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-sv1\自治防災課\【協働推進係】\01自治会活動\24.自治会活動活性化補助金\★★★活性化補助金様式集\R8.4\記載例変更済み\"/>
    </mc:Choice>
  </mc:AlternateContent>
  <xr:revisionPtr revIDLastSave="0" documentId="13_ncr:1_{63C5BD76-D1A9-42FC-A1E0-3176F5584E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計画書" sheetId="3" r:id="rId1"/>
    <sheet name="事業計画書（記載例）" sheetId="4" r:id="rId2"/>
    <sheet name="Sheet2" sheetId="2" state="hidden" r:id="rId3"/>
  </sheets>
  <definedNames>
    <definedName name="_xlnm.Print_Area" localSheetId="0">事業計画書!$A$1:$J$40</definedName>
    <definedName name="_xlnm.Print_Area" localSheetId="1">'事業計画書（記載例）'!$A$1:$J$40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" l="1"/>
  <c r="G22" i="4"/>
  <c r="E22" i="4"/>
  <c r="K18" i="4"/>
  <c r="H18" i="4" s="1"/>
  <c r="K22" i="4" s="1"/>
  <c r="H22" i="4" s="1"/>
  <c r="K15" i="4"/>
  <c r="H15" i="4" s="1"/>
  <c r="K21" i="4" s="1"/>
  <c r="F22" i="4" s="1"/>
  <c r="H10" i="4"/>
  <c r="K10" i="4" s="1"/>
  <c r="K11" i="4" s="1"/>
  <c r="H12" i="4" s="1"/>
  <c r="K20" i="4" s="1"/>
  <c r="D22" i="4" s="1"/>
  <c r="D24" i="4" l="1"/>
  <c r="E28" i="4" s="1"/>
  <c r="D28" i="4"/>
  <c r="F28" i="4" s="1"/>
  <c r="K12" i="4"/>
  <c r="I22" i="3"/>
  <c r="G22" i="3"/>
  <c r="E22" i="3"/>
  <c r="K18" i="3"/>
  <c r="H18" i="3" s="1"/>
  <c r="K22" i="3" s="1"/>
  <c r="H22" i="3" s="1"/>
  <c r="K15" i="3"/>
  <c r="H15" i="3" s="1"/>
  <c r="K21" i="3" s="1"/>
  <c r="F22" i="3" s="1"/>
  <c r="H10" i="3"/>
  <c r="K12" i="3" s="1"/>
  <c r="K10" i="3" l="1"/>
  <c r="K11" i="3" s="1"/>
  <c r="H12" i="3" s="1"/>
  <c r="K20" i="3" s="1"/>
  <c r="D22" i="3" s="1"/>
  <c r="D24" i="3" s="1"/>
  <c r="E28" i="3" s="1"/>
  <c r="D28" i="3"/>
  <c r="F28" i="3" l="1"/>
</calcChain>
</file>

<file path=xl/sharedStrings.xml><?xml version="1.0" encoding="utf-8"?>
<sst xmlns="http://schemas.openxmlformats.org/spreadsheetml/2006/main" count="130" uniqueCount="70">
  <si>
    <t>自治会</t>
    <rPh sb="0" eb="3">
      <t>ジチカイ</t>
    </rPh>
    <phoneticPr fontId="2"/>
  </si>
  <si>
    <t>対象区分</t>
    <rPh sb="0" eb="2">
      <t>タイショウ</t>
    </rPh>
    <rPh sb="2" eb="4">
      <t>クブン</t>
    </rPh>
    <phoneticPr fontId="2"/>
  </si>
  <si>
    <t>新規
更新</t>
    <rPh sb="0" eb="2">
      <t>シンキ</t>
    </rPh>
    <rPh sb="3" eb="5">
      <t>コウシン</t>
    </rPh>
    <phoneticPr fontId="2"/>
  </si>
  <si>
    <t>事業内容</t>
    <rPh sb="0" eb="2">
      <t>ジギョウ</t>
    </rPh>
    <rPh sb="2" eb="4">
      <t>ナイヨウ</t>
    </rPh>
    <phoneticPr fontId="2"/>
  </si>
  <si>
    <t>G</t>
    <phoneticPr fontId="2"/>
  </si>
  <si>
    <t>H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</si>
  <si>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</si>
  <si>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</si>
  <si>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</si>
  <si>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</si>
  <si>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F</t>
    <phoneticPr fontId="2"/>
  </si>
  <si>
    <t>小型動力ポンプ購入</t>
    <rPh sb="0" eb="2">
      <t>コガタ</t>
    </rPh>
    <rPh sb="2" eb="4">
      <t>ドウリョク</t>
    </rPh>
    <rPh sb="7" eb="9">
      <t>コウニュウ</t>
    </rPh>
    <phoneticPr fontId="2"/>
  </si>
  <si>
    <t>自治会館耐震診断</t>
    <rPh sb="0" eb="2">
      <t>ジチ</t>
    </rPh>
    <rPh sb="2" eb="4">
      <t>カイカン</t>
    </rPh>
    <rPh sb="4" eb="6">
      <t>タイシン</t>
    </rPh>
    <rPh sb="6" eb="8">
      <t>シンダン</t>
    </rPh>
    <phoneticPr fontId="2"/>
  </si>
  <si>
    <t>単位：円</t>
    <rPh sb="0" eb="2">
      <t>タンイ</t>
    </rPh>
    <rPh sb="3" eb="4">
      <t>エン</t>
    </rPh>
    <phoneticPr fontId="2"/>
  </si>
  <si>
    <t>補助基本額</t>
    <rPh sb="0" eb="5">
      <t>ホジョキホンガク</t>
    </rPh>
    <phoneticPr fontId="2"/>
  </si>
  <si>
    <t>補助金額算定</t>
    <rPh sb="0" eb="3">
      <t>ホジョキン</t>
    </rPh>
    <rPh sb="3" eb="4">
      <t>ガク</t>
    </rPh>
    <rPh sb="4" eb="6">
      <t>サンテイ</t>
    </rPh>
    <phoneticPr fontId="2"/>
  </si>
  <si>
    <t>会費</t>
    <rPh sb="0" eb="2">
      <t>カイヒ</t>
    </rPh>
    <phoneticPr fontId="2"/>
  </si>
  <si>
    <t>寄附金</t>
    <rPh sb="0" eb="3">
      <t>キフキン</t>
    </rPh>
    <phoneticPr fontId="2"/>
  </si>
  <si>
    <t>その他</t>
    <rPh sb="2" eb="3">
      <t>タ</t>
    </rPh>
    <phoneticPr fontId="2"/>
  </si>
  <si>
    <t>自己資金内訳</t>
    <rPh sb="0" eb="4">
      <t>ジコシキン</t>
    </rPh>
    <rPh sb="4" eb="6">
      <t>ウチワケ</t>
    </rPh>
    <phoneticPr fontId="2"/>
  </si>
  <si>
    <t>事業費内訳</t>
    <rPh sb="0" eb="3">
      <t>ジギョウヒ</t>
    </rPh>
    <rPh sb="3" eb="5">
      <t>ウチワケ</t>
    </rPh>
    <phoneticPr fontId="2"/>
  </si>
  <si>
    <t>　□既設の集積所を撤去して新設する。</t>
    <rPh sb="2" eb="4">
      <t>キセツ</t>
    </rPh>
    <rPh sb="5" eb="8">
      <t>シュウセキショ</t>
    </rPh>
    <rPh sb="9" eb="11">
      <t>テッキョ</t>
    </rPh>
    <rPh sb="13" eb="15">
      <t>シンセツ</t>
    </rPh>
    <phoneticPr fontId="2"/>
  </si>
  <si>
    <t>■添付書類</t>
    <rPh sb="1" eb="3">
      <t>テンプ</t>
    </rPh>
    <rPh sb="3" eb="5">
      <t>ショルイ</t>
    </rPh>
    <phoneticPr fontId="2"/>
  </si>
  <si>
    <t>　・集積所の設置又は修繕の場合はその配置図</t>
    <rPh sb="2" eb="5">
      <t>シュウセキショ</t>
    </rPh>
    <rPh sb="6" eb="8">
      <t>セッチ</t>
    </rPh>
    <rPh sb="8" eb="9">
      <t>マタ</t>
    </rPh>
    <rPh sb="10" eb="12">
      <t>シュウゼン</t>
    </rPh>
    <rPh sb="13" eb="15">
      <t>バアイ</t>
    </rPh>
    <rPh sb="18" eb="21">
      <t>ハイチズ</t>
    </rPh>
    <phoneticPr fontId="2"/>
  </si>
  <si>
    <t>　・防犯灯の設置又は修繕の場合はその配置図</t>
    <rPh sb="2" eb="5">
      <t>ボウハントウ</t>
    </rPh>
    <rPh sb="6" eb="8">
      <t>セッチ</t>
    </rPh>
    <rPh sb="8" eb="9">
      <t>マタ</t>
    </rPh>
    <rPh sb="10" eb="12">
      <t>シュウゼン</t>
    </rPh>
    <rPh sb="13" eb="15">
      <t>バアイ</t>
    </rPh>
    <rPh sb="18" eb="21">
      <t>ハイチズ</t>
    </rPh>
    <phoneticPr fontId="2"/>
  </si>
  <si>
    <t>　・その他市長が必要と認める書類</t>
    <rPh sb="4" eb="5">
      <t>タ</t>
    </rPh>
    <rPh sb="5" eb="7">
      <t>シチョウ</t>
    </rPh>
    <rPh sb="8" eb="10">
      <t>ヒツヨウ</t>
    </rPh>
    <rPh sb="11" eb="12">
      <t>ミト</t>
    </rPh>
    <rPh sb="14" eb="16">
      <t>ショルイ</t>
    </rPh>
    <phoneticPr fontId="2"/>
  </si>
  <si>
    <t>年度野洲市自治会活動活性化補助事業計画書</t>
    <rPh sb="4" eb="5">
      <t>シ</t>
    </rPh>
    <phoneticPr fontId="2"/>
  </si>
  <si>
    <t>自治会名</t>
    <rPh sb="0" eb="4">
      <t>ジチカイメイ</t>
    </rPh>
    <phoneticPr fontId="2"/>
  </si>
  <si>
    <t>　・見積書(２者以上）</t>
    <rPh sb="2" eb="5">
      <t>ミツモリショ</t>
    </rPh>
    <rPh sb="7" eb="8">
      <t>シャ</t>
    </rPh>
    <rPh sb="8" eb="10">
      <t>イジョウ</t>
    </rPh>
    <phoneticPr fontId="2"/>
  </si>
  <si>
    <t>対象区分
(A～F)</t>
    <rPh sb="0" eb="2">
      <t>タイショウ</t>
    </rPh>
    <rPh sb="2" eb="4">
      <t>クブン</t>
    </rPh>
    <phoneticPr fontId="2"/>
  </si>
  <si>
    <t>E</t>
    <phoneticPr fontId="2"/>
  </si>
  <si>
    <t>2,000円以上1,500,000円以下
　　　　　1,000円未満切捨て</t>
    <rPh sb="5" eb="6">
      <t>エン</t>
    </rPh>
    <rPh sb="6" eb="8">
      <t>イジョウ</t>
    </rPh>
    <rPh sb="17" eb="18">
      <t>エン</t>
    </rPh>
    <rPh sb="18" eb="20">
      <t>イカ</t>
    </rPh>
    <phoneticPr fontId="2"/>
  </si>
  <si>
    <t>1,000円以上800,000円以下
　　　　　1,000円未満切捨て</t>
    <rPh sb="5" eb="6">
      <t>エン</t>
    </rPh>
    <rPh sb="6" eb="8">
      <t>イジョウ</t>
    </rPh>
    <rPh sb="15" eb="16">
      <t>エン</t>
    </rPh>
    <rPh sb="16" eb="18">
      <t>イカ</t>
    </rPh>
    <phoneticPr fontId="2"/>
  </si>
  <si>
    <t>　・カタログ等形態のわかる書類</t>
    <rPh sb="6" eb="7">
      <t>トウ</t>
    </rPh>
    <rPh sb="7" eb="9">
      <t>ケイタイ</t>
    </rPh>
    <rPh sb="13" eb="15">
      <t>ショルイ</t>
    </rPh>
    <phoneticPr fontId="2"/>
  </si>
  <si>
    <t>■ごみ集積所を設置される場合は、どちらかひとつにレ印を記入してください。</t>
    <rPh sb="3" eb="6">
      <t>シュウセキショ</t>
    </rPh>
    <rPh sb="7" eb="9">
      <t>セッチ</t>
    </rPh>
    <rPh sb="12" eb="14">
      <t>バアイ</t>
    </rPh>
    <rPh sb="25" eb="26">
      <t>シルシ</t>
    </rPh>
    <rPh sb="27" eb="28">
      <t>キ</t>
    </rPh>
    <rPh sb="28" eb="29">
      <t>ニュウ</t>
    </rPh>
    <phoneticPr fontId="2"/>
  </si>
  <si>
    <t>(a)</t>
    <phoneticPr fontId="2"/>
  </si>
  <si>
    <t>事業費</t>
    <rPh sb="0" eb="2">
      <t>ジギョウ</t>
    </rPh>
    <rPh sb="2" eb="3">
      <t>ヒ</t>
    </rPh>
    <phoneticPr fontId="2"/>
  </si>
  <si>
    <t>事業費（税込）</t>
    <rPh sb="0" eb="3">
      <t>ジギョウヒ</t>
    </rPh>
    <rPh sb="4" eb="6">
      <t>ゼイコ</t>
    </rPh>
    <phoneticPr fontId="2"/>
  </si>
  <si>
    <t>事業費小計</t>
    <rPh sb="0" eb="3">
      <t>ジギョウヒ</t>
    </rPh>
    <rPh sb="3" eb="5">
      <t>ショウケイ</t>
    </rPh>
    <phoneticPr fontId="2"/>
  </si>
  <si>
    <t>(a')</t>
    <phoneticPr fontId="2"/>
  </si>
  <si>
    <t>(c')</t>
    <phoneticPr fontId="2"/>
  </si>
  <si>
    <t>(b)</t>
    <phoneticPr fontId="2"/>
  </si>
  <si>
    <t>(b')</t>
    <phoneticPr fontId="2"/>
  </si>
  <si>
    <t>(c)</t>
    <phoneticPr fontId="2"/>
  </si>
  <si>
    <r>
      <t xml:space="preserve">補助基本額（b')*1/2
限度額750,000円 (e)
</t>
    </r>
    <r>
      <rPr>
        <sz val="8"/>
        <color theme="1"/>
        <rFont val="ＭＳ 明朝"/>
        <family val="1"/>
        <charset val="128"/>
      </rPr>
      <t>1,000円未満切捨て</t>
    </r>
    <rPh sb="14" eb="17">
      <t>ゲンドガク</t>
    </rPh>
    <rPh sb="24" eb="25">
      <t>エン</t>
    </rPh>
    <phoneticPr fontId="2"/>
  </si>
  <si>
    <r>
      <t xml:space="preserve">補助基本額（c')*1/1
限度額800,000円 (f)
</t>
    </r>
    <r>
      <rPr>
        <sz val="8"/>
        <color theme="1"/>
        <rFont val="ＭＳ 明朝"/>
        <family val="1"/>
        <charset val="128"/>
      </rPr>
      <t>1,000円未満切捨て</t>
    </r>
    <rPh sb="14" eb="17">
      <t>ゲンドガク</t>
    </rPh>
    <rPh sb="24" eb="25">
      <t>エン</t>
    </rPh>
    <phoneticPr fontId="2"/>
  </si>
  <si>
    <t>補助金合計
(d)+(e)+(f)</t>
    <rPh sb="0" eb="3">
      <t>ホジョキン</t>
    </rPh>
    <rPh sb="3" eb="5">
      <t>ゴウケイ</t>
    </rPh>
    <phoneticPr fontId="2"/>
  </si>
  <si>
    <t>(g)</t>
    <phoneticPr fontId="2"/>
  </si>
  <si>
    <t>市補助金(g)</t>
    <rPh sb="0" eb="1">
      <t>シ</t>
    </rPh>
    <rPh sb="1" eb="4">
      <t>ホジョキン</t>
    </rPh>
    <phoneticPr fontId="2"/>
  </si>
  <si>
    <t>自己資金
(h)-(g)</t>
    <rPh sb="0" eb="4">
      <t>ジコシキン</t>
    </rPh>
    <phoneticPr fontId="2"/>
  </si>
  <si>
    <t>事業費合計
(h)  
=(a)+(b)+(c)</t>
    <rPh sb="0" eb="3">
      <t>ジギョウヒ</t>
    </rPh>
    <rPh sb="3" eb="5">
      <t>ゴウケイ</t>
    </rPh>
    <phoneticPr fontId="2"/>
  </si>
  <si>
    <t>※オレンジ色セルのみ入力ください。</t>
    <rPh sb="5" eb="6">
      <t>イロ</t>
    </rPh>
    <rPh sb="10" eb="12">
      <t>ニュウリョク</t>
    </rPh>
    <phoneticPr fontId="2"/>
  </si>
  <si>
    <t>※灰色セルには自動で数字が入力されます。</t>
    <rPh sb="1" eb="3">
      <t>ハイイロ</t>
    </rPh>
    <rPh sb="7" eb="9">
      <t>ジドウ</t>
    </rPh>
    <rPh sb="10" eb="12">
      <t>スウジ</t>
    </rPh>
    <rPh sb="13" eb="15">
      <t>ニュウリョク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</si>
  <si>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</si>
  <si>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</si>
  <si>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新規・更新</t>
    <rPh sb="0" eb="2">
      <t>シンキ</t>
    </rPh>
    <rPh sb="3" eb="5">
      <t>コウシン</t>
    </rPh>
    <phoneticPr fontId="2"/>
  </si>
  <si>
    <t>(a')</t>
    <phoneticPr fontId="2"/>
  </si>
  <si>
    <t>(a'')</t>
    <phoneticPr fontId="2"/>
  </si>
  <si>
    <t>内示補助基本額</t>
    <rPh sb="0" eb="2">
      <t>ナイジ</t>
    </rPh>
    <rPh sb="2" eb="7">
      <t>ホジョキホンガク</t>
    </rPh>
    <phoneticPr fontId="2"/>
  </si>
  <si>
    <t>（a)の1,000円未満切捨てと
（a')のいずれか低い額</t>
    <rPh sb="9" eb="10">
      <t>エン</t>
    </rPh>
    <rPh sb="10" eb="12">
      <t>ミマン</t>
    </rPh>
    <rPh sb="12" eb="14">
      <t>キリス</t>
    </rPh>
    <rPh sb="26" eb="27">
      <t>ヒク</t>
    </rPh>
    <rPh sb="28" eb="29">
      <t>ガク</t>
    </rPh>
    <phoneticPr fontId="2"/>
  </si>
  <si>
    <r>
      <t xml:space="preserve">補助基本額（a'')*1/2
限度額400,000円 (d)
</t>
    </r>
    <r>
      <rPr>
        <sz val="8"/>
        <color theme="1"/>
        <rFont val="ＭＳ 明朝"/>
        <family val="1"/>
        <charset val="128"/>
      </rPr>
      <t>1,000円未満切捨て</t>
    </r>
    <rPh sb="0" eb="2">
      <t>ホジョ</t>
    </rPh>
    <rPh sb="2" eb="4">
      <t>キホン</t>
    </rPh>
    <rPh sb="4" eb="5">
      <t>ガク</t>
    </rPh>
    <rPh sb="15" eb="18">
      <t>ゲンドガク</t>
    </rPh>
    <rPh sb="25" eb="26">
      <t>エン</t>
    </rPh>
    <phoneticPr fontId="2"/>
  </si>
  <si>
    <t>●●●</t>
    <phoneticPr fontId="2"/>
  </si>
  <si>
    <t>A</t>
  </si>
  <si>
    <t>掲示板</t>
    <phoneticPr fontId="2"/>
  </si>
  <si>
    <t>D</t>
  </si>
  <si>
    <t>ごみ集積所</t>
    <rPh sb="2" eb="5">
      <t>シュウセキジョ</t>
    </rPh>
    <phoneticPr fontId="2"/>
  </si>
  <si>
    <t>格納箱・ヘルメット・法被</t>
    <rPh sb="0" eb="3">
      <t>カクノウバコ</t>
    </rPh>
    <rPh sb="10" eb="12">
      <t>ハッピ</t>
    </rPh>
    <phoneticPr fontId="2"/>
  </si>
  <si>
    <t>E</t>
  </si>
  <si>
    <t>　□新たに設置する。（場所の変更も含む。なお、収集業者との調整により、場所の移動をお願いする場合があります。）</t>
    <rPh sb="2" eb="3">
      <t>アラ</t>
    </rPh>
    <rPh sb="5" eb="7">
      <t>セッチ</t>
    </rPh>
    <rPh sb="11" eb="13">
      <t>バショ</t>
    </rPh>
    <rPh sb="14" eb="16">
      <t>ヘンコウ</t>
    </rPh>
    <rPh sb="17" eb="18">
      <t>フク</t>
    </rPh>
    <rPh sb="23" eb="27">
      <t>シュウシュウギョウシャ</t>
    </rPh>
    <rPh sb="29" eb="31">
      <t>チョウセイ</t>
    </rPh>
    <rPh sb="35" eb="37">
      <t>バショ</t>
    </rPh>
    <rPh sb="38" eb="40">
      <t>イドウ</t>
    </rPh>
    <rPh sb="42" eb="43">
      <t>ネガ</t>
    </rPh>
    <rPh sb="46" eb="48">
      <t>バアイ</t>
    </rPh>
    <phoneticPr fontId="2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</si>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</sst>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BIZ UDPゴシック"/>
      <family val="3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HGS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8"/>
      <color theme="1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 style="thin">
        <color auto="1"/>
      </left>
      <right/>
      <top style="thin">
        <color auto="1"/>
      </top>
      <bottom style="double">
        <color auto="1"/>
      </bottom>
      <diagonal style="hair">
        <color auto="1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49" fontId="4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38" fontId="6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38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0" fontId="5" fillId="0" borderId="50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vertical="center"/>
    </xf>
    <xf numFmtId="0" fontId="4" fillId="0" borderId="57" xfId="0" applyFont="1" applyFill="1" applyBorder="1" applyAlignment="1">
      <alignment vertical="center"/>
    </xf>
    <xf numFmtId="0" fontId="4" fillId="0" borderId="55" xfId="0" applyFont="1" applyFill="1" applyBorder="1" applyAlignment="1">
      <alignment vertical="center"/>
    </xf>
    <xf numFmtId="0" fontId="4" fillId="0" borderId="49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38" fontId="10" fillId="2" borderId="24" xfId="0" applyNumberFormat="1" applyFont="1" applyFill="1" applyBorder="1">
      <alignment vertical="center"/>
    </xf>
    <xf numFmtId="38" fontId="10" fillId="2" borderId="59" xfId="0" applyNumberFormat="1" applyFont="1" applyFill="1" applyBorder="1">
      <alignment vertical="center"/>
    </xf>
    <xf numFmtId="38" fontId="10" fillId="2" borderId="60" xfId="0" applyNumberFormat="1" applyFont="1" applyFill="1" applyBorder="1">
      <alignment vertical="center"/>
    </xf>
    <xf numFmtId="0" fontId="4" fillId="3" borderId="2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176" fontId="10" fillId="3" borderId="27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176" fontId="10" fillId="3" borderId="14" xfId="0" applyNumberFormat="1" applyFont="1" applyFill="1" applyBorder="1">
      <alignment vertical="center"/>
    </xf>
    <xf numFmtId="177" fontId="4" fillId="3" borderId="36" xfId="0" applyNumberFormat="1" applyFont="1" applyFill="1" applyBorder="1" applyAlignment="1">
      <alignment horizontal="center" vertical="center"/>
    </xf>
    <xf numFmtId="177" fontId="3" fillId="3" borderId="63" xfId="0" applyNumberFormat="1" applyFont="1" applyFill="1" applyBorder="1" applyAlignment="1">
      <alignment horizontal="center" vertical="center"/>
    </xf>
    <xf numFmtId="177" fontId="4" fillId="3" borderId="37" xfId="0" applyNumberFormat="1" applyFont="1" applyFill="1" applyBorder="1" applyAlignment="1">
      <alignment horizontal="center" vertical="center"/>
    </xf>
    <xf numFmtId="177" fontId="3" fillId="3" borderId="37" xfId="0" applyNumberFormat="1" applyFont="1" applyFill="1" applyBorder="1" applyAlignment="1">
      <alignment horizontal="center" vertical="center"/>
    </xf>
    <xf numFmtId="177" fontId="4" fillId="3" borderId="38" xfId="0" applyNumberFormat="1" applyFont="1" applyFill="1" applyBorder="1" applyAlignment="1">
      <alignment horizontal="center" vertical="center"/>
    </xf>
    <xf numFmtId="177" fontId="3" fillId="3" borderId="3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4" fillId="0" borderId="65" xfId="0" applyFont="1" applyFill="1" applyBorder="1" applyAlignment="1">
      <alignment vertical="center"/>
    </xf>
    <xf numFmtId="0" fontId="4" fillId="0" borderId="66" xfId="0" applyFont="1" applyFill="1" applyBorder="1" applyAlignment="1">
      <alignment vertical="center"/>
    </xf>
    <xf numFmtId="0" fontId="4" fillId="0" borderId="69" xfId="0" applyFont="1" applyFill="1" applyBorder="1" applyAlignment="1">
      <alignment vertical="center"/>
    </xf>
    <xf numFmtId="0" fontId="5" fillId="0" borderId="5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12" fillId="0" borderId="36" xfId="0" applyNumberFormat="1" applyFont="1" applyFill="1" applyBorder="1" applyAlignment="1">
      <alignment horizontal="center" vertical="center"/>
    </xf>
    <xf numFmtId="177" fontId="3" fillId="0" borderId="63" xfId="0" applyNumberFormat="1" applyFont="1" applyFill="1" applyBorder="1" applyAlignment="1">
      <alignment horizontal="center" vertical="center"/>
    </xf>
    <xf numFmtId="177" fontId="12" fillId="0" borderId="37" xfId="0" applyNumberFormat="1" applyFont="1" applyFill="1" applyBorder="1" applyAlignment="1">
      <alignment horizontal="center" vertical="center"/>
    </xf>
    <xf numFmtId="177" fontId="3" fillId="0" borderId="37" xfId="0" applyNumberFormat="1" applyFont="1" applyFill="1" applyBorder="1" applyAlignment="1">
      <alignment horizontal="center" vertical="center"/>
    </xf>
    <xf numFmtId="177" fontId="4" fillId="0" borderId="38" xfId="0" applyNumberFormat="1" applyFont="1" applyFill="1" applyBorder="1" applyAlignment="1">
      <alignment horizontal="center" vertical="center"/>
    </xf>
    <xf numFmtId="177" fontId="3" fillId="0" borderId="38" xfId="0" applyNumberFormat="1" applyFont="1" applyFill="1" applyBorder="1" applyAlignment="1">
      <alignment horizontal="center" vertical="center"/>
    </xf>
    <xf numFmtId="38" fontId="14" fillId="0" borderId="24" xfId="0" applyNumberFormat="1" applyFont="1" applyFill="1" applyBorder="1">
      <alignment vertical="center"/>
    </xf>
    <xf numFmtId="38" fontId="14" fillId="0" borderId="59" xfId="0" applyNumberFormat="1" applyFont="1" applyFill="1" applyBorder="1">
      <alignment vertical="center"/>
    </xf>
    <xf numFmtId="38" fontId="14" fillId="0" borderId="60" xfId="0" applyNumberFormat="1" applyFont="1" applyFill="1" applyBorder="1">
      <alignment vertical="center"/>
    </xf>
    <xf numFmtId="176" fontId="14" fillId="0" borderId="27" xfId="0" applyNumberFormat="1" applyFont="1" applyFill="1" applyBorder="1">
      <alignment vertical="center"/>
    </xf>
    <xf numFmtId="176" fontId="10" fillId="0" borderId="24" xfId="0" applyNumberFormat="1" applyFont="1" applyFill="1" applyBorder="1">
      <alignment vertical="center"/>
    </xf>
    <xf numFmtId="176" fontId="10" fillId="0" borderId="1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49" fontId="5" fillId="0" borderId="0" xfId="0" applyNumberFormat="1" applyFont="1" applyFill="1">
      <alignment vertical="center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7" fontId="4" fillId="3" borderId="36" xfId="0" applyNumberFormat="1" applyFont="1" applyFill="1" applyBorder="1" applyAlignment="1">
      <alignment horizontal="left" vertical="center"/>
    </xf>
    <xf numFmtId="177" fontId="3" fillId="3" borderId="34" xfId="1" applyNumberFormat="1" applyFont="1" applyFill="1" applyBorder="1" applyAlignment="1">
      <alignment vertical="center"/>
    </xf>
    <xf numFmtId="177" fontId="3" fillId="3" borderId="9" xfId="1" applyNumberFormat="1" applyFont="1" applyFill="1" applyBorder="1" applyAlignment="1">
      <alignment vertical="center"/>
    </xf>
    <xf numFmtId="177" fontId="4" fillId="3" borderId="37" xfId="0" applyNumberFormat="1" applyFont="1" applyFill="1" applyBorder="1" applyAlignment="1">
      <alignment horizontal="left" vertical="center"/>
    </xf>
    <xf numFmtId="177" fontId="3" fillId="3" borderId="35" xfId="1" applyNumberFormat="1" applyFont="1" applyFill="1" applyBorder="1" applyAlignment="1">
      <alignment vertical="center"/>
    </xf>
    <xf numFmtId="177" fontId="3" fillId="3" borderId="8" xfId="1" applyNumberFormat="1" applyFont="1" applyFill="1" applyBorder="1" applyAlignment="1">
      <alignment vertical="center"/>
    </xf>
    <xf numFmtId="177" fontId="4" fillId="3" borderId="38" xfId="0" applyNumberFormat="1" applyFont="1" applyFill="1" applyBorder="1" applyAlignment="1">
      <alignment horizontal="left" vertical="center"/>
    </xf>
    <xf numFmtId="177" fontId="3" fillId="3" borderId="18" xfId="1" applyNumberFormat="1" applyFont="1" applyFill="1" applyBorder="1" applyAlignment="1">
      <alignment vertical="center"/>
    </xf>
    <xf numFmtId="177" fontId="3" fillId="3" borderId="19" xfId="1" applyNumberFormat="1" applyFont="1" applyFill="1" applyBorder="1" applyAlignment="1">
      <alignment vertical="center"/>
    </xf>
    <xf numFmtId="0" fontId="4" fillId="0" borderId="65" xfId="0" applyFont="1" applyFill="1" applyBorder="1" applyAlignment="1">
      <alignment horizontal="center" vertical="center"/>
    </xf>
    <xf numFmtId="38" fontId="3" fillId="2" borderId="67" xfId="1" applyFont="1" applyFill="1" applyBorder="1" applyAlignment="1">
      <alignment horizontal="right" vertical="center"/>
    </xf>
    <xf numFmtId="38" fontId="3" fillId="2" borderId="68" xfId="1" applyFont="1" applyFill="1" applyBorder="1" applyAlignment="1">
      <alignment horizontal="right" vertical="center"/>
    </xf>
    <xf numFmtId="0" fontId="4" fillId="0" borderId="55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/>
    </xf>
    <xf numFmtId="38" fontId="3" fillId="2" borderId="70" xfId="0" applyNumberFormat="1" applyFont="1" applyFill="1" applyBorder="1" applyAlignment="1">
      <alignment horizontal="right" vertical="center"/>
    </xf>
    <xf numFmtId="0" fontId="3" fillId="2" borderId="71" xfId="0" applyFont="1" applyFill="1" applyBorder="1" applyAlignment="1">
      <alignment horizontal="right" vertical="center"/>
    </xf>
    <xf numFmtId="38" fontId="3" fillId="3" borderId="57" xfId="1" applyFont="1" applyFill="1" applyBorder="1" applyAlignment="1">
      <alignment horizontal="right" vertical="center"/>
    </xf>
    <xf numFmtId="38" fontId="3" fillId="3" borderId="72" xfId="1" applyFont="1" applyFill="1" applyBorder="1" applyAlignment="1">
      <alignment horizontal="right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177" fontId="3" fillId="3" borderId="53" xfId="1" applyNumberFormat="1" applyFont="1" applyFill="1" applyBorder="1" applyAlignment="1">
      <alignment horizontal="right" vertical="center"/>
    </xf>
    <xf numFmtId="177" fontId="3" fillId="3" borderId="54" xfId="1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6" xfId="0" applyFont="1" applyFill="1" applyBorder="1" applyAlignment="1">
      <alignment horizontal="left" vertical="center"/>
    </xf>
    <xf numFmtId="38" fontId="3" fillId="2" borderId="12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38" fontId="3" fillId="2" borderId="44" xfId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38" fontId="3" fillId="2" borderId="12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38" fontId="13" fillId="0" borderId="12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38" fontId="13" fillId="0" borderId="44" xfId="1" applyFont="1" applyFill="1" applyBorder="1" applyAlignment="1">
      <alignment horizontal="center" vertical="center"/>
    </xf>
    <xf numFmtId="38" fontId="3" fillId="0" borderId="44" xfId="1" applyFont="1" applyFill="1" applyBorder="1" applyAlignment="1">
      <alignment horizontal="center" vertical="center"/>
    </xf>
    <xf numFmtId="177" fontId="3" fillId="0" borderId="53" xfId="1" applyNumberFormat="1" applyFont="1" applyFill="1" applyBorder="1" applyAlignment="1">
      <alignment horizontal="right" vertical="center"/>
    </xf>
    <xf numFmtId="177" fontId="3" fillId="0" borderId="54" xfId="1" applyNumberFormat="1" applyFont="1" applyFill="1" applyBorder="1" applyAlignment="1">
      <alignment horizontal="right" vertical="center"/>
    </xf>
    <xf numFmtId="38" fontId="3" fillId="0" borderId="12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0" fontId="13" fillId="0" borderId="71" xfId="0" applyFont="1" applyFill="1" applyBorder="1" applyAlignment="1">
      <alignment horizontal="right" vertical="center"/>
    </xf>
    <xf numFmtId="177" fontId="4" fillId="0" borderId="38" xfId="0" applyNumberFormat="1" applyFont="1" applyFill="1" applyBorder="1" applyAlignment="1">
      <alignment horizontal="left" vertical="center"/>
    </xf>
    <xf numFmtId="177" fontId="13" fillId="0" borderId="18" xfId="1" applyNumberFormat="1" applyFont="1" applyFill="1" applyBorder="1" applyAlignment="1">
      <alignment vertical="center"/>
    </xf>
    <xf numFmtId="177" fontId="13" fillId="0" borderId="19" xfId="1" applyNumberFormat="1" applyFont="1" applyFill="1" applyBorder="1" applyAlignment="1">
      <alignment vertical="center"/>
    </xf>
    <xf numFmtId="38" fontId="13" fillId="0" borderId="67" xfId="1" applyFont="1" applyFill="1" applyBorder="1" applyAlignment="1">
      <alignment horizontal="right" vertical="center"/>
    </xf>
    <xf numFmtId="38" fontId="13" fillId="0" borderId="68" xfId="1" applyFont="1" applyFill="1" applyBorder="1" applyAlignment="1">
      <alignment horizontal="right" vertical="center"/>
    </xf>
    <xf numFmtId="38" fontId="13" fillId="0" borderId="57" xfId="1" applyFont="1" applyFill="1" applyBorder="1" applyAlignment="1">
      <alignment horizontal="right" vertical="center"/>
    </xf>
    <xf numFmtId="38" fontId="13" fillId="0" borderId="72" xfId="1" applyFont="1" applyFill="1" applyBorder="1" applyAlignment="1">
      <alignment horizontal="right" vertical="center"/>
    </xf>
    <xf numFmtId="177" fontId="12" fillId="0" borderId="36" xfId="0" applyNumberFormat="1" applyFont="1" applyFill="1" applyBorder="1" applyAlignment="1">
      <alignment horizontal="left" vertical="center"/>
    </xf>
    <xf numFmtId="177" fontId="13" fillId="0" borderId="34" xfId="1" applyNumberFormat="1" applyFont="1" applyFill="1" applyBorder="1" applyAlignment="1">
      <alignment vertical="center"/>
    </xf>
    <xf numFmtId="177" fontId="13" fillId="0" borderId="9" xfId="1" applyNumberFormat="1" applyFont="1" applyFill="1" applyBorder="1" applyAlignment="1">
      <alignment vertical="center"/>
    </xf>
    <xf numFmtId="177" fontId="12" fillId="0" borderId="37" xfId="0" applyNumberFormat="1" applyFont="1" applyFill="1" applyBorder="1" applyAlignment="1">
      <alignment horizontal="left" vertical="center"/>
    </xf>
    <xf numFmtId="177" fontId="13" fillId="0" borderId="35" xfId="1" applyNumberFormat="1" applyFont="1" applyFill="1" applyBorder="1" applyAlignment="1">
      <alignment vertical="center"/>
    </xf>
    <xf numFmtId="177" fontId="13" fillId="0" borderId="8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481853</xdr:colOff>
      <xdr:row>7</xdr:row>
      <xdr:rowOff>134471</xdr:rowOff>
    </xdr:from>
    <xdr:to>
      <xdr:col>6</xdr:col>
      <xdr:colOff>334495</xdr:colOff>
      <xdr:row>10</xdr:row>
      <xdr:rowOff>182095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50559" y="2476500"/>
          <a:ext cx="1780054" cy="988919"/>
        </a:xfrm>
        <a:prstGeom prst="wedgeRoundRectCallout">
          <a:avLst>
            <a:gd name="adj1" fmla="val 99130"/>
            <a:gd name="adj2" fmla="val 7567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 latinLnBrk="1" hangingPunct="0">
            <a:spcAft>
              <a:spcPts val="0"/>
            </a:spcAft>
          </a:pPr>
          <a:endParaRPr lang="en-US" altLang="ja-JP" sz="1000" b="1" u="sng" kern="100">
            <a:solidFill>
              <a:srgbClr val="0000FF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 latinLnBrk="1" hangingPunct="0">
            <a:spcAft>
              <a:spcPts val="0"/>
            </a:spcAft>
          </a:pPr>
          <a:r>
            <a:rPr lang="en-US" altLang="ja-JP" sz="1000" b="1" u="sng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1,000</a:t>
          </a:r>
          <a:r>
            <a:rPr lang="ja-JP" sz="1000" b="1" u="sng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円未満切り捨て</a:t>
          </a:r>
          <a:endParaRPr lang="en-US" altLang="ja-JP" sz="1000" b="1" u="sng" kern="100">
            <a:solidFill>
              <a:srgbClr val="0000FF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 latinLnBrk="1" hangingPunct="0">
            <a:spcAft>
              <a:spcPts val="0"/>
            </a:spcAft>
          </a:pPr>
          <a:r>
            <a:rPr lang="ja-JP" sz="1000" b="1" u="sng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事業費</a:t>
          </a:r>
          <a:r>
            <a:rPr lang="ja-JP" altLang="en-US" sz="1000" b="1" u="sng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と内示補助基本額のいずれか低い額を記入</a:t>
          </a:r>
          <a:r>
            <a:rPr lang="ja-JP" sz="1000" b="1" u="sng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してください。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 latinLnBrk="1" hangingPunct="0">
            <a:spcAft>
              <a:spcPts val="0"/>
            </a:spcAft>
          </a:pPr>
          <a:r>
            <a:rPr 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156882</xdr:colOff>
      <xdr:row>20</xdr:row>
      <xdr:rowOff>302559</xdr:rowOff>
    </xdr:from>
    <xdr:to>
      <xdr:col>2</xdr:col>
      <xdr:colOff>637615</xdr:colOff>
      <xdr:row>22</xdr:row>
      <xdr:rowOff>54909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6882" y="6342530"/>
          <a:ext cx="1500468" cy="379879"/>
        </a:xfrm>
        <a:prstGeom prst="wedgeRoundRectCallout">
          <a:avLst>
            <a:gd name="adj1" fmla="val 91640"/>
            <a:gd name="adj2" fmla="val -2214"/>
            <a:gd name="adj3" fmla="val 16667"/>
          </a:avLst>
        </a:prstGeom>
        <a:solidFill>
          <a:schemeClr val="bg1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 latinLnBrk="1" hangingPunct="0">
            <a:spcAft>
              <a:spcPts val="0"/>
            </a:spcAft>
          </a:pPr>
          <a:endParaRPr lang="en-US" altLang="ja-JP" sz="1000" b="1" u="sng" kern="100">
            <a:solidFill>
              <a:srgbClr val="0000FF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 latinLnBrk="1" hangingPunct="0">
            <a:spcAft>
              <a:spcPts val="0"/>
            </a:spcAft>
          </a:pPr>
          <a:r>
            <a:rPr lang="en-US" altLang="ja-JP" sz="1000" b="1" u="sng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1,000</a:t>
          </a:r>
          <a:r>
            <a:rPr lang="ja-JP" sz="1000" b="1" u="sng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円未満切り捨て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 latinLnBrk="1" hangingPunct="0">
            <a:spcAft>
              <a:spcPts val="0"/>
            </a:spcAft>
          </a:pPr>
          <a:r>
            <a:rPr 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44824</xdr:colOff>
      <xdr:row>33</xdr:row>
      <xdr:rowOff>56030</xdr:rowOff>
    </xdr:from>
    <xdr:to>
      <xdr:col>5</xdr:col>
      <xdr:colOff>632572</xdr:colOff>
      <xdr:row>36</xdr:row>
      <xdr:rowOff>67235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913530" y="9065559"/>
          <a:ext cx="1551454" cy="549088"/>
        </a:xfrm>
        <a:prstGeom prst="wedgeRoundRectCallout">
          <a:avLst>
            <a:gd name="adj1" fmla="val -124867"/>
            <a:gd name="adj2" fmla="val 19095"/>
            <a:gd name="adj3" fmla="val 16667"/>
          </a:avLst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 latinLnBrk="1" hangingPunct="0">
            <a:spcAft>
              <a:spcPts val="0"/>
            </a:spcAft>
          </a:pPr>
          <a:r>
            <a:rPr lang="ja-JP" altLang="en-US" sz="1000" b="1" u="sng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令和８年４月以降に取得した見積りをご提出ください。</a:t>
          </a:r>
          <a:r>
            <a:rPr 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4.6640625" style="3" customWidth="1"/>
    <col min="2" max="2" width="8.77734375" style="3" customWidth="1"/>
    <col min="3" max="3" width="11.6640625" style="3" customWidth="1"/>
    <col min="4" max="6" width="12.6640625" style="3" customWidth="1"/>
    <col min="7" max="9" width="11.6640625" style="3" customWidth="1"/>
    <col min="10" max="10" width="4.88671875" style="4" customWidth="1"/>
    <col min="11" max="11" width="14.77734375" style="5" customWidth="1"/>
    <col min="12" max="16384" width="9" style="3"/>
  </cols>
  <sheetData>
    <row r="1" spans="1:12" ht="24.9" customHeight="1" x14ac:dyDescent="0.2">
      <c r="A1" s="76" t="s">
        <v>69</v>
      </c>
      <c r="B1" s="76"/>
    </row>
    <row r="2" spans="1:12" ht="24.9" customHeight="1" x14ac:dyDescent="0.2">
      <c r="B2" s="30"/>
      <c r="C2" s="36"/>
      <c r="D2" s="30" t="s">
        <v>26</v>
      </c>
      <c r="E2" s="30"/>
      <c r="F2" s="31"/>
      <c r="G2" s="31"/>
      <c r="H2" s="31"/>
      <c r="I2" s="31"/>
      <c r="J2" s="6"/>
      <c r="L2" s="37" t="s">
        <v>51</v>
      </c>
    </row>
    <row r="3" spans="1:12" ht="24.9" customHeight="1" x14ac:dyDescent="0.2">
      <c r="A3" s="77"/>
      <c r="B3" s="77"/>
      <c r="C3" s="17"/>
      <c r="D3" s="17"/>
      <c r="E3" s="19"/>
      <c r="F3" s="50" t="s">
        <v>27</v>
      </c>
      <c r="G3" s="35"/>
      <c r="H3" s="78" t="s">
        <v>0</v>
      </c>
      <c r="I3" s="79"/>
      <c r="J3" s="7"/>
      <c r="L3" s="37" t="s">
        <v>52</v>
      </c>
    </row>
    <row r="4" spans="1:12" ht="24.9" customHeight="1" x14ac:dyDescent="0.2">
      <c r="H4" s="80" t="s">
        <v>13</v>
      </c>
      <c r="I4" s="80"/>
    </row>
    <row r="5" spans="1:12" ht="36" customHeight="1" thickBot="1" x14ac:dyDescent="0.25">
      <c r="A5" s="8"/>
      <c r="B5" s="9" t="s">
        <v>29</v>
      </c>
      <c r="C5" s="81" t="s">
        <v>3</v>
      </c>
      <c r="D5" s="81"/>
      <c r="E5" s="81"/>
      <c r="F5" s="81"/>
      <c r="G5" s="9" t="s">
        <v>2</v>
      </c>
      <c r="H5" s="82" t="s">
        <v>37</v>
      </c>
      <c r="I5" s="83"/>
      <c r="J5" s="7"/>
    </row>
    <row r="6" spans="1:12" ht="24.9" customHeight="1" thickTop="1" x14ac:dyDescent="0.2">
      <c r="A6" s="10">
        <v>1</v>
      </c>
      <c r="B6" s="41"/>
      <c r="C6" s="84"/>
      <c r="D6" s="84"/>
      <c r="E6" s="84"/>
      <c r="F6" s="84"/>
      <c r="G6" s="42"/>
      <c r="H6" s="85"/>
      <c r="I6" s="86"/>
      <c r="J6" s="7"/>
    </row>
    <row r="7" spans="1:12" ht="24.9" customHeight="1" x14ac:dyDescent="0.2">
      <c r="A7" s="11">
        <v>2</v>
      </c>
      <c r="B7" s="43"/>
      <c r="C7" s="87"/>
      <c r="D7" s="87"/>
      <c r="E7" s="87"/>
      <c r="F7" s="87"/>
      <c r="G7" s="44"/>
      <c r="H7" s="88"/>
      <c r="I7" s="89"/>
      <c r="J7" s="7"/>
    </row>
    <row r="8" spans="1:12" ht="24.9" customHeight="1" x14ac:dyDescent="0.2">
      <c r="A8" s="11">
        <v>3</v>
      </c>
      <c r="B8" s="43"/>
      <c r="C8" s="87"/>
      <c r="D8" s="87"/>
      <c r="E8" s="87"/>
      <c r="F8" s="87"/>
      <c r="G8" s="44"/>
      <c r="H8" s="88"/>
      <c r="I8" s="89"/>
      <c r="J8" s="7"/>
    </row>
    <row r="9" spans="1:12" ht="24.9" customHeight="1" thickBot="1" x14ac:dyDescent="0.25">
      <c r="A9" s="12">
        <v>4</v>
      </c>
      <c r="B9" s="45"/>
      <c r="C9" s="90"/>
      <c r="D9" s="90"/>
      <c r="E9" s="90"/>
      <c r="F9" s="90"/>
      <c r="G9" s="46"/>
      <c r="H9" s="91"/>
      <c r="I9" s="92"/>
      <c r="J9" s="7"/>
    </row>
    <row r="10" spans="1:12" ht="24.9" customHeight="1" thickTop="1" x14ac:dyDescent="0.2">
      <c r="A10" s="53"/>
      <c r="B10" s="52"/>
      <c r="C10" s="93" t="s">
        <v>38</v>
      </c>
      <c r="D10" s="93"/>
      <c r="E10" s="93"/>
      <c r="F10" s="52"/>
      <c r="G10" s="52"/>
      <c r="H10" s="94">
        <f>SUM(H6:I9)</f>
        <v>0</v>
      </c>
      <c r="I10" s="95"/>
      <c r="J10" s="7" t="s">
        <v>35</v>
      </c>
      <c r="K10" s="14">
        <f>ROUNDDOWN(H10,-3)</f>
        <v>0</v>
      </c>
    </row>
    <row r="11" spans="1:12" ht="24.9" customHeight="1" x14ac:dyDescent="0.2">
      <c r="A11" s="51"/>
      <c r="B11" s="17"/>
      <c r="C11" s="103" t="s">
        <v>58</v>
      </c>
      <c r="D11" s="103"/>
      <c r="E11" s="103"/>
      <c r="F11" s="17"/>
      <c r="G11" s="54"/>
      <c r="H11" s="101">
        <v>0</v>
      </c>
      <c r="I11" s="102"/>
      <c r="J11" s="7" t="s">
        <v>56</v>
      </c>
      <c r="K11" s="14">
        <f>MIN(K10,H11)</f>
        <v>0</v>
      </c>
    </row>
    <row r="12" spans="1:12" ht="24.9" customHeight="1" thickBot="1" x14ac:dyDescent="0.25">
      <c r="A12" s="26"/>
      <c r="B12" s="27"/>
      <c r="C12" s="96" t="s">
        <v>14</v>
      </c>
      <c r="D12" s="96"/>
      <c r="E12" s="96"/>
      <c r="F12" s="97" t="s">
        <v>59</v>
      </c>
      <c r="G12" s="98"/>
      <c r="H12" s="99">
        <f>K11</f>
        <v>0</v>
      </c>
      <c r="I12" s="100"/>
      <c r="J12" s="7" t="s">
        <v>57</v>
      </c>
      <c r="K12" s="14">
        <f>ROUNDDOWN(H10,-3)</f>
        <v>0</v>
      </c>
    </row>
    <row r="13" spans="1:12" ht="9.9" customHeight="1" x14ac:dyDescent="0.2">
      <c r="A13" s="47"/>
      <c r="B13" s="13"/>
      <c r="C13" s="47"/>
      <c r="D13" s="47"/>
      <c r="E13" s="47"/>
      <c r="F13" s="20"/>
      <c r="G13" s="22"/>
      <c r="H13" s="21"/>
      <c r="I13" s="49"/>
      <c r="J13" s="7"/>
      <c r="K13" s="14"/>
    </row>
    <row r="14" spans="1:12" ht="24.9" customHeight="1" thickBot="1" x14ac:dyDescent="0.25">
      <c r="A14" s="104">
        <v>5</v>
      </c>
      <c r="B14" s="106" t="s">
        <v>4</v>
      </c>
      <c r="C14" s="108" t="s">
        <v>11</v>
      </c>
      <c r="D14" s="109"/>
      <c r="E14" s="109"/>
      <c r="F14" s="25"/>
      <c r="G14" s="28" t="s">
        <v>36</v>
      </c>
      <c r="H14" s="110"/>
      <c r="I14" s="111"/>
      <c r="J14" s="7" t="s">
        <v>41</v>
      </c>
    </row>
    <row r="15" spans="1:12" ht="24.9" customHeight="1" thickBot="1" x14ac:dyDescent="0.25">
      <c r="A15" s="105"/>
      <c r="B15" s="107"/>
      <c r="C15" s="96" t="s">
        <v>14</v>
      </c>
      <c r="D15" s="96"/>
      <c r="E15" s="96"/>
      <c r="F15" s="112" t="s">
        <v>31</v>
      </c>
      <c r="G15" s="113"/>
      <c r="H15" s="114">
        <f>MIN(1500000,K15)</f>
        <v>0</v>
      </c>
      <c r="I15" s="115"/>
      <c r="J15" s="7" t="s">
        <v>42</v>
      </c>
      <c r="K15" s="14">
        <f>ROUNDDOWN(H14,-3)</f>
        <v>0</v>
      </c>
    </row>
    <row r="16" spans="1:12" ht="9.9" customHeight="1" x14ac:dyDescent="0.2">
      <c r="A16" s="47"/>
      <c r="B16" s="47"/>
      <c r="C16" s="15"/>
      <c r="D16" s="47"/>
      <c r="E16" s="47"/>
      <c r="F16" s="20"/>
      <c r="G16" s="22"/>
      <c r="H16" s="21"/>
      <c r="I16" s="49"/>
      <c r="J16" s="7"/>
      <c r="K16" s="14"/>
    </row>
    <row r="17" spans="1:11" ht="24.9" customHeight="1" thickBot="1" x14ac:dyDescent="0.25">
      <c r="A17" s="104">
        <v>6</v>
      </c>
      <c r="B17" s="106" t="s">
        <v>5</v>
      </c>
      <c r="C17" s="108" t="s">
        <v>12</v>
      </c>
      <c r="D17" s="109"/>
      <c r="E17" s="109"/>
      <c r="F17" s="25"/>
      <c r="G17" s="28" t="s">
        <v>36</v>
      </c>
      <c r="H17" s="110"/>
      <c r="I17" s="111"/>
      <c r="J17" s="29" t="s">
        <v>43</v>
      </c>
    </row>
    <row r="18" spans="1:11" ht="24.9" customHeight="1" thickBot="1" x14ac:dyDescent="0.25">
      <c r="A18" s="105"/>
      <c r="B18" s="107"/>
      <c r="C18" s="96" t="s">
        <v>14</v>
      </c>
      <c r="D18" s="96"/>
      <c r="E18" s="96"/>
      <c r="F18" s="112" t="s">
        <v>32</v>
      </c>
      <c r="G18" s="113"/>
      <c r="H18" s="114">
        <f>MIN(800000,K18)</f>
        <v>0</v>
      </c>
      <c r="I18" s="115"/>
      <c r="J18" s="7" t="s">
        <v>40</v>
      </c>
      <c r="K18" s="14">
        <f>ROUNDDOWN(H17,-3)</f>
        <v>0</v>
      </c>
    </row>
    <row r="19" spans="1:11" ht="24.9" customHeight="1" x14ac:dyDescent="0.2">
      <c r="H19" s="16"/>
      <c r="I19" s="16"/>
    </row>
    <row r="20" spans="1:11" ht="24.9" customHeight="1" x14ac:dyDescent="0.2">
      <c r="A20" s="104" t="s">
        <v>15</v>
      </c>
      <c r="B20" s="116"/>
      <c r="C20" s="116"/>
      <c r="D20" s="119" t="s">
        <v>60</v>
      </c>
      <c r="E20" s="120"/>
      <c r="F20" s="123" t="s">
        <v>44</v>
      </c>
      <c r="G20" s="120"/>
      <c r="H20" s="124" t="s">
        <v>45</v>
      </c>
      <c r="I20" s="125"/>
      <c r="K20" s="5">
        <f>H12*1/2</f>
        <v>0</v>
      </c>
    </row>
    <row r="21" spans="1:11" ht="24.9" customHeight="1" thickBot="1" x14ac:dyDescent="0.25">
      <c r="A21" s="117"/>
      <c r="B21" s="77"/>
      <c r="C21" s="77"/>
      <c r="D21" s="121"/>
      <c r="E21" s="122"/>
      <c r="F21" s="122"/>
      <c r="G21" s="122"/>
      <c r="H21" s="126"/>
      <c r="I21" s="127"/>
      <c r="K21" s="5">
        <f>H15*1/2</f>
        <v>0</v>
      </c>
    </row>
    <row r="22" spans="1:11" ht="24.9" customHeight="1" thickBot="1" x14ac:dyDescent="0.25">
      <c r="A22" s="105"/>
      <c r="B22" s="118"/>
      <c r="C22" s="118"/>
      <c r="D22" s="128">
        <f>ROUNDDOWN(K20,-3)</f>
        <v>0</v>
      </c>
      <c r="E22" s="128">
        <f>ROUNDDOWN(B20,-3)</f>
        <v>0</v>
      </c>
      <c r="F22" s="128">
        <f>ROUNDDOWN(K21,-3)</f>
        <v>0</v>
      </c>
      <c r="G22" s="128" t="e">
        <f>ROUNDDOWN(D20,-3)</f>
        <v>#VALUE!</v>
      </c>
      <c r="H22" s="128">
        <f>ROUNDDOWN(K22,-3)</f>
        <v>0</v>
      </c>
      <c r="I22" s="128" t="e">
        <f>ROUNDDOWN(F20,-3)</f>
        <v>#VALUE!</v>
      </c>
      <c r="K22" s="5">
        <f>H18*1/2</f>
        <v>0</v>
      </c>
    </row>
    <row r="23" spans="1:11" ht="7.5" customHeight="1" thickBot="1" x14ac:dyDescent="0.25">
      <c r="A23" s="16"/>
      <c r="B23" s="17"/>
      <c r="C23" s="17"/>
      <c r="D23" s="23"/>
      <c r="E23" s="23"/>
      <c r="F23" s="23"/>
      <c r="G23" s="23"/>
      <c r="H23" s="21"/>
      <c r="I23" s="49"/>
    </row>
    <row r="24" spans="1:11" ht="30" customHeight="1" thickBot="1" x14ac:dyDescent="0.25">
      <c r="A24" s="129" t="s">
        <v>46</v>
      </c>
      <c r="B24" s="130"/>
      <c r="C24" s="130"/>
      <c r="D24" s="131">
        <f>D22+F22+H22</f>
        <v>0</v>
      </c>
      <c r="E24" s="132"/>
      <c r="F24" s="132"/>
      <c r="G24" s="132"/>
      <c r="H24" s="132"/>
      <c r="I24" s="133"/>
      <c r="J24" s="4" t="s">
        <v>47</v>
      </c>
    </row>
    <row r="25" spans="1:11" ht="18" customHeight="1" x14ac:dyDescent="0.2">
      <c r="G25" s="134"/>
      <c r="H25" s="134"/>
      <c r="I25" s="134"/>
    </row>
    <row r="26" spans="1:11" ht="20.100000000000001" customHeight="1" x14ac:dyDescent="0.2">
      <c r="A26" s="104" t="s">
        <v>20</v>
      </c>
      <c r="B26" s="116"/>
      <c r="C26" s="135"/>
      <c r="D26" s="138" t="s">
        <v>50</v>
      </c>
      <c r="E26" s="140" t="s">
        <v>48</v>
      </c>
      <c r="F26" s="142" t="s">
        <v>49</v>
      </c>
      <c r="G26" s="144" t="s">
        <v>19</v>
      </c>
      <c r="H26" s="145"/>
      <c r="I26" s="145"/>
    </row>
    <row r="27" spans="1:11" ht="19.5" customHeight="1" thickBot="1" x14ac:dyDescent="0.25">
      <c r="A27" s="117"/>
      <c r="B27" s="77"/>
      <c r="C27" s="136"/>
      <c r="D27" s="139"/>
      <c r="E27" s="141"/>
      <c r="F27" s="143"/>
      <c r="G27" s="18" t="s">
        <v>16</v>
      </c>
      <c r="H27" s="48" t="s">
        <v>17</v>
      </c>
      <c r="I27" s="24" t="s">
        <v>18</v>
      </c>
    </row>
    <row r="28" spans="1:11" ht="24.9" customHeight="1" thickTop="1" x14ac:dyDescent="0.2">
      <c r="A28" s="105"/>
      <c r="B28" s="118"/>
      <c r="C28" s="137"/>
      <c r="D28" s="32">
        <f>H10+H14+H17</f>
        <v>0</v>
      </c>
      <c r="E28" s="33">
        <f>D24</f>
        <v>0</v>
      </c>
      <c r="F28" s="34">
        <f>D28-E28</f>
        <v>0</v>
      </c>
      <c r="G28" s="38"/>
      <c r="H28" s="39"/>
      <c r="I28" s="40"/>
    </row>
    <row r="30" spans="1:11" s="72" customFormat="1" ht="15" customHeight="1" x14ac:dyDescent="0.2">
      <c r="A30" s="72" t="s">
        <v>34</v>
      </c>
      <c r="J30" s="73"/>
    </row>
    <row r="31" spans="1:11" s="72" customFormat="1" ht="7.5" customHeight="1" x14ac:dyDescent="0.2">
      <c r="J31" s="73"/>
    </row>
    <row r="32" spans="1:11" s="72" customFormat="1" ht="15" customHeight="1" x14ac:dyDescent="0.2">
      <c r="A32" s="72" t="s">
        <v>21</v>
      </c>
      <c r="J32" s="73"/>
    </row>
    <row r="33" spans="1:10" s="72" customFormat="1" ht="14.25" customHeight="1" x14ac:dyDescent="0.2">
      <c r="A33" s="74" t="s">
        <v>68</v>
      </c>
      <c r="B33" s="74"/>
      <c r="C33" s="74"/>
      <c r="D33" s="74"/>
      <c r="J33" s="73"/>
    </row>
    <row r="34" spans="1:10" s="72" customFormat="1" ht="15" customHeight="1" x14ac:dyDescent="0.2">
      <c r="A34" s="74"/>
      <c r="B34" s="74"/>
      <c r="C34" s="74"/>
      <c r="D34" s="74"/>
      <c r="J34" s="73"/>
    </row>
    <row r="35" spans="1:10" s="72" customFormat="1" ht="15" customHeight="1" x14ac:dyDescent="0.2">
      <c r="A35" s="72" t="s">
        <v>22</v>
      </c>
      <c r="J35" s="73"/>
    </row>
    <row r="36" spans="1:10" s="72" customFormat="1" ht="12" x14ac:dyDescent="0.2">
      <c r="A36" s="75" t="s">
        <v>28</v>
      </c>
      <c r="J36" s="73"/>
    </row>
    <row r="37" spans="1:10" s="72" customFormat="1" ht="12" x14ac:dyDescent="0.2">
      <c r="A37" s="75" t="s">
        <v>33</v>
      </c>
      <c r="J37" s="73"/>
    </row>
    <row r="38" spans="1:10" s="72" customFormat="1" ht="12" x14ac:dyDescent="0.2">
      <c r="A38" s="75" t="s">
        <v>23</v>
      </c>
      <c r="J38" s="73"/>
    </row>
    <row r="39" spans="1:10" s="72" customFormat="1" ht="12" x14ac:dyDescent="0.2">
      <c r="A39" s="75" t="s">
        <v>24</v>
      </c>
      <c r="J39" s="73"/>
    </row>
    <row r="40" spans="1:10" s="72" customFormat="1" ht="12" x14ac:dyDescent="0.2">
      <c r="A40" s="75" t="s">
        <v>25</v>
      </c>
      <c r="J40" s="73"/>
    </row>
  </sheetData>
  <mergeCells count="49">
    <mergeCell ref="A24:C24"/>
    <mergeCell ref="D24:I24"/>
    <mergeCell ref="G25:I25"/>
    <mergeCell ref="A26:C28"/>
    <mergeCell ref="D26:D27"/>
    <mergeCell ref="E26:E27"/>
    <mergeCell ref="F26:F27"/>
    <mergeCell ref="G26:I26"/>
    <mergeCell ref="A20:C22"/>
    <mergeCell ref="D20:E21"/>
    <mergeCell ref="F20:G21"/>
    <mergeCell ref="H20:I21"/>
    <mergeCell ref="D22:E22"/>
    <mergeCell ref="F22:G22"/>
    <mergeCell ref="H22:I22"/>
    <mergeCell ref="A17:A18"/>
    <mergeCell ref="B17:B18"/>
    <mergeCell ref="C17:E17"/>
    <mergeCell ref="H17:I17"/>
    <mergeCell ref="C18:E18"/>
    <mergeCell ref="F18:G18"/>
    <mergeCell ref="H18:I18"/>
    <mergeCell ref="A14:A15"/>
    <mergeCell ref="B14:B15"/>
    <mergeCell ref="C14:E14"/>
    <mergeCell ref="H14:I14"/>
    <mergeCell ref="C15:E15"/>
    <mergeCell ref="F15:G15"/>
    <mergeCell ref="H15:I15"/>
    <mergeCell ref="C9:F9"/>
    <mergeCell ref="H9:I9"/>
    <mergeCell ref="C10:E10"/>
    <mergeCell ref="H10:I10"/>
    <mergeCell ref="C12:E12"/>
    <mergeCell ref="F12:G12"/>
    <mergeCell ref="H12:I12"/>
    <mergeCell ref="H11:I11"/>
    <mergeCell ref="C11:E11"/>
    <mergeCell ref="C6:F6"/>
    <mergeCell ref="H6:I6"/>
    <mergeCell ref="C7:F7"/>
    <mergeCell ref="H7:I7"/>
    <mergeCell ref="C8:F8"/>
    <mergeCell ref="H8:I8"/>
    <mergeCell ref="A3:B3"/>
    <mergeCell ref="H3:I3"/>
    <mergeCell ref="H4:I4"/>
    <mergeCell ref="C5:F5"/>
    <mergeCell ref="H5:I5"/>
  </mergeCells>
  <phoneticPr fontId="2"/>
  <pageMargins left="0.39370078740157483" right="0.19685039370078741" top="0.74803149606299213" bottom="0.74803149606299213" header="0.31496062992125984" footer="0.31496062992125984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Sheet2!$B$3:$B$4</xm:f>
          </x14:formula1>
          <xm:sqref>G6:G9</xm:sqref>
        </x14:dataValidation>
        <x14:dataValidation type="list" allowBlank="1" showInputMessage="1" showErrorMessage="1" xr:uid="{00000000-0002-0000-0000-000001000000}">
          <x14:formula1>
            <xm:f>Sheet2!$A$2:$A$10</xm:f>
          </x14:formula1>
          <xm:sqref>B6:B9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view="pageBreakPreview" zoomScale="85" zoomScaleNormal="100" zoomScaleSheetLayoutView="85" workbookViewId="0">
      <selection activeCell="G39" sqref="G39"/>
    </sheetView>
  </sheetViews>
  <sheetFormatPr defaultColWidth="9" defaultRowHeight="13.2" x14ac:dyDescent="0.2"/>
  <cols>
    <col min="1" max="1" width="4.6640625" style="3" customWidth="1"/>
    <col min="2" max="2" width="8.77734375" style="3" customWidth="1"/>
    <col min="3" max="3" width="11.6640625" style="3" customWidth="1"/>
    <col min="4" max="6" width="12.6640625" style="3" customWidth="1"/>
    <col min="7" max="9" width="11.6640625" style="3" customWidth="1"/>
    <col min="10" max="10" width="4.88671875" style="4" customWidth="1"/>
    <col min="11" max="11" width="14.77734375" style="5" customWidth="1"/>
    <col min="12" max="16384" width="9" style="3"/>
  </cols>
  <sheetData>
    <row r="1" spans="1:12" ht="24.9" customHeight="1" x14ac:dyDescent="0.2">
      <c r="A1" s="76" t="s">
        <v>69</v>
      </c>
      <c r="B1" s="76"/>
    </row>
    <row r="2" spans="1:12" ht="24.9" customHeight="1" x14ac:dyDescent="0.2">
      <c r="B2" s="30"/>
      <c r="C2" s="30"/>
      <c r="D2" s="30" t="s">
        <v>26</v>
      </c>
      <c r="E2" s="30"/>
      <c r="F2" s="31"/>
      <c r="G2" s="31"/>
      <c r="H2" s="31"/>
      <c r="I2" s="31"/>
      <c r="J2" s="6"/>
      <c r="L2" s="37" t="s">
        <v>51</v>
      </c>
    </row>
    <row r="3" spans="1:12" ht="24.9" customHeight="1" x14ac:dyDescent="0.2">
      <c r="A3" s="77"/>
      <c r="B3" s="77"/>
      <c r="C3" s="17"/>
      <c r="D3" s="17"/>
      <c r="E3" s="19"/>
      <c r="F3" s="57" t="s">
        <v>27</v>
      </c>
      <c r="G3" s="59" t="s">
        <v>61</v>
      </c>
      <c r="H3" s="78" t="s">
        <v>0</v>
      </c>
      <c r="I3" s="79"/>
      <c r="J3" s="7"/>
      <c r="L3" s="37" t="s">
        <v>52</v>
      </c>
    </row>
    <row r="4" spans="1:12" ht="24.9" customHeight="1" x14ac:dyDescent="0.2">
      <c r="H4" s="80" t="s">
        <v>13</v>
      </c>
      <c r="I4" s="80"/>
    </row>
    <row r="5" spans="1:12" ht="36" customHeight="1" thickBot="1" x14ac:dyDescent="0.25">
      <c r="A5" s="8"/>
      <c r="B5" s="9" t="s">
        <v>29</v>
      </c>
      <c r="C5" s="81" t="s">
        <v>3</v>
      </c>
      <c r="D5" s="81"/>
      <c r="E5" s="81"/>
      <c r="F5" s="81"/>
      <c r="G5" s="9" t="s">
        <v>2</v>
      </c>
      <c r="H5" s="82" t="s">
        <v>37</v>
      </c>
      <c r="I5" s="83"/>
      <c r="J5" s="7"/>
    </row>
    <row r="6" spans="1:12" ht="24.9" customHeight="1" thickTop="1" x14ac:dyDescent="0.2">
      <c r="A6" s="10">
        <v>1</v>
      </c>
      <c r="B6" s="60" t="s">
        <v>62</v>
      </c>
      <c r="C6" s="164" t="s">
        <v>63</v>
      </c>
      <c r="D6" s="164"/>
      <c r="E6" s="164"/>
      <c r="F6" s="164"/>
      <c r="G6" s="61" t="s">
        <v>54</v>
      </c>
      <c r="H6" s="165">
        <v>101000</v>
      </c>
      <c r="I6" s="166"/>
      <c r="J6" s="7"/>
    </row>
    <row r="7" spans="1:12" ht="24.9" customHeight="1" x14ac:dyDescent="0.2">
      <c r="A7" s="11">
        <v>2</v>
      </c>
      <c r="B7" s="62" t="s">
        <v>64</v>
      </c>
      <c r="C7" s="167" t="s">
        <v>65</v>
      </c>
      <c r="D7" s="167"/>
      <c r="E7" s="167"/>
      <c r="F7" s="167"/>
      <c r="G7" s="63" t="s">
        <v>53</v>
      </c>
      <c r="H7" s="168">
        <v>202000</v>
      </c>
      <c r="I7" s="169"/>
      <c r="J7" s="7"/>
    </row>
    <row r="8" spans="1:12" ht="24.9" customHeight="1" x14ac:dyDescent="0.2">
      <c r="A8" s="11">
        <v>3</v>
      </c>
      <c r="B8" s="62" t="s">
        <v>67</v>
      </c>
      <c r="C8" s="167" t="s">
        <v>66</v>
      </c>
      <c r="D8" s="167"/>
      <c r="E8" s="167"/>
      <c r="F8" s="167"/>
      <c r="G8" s="63" t="s">
        <v>54</v>
      </c>
      <c r="H8" s="168">
        <v>302500</v>
      </c>
      <c r="I8" s="169"/>
      <c r="J8" s="7"/>
    </row>
    <row r="9" spans="1:12" ht="24.9" customHeight="1" thickBot="1" x14ac:dyDescent="0.25">
      <c r="A9" s="12">
        <v>4</v>
      </c>
      <c r="B9" s="64"/>
      <c r="C9" s="157"/>
      <c r="D9" s="157"/>
      <c r="E9" s="157"/>
      <c r="F9" s="157"/>
      <c r="G9" s="65"/>
      <c r="H9" s="158"/>
      <c r="I9" s="159"/>
      <c r="J9" s="7"/>
    </row>
    <row r="10" spans="1:12" ht="24.9" customHeight="1" thickTop="1" x14ac:dyDescent="0.2">
      <c r="A10" s="53"/>
      <c r="B10" s="52"/>
      <c r="C10" s="93" t="s">
        <v>38</v>
      </c>
      <c r="D10" s="93"/>
      <c r="E10" s="93"/>
      <c r="F10" s="52"/>
      <c r="G10" s="52"/>
      <c r="H10" s="160">
        <f>SUM(H6:I9)</f>
        <v>605500</v>
      </c>
      <c r="I10" s="161"/>
      <c r="J10" s="7" t="s">
        <v>35</v>
      </c>
      <c r="K10" s="14">
        <f>ROUNDDOWN(H10,-3)</f>
        <v>605000</v>
      </c>
    </row>
    <row r="11" spans="1:12" ht="24.9" customHeight="1" x14ac:dyDescent="0.2">
      <c r="A11" s="51"/>
      <c r="B11" s="17"/>
      <c r="C11" s="103" t="s">
        <v>58</v>
      </c>
      <c r="D11" s="103"/>
      <c r="E11" s="103"/>
      <c r="F11" s="17"/>
      <c r="G11" s="54"/>
      <c r="H11" s="162">
        <v>580000</v>
      </c>
      <c r="I11" s="163"/>
      <c r="J11" s="7" t="s">
        <v>39</v>
      </c>
      <c r="K11" s="14">
        <f>MIN(K10,H11)</f>
        <v>580000</v>
      </c>
    </row>
    <row r="12" spans="1:12" ht="24.9" customHeight="1" thickBot="1" x14ac:dyDescent="0.25">
      <c r="A12" s="26"/>
      <c r="B12" s="27"/>
      <c r="C12" s="96" t="s">
        <v>14</v>
      </c>
      <c r="D12" s="96"/>
      <c r="E12" s="96"/>
      <c r="F12" s="97" t="s">
        <v>59</v>
      </c>
      <c r="G12" s="98"/>
      <c r="H12" s="155">
        <f>K11</f>
        <v>580000</v>
      </c>
      <c r="I12" s="156"/>
      <c r="J12" s="7" t="s">
        <v>57</v>
      </c>
      <c r="K12" s="14">
        <f>ROUNDDOWN(H10,-3)</f>
        <v>605000</v>
      </c>
    </row>
    <row r="13" spans="1:12" ht="9.9" customHeight="1" x14ac:dyDescent="0.2">
      <c r="A13" s="58"/>
      <c r="B13" s="13"/>
      <c r="C13" s="58"/>
      <c r="D13" s="58"/>
      <c r="E13" s="58"/>
      <c r="F13" s="20"/>
      <c r="G13" s="22"/>
      <c r="H13" s="21"/>
      <c r="I13" s="56"/>
      <c r="J13" s="7"/>
      <c r="K13" s="14"/>
    </row>
    <row r="14" spans="1:12" ht="24.9" customHeight="1" thickBot="1" x14ac:dyDescent="0.25">
      <c r="A14" s="104">
        <v>5</v>
      </c>
      <c r="B14" s="106" t="s">
        <v>4</v>
      </c>
      <c r="C14" s="108" t="s">
        <v>11</v>
      </c>
      <c r="D14" s="109"/>
      <c r="E14" s="109"/>
      <c r="F14" s="25"/>
      <c r="G14" s="28" t="s">
        <v>36</v>
      </c>
      <c r="H14" s="151"/>
      <c r="I14" s="152"/>
      <c r="J14" s="7" t="s">
        <v>41</v>
      </c>
    </row>
    <row r="15" spans="1:12" ht="24.9" customHeight="1" thickBot="1" x14ac:dyDescent="0.25">
      <c r="A15" s="105"/>
      <c r="B15" s="107"/>
      <c r="C15" s="96" t="s">
        <v>14</v>
      </c>
      <c r="D15" s="96"/>
      <c r="E15" s="96"/>
      <c r="F15" s="112" t="s">
        <v>31</v>
      </c>
      <c r="G15" s="113"/>
      <c r="H15" s="153">
        <f>MIN(1500000,K15)</f>
        <v>0</v>
      </c>
      <c r="I15" s="154"/>
      <c r="J15" s="7" t="s">
        <v>42</v>
      </c>
      <c r="K15" s="14">
        <f>ROUNDDOWN(H14,-3)</f>
        <v>0</v>
      </c>
    </row>
    <row r="16" spans="1:12" ht="9.9" customHeight="1" x14ac:dyDescent="0.2">
      <c r="A16" s="58"/>
      <c r="B16" s="58"/>
      <c r="C16" s="15"/>
      <c r="D16" s="58"/>
      <c r="E16" s="58"/>
      <c r="F16" s="20"/>
      <c r="G16" s="22"/>
      <c r="H16" s="21"/>
      <c r="I16" s="56"/>
      <c r="J16" s="7"/>
      <c r="K16" s="14"/>
    </row>
    <row r="17" spans="1:11" ht="24.9" customHeight="1" thickBot="1" x14ac:dyDescent="0.25">
      <c r="A17" s="104">
        <v>6</v>
      </c>
      <c r="B17" s="106" t="s">
        <v>5</v>
      </c>
      <c r="C17" s="108" t="s">
        <v>12</v>
      </c>
      <c r="D17" s="109"/>
      <c r="E17" s="109"/>
      <c r="F17" s="25"/>
      <c r="G17" s="28" t="s">
        <v>36</v>
      </c>
      <c r="H17" s="151"/>
      <c r="I17" s="152"/>
      <c r="J17" s="29" t="s">
        <v>43</v>
      </c>
    </row>
    <row r="18" spans="1:11" ht="24.9" customHeight="1" thickBot="1" x14ac:dyDescent="0.25">
      <c r="A18" s="105"/>
      <c r="B18" s="107"/>
      <c r="C18" s="96" t="s">
        <v>14</v>
      </c>
      <c r="D18" s="96"/>
      <c r="E18" s="96"/>
      <c r="F18" s="112" t="s">
        <v>32</v>
      </c>
      <c r="G18" s="113"/>
      <c r="H18" s="153">
        <f>MIN(800000,K18)</f>
        <v>0</v>
      </c>
      <c r="I18" s="154"/>
      <c r="J18" s="7" t="s">
        <v>40</v>
      </c>
      <c r="K18" s="14">
        <f>ROUNDDOWN(H17,-3)</f>
        <v>0</v>
      </c>
    </row>
    <row r="19" spans="1:11" ht="24.9" customHeight="1" x14ac:dyDescent="0.2">
      <c r="H19" s="16"/>
      <c r="I19" s="16"/>
    </row>
    <row r="20" spans="1:11" ht="24.9" customHeight="1" x14ac:dyDescent="0.2">
      <c r="A20" s="104" t="s">
        <v>15</v>
      </c>
      <c r="B20" s="116"/>
      <c r="C20" s="116"/>
      <c r="D20" s="119" t="s">
        <v>60</v>
      </c>
      <c r="E20" s="120"/>
      <c r="F20" s="123" t="s">
        <v>44</v>
      </c>
      <c r="G20" s="120"/>
      <c r="H20" s="124" t="s">
        <v>45</v>
      </c>
      <c r="I20" s="125"/>
      <c r="K20" s="5">
        <f>H12*1/2</f>
        <v>290000</v>
      </c>
    </row>
    <row r="21" spans="1:11" ht="24.9" customHeight="1" thickBot="1" x14ac:dyDescent="0.25">
      <c r="A21" s="117"/>
      <c r="B21" s="77"/>
      <c r="C21" s="77"/>
      <c r="D21" s="121"/>
      <c r="E21" s="122"/>
      <c r="F21" s="122"/>
      <c r="G21" s="122"/>
      <c r="H21" s="126"/>
      <c r="I21" s="127"/>
      <c r="K21" s="5">
        <f>H15*1/2</f>
        <v>0</v>
      </c>
    </row>
    <row r="22" spans="1:11" ht="24.9" customHeight="1" thickBot="1" x14ac:dyDescent="0.25">
      <c r="A22" s="105"/>
      <c r="B22" s="118"/>
      <c r="C22" s="118"/>
      <c r="D22" s="149">
        <f>ROUNDDOWN(K20,-3)</f>
        <v>290000</v>
      </c>
      <c r="E22" s="149">
        <f>ROUNDDOWN(B20,-3)</f>
        <v>0</v>
      </c>
      <c r="F22" s="150">
        <f>ROUNDDOWN(K21,-3)</f>
        <v>0</v>
      </c>
      <c r="G22" s="150" t="e">
        <f>ROUNDDOWN(D20,-3)</f>
        <v>#VALUE!</v>
      </c>
      <c r="H22" s="150">
        <f>ROUNDDOWN(K22,-3)</f>
        <v>0</v>
      </c>
      <c r="I22" s="150" t="e">
        <f>ROUNDDOWN(F20,-3)</f>
        <v>#VALUE!</v>
      </c>
      <c r="K22" s="5">
        <f>H18*1/2</f>
        <v>0</v>
      </c>
    </row>
    <row r="23" spans="1:11" ht="7.5" customHeight="1" thickBot="1" x14ac:dyDescent="0.25">
      <c r="A23" s="16"/>
      <c r="B23" s="17"/>
      <c r="C23" s="17"/>
      <c r="D23" s="23"/>
      <c r="E23" s="23"/>
      <c r="F23" s="23"/>
      <c r="G23" s="23"/>
      <c r="H23" s="21"/>
      <c r="I23" s="56"/>
    </row>
    <row r="24" spans="1:11" ht="30" customHeight="1" thickBot="1" x14ac:dyDescent="0.25">
      <c r="A24" s="129" t="s">
        <v>46</v>
      </c>
      <c r="B24" s="130"/>
      <c r="C24" s="130"/>
      <c r="D24" s="146">
        <f>D22+F22+H22</f>
        <v>290000</v>
      </c>
      <c r="E24" s="147"/>
      <c r="F24" s="147"/>
      <c r="G24" s="147"/>
      <c r="H24" s="147"/>
      <c r="I24" s="148"/>
      <c r="J24" s="4" t="s">
        <v>47</v>
      </c>
    </row>
    <row r="25" spans="1:11" ht="18" customHeight="1" x14ac:dyDescent="0.2">
      <c r="G25" s="134"/>
      <c r="H25" s="134"/>
      <c r="I25" s="134"/>
    </row>
    <row r="26" spans="1:11" ht="20.100000000000001" customHeight="1" x14ac:dyDescent="0.2">
      <c r="A26" s="104" t="s">
        <v>20</v>
      </c>
      <c r="B26" s="116"/>
      <c r="C26" s="135"/>
      <c r="D26" s="138" t="s">
        <v>50</v>
      </c>
      <c r="E26" s="140" t="s">
        <v>48</v>
      </c>
      <c r="F26" s="142" t="s">
        <v>49</v>
      </c>
      <c r="G26" s="144" t="s">
        <v>19</v>
      </c>
      <c r="H26" s="145"/>
      <c r="I26" s="145"/>
    </row>
    <row r="27" spans="1:11" ht="19.5" customHeight="1" thickBot="1" x14ac:dyDescent="0.25">
      <c r="A27" s="117"/>
      <c r="B27" s="77"/>
      <c r="C27" s="136"/>
      <c r="D27" s="139"/>
      <c r="E27" s="141"/>
      <c r="F27" s="143"/>
      <c r="G27" s="18" t="s">
        <v>16</v>
      </c>
      <c r="H27" s="55" t="s">
        <v>17</v>
      </c>
      <c r="I27" s="24" t="s">
        <v>18</v>
      </c>
    </row>
    <row r="28" spans="1:11" ht="24.9" customHeight="1" thickTop="1" x14ac:dyDescent="0.2">
      <c r="A28" s="105"/>
      <c r="B28" s="118"/>
      <c r="C28" s="137"/>
      <c r="D28" s="66">
        <f>H10+H14+H17</f>
        <v>605500</v>
      </c>
      <c r="E28" s="67">
        <f>D24</f>
        <v>290000</v>
      </c>
      <c r="F28" s="68">
        <f>D28-E28</f>
        <v>315500</v>
      </c>
      <c r="G28" s="69">
        <v>315500</v>
      </c>
      <c r="H28" s="70"/>
      <c r="I28" s="71"/>
    </row>
    <row r="30" spans="1:11" s="72" customFormat="1" ht="15" customHeight="1" x14ac:dyDescent="0.2">
      <c r="A30" s="72" t="s">
        <v>34</v>
      </c>
      <c r="J30" s="73"/>
    </row>
    <row r="31" spans="1:11" s="72" customFormat="1" ht="7.5" customHeight="1" x14ac:dyDescent="0.2">
      <c r="J31" s="73"/>
    </row>
    <row r="32" spans="1:11" s="72" customFormat="1" ht="15" customHeight="1" x14ac:dyDescent="0.2">
      <c r="A32" s="72" t="s">
        <v>21</v>
      </c>
      <c r="J32" s="73"/>
    </row>
    <row r="33" spans="1:10" s="72" customFormat="1" ht="14.25" customHeight="1" x14ac:dyDescent="0.2">
      <c r="A33" s="74" t="s">
        <v>68</v>
      </c>
      <c r="B33" s="74"/>
      <c r="C33" s="74"/>
      <c r="D33" s="74"/>
      <c r="J33" s="73"/>
    </row>
    <row r="34" spans="1:10" s="72" customFormat="1" ht="15" customHeight="1" x14ac:dyDescent="0.2">
      <c r="A34" s="74"/>
      <c r="B34" s="74"/>
      <c r="C34" s="74"/>
      <c r="D34" s="74"/>
      <c r="J34" s="73"/>
    </row>
    <row r="35" spans="1:10" s="72" customFormat="1" ht="15" customHeight="1" x14ac:dyDescent="0.2">
      <c r="A35" s="72" t="s">
        <v>22</v>
      </c>
      <c r="J35" s="73"/>
    </row>
    <row r="36" spans="1:10" s="72" customFormat="1" ht="12" x14ac:dyDescent="0.2">
      <c r="A36" s="75" t="s">
        <v>28</v>
      </c>
      <c r="J36" s="73"/>
    </row>
    <row r="37" spans="1:10" s="72" customFormat="1" ht="12" x14ac:dyDescent="0.2">
      <c r="A37" s="75" t="s">
        <v>33</v>
      </c>
      <c r="J37" s="73"/>
    </row>
    <row r="38" spans="1:10" s="72" customFormat="1" ht="12" x14ac:dyDescent="0.2">
      <c r="A38" s="75" t="s">
        <v>23</v>
      </c>
      <c r="J38" s="73"/>
    </row>
    <row r="39" spans="1:10" s="72" customFormat="1" ht="12" x14ac:dyDescent="0.2">
      <c r="A39" s="75" t="s">
        <v>24</v>
      </c>
      <c r="J39" s="73"/>
    </row>
    <row r="40" spans="1:10" s="72" customFormat="1" ht="12" x14ac:dyDescent="0.2">
      <c r="A40" s="75" t="s">
        <v>25</v>
      </c>
      <c r="J40" s="73"/>
    </row>
  </sheetData>
  <mergeCells count="49">
    <mergeCell ref="A3:B3"/>
    <mergeCell ref="H3:I3"/>
    <mergeCell ref="H4:I4"/>
    <mergeCell ref="C5:F5"/>
    <mergeCell ref="H5:I5"/>
    <mergeCell ref="C6:F6"/>
    <mergeCell ref="H6:I6"/>
    <mergeCell ref="C7:F7"/>
    <mergeCell ref="H7:I7"/>
    <mergeCell ref="C8:F8"/>
    <mergeCell ref="H8:I8"/>
    <mergeCell ref="C9:F9"/>
    <mergeCell ref="H9:I9"/>
    <mergeCell ref="C10:E10"/>
    <mergeCell ref="H10:I10"/>
    <mergeCell ref="C11:E11"/>
    <mergeCell ref="H11:I11"/>
    <mergeCell ref="C12:E12"/>
    <mergeCell ref="F12:G12"/>
    <mergeCell ref="H12:I12"/>
    <mergeCell ref="A14:A15"/>
    <mergeCell ref="B14:B15"/>
    <mergeCell ref="C14:E14"/>
    <mergeCell ref="H14:I14"/>
    <mergeCell ref="C15:E15"/>
    <mergeCell ref="F15:G15"/>
    <mergeCell ref="H15:I15"/>
    <mergeCell ref="A17:A18"/>
    <mergeCell ref="B17:B18"/>
    <mergeCell ref="C17:E17"/>
    <mergeCell ref="H17:I17"/>
    <mergeCell ref="C18:E18"/>
    <mergeCell ref="F18:G18"/>
    <mergeCell ref="H18:I18"/>
    <mergeCell ref="A20:C22"/>
    <mergeCell ref="D20:E21"/>
    <mergeCell ref="F20:G21"/>
    <mergeCell ref="H20:I21"/>
    <mergeCell ref="D22:E22"/>
    <mergeCell ref="F22:G22"/>
    <mergeCell ref="H22:I22"/>
    <mergeCell ref="A24:C24"/>
    <mergeCell ref="D24:I24"/>
    <mergeCell ref="G25:I25"/>
    <mergeCell ref="A26:C28"/>
    <mergeCell ref="D26:D27"/>
    <mergeCell ref="E26:E27"/>
    <mergeCell ref="F26:F27"/>
    <mergeCell ref="G26:I26"/>
  </mergeCells>
  <phoneticPr fontId="2"/>
  <pageMargins left="0.39370078740157483" right="0.19685039370078741" top="0.74803149606299213" bottom="0.74803149606299213" header="0.31496062992125984" footer="0.31496062992125984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Sheet2!$A$2:$A$10</xm:f>
          </x14:formula1>
          <xm:sqref>B6:B9</xm:sqref>
        </x14:dataValidation>
        <x14:dataValidation type="list" allowBlank="1" showInputMessage="1" showErrorMessage="1" xr:uid="{00000000-0002-0000-0100-000001000000}">
          <x14:formula1>
            <xm:f>Sheet2!$B$3:$B$4</xm:f>
          </x14:formula1>
          <xm:sqref>G6:G9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B2" sqref="B2"/>
    </sheetView>
  </sheetViews>
  <sheetFormatPr defaultColWidth="9" defaultRowHeight="12.6" x14ac:dyDescent="0.2"/>
  <cols>
    <col min="1" max="1" width="9" style="1"/>
    <col min="2" max="2" width="10.77734375" style="2" customWidth="1"/>
    <col min="3" max="16384" width="9" style="1"/>
  </cols>
  <sheetData>
    <row r="1" spans="1:2" x14ac:dyDescent="0.2">
      <c r="A1" s="1" t="s">
        <v>1</v>
      </c>
      <c r="B1" s="2" t="s">
        <v>55</v>
      </c>
    </row>
    <row r="3" spans="1:2" x14ac:dyDescent="0.2">
      <c r="A3" s="2" t="s">
        <v>6</v>
      </c>
      <c r="B3" s="2" t="s">
        <v>53</v>
      </c>
    </row>
    <row r="4" spans="1:2" x14ac:dyDescent="0.2">
      <c r="A4" s="2" t="s">
        <v>7</v>
      </c>
      <c r="B4" s="2" t="s">
        <v>54</v>
      </c>
    </row>
    <row r="5" spans="1:2" x14ac:dyDescent="0.2">
      <c r="A5" s="2" t="s">
        <v>8</v>
      </c>
    </row>
    <row r="6" spans="1:2" x14ac:dyDescent="0.2">
      <c r="A6" s="2" t="s">
        <v>9</v>
      </c>
    </row>
    <row r="7" spans="1:2" x14ac:dyDescent="0.2">
      <c r="A7" s="2" t="s">
        <v>30</v>
      </c>
    </row>
    <row r="8" spans="1:2" x14ac:dyDescent="0.2">
      <c r="A8" s="2" t="s">
        <v>10</v>
      </c>
    </row>
    <row r="9" spans="1:2" x14ac:dyDescent="0.2">
      <c r="A9" s="2"/>
    </row>
    <row r="10" spans="1:2" x14ac:dyDescent="0.2">
      <c r="A10" s="2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事業計画書</vt:lpstr>
      <vt:lpstr>事業計画書（記載例）</vt:lpstr>
      <vt:lpstr>Sheet2</vt:lpstr>
      <vt:lpstr>事業計画書!Print_Area</vt:lpstr>
      <vt:lpstr>'事業計画書（記載例）'!Print_Area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kitada</dc:creator>
  <cp:lastModifiedBy>自治防災課</cp:lastModifiedBy>
  <cp:lastPrinted>2025-03-29T10:31:22Z</cp:lastPrinted>
  <dcterms:created xsi:type="dcterms:W3CDTF">2024-01-11T00:25:37Z</dcterms:created>
  <dcterms:modified xsi:type="dcterms:W3CDTF">2026-05-27T05:57:08Z</dcterms:modified>
</cp:coreProperties>
</file>