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5B5FE7CF-43DF-46E0-A335-5D6EE42364C0}" xr6:coauthVersionLast="47" xr6:coauthVersionMax="47" xr10:uidLastSave="{00000000-0000-0000-0000-000000000000}"/>
  <bookViews>
    <workbookView xWindow="-108" yWindow="-108" windowWidth="23256" windowHeight="12576" tabRatio="786" xr2:uid="{00000000-000D-0000-FFFF-FFFF00000000}"/>
  </bookViews>
  <sheets>
    <sheet name="【記載例】認知症対応型共同生活介護" sheetId="8" r:id="rId1"/>
    <sheet name="【記載例】シフト記号表（勤務時間帯）" sheetId="5" r:id="rId2"/>
    <sheet name="認知症対応型共同生活介護(50人)" sheetId="12" r:id="rId3"/>
    <sheet name="認知症対応型共同生活介護（1枚用）"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【記載例】認知症対応型共同生活介護!$A$1:$BI$75</definedName>
    <definedName name="_xlnm.Print_Area" localSheetId="4">'シフト記号表（勤務時間帯）'!$B$1:$AB$52</definedName>
    <definedName name="_xlnm.Print_Area" localSheetId="5">記入方法!$B$1:$Q$84</definedName>
    <definedName name="_xlnm.Print_Area" localSheetId="3">'認知症対応型共同生活介護（1枚用）'!$A$1:$BI$75</definedName>
    <definedName name="_xlnm.Print_Area" localSheetId="2">'認知症対応型共同生活介護(50人)'!$A$1:$BI$177</definedName>
    <definedName name="_xlnm.Print_Titles" localSheetId="3">'認知症対応型共同生活介護（1枚用）'!$1:$20</definedName>
    <definedName name="_xlnm.Print_Titles" localSheetId="2">'認知症対応型共同生活介護(50人)'!$1:$20</definedName>
    <definedName name="シフト記号表">'シフト記号表（勤務時間帯）'!$C$6:$C$47</definedName>
    <definedName name="介護従業者">プルダウン・リスト!$D$15:$D$23</definedName>
    <definedName name="管理者">プルダウン・リスト!$C$15:$C$23</definedName>
    <definedName name="計画作成担当者">プルダウン・リスト!$E$15:$E$23</definedName>
    <definedName name="職種">プルダウン・リスト!$C$14:$L$14</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109" i="12" l="1"/>
  <c r="BB109" i="12" s="1"/>
  <c r="AZ121" i="12"/>
  <c r="BB121" i="12" s="1"/>
  <c r="AZ133" i="12"/>
  <c r="BB133" i="12" s="1"/>
  <c r="AZ145" i="12"/>
  <c r="BB145" i="12" s="1"/>
  <c r="AZ157" i="12"/>
  <c r="BB157" i="12" s="1"/>
  <c r="AZ169" i="12"/>
  <c r="BB169" i="12" s="1"/>
  <c r="AZ73" i="12"/>
  <c r="BB73" i="12" s="1"/>
  <c r="AZ85" i="12"/>
  <c r="BB85" i="12" s="1"/>
  <c r="AZ71" i="12"/>
  <c r="BB71" i="12" s="1"/>
  <c r="AZ83" i="12"/>
  <c r="BB83" i="12" s="1"/>
  <c r="AZ95" i="12"/>
  <c r="BB95" i="12" s="1"/>
  <c r="AZ107" i="12"/>
  <c r="BB107" i="12" s="1"/>
  <c r="AZ119" i="12"/>
  <c r="BB119" i="12" s="1"/>
  <c r="AZ131" i="12"/>
  <c r="BB131" i="12" s="1"/>
  <c r="AZ143" i="12"/>
  <c r="BB143" i="12" s="1"/>
  <c r="AZ155" i="12"/>
  <c r="BB155" i="12" s="1"/>
  <c r="AZ167" i="12"/>
  <c r="BB167" i="12" s="1"/>
  <c r="AZ97" i="12"/>
  <c r="BB97"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V175" i="12" s="1"/>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V174" i="12" s="1"/>
  <c r="AV19" i="12"/>
  <c r="AV20" i="12" s="1"/>
  <c r="AB19" i="12"/>
  <c r="AB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G23" i="11"/>
  <c r="F22" i="11"/>
  <c r="AY18" i="11"/>
  <c r="AY19" i="11" s="1"/>
  <c r="AY20" i="11" s="1"/>
  <c r="AX18" i="11"/>
  <c r="AX19" i="11" s="1"/>
  <c r="AX20" i="11" s="1"/>
  <c r="AW18" i="11"/>
  <c r="AW19" i="11" s="1"/>
  <c r="AW20" i="11" s="1"/>
  <c r="AD2" i="11"/>
  <c r="AU19" i="11" s="1"/>
  <c r="AU20" i="11" s="1"/>
  <c r="D47" i="10"/>
  <c r="T46" i="10"/>
  <c r="R46" i="10"/>
  <c r="X46" i="10" s="1"/>
  <c r="Z46" i="10" s="1"/>
  <c r="L46" i="10"/>
  <c r="T45" i="10"/>
  <c r="R45" i="10"/>
  <c r="X45" i="10" s="1"/>
  <c r="L45" i="10"/>
  <c r="T44" i="10"/>
  <c r="R44" i="10"/>
  <c r="D44" i="10"/>
  <c r="T43" i="10"/>
  <c r="R43" i="10"/>
  <c r="X43" i="10" s="1"/>
  <c r="L43" i="10"/>
  <c r="T42" i="10"/>
  <c r="R42" i="10"/>
  <c r="X42" i="10" s="1"/>
  <c r="L42" i="10"/>
  <c r="L44" i="10" s="1"/>
  <c r="R41" i="10"/>
  <c r="D41" i="10"/>
  <c r="T40" i="10"/>
  <c r="L40" i="10"/>
  <c r="T39" i="10"/>
  <c r="L39" i="10"/>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BC8" i="12" l="1"/>
  <c r="AF19" i="12"/>
  <c r="AF20" i="12" s="1"/>
  <c r="AS175" i="12"/>
  <c r="AD19" i="12"/>
  <c r="AD20" i="12" s="1"/>
  <c r="AJ19" i="12"/>
  <c r="AJ20" i="12" s="1"/>
  <c r="L47" i="10"/>
  <c r="AL19" i="12"/>
  <c r="AL20" i="12" s="1"/>
  <c r="AN19" i="12"/>
  <c r="AN20" i="12" s="1"/>
  <c r="L41" i="10"/>
  <c r="V19" i="12"/>
  <c r="V20" i="12" s="1"/>
  <c r="AR19" i="12"/>
  <c r="AR20" i="12" s="1"/>
  <c r="AV72" i="11"/>
  <c r="X19" i="12"/>
  <c r="X20" i="12" s="1"/>
  <c r="AT19" i="12"/>
  <c r="AT20" i="12" s="1"/>
  <c r="Z19" i="12"/>
  <c r="Z20" i="12" s="1"/>
  <c r="AH19" i="12"/>
  <c r="AH20" i="12" s="1"/>
  <c r="AP19" i="12"/>
  <c r="AP20" i="12" s="1"/>
  <c r="AW174" i="12"/>
  <c r="V19" i="11"/>
  <c r="V20" i="11" s="1"/>
  <c r="AB19" i="11"/>
  <c r="AB20" i="11" s="1"/>
  <c r="AL19" i="11"/>
  <c r="AL20" i="11" s="1"/>
  <c r="AR19" i="11"/>
  <c r="AR20" i="11" s="1"/>
  <c r="BC8" i="11"/>
  <c r="Y19" i="11"/>
  <c r="Y20" i="11" s="1"/>
  <c r="AD19" i="11"/>
  <c r="AD20" i="11" s="1"/>
  <c r="AJ19" i="11"/>
  <c r="AJ20" i="11" s="1"/>
  <c r="AO19" i="11"/>
  <c r="AO20" i="11" s="1"/>
  <c r="AT19" i="11"/>
  <c r="AT20" i="11" s="1"/>
  <c r="AG19" i="11"/>
  <c r="AG20" i="11" s="1"/>
  <c r="U19" i="11"/>
  <c r="U20" i="11" s="1"/>
  <c r="Z19" i="11"/>
  <c r="Z20" i="11" s="1"/>
  <c r="AF19" i="11"/>
  <c r="AF20" i="11" s="1"/>
  <c r="AK19" i="11"/>
  <c r="AK20" i="11" s="1"/>
  <c r="AP19" i="11"/>
  <c r="AP20" i="11" s="1"/>
  <c r="AV19" i="11"/>
  <c r="AV20" i="11" s="1"/>
  <c r="X19" i="11"/>
  <c r="X20" i="11" s="1"/>
  <c r="AC19" i="11"/>
  <c r="AC20" i="11" s="1"/>
  <c r="AH19" i="11"/>
  <c r="AH20" i="11" s="1"/>
  <c r="AN19" i="11"/>
  <c r="AN20" i="11" s="1"/>
  <c r="AS19" i="11"/>
  <c r="AS20" i="11" s="1"/>
  <c r="X47" i="10"/>
  <c r="Z42" i="10"/>
  <c r="X44" i="10"/>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Z44" i="10"/>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AC174" i="12"/>
  <c r="AO174" i="12"/>
  <c r="U175" i="12"/>
  <c r="AG175" i="12"/>
  <c r="AK175" i="12"/>
  <c r="AW175" i="12"/>
  <c r="W19" i="12"/>
  <c r="W20" i="12" s="1"/>
  <c r="AA19" i="12"/>
  <c r="AA20" i="12" s="1"/>
  <c r="AE19" i="12"/>
  <c r="AE20" i="12" s="1"/>
  <c r="AI19" i="12"/>
  <c r="AI20" i="12" s="1"/>
  <c r="AM19" i="12"/>
  <c r="AM20" i="12" s="1"/>
  <c r="AQ19" i="12"/>
  <c r="AQ20" i="12" s="1"/>
  <c r="AU19" i="12"/>
  <c r="AU20" i="12" s="1"/>
  <c r="V174" i="12"/>
  <c r="Z174" i="12"/>
  <c r="AD174" i="12"/>
  <c r="AH174" i="12"/>
  <c r="AL174" i="12"/>
  <c r="AP174" i="12"/>
  <c r="AT174" i="12"/>
  <c r="AX174" i="12"/>
  <c r="V175" i="12"/>
  <c r="Z175" i="12"/>
  <c r="AD175" i="12"/>
  <c r="AH175" i="12"/>
  <c r="AL175" i="12"/>
  <c r="AP175" i="12"/>
  <c r="AT175" i="12"/>
  <c r="AX175" i="12"/>
  <c r="U174" i="12"/>
  <c r="AG174" i="12"/>
  <c r="AS174" i="12"/>
  <c r="Y175" i="12"/>
  <c r="AO175" i="12"/>
  <c r="W174" i="12"/>
  <c r="AA174" i="12"/>
  <c r="AE174" i="12"/>
  <c r="AI174" i="12"/>
  <c r="AM174" i="12"/>
  <c r="AQ174" i="12"/>
  <c r="AU174" i="12"/>
  <c r="AY174" i="12"/>
  <c r="W175" i="12"/>
  <c r="AA175" i="12"/>
  <c r="AE175" i="12"/>
  <c r="AI175" i="12"/>
  <c r="AM175" i="12"/>
  <c r="AQ175" i="12"/>
  <c r="AU175" i="12"/>
  <c r="AY175" i="12"/>
  <c r="Y174" i="12"/>
  <c r="AK174" i="12"/>
  <c r="AC175" i="12"/>
  <c r="U19" i="12"/>
  <c r="U20" i="12" s="1"/>
  <c r="Y19" i="12"/>
  <c r="Y20" i="12" s="1"/>
  <c r="AC19" i="12"/>
  <c r="AC20" i="12" s="1"/>
  <c r="AG19" i="12"/>
  <c r="AG20" i="12" s="1"/>
  <c r="AK19" i="12"/>
  <c r="AK20" i="12" s="1"/>
  <c r="AO19" i="12"/>
  <c r="AO20" i="12" s="1"/>
  <c r="X174" i="12"/>
  <c r="AB174" i="12"/>
  <c r="AF174" i="12"/>
  <c r="AJ174" i="12"/>
  <c r="AN174" i="12"/>
  <c r="AR174" i="12"/>
  <c r="X175" i="12"/>
  <c r="AB175" i="12"/>
  <c r="AF175" i="12"/>
  <c r="AJ175" i="12"/>
  <c r="AN175" i="12"/>
  <c r="AR175" i="12"/>
  <c r="AV73" i="11"/>
  <c r="AZ26" i="11"/>
  <c r="BB26" i="11" s="1"/>
  <c r="AZ25" i="11"/>
  <c r="BB25" i="11" s="1"/>
  <c r="AZ22" i="11"/>
  <c r="BB22" i="11" s="1"/>
  <c r="AZ23" i="11"/>
  <c r="BB23" i="11" s="1"/>
  <c r="U72" i="11"/>
  <c r="Y72" i="11"/>
  <c r="AC72" i="11"/>
  <c r="AG72" i="11"/>
  <c r="AK72" i="11"/>
  <c r="AO72" i="11"/>
  <c r="AS72" i="11"/>
  <c r="AW72" i="11"/>
  <c r="U73" i="11"/>
  <c r="Y73" i="11"/>
  <c r="AC73" i="11"/>
  <c r="AG73" i="11"/>
  <c r="AK73" i="11"/>
  <c r="AO73" i="11"/>
  <c r="AS73" i="11"/>
  <c r="AW73" i="11"/>
  <c r="W19" i="11"/>
  <c r="W20" i="11" s="1"/>
  <c r="AA19" i="11"/>
  <c r="AA20" i="11" s="1"/>
  <c r="AE19" i="11"/>
  <c r="AE20" i="11" s="1"/>
  <c r="AI19" i="11"/>
  <c r="AI20" i="11" s="1"/>
  <c r="AM19" i="11"/>
  <c r="AM20" i="11" s="1"/>
  <c r="AQ19" i="11"/>
  <c r="AQ20" i="11" s="1"/>
  <c r="V72" i="11"/>
  <c r="Z72" i="11"/>
  <c r="AD72" i="11"/>
  <c r="AH72" i="11"/>
  <c r="AL72" i="11"/>
  <c r="AP72" i="11"/>
  <c r="AT72" i="11"/>
  <c r="AX72" i="11"/>
  <c r="V73" i="11"/>
  <c r="Z73" i="11"/>
  <c r="AD73" i="11"/>
  <c r="AH73" i="11"/>
  <c r="AL73" i="11"/>
  <c r="AP73" i="11"/>
  <c r="AT73" i="11"/>
  <c r="AX73" i="11"/>
  <c r="W72" i="11"/>
  <c r="AA72" i="11"/>
  <c r="AE72" i="11"/>
  <c r="AI72" i="11"/>
  <c r="AM72" i="11"/>
  <c r="AQ72" i="11"/>
  <c r="AU72" i="11"/>
  <c r="AY72" i="11"/>
  <c r="W73" i="11"/>
  <c r="AA73" i="11"/>
  <c r="AE73" i="11"/>
  <c r="AI73" i="11"/>
  <c r="AM73" i="11"/>
  <c r="AQ73" i="11"/>
  <c r="AU73" i="11"/>
  <c r="AY73" i="11"/>
  <c r="X72" i="11"/>
  <c r="AB72" i="11"/>
  <c r="AF72" i="11"/>
  <c r="AJ72" i="11"/>
  <c r="AN72" i="11"/>
  <c r="AR72" i="11"/>
  <c r="X73" i="11"/>
  <c r="AB73" i="11"/>
  <c r="AF73" i="11"/>
  <c r="AJ73" i="11"/>
  <c r="AN73" i="11"/>
  <c r="AR73" i="11"/>
  <c r="Z45" i="10"/>
  <c r="Z47" i="10"/>
  <c r="R39" i="10"/>
  <c r="X39" i="10" s="1"/>
  <c r="X41" i="10" s="1"/>
  <c r="Z43" i="10"/>
  <c r="AZ175" i="12" l="1"/>
  <c r="AZ174" i="12"/>
  <c r="AZ73" i="11"/>
  <c r="AZ72"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K59" i="8"/>
  <c r="AY58" i="8"/>
  <c r="AX58" i="8"/>
  <c r="AW58" i="8"/>
  <c r="AS58" i="8"/>
  <c r="AQ58" i="8"/>
  <c r="AK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K26" i="8"/>
  <c r="AG26" i="8"/>
  <c r="AF26" i="8"/>
  <c r="AB26" i="8"/>
  <c r="Y26" i="8"/>
  <c r="AY25" i="8"/>
  <c r="AX25" i="8"/>
  <c r="AW25" i="8"/>
  <c r="AU25" i="8"/>
  <c r="AS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T40" i="5"/>
  <c r="L40" i="5"/>
  <c r="T39" i="5"/>
  <c r="L39" i="5"/>
  <c r="L44" i="5" l="1"/>
  <c r="L41" i="5"/>
  <c r="AY72" i="8"/>
  <c r="AW72" i="8"/>
  <c r="AX72" i="8"/>
  <c r="X6" i="5"/>
  <c r="X7" i="5"/>
  <c r="AB40" i="8" s="1"/>
  <c r="X8" i="5"/>
  <c r="R40" i="5"/>
  <c r="X40" i="5" s="1"/>
  <c r="Z40" i="5" s="1"/>
  <c r="X42" i="5"/>
  <c r="R43" i="5"/>
  <c r="X43" i="5" s="1"/>
  <c r="Z43" i="5" s="1"/>
  <c r="R39" i="5"/>
  <c r="X39" i="5" s="1"/>
  <c r="AS49" i="8" l="1"/>
  <c r="AF55" i="8"/>
  <c r="Y40" i="8"/>
  <c r="Y55" i="8"/>
  <c r="AQ55" i="8"/>
  <c r="X41" i="5"/>
  <c r="AK67" i="8" s="1"/>
  <c r="Z7" i="5"/>
  <c r="AB41" i="8" s="1"/>
  <c r="Z42" i="5"/>
  <c r="X44" i="5"/>
  <c r="Y28" i="8"/>
  <c r="AG46" i="8"/>
  <c r="AQ37" i="8"/>
  <c r="AB37" i="8"/>
  <c r="AQ31" i="8"/>
  <c r="AD22" i="8"/>
  <c r="AF46" i="8"/>
  <c r="AK37" i="8"/>
  <c r="AK31" i="8"/>
  <c r="AG28" i="8"/>
  <c r="AG31" i="8"/>
  <c r="AU46" i="8"/>
  <c r="AS40" i="8"/>
  <c r="AU67" i="8"/>
  <c r="AG67" i="8"/>
  <c r="AS67" i="8"/>
  <c r="AB67" i="8"/>
  <c r="Z22" i="8"/>
  <c r="AU37" i="8"/>
  <c r="AF28" i="8"/>
  <c r="AS43" i="8"/>
  <c r="AF37" i="8"/>
  <c r="AK34" i="8"/>
  <c r="AQ28" i="8"/>
  <c r="AB49" i="8"/>
  <c r="AB43" i="8"/>
  <c r="AK49" i="8"/>
  <c r="AR22" i="8"/>
  <c r="AM22" i="8"/>
  <c r="AH22" i="8"/>
  <c r="AT22" i="8"/>
  <c r="AB22" i="8"/>
  <c r="AU22" i="8"/>
  <c r="AQ22" i="8"/>
  <c r="AL22" i="8"/>
  <c r="AK22" i="8"/>
  <c r="AN22" i="8"/>
  <c r="AF22" i="8"/>
  <c r="AS22" i="8"/>
  <c r="AJ22" i="8"/>
  <c r="AE22" i="8"/>
  <c r="Y22" i="8"/>
  <c r="U22" i="8"/>
  <c r="W22" i="8"/>
  <c r="V22" i="8"/>
  <c r="Z8" i="5"/>
  <c r="Z6" i="5"/>
  <c r="Z44" i="5"/>
  <c r="Z41" i="5"/>
  <c r="AK68" i="8" s="1"/>
  <c r="Z39" i="5"/>
  <c r="AU47" i="8" l="1"/>
  <c r="AG32" i="8"/>
  <c r="AS41" i="8"/>
  <c r="Y56" i="8"/>
  <c r="AS50" i="8"/>
  <c r="AF56" i="8"/>
  <c r="AQ56" i="8"/>
  <c r="Y41" i="8"/>
  <c r="Z23" i="8"/>
  <c r="AK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73"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L47" i="5" l="1"/>
  <c r="X14" i="5"/>
  <c r="AQ46" i="8"/>
  <c r="AU43" i="8"/>
  <c r="AG37" i="8"/>
  <c r="AK40" i="8"/>
  <c r="AF40" i="8"/>
  <c r="Y37" i="8"/>
  <c r="AS28" i="8"/>
  <c r="AB28" i="8"/>
  <c r="X45" i="5"/>
  <c r="Z14" i="5"/>
  <c r="Z22" i="5"/>
  <c r="X17" i="5"/>
  <c r="Z17" i="5" s="1"/>
  <c r="X19" i="5"/>
  <c r="Z19" i="5" s="1"/>
  <c r="X12" i="5"/>
  <c r="AB64" i="8" s="1"/>
  <c r="X46" i="5"/>
  <c r="Z46" i="5" s="1"/>
  <c r="X10" i="5"/>
  <c r="AB58" i="8" s="1"/>
  <c r="X16" i="5"/>
  <c r="Z16" i="5" s="1"/>
  <c r="X18" i="5"/>
  <c r="Z18" i="5" s="1"/>
  <c r="X20" i="5"/>
  <c r="Z20" i="5" s="1"/>
  <c r="X13" i="5"/>
  <c r="AB61" i="8" s="1"/>
  <c r="X21" i="5"/>
  <c r="Z21" i="5" s="1"/>
  <c r="X15" i="5"/>
  <c r="X11" i="5"/>
  <c r="X9" i="5"/>
  <c r="AQ25" i="8" s="1"/>
  <c r="AF49" i="8" l="1"/>
  <c r="Y49" i="8"/>
  <c r="Z45" i="5"/>
  <c r="X47" i="5"/>
  <c r="Z15" i="5"/>
  <c r="AB46" i="8"/>
  <c r="AF43" i="8"/>
  <c r="AS31" i="8"/>
  <c r="AQ43" i="8"/>
  <c r="AU40" i="8"/>
  <c r="AG40" i="8"/>
  <c r="AK28" i="8"/>
  <c r="Y43" i="8"/>
  <c r="Z12" i="5"/>
  <c r="AB65" i="8" s="1"/>
  <c r="AQ64" i="8"/>
  <c r="AK64" i="8"/>
  <c r="Y64" i="8"/>
  <c r="AU64" i="8"/>
  <c r="AG64" i="8"/>
  <c r="AS64" i="8"/>
  <c r="AF41" i="8"/>
  <c r="Y38" i="8"/>
  <c r="AQ47" i="8"/>
  <c r="AU44" i="8"/>
  <c r="AG38" i="8"/>
  <c r="AK41" i="8"/>
  <c r="AQ34" i="8"/>
  <c r="AB34" i="8"/>
  <c r="Y34" i="8"/>
  <c r="AU34" i="8"/>
  <c r="AS34" i="8"/>
  <c r="AF34" i="8"/>
  <c r="Z13" i="5"/>
  <c r="AB62" i="8" s="1"/>
  <c r="AF61" i="8"/>
  <c r="AQ61" i="8"/>
  <c r="AK61" i="8"/>
  <c r="Y61" i="8"/>
  <c r="Z10" i="5"/>
  <c r="AB59" i="8" s="1"/>
  <c r="Y58" i="8"/>
  <c r="AU58" i="8"/>
  <c r="AG58" i="8"/>
  <c r="AF58" i="8"/>
  <c r="Z11" i="5"/>
  <c r="AU52" i="8"/>
  <c r="AG52" i="8"/>
  <c r="AS52" i="8"/>
  <c r="AS29" i="8"/>
  <c r="AB29" i="8"/>
  <c r="Z9" i="5"/>
  <c r="AQ26" i="8" s="1"/>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F50" i="8" l="1"/>
  <c r="Y50" i="8"/>
  <c r="AB72" i="8"/>
  <c r="AS72" i="8"/>
  <c r="AG72" i="8"/>
  <c r="AU72" i="8"/>
  <c r="Y72" i="8"/>
  <c r="AF72" i="8"/>
  <c r="AK72" i="8"/>
  <c r="AQ72"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2" i="8"/>
  <c r="V72" i="8"/>
  <c r="AZ46" i="8"/>
  <c r="BB46" i="8" s="1"/>
  <c r="X72" i="8"/>
  <c r="AD72" i="8"/>
  <c r="AE72" i="8"/>
  <c r="W72" i="8"/>
  <c r="AZ37" i="8"/>
  <c r="BB37" i="8" s="1"/>
  <c r="AZ58" i="8"/>
  <c r="BB58" i="8" s="1"/>
  <c r="AZ49" i="8"/>
  <c r="BB49" i="8" s="1"/>
  <c r="AZ55" i="8"/>
  <c r="BB55" i="8" s="1"/>
  <c r="AV72" i="8"/>
  <c r="AT72" i="8"/>
  <c r="AZ52" i="8"/>
  <c r="BB52" i="8" s="1"/>
  <c r="AR72" i="8"/>
  <c r="AL72" i="8"/>
  <c r="AZ28" i="8"/>
  <c r="BB28" i="8" s="1"/>
  <c r="U72" i="8"/>
  <c r="AZ34" i="8"/>
  <c r="BB34" i="8" s="1"/>
  <c r="AZ40" i="8"/>
  <c r="BB40" i="8" s="1"/>
  <c r="AO72" i="8"/>
  <c r="AZ61" i="8"/>
  <c r="BB61" i="8" s="1"/>
  <c r="AZ67" i="8"/>
  <c r="BB67" i="8" s="1"/>
  <c r="AI72" i="8"/>
  <c r="AP72" i="8"/>
  <c r="AZ64" i="8"/>
  <c r="BB64" i="8" s="1"/>
  <c r="AH72" i="8"/>
  <c r="Z72" i="8"/>
  <c r="AJ72" i="8"/>
  <c r="AA72" i="8"/>
  <c r="AM72" i="8"/>
  <c r="AZ25" i="8"/>
  <c r="BB25" i="8" s="1"/>
  <c r="AZ31" i="8"/>
  <c r="BB31" i="8" s="1"/>
  <c r="AZ43" i="8"/>
  <c r="BB43" i="8" s="1"/>
  <c r="AC72"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2"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3" i="8"/>
  <c r="AE73" i="8"/>
  <c r="AX73" i="8"/>
  <c r="AP73" i="8"/>
  <c r="AL73" i="8"/>
  <c r="Z73" i="8"/>
  <c r="AS73" i="8"/>
  <c r="AG73" i="8"/>
  <c r="AN73" i="8"/>
  <c r="AB73" i="8"/>
  <c r="AR73" i="8"/>
  <c r="AK73" i="8"/>
  <c r="AU73" i="8"/>
  <c r="AJ73" i="8"/>
  <c r="AA73" i="8"/>
  <c r="X73" i="8"/>
  <c r="AO73" i="8"/>
  <c r="AM73" i="8"/>
  <c r="AV73" i="8"/>
  <c r="AQ73" i="8"/>
  <c r="AF73" i="8"/>
  <c r="AW73" i="8"/>
  <c r="AD73" i="8"/>
  <c r="Y73" i="8"/>
  <c r="AT73" i="8"/>
  <c r="W73" i="8"/>
  <c r="U73" i="8"/>
  <c r="AH73" i="8"/>
  <c r="V73" i="8"/>
  <c r="AC73" i="8"/>
  <c r="AZ73" i="8" l="1"/>
</calcChain>
</file>

<file path=xl/sharedStrings.xml><?xml version="1.0" encoding="utf-8"?>
<sst xmlns="http://schemas.openxmlformats.org/spreadsheetml/2006/main" count="1793" uniqueCount="253">
  <si>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</si>
  <si>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</si>
  <si>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</si>
  <si>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</si>
  <si>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</si>
  <si>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</si>
  <si>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</si>
  <si>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</si>
  <si>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</si>
  <si>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</si>
  <si>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</si>
  <si>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</si>
  <si>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</si>
  <si>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</si>
  <si>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</si>
  <si>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</si>
  <si>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</si>
  <si>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</si>
  <si>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</si>
  <si>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</si>
  <si>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</si>
  <si>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</si>
  <si>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</si>
  <si>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</si>
  <si>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</si>
  <si>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</si>
  <si>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</si>
  <si>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</si>
  <si>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</si>
  <si>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</si>
  <si>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</si>
  <si>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</si>
  <si>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</si>
  <si>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</si>
  <si>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</si>
  <si>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</si>
  <si>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</si>
  <si>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</si>
  <si>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</si>
  <si>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</si>
  <si>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</si>
  <si>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</si>
  <si>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</si>
  <si>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</si>
  <si>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</si>
  <si>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</si>
  <si>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</si>
  <si>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</si>
  <si>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</si>
  <si>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</si>
  <si>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</si>
  <si>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</si>
  <si>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</si>
  <si>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</si>
  <si>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</si>
  <si>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</si>
  <si>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</si>
  <si>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</si>
  <si>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</si>
  <si>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</si>
  <si>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</si>
  <si>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</si>
  <si>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</si>
  <si>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</si>
  <si>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</si>
  <si>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</si>
  <si>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</si>
  <si>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</si>
  <si>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</si>
  <si>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</si>
  <si>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</si>
  <si>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</si>
  <si>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</si>
  <si>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</si>
  <si>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</si>
  <si>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</si>
  <si>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</si>
  <si>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</si>
  <si>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</si>
  <si>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</si>
  <si>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</si>
  <si>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</si>
  <si>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</si>
  <si>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</si>
  <si>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</si>
  <si>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介護従業者</t>
    <rPh sb="0" eb="2">
      <t>カイゴ</t>
    </rPh>
    <rPh sb="2" eb="5">
      <t>ジュウギョウシャ</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</si>
  <si>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</si>
  <si>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</si>
  <si>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</si>
  <si>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</si>
  <si>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</si>
  <si>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</si>
  <si>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</si>
  <si>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</si>
  <si>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</si>
  <si>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</si>
  <si>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</si>
  <si>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</si>
  <si>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</si>
  <si>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</si>
  <si>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</si>
  <si>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</si>
  <si>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</si>
  <si>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</si>
  <si>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</si>
  <si>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</si>
  <si>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</si>
  <si>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</si>
  <si>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</si>
  <si>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</si>
  <si>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</si>
  <si>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</si>
  <si>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</si>
  <si>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</si>
  <si>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</si>
  <si>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</si>
  <si>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</si>
  <si>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</si>
  <si>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</si>
  <si>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</si>
  <si>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</si>
  <si>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</si>
  <si>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</si>
  <si>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</si>
  <si>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</si>
  <si>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</si>
  <si>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</si>
  <si>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</si>
  <si>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</si>
  <si>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</si>
  <si>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</si>
  <si>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</si>
  <si>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</si>
  <si>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</si>
  <si>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</si>
  <si>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</si>
  <si>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</si>
  <si>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</si>
  <si>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</si>
  <si>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</si>
  <si>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</si>
  <si>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</si>
  <si>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</si>
  <si>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</si>
  <si>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</si>
  <si>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</si>
  <si>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</si>
  <si>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</si>
  <si>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</si>
  <si>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</si>
  <si>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</si>
  <si>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</si>
  <si>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</si>
  <si>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</si>
  <si>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</si>
  <si>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</si>
  <si>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</si>
  <si>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</si>
  <si>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</si>
  <si>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</si>
  <si>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</si>
  <si>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</si>
  <si>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</si>
  <si>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</si>
  <si>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</si>
  <si>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</si>
  <si>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</si>
  <si>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</si>
  <si>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</si>
  <si>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</si>
  <si>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</si>
  <si>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</si>
  <si>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</si>
  <si>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</si>
  <si>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</si>
  <si>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</si>
  <si>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</si>
  <si>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</si>
  <si>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</si>
  <si>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</si>
  <si>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</si>
  <si>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</si>
  <si>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</si>
  <si>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</si>
  <si>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</si>
  <si>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</si>
  <si>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</si>
  <si>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</si>
  <si>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</si>
  <si>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</si>
  <si>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</si>
  <si>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</si>
  <si>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</si>
  <si>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</si>
  <si>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認知症対応型共同生活介護</t>
    <rPh sb="0" eb="12">
      <t>ニンチショウタイオウガタキョウドウセイカツカイゴ</t>
    </rPh>
    <phoneticPr fontId="2"/>
  </si>
  <si>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2"/>
  </si>
  <si>
    <t>認知症対応型共同生活介護・介護予防認知症対応型共同生活介護</t>
  </si>
  <si>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2"/>
  </si>
  <si>
    <t>実践者研修修了</t>
    <rPh sb="0" eb="3">
      <t>ジッセンシャ</t>
    </rPh>
    <rPh sb="3" eb="5">
      <t>ケンシュウ</t>
    </rPh>
    <rPh sb="5" eb="7">
      <t>シュウリョウ</t>
    </rPh>
    <phoneticPr fontId="2"/>
  </si>
  <si>
    <t>基礎課程修了</t>
    <rPh sb="0" eb="2">
      <t>キソ</t>
    </rPh>
    <rPh sb="2" eb="4">
      <t>カテイ</t>
    </rPh>
    <rPh sb="4" eb="6">
      <t>シュウリョウ</t>
    </rPh>
    <phoneticPr fontId="2"/>
  </si>
  <si>
    <t>　E列・・・「計画作成担当者」</t>
    <rPh sb="2" eb="3">
      <t>レツ</t>
    </rPh>
    <rPh sb="7" eb="9">
      <t>ケイカク</t>
    </rPh>
    <rPh sb="9" eb="11">
      <t>サクセイ</t>
    </rPh>
    <rPh sb="11" eb="14">
      <t>タントウシャ</t>
    </rPh>
    <phoneticPr fontId="2"/>
  </si>
  <si>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3"/>
  </si>
  <si>
    <t>○○○○</t>
    <phoneticPr fontId="2"/>
  </si>
  <si>
    <t>ユニット</t>
    <phoneticPr fontId="2"/>
  </si>
  <si>
    <t>ユニット目</t>
    <rPh sb="4" eb="5">
      <t>メ</t>
    </rPh>
    <phoneticPr fontId="2"/>
  </si>
  <si>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2"/>
  </si>
  <si>
    <t>（夜勤）17:00～翌10:00勤務</t>
    <rPh sb="1" eb="3">
      <t>ヤキン</t>
    </rPh>
    <rPh sb="10" eb="11">
      <t>ヨク</t>
    </rPh>
    <rPh sb="16" eb="18">
      <t>キンム</t>
    </rPh>
    <phoneticPr fontId="2"/>
  </si>
  <si>
    <t>（夜勤）17:00～翌10:00勤務</t>
  </si>
  <si>
    <t>a</t>
    <phoneticPr fontId="2"/>
  </si>
  <si>
    <t>b</t>
    <phoneticPr fontId="2"/>
  </si>
  <si>
    <t>ag</t>
    <phoneticPr fontId="2"/>
  </si>
  <si>
    <t>c</t>
    <phoneticPr fontId="2"/>
  </si>
  <si>
    <t>f</t>
    <phoneticPr fontId="2"/>
  </si>
  <si>
    <t>e</t>
    <phoneticPr fontId="2"/>
  </si>
  <si>
    <t>h</t>
    <phoneticPr fontId="2"/>
  </si>
  <si>
    <t>g</t>
    <phoneticPr fontId="2"/>
  </si>
  <si>
    <t>（前年度の平均値または推定数）</t>
    <rPh sb="1" eb="4">
      <t>ゼンネンド</t>
    </rPh>
    <rPh sb="5" eb="8">
      <t>ヘイキンチ</t>
    </rPh>
    <rPh sb="11" eb="14">
      <t>スイテイスウ</t>
    </rPh>
    <phoneticPr fontId="2"/>
  </si>
  <si>
    <t>人</t>
    <rPh sb="0" eb="1">
      <t>ニン</t>
    </rPh>
    <phoneticPr fontId="2"/>
  </si>
  <si>
    <t>(4) 利用者数</t>
    <rPh sb="4" eb="7">
      <t>リヨウシャ</t>
    </rPh>
    <rPh sb="7" eb="8">
      <t>スウ</t>
    </rPh>
    <phoneticPr fontId="2"/>
  </si>
  <si>
    <t>(5) 事業所の共同生活住居（ユニット）数</t>
    <rPh sb="4" eb="7">
      <t>ジギョウショ</t>
    </rPh>
    <rPh sb="8" eb="10">
      <t>キョウドウ</t>
    </rPh>
    <rPh sb="10" eb="12">
      <t>セイカツ</t>
    </rPh>
    <rPh sb="12" eb="14">
      <t>ジュウキョ</t>
    </rPh>
    <rPh sb="20" eb="21">
      <t>スウ</t>
    </rPh>
    <phoneticPr fontId="2"/>
  </si>
  <si>
    <t>(6) 日中／夜間及び深夜の時間帯の区分</t>
    <rPh sb="4" eb="6">
      <t>ニッチュウ</t>
    </rPh>
    <rPh sb="7" eb="9">
      <t>ヤカン</t>
    </rPh>
    <rPh sb="9" eb="10">
      <t>オヨ</t>
    </rPh>
    <rPh sb="11" eb="13">
      <t>シンヤ</t>
    </rPh>
    <rPh sb="14" eb="17">
      <t>ジカンタイ</t>
    </rPh>
    <rPh sb="18" eb="20">
      <t>クブン</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</si>
  <si>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</si>
  <si>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</si>
  <si>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</si>
  <si>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</si>
  <si>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</si>
  <si>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</si>
  <si>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</si>
  <si>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(15)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</si>
  <si>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(15)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</si>
  <si>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(16) 日ごとの実利用者数</t>
    <rPh sb="5" eb="6">
      <t>ヒ</t>
    </rPh>
    <rPh sb="9" eb="10">
      <t>ジツ</t>
    </rPh>
    <rPh sb="10" eb="13">
      <t>リヨウシャ</t>
    </rPh>
    <rPh sb="13" eb="14">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</si>
  <si>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</si>
  <si>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</si>
  <si>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2"/>
  </si>
  <si>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2"/>
  </si>
  <si>
    <t>　(4)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2"/>
  </si>
  <si>
    <t>　(5)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2"/>
  </si>
  <si>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</si>
  <si>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</si>
  <si>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</si>
  <si>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</si>
  <si>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</si>
  <si>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</si>
  <si>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</si>
  <si>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</si>
  <si>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</si>
  <si>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</si>
  <si>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(16) 通いサービスの利用者数を入力してください。</t>
    <rPh sb="6" eb="7">
      <t>カヨ</t>
    </rPh>
    <rPh sb="13" eb="16">
      <t>リヨウシャ</t>
    </rPh>
    <rPh sb="16" eb="17">
      <t>スウ</t>
    </rPh>
    <rPh sb="18" eb="20">
      <t>ニュウリョク</t>
    </rPh>
    <phoneticPr fontId="2"/>
  </si>
  <si>
    <t>　(17) 宿泊サービスの利用者数を入力してください。</t>
    <rPh sb="6" eb="8">
      <t>シュクハク</t>
    </rPh>
    <rPh sb="13" eb="16">
      <t>リヨウシャ</t>
    </rPh>
    <rPh sb="16" eb="17">
      <t>スウ</t>
    </rPh>
    <rPh sb="18" eb="20">
      <t>ニュウリョク</t>
    </rPh>
    <phoneticPr fontId="2"/>
  </si>
  <si>
    <t>　(18)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</si>
  <si>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(19)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</si>
  <si>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介護予防認知症対応型共同生活介護・共用型介護予防認知症対応型通所介護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2">
      <t>カイゴ</t>
    </rPh>
    <rPh sb="22" eb="24">
      <t>ヨボウ</t>
    </rPh>
    <rPh sb="24" eb="27">
      <t>ニンチショウ</t>
    </rPh>
    <rPh sb="27" eb="29">
      <t>タイオウ</t>
    </rPh>
    <rPh sb="29" eb="30">
      <t>ガタ</t>
    </rPh>
    <rPh sb="30" eb="32">
      <t>ツウショ</t>
    </rPh>
    <rPh sb="32" eb="34">
      <t>カイゴ</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</si>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</sst>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40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0" fontId="8" fillId="0" borderId="0" xfId="0" applyFont="1" applyProtection="1">
      <alignment vertical="center"/>
      <protection locked="0"/>
    </xf>
    <xf numFmtId="20" fontId="8" fillId="3" borderId="0" xfId="0" applyNumberFormat="1" applyFont="1" applyFill="1" applyBorder="1" applyAlignment="1" applyProtection="1">
      <alignment vertical="center"/>
      <protection locked="0"/>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178" fontId="8" fillId="0" borderId="10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6" borderId="8" xfId="0"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176" fontId="8" fillId="0" borderId="0" xfId="0" applyNumberFormat="1" applyFont="1" applyBorder="1" applyAlignment="1" applyProtection="1">
      <alignment horizontal="center" vertical="center"/>
    </xf>
    <xf numFmtId="0" fontId="8" fillId="2" borderId="49"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17" fillId="3" borderId="8" xfId="0" applyFont="1" applyFill="1" applyBorder="1" applyAlignment="1" applyProtection="1">
      <alignment horizontal="center" vertical="center"/>
    </xf>
    <xf numFmtId="178" fontId="1" fillId="0" borderId="59" xfId="0" applyNumberFormat="1" applyFont="1" applyBorder="1" applyAlignment="1">
      <alignment horizontal="center" vertical="center"/>
    </xf>
    <xf numFmtId="178" fontId="1" fillId="0" borderId="80" xfId="0" applyNumberFormat="1" applyFont="1" applyBorder="1" applyAlignment="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2">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theme" Target="theme/theme1.xml" />
  <Relationship Id="rId3" Type="http://schemas.openxmlformats.org/officeDocument/2006/relationships/worksheet" Target="worksheets/sheet3.xml" />
  <Relationship Id="rId7" Type="http://schemas.openxmlformats.org/officeDocument/2006/relationships/worksheet" Target="worksheets/sheet7.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calcChain" Target="calcChain.xml" />
  <Relationship Id="rId5" Type="http://schemas.openxmlformats.org/officeDocument/2006/relationships/worksheet" Target="worksheets/sheet5.xml" />
  <Relationship Id="rId10"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M135"/>
  <sheetViews>
    <sheetView showGridLines="0" tabSelected="1"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252</v>
      </c>
      <c r="D1" s="5"/>
      <c r="E1" s="5"/>
      <c r="F1" s="5"/>
      <c r="G1" s="5"/>
      <c r="H1" s="5"/>
      <c r="K1" s="7" t="s">
        <v>0</v>
      </c>
      <c r="N1" s="5"/>
      <c r="O1" s="5"/>
      <c r="P1" s="5"/>
      <c r="Q1" s="5"/>
      <c r="R1" s="5"/>
      <c r="S1" s="5"/>
      <c r="T1" s="5"/>
      <c r="U1" s="5"/>
      <c r="AQ1" s="9" t="s">
        <v>30</v>
      </c>
      <c r="AR1" s="288" t="s">
        <v>194</v>
      </c>
      <c r="AS1" s="289"/>
      <c r="AT1" s="289"/>
      <c r="AU1" s="289"/>
      <c r="AV1" s="289"/>
      <c r="AW1" s="289"/>
      <c r="AX1" s="289"/>
      <c r="AY1" s="289"/>
      <c r="AZ1" s="289"/>
      <c r="BA1" s="289"/>
      <c r="BB1" s="289"/>
      <c r="BC1" s="289"/>
      <c r="BD1" s="289"/>
      <c r="BE1" s="289"/>
      <c r="BF1" s="289"/>
      <c r="BG1" s="289"/>
      <c r="BH1" s="9" t="s">
        <v>2</v>
      </c>
    </row>
    <row r="2" spans="2:65" s="8" customFormat="1" ht="20.25" customHeight="1" x14ac:dyDescent="0.45">
      <c r="H2" s="7"/>
      <c r="K2" s="7"/>
      <c r="L2" s="7"/>
      <c r="N2" s="9"/>
      <c r="O2" s="9"/>
      <c r="P2" s="9"/>
      <c r="Q2" s="9"/>
      <c r="R2" s="9"/>
      <c r="S2" s="9"/>
      <c r="T2" s="9"/>
      <c r="U2" s="9"/>
      <c r="Z2" s="112" t="s">
        <v>27</v>
      </c>
      <c r="AA2" s="290">
        <v>6</v>
      </c>
      <c r="AB2" s="290"/>
      <c r="AC2" s="112" t="s">
        <v>28</v>
      </c>
      <c r="AD2" s="291">
        <f>IF(AA2=0,"",YEAR(DATE(2018+AA2,1,1)))</f>
        <v>2024</v>
      </c>
      <c r="AE2" s="291"/>
      <c r="AF2" s="113" t="s">
        <v>29</v>
      </c>
      <c r="AG2" s="113" t="s">
        <v>1</v>
      </c>
      <c r="AH2" s="290">
        <v>4</v>
      </c>
      <c r="AI2" s="290"/>
      <c r="AJ2" s="113" t="s">
        <v>24</v>
      </c>
      <c r="AQ2" s="9" t="s">
        <v>31</v>
      </c>
      <c r="AR2" s="290" t="s">
        <v>202</v>
      </c>
      <c r="AS2" s="290"/>
      <c r="AT2" s="290"/>
      <c r="AU2" s="290"/>
      <c r="AV2" s="290"/>
      <c r="AW2" s="290"/>
      <c r="AX2" s="290"/>
      <c r="AY2" s="290"/>
      <c r="AZ2" s="290"/>
      <c r="BA2" s="290"/>
      <c r="BB2" s="290"/>
      <c r="BC2" s="290"/>
      <c r="BD2" s="290"/>
      <c r="BE2" s="290"/>
      <c r="BF2" s="290"/>
      <c r="BG2" s="290"/>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92" t="s">
        <v>181</v>
      </c>
      <c r="BD3" s="293"/>
      <c r="BE3" s="293"/>
      <c r="BF3" s="294"/>
      <c r="BG3" s="9"/>
    </row>
    <row r="4" spans="2:65" s="8" customFormat="1" ht="20.25" customHeight="1" x14ac:dyDescent="0.45">
      <c r="H4" s="7"/>
      <c r="K4" s="7"/>
      <c r="M4" s="9"/>
      <c r="N4" s="9"/>
      <c r="O4" s="9"/>
      <c r="P4" s="9"/>
      <c r="Q4" s="9"/>
      <c r="R4" s="9"/>
      <c r="S4" s="9"/>
      <c r="AA4" s="35"/>
      <c r="AB4" s="35"/>
      <c r="AC4" s="36"/>
      <c r="AD4" s="37"/>
      <c r="AE4" s="36"/>
      <c r="BB4" s="38" t="s">
        <v>149</v>
      </c>
      <c r="BC4" s="292" t="s">
        <v>150</v>
      </c>
      <c r="BD4" s="293"/>
      <c r="BE4" s="293"/>
      <c r="BF4" s="294"/>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66">
        <v>40</v>
      </c>
      <c r="AZ6" s="267"/>
      <c r="BA6" s="2" t="s">
        <v>22</v>
      </c>
      <c r="BB6" s="6"/>
      <c r="BC6" s="266">
        <v>160</v>
      </c>
      <c r="BD6" s="267"/>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8">
        <f>DAY(EOMONTH(DATE(AD2,AH2,1),0))</f>
        <v>30</v>
      </c>
      <c r="BD8" s="269"/>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c r="AO10" s="66"/>
      <c r="AP10" s="77"/>
      <c r="AQ10" s="66" t="s">
        <v>218</v>
      </c>
      <c r="AR10" s="70"/>
      <c r="AS10" s="70"/>
      <c r="AT10" s="77"/>
      <c r="AU10" s="66"/>
      <c r="AV10" s="78"/>
      <c r="AW10" s="78"/>
      <c r="AX10" s="78"/>
      <c r="AY10" s="66"/>
      <c r="AZ10" s="66"/>
      <c r="BA10" s="67" t="s">
        <v>216</v>
      </c>
      <c r="BB10" s="66"/>
      <c r="BC10" s="266">
        <v>9</v>
      </c>
      <c r="BD10" s="267"/>
      <c r="BE10" s="2" t="s">
        <v>217</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8"/>
      <c r="V12" s="338"/>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307">
        <v>2</v>
      </c>
      <c r="AN13" s="307"/>
      <c r="AO13" s="66" t="s">
        <v>203</v>
      </c>
      <c r="AP13" s="73"/>
      <c r="AQ13" s="79"/>
      <c r="AR13" s="79"/>
      <c r="AS13" s="73" t="s">
        <v>95</v>
      </c>
      <c r="AT13" s="70"/>
      <c r="AU13" s="70"/>
      <c r="AV13" s="70"/>
      <c r="AW13" s="70"/>
      <c r="AX13" s="70"/>
      <c r="AY13" s="70"/>
      <c r="AZ13" s="70"/>
      <c r="BA13" s="70"/>
      <c r="BB13" s="295">
        <v>0.29166666666666669</v>
      </c>
      <c r="BC13" s="296"/>
      <c r="BD13" s="297"/>
      <c r="BE13" s="76" t="s">
        <v>17</v>
      </c>
      <c r="BF13" s="295">
        <v>0.83333333333333337</v>
      </c>
      <c r="BG13" s="296"/>
      <c r="BH13" s="297"/>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307">
        <v>1</v>
      </c>
      <c r="AN14" s="307"/>
      <c r="AO14" s="240" t="s">
        <v>204</v>
      </c>
      <c r="AP14" s="241"/>
      <c r="AQ14" s="241"/>
      <c r="AR14" s="80"/>
      <c r="AS14" s="73" t="s">
        <v>96</v>
      </c>
      <c r="AT14" s="70"/>
      <c r="AU14" s="70"/>
      <c r="AV14" s="70"/>
      <c r="AW14" s="70"/>
      <c r="AX14" s="70"/>
      <c r="AY14" s="70"/>
      <c r="AZ14" s="70"/>
      <c r="BA14" s="70"/>
      <c r="BB14" s="295">
        <v>0.83333333333333337</v>
      </c>
      <c r="BC14" s="296"/>
      <c r="BD14" s="297"/>
      <c r="BE14" s="76" t="s">
        <v>17</v>
      </c>
      <c r="BF14" s="295">
        <v>0.29166666666666669</v>
      </c>
      <c r="BG14" s="296"/>
      <c r="BH14" s="297"/>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08" t="s">
        <v>20</v>
      </c>
      <c r="C16" s="298" t="s">
        <v>221</v>
      </c>
      <c r="D16" s="299"/>
      <c r="E16" s="311"/>
      <c r="F16" s="114"/>
      <c r="G16" s="33"/>
      <c r="H16" s="314" t="s">
        <v>222</v>
      </c>
      <c r="I16" s="317" t="s">
        <v>223</v>
      </c>
      <c r="J16" s="299"/>
      <c r="K16" s="299"/>
      <c r="L16" s="311"/>
      <c r="M16" s="317" t="s">
        <v>224</v>
      </c>
      <c r="N16" s="299"/>
      <c r="O16" s="311"/>
      <c r="P16" s="317" t="s">
        <v>97</v>
      </c>
      <c r="Q16" s="299"/>
      <c r="R16" s="299"/>
      <c r="S16" s="299"/>
      <c r="T16" s="300"/>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182</v>
      </c>
      <c r="AS16" s="116"/>
      <c r="AT16" s="116"/>
      <c r="AU16" s="116"/>
      <c r="AV16" s="116"/>
      <c r="AW16" s="116"/>
      <c r="AX16" s="116"/>
      <c r="AY16" s="119"/>
      <c r="AZ16" s="320" t="str">
        <f>IF(BC3="計画","(12)1～4週目の勤務時間数合計","(12)1か月の勤務時間数　合計")</f>
        <v>(12)1か月の勤務時間数　合計</v>
      </c>
      <c r="BA16" s="321"/>
      <c r="BB16" s="326" t="s">
        <v>226</v>
      </c>
      <c r="BC16" s="327"/>
      <c r="BD16" s="298" t="s">
        <v>227</v>
      </c>
      <c r="BE16" s="299"/>
      <c r="BF16" s="299"/>
      <c r="BG16" s="299"/>
      <c r="BH16" s="300"/>
    </row>
    <row r="17" spans="2:60" ht="20.25" customHeight="1" x14ac:dyDescent="0.45">
      <c r="B17" s="309"/>
      <c r="C17" s="301"/>
      <c r="D17" s="302"/>
      <c r="E17" s="312"/>
      <c r="F17" s="120"/>
      <c r="G17" s="32"/>
      <c r="H17" s="315"/>
      <c r="I17" s="318"/>
      <c r="J17" s="302"/>
      <c r="K17" s="302"/>
      <c r="L17" s="312"/>
      <c r="M17" s="318"/>
      <c r="N17" s="302"/>
      <c r="O17" s="312"/>
      <c r="P17" s="318"/>
      <c r="Q17" s="302"/>
      <c r="R17" s="302"/>
      <c r="S17" s="302"/>
      <c r="T17" s="303"/>
      <c r="U17" s="332" t="s">
        <v>11</v>
      </c>
      <c r="V17" s="332"/>
      <c r="W17" s="332"/>
      <c r="X17" s="332"/>
      <c r="Y17" s="332"/>
      <c r="Z17" s="332"/>
      <c r="AA17" s="333"/>
      <c r="AB17" s="334" t="s">
        <v>12</v>
      </c>
      <c r="AC17" s="332"/>
      <c r="AD17" s="332"/>
      <c r="AE17" s="332"/>
      <c r="AF17" s="332"/>
      <c r="AG17" s="332"/>
      <c r="AH17" s="333"/>
      <c r="AI17" s="334" t="s">
        <v>13</v>
      </c>
      <c r="AJ17" s="332"/>
      <c r="AK17" s="332"/>
      <c r="AL17" s="332"/>
      <c r="AM17" s="332"/>
      <c r="AN17" s="332"/>
      <c r="AO17" s="333"/>
      <c r="AP17" s="334" t="s">
        <v>14</v>
      </c>
      <c r="AQ17" s="332"/>
      <c r="AR17" s="332"/>
      <c r="AS17" s="332"/>
      <c r="AT17" s="332"/>
      <c r="AU17" s="332"/>
      <c r="AV17" s="333"/>
      <c r="AW17" s="334" t="s">
        <v>15</v>
      </c>
      <c r="AX17" s="332"/>
      <c r="AY17" s="332"/>
      <c r="AZ17" s="322"/>
      <c r="BA17" s="323"/>
      <c r="BB17" s="328"/>
      <c r="BC17" s="329"/>
      <c r="BD17" s="301"/>
      <c r="BE17" s="302"/>
      <c r="BF17" s="302"/>
      <c r="BG17" s="302"/>
      <c r="BH17" s="303"/>
    </row>
    <row r="18" spans="2:60" ht="20.25" customHeight="1" x14ac:dyDescent="0.45">
      <c r="B18" s="309"/>
      <c r="C18" s="301"/>
      <c r="D18" s="302"/>
      <c r="E18" s="312"/>
      <c r="F18" s="120"/>
      <c r="G18" s="32"/>
      <c r="H18" s="315"/>
      <c r="I18" s="318"/>
      <c r="J18" s="302"/>
      <c r="K18" s="302"/>
      <c r="L18" s="312"/>
      <c r="M18" s="318"/>
      <c r="N18" s="302"/>
      <c r="O18" s="312"/>
      <c r="P18" s="318"/>
      <c r="Q18" s="302"/>
      <c r="R18" s="302"/>
      <c r="S18" s="302"/>
      <c r="T18" s="303"/>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22"/>
      <c r="BA18" s="323"/>
      <c r="BB18" s="328"/>
      <c r="BC18" s="329"/>
      <c r="BD18" s="301"/>
      <c r="BE18" s="302"/>
      <c r="BF18" s="302"/>
      <c r="BG18" s="302"/>
      <c r="BH18" s="303"/>
    </row>
    <row r="19" spans="2:60" ht="20.25" hidden="1" customHeight="1" x14ac:dyDescent="0.45">
      <c r="B19" s="309"/>
      <c r="C19" s="301"/>
      <c r="D19" s="302"/>
      <c r="E19" s="312"/>
      <c r="F19" s="120"/>
      <c r="G19" s="32"/>
      <c r="H19" s="315"/>
      <c r="I19" s="318"/>
      <c r="J19" s="302"/>
      <c r="K19" s="302"/>
      <c r="L19" s="312"/>
      <c r="M19" s="318"/>
      <c r="N19" s="302"/>
      <c r="O19" s="312"/>
      <c r="P19" s="318"/>
      <c r="Q19" s="302"/>
      <c r="R19" s="302"/>
      <c r="S19" s="302"/>
      <c r="T19" s="303"/>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22"/>
      <c r="BA19" s="323"/>
      <c r="BB19" s="328"/>
      <c r="BC19" s="329"/>
      <c r="BD19" s="301"/>
      <c r="BE19" s="302"/>
      <c r="BF19" s="302"/>
      <c r="BG19" s="302"/>
      <c r="BH19" s="303"/>
    </row>
    <row r="20" spans="2:60" ht="20.25" customHeight="1" thickBot="1" x14ac:dyDescent="0.5">
      <c r="B20" s="310"/>
      <c r="C20" s="304"/>
      <c r="D20" s="305"/>
      <c r="E20" s="313"/>
      <c r="F20" s="121"/>
      <c r="G20" s="34"/>
      <c r="H20" s="316"/>
      <c r="I20" s="319"/>
      <c r="J20" s="305"/>
      <c r="K20" s="305"/>
      <c r="L20" s="313"/>
      <c r="M20" s="319"/>
      <c r="N20" s="305"/>
      <c r="O20" s="313"/>
      <c r="P20" s="319"/>
      <c r="Q20" s="305"/>
      <c r="R20" s="305"/>
      <c r="S20" s="305"/>
      <c r="T20" s="306"/>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24"/>
      <c r="BA20" s="325"/>
      <c r="BB20" s="330"/>
      <c r="BC20" s="331"/>
      <c r="BD20" s="304"/>
      <c r="BE20" s="305"/>
      <c r="BF20" s="305"/>
      <c r="BG20" s="305"/>
      <c r="BH20" s="306"/>
    </row>
    <row r="21" spans="2:60" ht="20.25" customHeight="1" x14ac:dyDescent="0.45">
      <c r="B21" s="122"/>
      <c r="C21" s="372" t="s">
        <v>76</v>
      </c>
      <c r="D21" s="373"/>
      <c r="E21" s="374"/>
      <c r="F21" s="169"/>
      <c r="G21" s="123"/>
      <c r="H21" s="339" t="s">
        <v>105</v>
      </c>
      <c r="I21" s="384" t="s">
        <v>78</v>
      </c>
      <c r="J21" s="385"/>
      <c r="K21" s="385"/>
      <c r="L21" s="386"/>
      <c r="M21" s="340" t="s">
        <v>104</v>
      </c>
      <c r="N21" s="341"/>
      <c r="O21" s="342"/>
      <c r="P21" s="51" t="s">
        <v>18</v>
      </c>
      <c r="Q21" s="22"/>
      <c r="R21" s="22"/>
      <c r="S21" s="20"/>
      <c r="T21" s="52"/>
      <c r="U21" s="207" t="s">
        <v>40</v>
      </c>
      <c r="V21" s="207" t="s">
        <v>184</v>
      </c>
      <c r="W21" s="207" t="s">
        <v>184</v>
      </c>
      <c r="X21" s="207"/>
      <c r="Y21" s="207" t="s">
        <v>40</v>
      </c>
      <c r="Z21" s="207" t="s">
        <v>40</v>
      </c>
      <c r="AA21" s="208"/>
      <c r="AB21" s="209" t="s">
        <v>40</v>
      </c>
      <c r="AC21" s="207"/>
      <c r="AD21" s="207" t="s">
        <v>184</v>
      </c>
      <c r="AE21" s="207" t="s">
        <v>40</v>
      </c>
      <c r="AF21" s="207" t="s">
        <v>40</v>
      </c>
      <c r="AG21" s="207"/>
      <c r="AH21" s="208" t="s">
        <v>40</v>
      </c>
      <c r="AI21" s="209"/>
      <c r="AJ21" s="207" t="s">
        <v>40</v>
      </c>
      <c r="AK21" s="207" t="s">
        <v>40</v>
      </c>
      <c r="AL21" s="207" t="s">
        <v>40</v>
      </c>
      <c r="AM21" s="207" t="s">
        <v>40</v>
      </c>
      <c r="AN21" s="207" t="s">
        <v>40</v>
      </c>
      <c r="AO21" s="208"/>
      <c r="AP21" s="209"/>
      <c r="AQ21" s="207" t="s">
        <v>40</v>
      </c>
      <c r="AR21" s="207" t="s">
        <v>40</v>
      </c>
      <c r="AS21" s="207" t="s">
        <v>40</v>
      </c>
      <c r="AT21" s="207" t="s">
        <v>40</v>
      </c>
      <c r="AU21" s="207" t="s">
        <v>153</v>
      </c>
      <c r="AV21" s="208"/>
      <c r="AW21" s="209"/>
      <c r="AX21" s="207"/>
      <c r="AY21" s="207"/>
      <c r="AZ21" s="282"/>
      <c r="BA21" s="283"/>
      <c r="BB21" s="284"/>
      <c r="BC21" s="283"/>
      <c r="BD21" s="285"/>
      <c r="BE21" s="286"/>
      <c r="BF21" s="286"/>
      <c r="BG21" s="286"/>
      <c r="BH21" s="287"/>
    </row>
    <row r="22" spans="2:60" ht="20.25" customHeight="1" x14ac:dyDescent="0.45">
      <c r="B22" s="125">
        <v>1</v>
      </c>
      <c r="C22" s="375"/>
      <c r="D22" s="376"/>
      <c r="E22" s="377"/>
      <c r="F22" s="124" t="str">
        <f>C21</f>
        <v>管理者</v>
      </c>
      <c r="G22" s="126"/>
      <c r="H22" s="336"/>
      <c r="I22" s="260"/>
      <c r="J22" s="261"/>
      <c r="K22" s="261"/>
      <c r="L22" s="262"/>
      <c r="M22" s="273"/>
      <c r="N22" s="274"/>
      <c r="O22" s="275"/>
      <c r="P22" s="23" t="s">
        <v>72</v>
      </c>
      <c r="Q22" s="24"/>
      <c r="R22" s="24"/>
      <c r="S22" s="19"/>
      <c r="T22" s="53"/>
      <c r="U22" s="210">
        <f>IF(U21="","",VLOOKUP(U21,'【記載例】シフト記号表（勤務時間帯）'!$D$6:$X$47,21,FALSE))</f>
        <v>8</v>
      </c>
      <c r="V22" s="211">
        <f>IF(V21="","",VLOOKUP(V21,'【記載例】シフト記号表（勤務時間帯）'!$D$6:$X$47,21,FALSE))</f>
        <v>8</v>
      </c>
      <c r="W22" s="211">
        <f>IF(W21="","",VLOOKUP(W21,'【記載例】シフト記号表（勤務時間帯）'!$D$6:$X$47,21,FALSE))</f>
        <v>8</v>
      </c>
      <c r="X22" s="211" t="str">
        <f>IF(X21="","",VLOOKUP(X21,'【記載例】シフト記号表（勤務時間帯）'!$D$6:$X$47,21,FALSE))</f>
        <v/>
      </c>
      <c r="Y22" s="211">
        <f>IF(Y21="","",VLOOKUP(Y21,'【記載例】シフト記号表（勤務時間帯）'!$D$6:$X$47,21,FALSE))</f>
        <v>8</v>
      </c>
      <c r="Z22" s="211">
        <f>IF(Z21="","",VLOOKUP(Z21,'【記載例】シフト記号表（勤務時間帯）'!$D$6:$X$47,21,FALSE))</f>
        <v>8</v>
      </c>
      <c r="AA22" s="212" t="str">
        <f>IF(AA21="","",VLOOKUP(AA21,'【記載例】シフト記号表（勤務時間帯）'!$D$6:$X$47,21,FALSE))</f>
        <v/>
      </c>
      <c r="AB22" s="210">
        <f>IF(AB21="","",VLOOKUP(AB21,'【記載例】シフト記号表（勤務時間帯）'!$D$6:$X$47,21,FALSE))</f>
        <v>8</v>
      </c>
      <c r="AC22" s="211" t="str">
        <f>IF(AC21="","",VLOOKUP(AC21,'【記載例】シフト記号表（勤務時間帯）'!$D$6:$X$47,21,FALSE))</f>
        <v/>
      </c>
      <c r="AD22" s="211">
        <f>IF(AD21="","",VLOOKUP(AD21,'【記載例】シフト記号表（勤務時間帯）'!$D$6:$X$47,21,FALSE))</f>
        <v>8</v>
      </c>
      <c r="AE22" s="211">
        <f>IF(AE21="","",VLOOKUP(AE21,'【記載例】シフト記号表（勤務時間帯）'!$D$6:$X$47,21,FALSE))</f>
        <v>8</v>
      </c>
      <c r="AF22" s="211">
        <f>IF(AF21="","",VLOOKUP(AF21,'【記載例】シフト記号表（勤務時間帯）'!$D$6:$X$47,21,FALSE))</f>
        <v>8</v>
      </c>
      <c r="AG22" s="211" t="str">
        <f>IF(AG21="","",VLOOKUP(AG21,'【記載例】シフト記号表（勤務時間帯）'!$D$6:$X$47,21,FALSE))</f>
        <v/>
      </c>
      <c r="AH22" s="212">
        <f>IF(AH21="","",VLOOKUP(AH21,'【記載例】シフト記号表（勤務時間帯）'!$D$6:$X$47,21,FALSE))</f>
        <v>8</v>
      </c>
      <c r="AI22" s="210" t="str">
        <f>IF(AI21="","",VLOOKUP(AI21,'【記載例】シフト記号表（勤務時間帯）'!$D$6:$X$47,21,FALSE))</f>
        <v/>
      </c>
      <c r="AJ22" s="211">
        <f>IF(AJ21="","",VLOOKUP(AJ21,'【記載例】シフト記号表（勤務時間帯）'!$D$6:$X$47,21,FALSE))</f>
        <v>8</v>
      </c>
      <c r="AK22" s="211">
        <f>IF(AK21="","",VLOOKUP(AK21,'【記載例】シフト記号表（勤務時間帯）'!$D$6:$X$47,21,FALSE))</f>
        <v>8</v>
      </c>
      <c r="AL22" s="211">
        <f>IF(AL21="","",VLOOKUP(AL21,'【記載例】シフト記号表（勤務時間帯）'!$D$6:$X$47,21,FALSE))</f>
        <v>8</v>
      </c>
      <c r="AM22" s="211">
        <f>IF(AM21="","",VLOOKUP(AM21,'【記載例】シフト記号表（勤務時間帯）'!$D$6:$X$47,21,FALSE))</f>
        <v>8</v>
      </c>
      <c r="AN22" s="211">
        <f>IF(AN21="","",VLOOKUP(AN21,'【記載例】シフト記号表（勤務時間帯）'!$D$6:$X$47,21,FALSE))</f>
        <v>8</v>
      </c>
      <c r="AO22" s="212" t="str">
        <f>IF(AO21="","",VLOOKUP(AO21,'【記載例】シフト記号表（勤務時間帯）'!$D$6:$X$47,21,FALSE))</f>
        <v/>
      </c>
      <c r="AP22" s="210" t="str">
        <f>IF(AP21="","",VLOOKUP(AP21,'【記載例】シフト記号表（勤務時間帯）'!$D$6:$X$47,21,FALSE))</f>
        <v/>
      </c>
      <c r="AQ22" s="211">
        <f>IF(AQ21="","",VLOOKUP(AQ21,'【記載例】シフト記号表（勤務時間帯）'!$D$6:$X$47,21,FALSE))</f>
        <v>8</v>
      </c>
      <c r="AR22" s="211">
        <f>IF(AR21="","",VLOOKUP(AR21,'【記載例】シフト記号表（勤務時間帯）'!$D$6:$X$47,21,FALSE))</f>
        <v>8</v>
      </c>
      <c r="AS22" s="211">
        <f>IF(AS21="","",VLOOKUP(AS21,'【記載例】シフト記号表（勤務時間帯）'!$D$6:$X$47,21,FALSE))</f>
        <v>8</v>
      </c>
      <c r="AT22" s="211">
        <f>IF(AT21="","",VLOOKUP(AT21,'【記載例】シフト記号表（勤務時間帯）'!$D$6:$X$47,21,FALSE))</f>
        <v>8</v>
      </c>
      <c r="AU22" s="211">
        <f>IF(AU21="","",VLOOKUP(AU21,'【記載例】シフト記号表（勤務時間帯）'!$D$6:$X$47,21,FALSE))</f>
        <v>8</v>
      </c>
      <c r="AV22" s="212" t="str">
        <f>IF(AV21="","",VLOOKUP(AV21,'【記載例】シフト記号表（勤務時間帯）'!$D$6:$X$47,21,FALSE))</f>
        <v/>
      </c>
      <c r="AW22" s="210" t="str">
        <f>IF(AW21="","",VLOOKUP(AW21,'【記載例】シフト記号表（勤務時間帯）'!$D$6:$X$47,21,FALSE))</f>
        <v/>
      </c>
      <c r="AX22" s="211" t="str">
        <f>IF(AX21="","",VLOOKUP(AX21,'【記載例】シフト記号表（勤務時間帯）'!$D$6:$X$47,21,FALSE))</f>
        <v/>
      </c>
      <c r="AY22" s="211" t="str">
        <f>IF(AY21="","",VLOOKUP(AY21,'【記載例】シフト記号表（勤務時間帯）'!$D$6:$X$47,21,FALSE))</f>
        <v/>
      </c>
      <c r="AZ22" s="251">
        <f>IF($BC$3="４週",SUM(U22:AV22),IF($BC$3="暦月",SUM(U22:AY22),""))</f>
        <v>160</v>
      </c>
      <c r="BA22" s="252"/>
      <c r="BB22" s="253">
        <f>IF($BC$3="４週",AZ22/4,IF($BC$3="暦月",(AZ22/($BC$8/7)),""))</f>
        <v>40</v>
      </c>
      <c r="BC22" s="252"/>
      <c r="BD22" s="245"/>
      <c r="BE22" s="246"/>
      <c r="BF22" s="246"/>
      <c r="BG22" s="246"/>
      <c r="BH22" s="247"/>
    </row>
    <row r="23" spans="2:60" ht="20.25" customHeight="1" x14ac:dyDescent="0.45">
      <c r="B23" s="127"/>
      <c r="C23" s="378"/>
      <c r="D23" s="379"/>
      <c r="E23" s="380"/>
      <c r="F23" s="170"/>
      <c r="G23" s="128" t="str">
        <f>C21</f>
        <v>管理者</v>
      </c>
      <c r="H23" s="337"/>
      <c r="I23" s="263"/>
      <c r="J23" s="264"/>
      <c r="K23" s="264"/>
      <c r="L23" s="265"/>
      <c r="M23" s="276"/>
      <c r="N23" s="277"/>
      <c r="O23" s="278"/>
      <c r="P23" s="25" t="s">
        <v>73</v>
      </c>
      <c r="Q23" s="26"/>
      <c r="R23" s="26"/>
      <c r="S23" s="17"/>
      <c r="T23" s="54"/>
      <c r="U23" s="213" t="str">
        <f>IF(U21="","",VLOOKUP(U21,'【記載例】シフト記号表（勤務時間帯）'!$D$6:$Z$47,23,FALSE))</f>
        <v>-</v>
      </c>
      <c r="V23" s="214" t="str">
        <f>IF(V21="","",VLOOKUP(V21,'【記載例】シフト記号表（勤務時間帯）'!$D$6:$Z$47,23,FALSE))</f>
        <v>-</v>
      </c>
      <c r="W23" s="214" t="str">
        <f>IF(W21="","",VLOOKUP(W21,'【記載例】シフト記号表（勤務時間帯）'!$D$6:$Z$47,23,FALSE))</f>
        <v>-</v>
      </c>
      <c r="X23" s="214" t="str">
        <f>IF(X21="","",VLOOKUP(X21,'【記載例】シフト記号表（勤務時間帯）'!$D$6:$Z$47,23,FALSE))</f>
        <v/>
      </c>
      <c r="Y23" s="214" t="str">
        <f>IF(Y21="","",VLOOKUP(Y21,'【記載例】シフト記号表（勤務時間帯）'!$D$6:$Z$47,23,FALSE))</f>
        <v>-</v>
      </c>
      <c r="Z23" s="214" t="str">
        <f>IF(Z21="","",VLOOKUP(Z21,'【記載例】シフト記号表（勤務時間帯）'!$D$6:$Z$47,23,FALSE))</f>
        <v>-</v>
      </c>
      <c r="AA23" s="215" t="str">
        <f>IF(AA21="","",VLOOKUP(AA21,'【記載例】シフト記号表（勤務時間帯）'!$D$6:$Z$47,23,FALSE))</f>
        <v/>
      </c>
      <c r="AB23" s="213" t="str">
        <f>IF(AB21="","",VLOOKUP(AB21,'【記載例】シフト記号表（勤務時間帯）'!$D$6:$Z$47,23,FALSE))</f>
        <v>-</v>
      </c>
      <c r="AC23" s="214" t="str">
        <f>IF(AC21="","",VLOOKUP(AC21,'【記載例】シフト記号表（勤務時間帯）'!$D$6:$Z$47,23,FALSE))</f>
        <v/>
      </c>
      <c r="AD23" s="214" t="str">
        <f>IF(AD21="","",VLOOKUP(AD21,'【記載例】シフト記号表（勤務時間帯）'!$D$6:$Z$47,23,FALSE))</f>
        <v>-</v>
      </c>
      <c r="AE23" s="214" t="str">
        <f>IF(AE21="","",VLOOKUP(AE21,'【記載例】シフト記号表（勤務時間帯）'!$D$6:$Z$47,23,FALSE))</f>
        <v>-</v>
      </c>
      <c r="AF23" s="214" t="str">
        <f>IF(AF21="","",VLOOKUP(AF21,'【記載例】シフト記号表（勤務時間帯）'!$D$6:$Z$47,23,FALSE))</f>
        <v>-</v>
      </c>
      <c r="AG23" s="214" t="str">
        <f>IF(AG21="","",VLOOKUP(AG21,'【記載例】シフト記号表（勤務時間帯）'!$D$6:$Z$47,23,FALSE))</f>
        <v/>
      </c>
      <c r="AH23" s="215" t="str">
        <f>IF(AH21="","",VLOOKUP(AH21,'【記載例】シフト記号表（勤務時間帯）'!$D$6:$Z$47,23,FALSE))</f>
        <v>-</v>
      </c>
      <c r="AI23" s="213" t="str">
        <f>IF(AI21="","",VLOOKUP(AI21,'【記載例】シフト記号表（勤務時間帯）'!$D$6:$Z$47,23,FALSE))</f>
        <v/>
      </c>
      <c r="AJ23" s="214" t="str">
        <f>IF(AJ21="","",VLOOKUP(AJ21,'【記載例】シフト記号表（勤務時間帯）'!$D$6:$Z$47,23,FALSE))</f>
        <v>-</v>
      </c>
      <c r="AK23" s="214" t="str">
        <f>IF(AK21="","",VLOOKUP(AK21,'【記載例】シフト記号表（勤務時間帯）'!$D$6:$Z$47,23,FALSE))</f>
        <v>-</v>
      </c>
      <c r="AL23" s="214" t="str">
        <f>IF(AL21="","",VLOOKUP(AL21,'【記載例】シフト記号表（勤務時間帯）'!$D$6:$Z$47,23,FALSE))</f>
        <v>-</v>
      </c>
      <c r="AM23" s="214" t="str">
        <f>IF(AM21="","",VLOOKUP(AM21,'【記載例】シフト記号表（勤務時間帯）'!$D$6:$Z$47,23,FALSE))</f>
        <v>-</v>
      </c>
      <c r="AN23" s="214" t="str">
        <f>IF(AN21="","",VLOOKUP(AN21,'【記載例】シフト記号表（勤務時間帯）'!$D$6:$Z$47,23,FALSE))</f>
        <v>-</v>
      </c>
      <c r="AO23" s="215" t="str">
        <f>IF(AO21="","",VLOOKUP(AO21,'【記載例】シフト記号表（勤務時間帯）'!$D$6:$Z$47,23,FALSE))</f>
        <v/>
      </c>
      <c r="AP23" s="213" t="str">
        <f>IF(AP21="","",VLOOKUP(AP21,'【記載例】シフト記号表（勤務時間帯）'!$D$6:$Z$47,23,FALSE))</f>
        <v/>
      </c>
      <c r="AQ23" s="214" t="str">
        <f>IF(AQ21="","",VLOOKUP(AQ21,'【記載例】シフト記号表（勤務時間帯）'!$D$6:$Z$47,23,FALSE))</f>
        <v>-</v>
      </c>
      <c r="AR23" s="214" t="str">
        <f>IF(AR21="","",VLOOKUP(AR21,'【記載例】シフト記号表（勤務時間帯）'!$D$6:$Z$47,23,FALSE))</f>
        <v>-</v>
      </c>
      <c r="AS23" s="214" t="str">
        <f>IF(AS21="","",VLOOKUP(AS21,'【記載例】シフト記号表（勤務時間帯）'!$D$6:$Z$47,23,FALSE))</f>
        <v>-</v>
      </c>
      <c r="AT23" s="214" t="str">
        <f>IF(AT21="","",VLOOKUP(AT21,'【記載例】シフト記号表（勤務時間帯）'!$D$6:$Z$47,23,FALSE))</f>
        <v>-</v>
      </c>
      <c r="AU23" s="214" t="str">
        <f>IF(AU21="","",VLOOKUP(AU21,'【記載例】シフト記号表（勤務時間帯）'!$D$6:$Z$47,23,FALSE))</f>
        <v>-</v>
      </c>
      <c r="AV23" s="215" t="str">
        <f>IF(AV21="","",VLOOKUP(AV21,'【記載例】シフト記号表（勤務時間帯）'!$D$6:$Z$47,23,FALSE))</f>
        <v/>
      </c>
      <c r="AW23" s="213" t="str">
        <f>IF(AW21="","",VLOOKUP(AW21,'【記載例】シフト記号表（勤務時間帯）'!$D$6:$Z$47,23,FALSE))</f>
        <v/>
      </c>
      <c r="AX23" s="214" t="str">
        <f>IF(AX21="","",VLOOKUP(AX21,'【記載例】シフト記号表（勤務時間帯）'!$D$6:$Z$47,23,FALSE))</f>
        <v/>
      </c>
      <c r="AY23" s="214" t="str">
        <f>IF(AY21="","",VLOOKUP(AY21,'【記載例】シフト記号表（勤務時間帯）'!$D$6:$Z$47,23,FALSE))</f>
        <v/>
      </c>
      <c r="AZ23" s="254">
        <f>IF($BC$3="４週",SUM(U23:AV23),IF($BC$3="暦月",SUM(U23:AY23),""))</f>
        <v>0</v>
      </c>
      <c r="BA23" s="255"/>
      <c r="BB23" s="256">
        <f>IF($BC$3="４週",AZ23/4,IF($BC$3="暦月",(AZ23/($BC$8/7)),""))</f>
        <v>0</v>
      </c>
      <c r="BC23" s="255"/>
      <c r="BD23" s="248"/>
      <c r="BE23" s="249"/>
      <c r="BF23" s="249"/>
      <c r="BG23" s="249"/>
      <c r="BH23" s="250"/>
    </row>
    <row r="24" spans="2:60" ht="20.25" customHeight="1" x14ac:dyDescent="0.45">
      <c r="B24" s="129"/>
      <c r="C24" s="381" t="s">
        <v>82</v>
      </c>
      <c r="D24" s="382"/>
      <c r="E24" s="383"/>
      <c r="F24" s="171"/>
      <c r="G24" s="130"/>
      <c r="H24" s="343" t="s">
        <v>105</v>
      </c>
      <c r="I24" s="257" t="s">
        <v>77</v>
      </c>
      <c r="J24" s="258"/>
      <c r="K24" s="258"/>
      <c r="L24" s="259"/>
      <c r="M24" s="270" t="s">
        <v>121</v>
      </c>
      <c r="N24" s="271"/>
      <c r="O24" s="272"/>
      <c r="P24" s="21" t="s">
        <v>18</v>
      </c>
      <c r="Q24" s="27"/>
      <c r="R24" s="27"/>
      <c r="S24" s="15"/>
      <c r="T24" s="55"/>
      <c r="U24" s="216" t="s">
        <v>41</v>
      </c>
      <c r="V24" s="217" t="s">
        <v>41</v>
      </c>
      <c r="W24" s="217" t="s">
        <v>41</v>
      </c>
      <c r="X24" s="217" t="s">
        <v>41</v>
      </c>
      <c r="Y24" s="217"/>
      <c r="Z24" s="217" t="s">
        <v>41</v>
      </c>
      <c r="AA24" s="218" t="s">
        <v>41</v>
      </c>
      <c r="AB24" s="216"/>
      <c r="AC24" s="217" t="s">
        <v>41</v>
      </c>
      <c r="AD24" s="217" t="s">
        <v>41</v>
      </c>
      <c r="AE24" s="217" t="s">
        <v>41</v>
      </c>
      <c r="AF24" s="217"/>
      <c r="AG24" s="217"/>
      <c r="AH24" s="218" t="s">
        <v>41</v>
      </c>
      <c r="AI24" s="216" t="s">
        <v>41</v>
      </c>
      <c r="AJ24" s="217" t="s">
        <v>41</v>
      </c>
      <c r="AK24" s="217"/>
      <c r="AL24" s="217" t="s">
        <v>41</v>
      </c>
      <c r="AM24" s="217" t="s">
        <v>41</v>
      </c>
      <c r="AN24" s="217"/>
      <c r="AO24" s="218" t="s">
        <v>41</v>
      </c>
      <c r="AP24" s="216" t="s">
        <v>41</v>
      </c>
      <c r="AQ24" s="217" t="s">
        <v>154</v>
      </c>
      <c r="AR24" s="217" t="s">
        <v>41</v>
      </c>
      <c r="AS24" s="217"/>
      <c r="AT24" s="217" t="s">
        <v>41</v>
      </c>
      <c r="AU24" s="217"/>
      <c r="AV24" s="218" t="s">
        <v>41</v>
      </c>
      <c r="AW24" s="216"/>
      <c r="AX24" s="217"/>
      <c r="AY24" s="217"/>
      <c r="AZ24" s="279"/>
      <c r="BA24" s="280"/>
      <c r="BB24" s="281"/>
      <c r="BC24" s="280"/>
      <c r="BD24" s="242"/>
      <c r="BE24" s="243"/>
      <c r="BF24" s="243"/>
      <c r="BG24" s="243"/>
      <c r="BH24" s="244"/>
    </row>
    <row r="25" spans="2:60" ht="20.25" customHeight="1" x14ac:dyDescent="0.45">
      <c r="B25" s="125">
        <f>B22+1</f>
        <v>2</v>
      </c>
      <c r="C25" s="375"/>
      <c r="D25" s="376"/>
      <c r="E25" s="377"/>
      <c r="F25" s="124" t="str">
        <f>C24</f>
        <v>計画作成担当者</v>
      </c>
      <c r="G25" s="126"/>
      <c r="H25" s="336"/>
      <c r="I25" s="260"/>
      <c r="J25" s="261"/>
      <c r="K25" s="261"/>
      <c r="L25" s="262"/>
      <c r="M25" s="273"/>
      <c r="N25" s="274"/>
      <c r="O25" s="275"/>
      <c r="P25" s="23" t="s">
        <v>72</v>
      </c>
      <c r="Q25" s="24"/>
      <c r="R25" s="24"/>
      <c r="S25" s="19"/>
      <c r="T25" s="53"/>
      <c r="U25" s="210">
        <f>IF(U24="","",VLOOKUP(U24,'【記載例】シフト記号表（勤務時間帯）'!$D$6:$X$47,21,FALSE))</f>
        <v>7.9999999999999982</v>
      </c>
      <c r="V25" s="211">
        <f>IF(V24="","",VLOOKUP(V24,'【記載例】シフト記号表（勤務時間帯）'!$D$6:$X$47,21,FALSE))</f>
        <v>7.9999999999999982</v>
      </c>
      <c r="W25" s="211">
        <f>IF(W24="","",VLOOKUP(W24,'【記載例】シフト記号表（勤務時間帯）'!$D$6:$X$47,21,FALSE))</f>
        <v>7.9999999999999982</v>
      </c>
      <c r="X25" s="211">
        <f>IF(X24="","",VLOOKUP(X24,'【記載例】シフト記号表（勤務時間帯）'!$D$6:$X$47,21,FALSE))</f>
        <v>7.9999999999999982</v>
      </c>
      <c r="Y25" s="211" t="str">
        <f>IF(Y24="","",VLOOKUP(Y24,'【記載例】シフト記号表（勤務時間帯）'!$D$6:$X$47,21,FALSE))</f>
        <v/>
      </c>
      <c r="Z25" s="211">
        <f>IF(Z24="","",VLOOKUP(Z24,'【記載例】シフト記号表（勤務時間帯）'!$D$6:$X$47,21,FALSE))</f>
        <v>7.9999999999999982</v>
      </c>
      <c r="AA25" s="212">
        <f>IF(AA24="","",VLOOKUP(AA24,'【記載例】シフト記号表（勤務時間帯）'!$D$6:$X$47,21,FALSE))</f>
        <v>7.9999999999999982</v>
      </c>
      <c r="AB25" s="210" t="str">
        <f>IF(AB24="","",VLOOKUP(AB24,'【記載例】シフト記号表（勤務時間帯）'!$D$6:$X$47,21,FALSE))</f>
        <v/>
      </c>
      <c r="AC25" s="211">
        <f>IF(AC24="","",VLOOKUP(AC24,'【記載例】シフト記号表（勤務時間帯）'!$D$6:$X$47,21,FALSE))</f>
        <v>7.9999999999999982</v>
      </c>
      <c r="AD25" s="211">
        <f>IF(AD24="","",VLOOKUP(AD24,'【記載例】シフト記号表（勤務時間帯）'!$D$6:$X$47,21,FALSE))</f>
        <v>7.9999999999999982</v>
      </c>
      <c r="AE25" s="211">
        <f>IF(AE24="","",VLOOKUP(AE24,'【記載例】シフト記号表（勤務時間帯）'!$D$6:$X$47,21,FALSE))</f>
        <v>7.9999999999999982</v>
      </c>
      <c r="AF25" s="211" t="str">
        <f>IF(AF24="","",VLOOKUP(AF24,'【記載例】シフト記号表（勤務時間帯）'!$D$6:$X$47,21,FALSE))</f>
        <v/>
      </c>
      <c r="AG25" s="211" t="str">
        <f>IF(AG24="","",VLOOKUP(AG24,'【記載例】シフト記号表（勤務時間帯）'!$D$6:$X$47,21,FALSE))</f>
        <v/>
      </c>
      <c r="AH25" s="212">
        <f>IF(AH24="","",VLOOKUP(AH24,'【記載例】シフト記号表（勤務時間帯）'!$D$6:$X$47,21,FALSE))</f>
        <v>7.9999999999999982</v>
      </c>
      <c r="AI25" s="210">
        <f>IF(AI24="","",VLOOKUP(AI24,'【記載例】シフト記号表（勤務時間帯）'!$D$6:$X$47,21,FALSE))</f>
        <v>7.9999999999999982</v>
      </c>
      <c r="AJ25" s="211">
        <f>IF(AJ24="","",VLOOKUP(AJ24,'【記載例】シフト記号表（勤務時間帯）'!$D$6:$X$47,21,FALSE))</f>
        <v>7.9999999999999982</v>
      </c>
      <c r="AK25" s="211" t="str">
        <f>IF(AK24="","",VLOOKUP(AK24,'【記載例】シフト記号表（勤務時間帯）'!$D$6:$X$47,21,FALSE))</f>
        <v/>
      </c>
      <c r="AL25" s="211">
        <f>IF(AL24="","",VLOOKUP(AL24,'【記載例】シフト記号表（勤務時間帯）'!$D$6:$X$47,21,FALSE))</f>
        <v>7.9999999999999982</v>
      </c>
      <c r="AM25" s="211">
        <f>IF(AM24="","",VLOOKUP(AM24,'【記載例】シフト記号表（勤務時間帯）'!$D$6:$X$47,21,FALSE))</f>
        <v>7.9999999999999982</v>
      </c>
      <c r="AN25" s="211" t="str">
        <f>IF(AN24="","",VLOOKUP(AN24,'【記載例】シフト記号表（勤務時間帯）'!$D$6:$X$47,21,FALSE))</f>
        <v/>
      </c>
      <c r="AO25" s="212">
        <f>IF(AO24="","",VLOOKUP(AO24,'【記載例】シフト記号表（勤務時間帯）'!$D$6:$X$47,21,FALSE))</f>
        <v>7.9999999999999982</v>
      </c>
      <c r="AP25" s="210">
        <f>IF(AP24="","",VLOOKUP(AP24,'【記載例】シフト記号表（勤務時間帯）'!$D$6:$X$47,21,FALSE))</f>
        <v>7.9999999999999982</v>
      </c>
      <c r="AQ25" s="211">
        <f>IF(AQ24="","",VLOOKUP(AQ24,'【記載例】シフト記号表（勤務時間帯）'!$D$6:$X$47,21,FALSE))</f>
        <v>7.9999999999999982</v>
      </c>
      <c r="AR25" s="211">
        <f>IF(AR24="","",VLOOKUP(AR24,'【記載例】シフト記号表（勤務時間帯）'!$D$6:$X$47,21,FALSE))</f>
        <v>7.9999999999999982</v>
      </c>
      <c r="AS25" s="211" t="str">
        <f>IF(AS24="","",VLOOKUP(AS24,'【記載例】シフト記号表（勤務時間帯）'!$D$6:$X$47,21,FALSE))</f>
        <v/>
      </c>
      <c r="AT25" s="211">
        <f>IF(AT24="","",VLOOKUP(AT24,'【記載例】シフト記号表（勤務時間帯）'!$D$6:$X$47,21,FALSE))</f>
        <v>7.9999999999999982</v>
      </c>
      <c r="AU25" s="211" t="str">
        <f>IF(AU24="","",VLOOKUP(AU24,'【記載例】シフト記号表（勤務時間帯）'!$D$6:$X$47,21,FALSE))</f>
        <v/>
      </c>
      <c r="AV25" s="212">
        <f>IF(AV24="","",VLOOKUP(AV24,'【記載例】シフト記号表（勤務時間帯）'!$D$6:$X$47,21,FALSE))</f>
        <v>7.9999999999999982</v>
      </c>
      <c r="AW25" s="210" t="str">
        <f>IF(AW24="","",VLOOKUP(AW24,'【記載例】シフト記号表（勤務時間帯）'!$D$6:$X$47,21,FALSE))</f>
        <v/>
      </c>
      <c r="AX25" s="211" t="str">
        <f>IF(AX24="","",VLOOKUP(AX24,'【記載例】シフト記号表（勤務時間帯）'!$D$6:$X$47,21,FALSE))</f>
        <v/>
      </c>
      <c r="AY25" s="211" t="str">
        <f>IF(AY24="","",VLOOKUP(AY24,'【記載例】シフト記号表（勤務時間帯）'!$D$6:$X$47,21,FALSE))</f>
        <v/>
      </c>
      <c r="AZ25" s="251">
        <f>IF($BC$3="４週",SUM(U25:AV25),IF($BC$3="暦月",SUM(U25:AY25),""))</f>
        <v>159.99999999999997</v>
      </c>
      <c r="BA25" s="252"/>
      <c r="BB25" s="253">
        <f>IF($BC$3="４週",AZ25/4,IF($BC$3="暦月",(AZ25/($BC$8/7)),""))</f>
        <v>39.999999999999993</v>
      </c>
      <c r="BC25" s="252"/>
      <c r="BD25" s="245"/>
      <c r="BE25" s="246"/>
      <c r="BF25" s="246"/>
      <c r="BG25" s="246"/>
      <c r="BH25" s="247"/>
    </row>
    <row r="26" spans="2:60" ht="20.25" customHeight="1" x14ac:dyDescent="0.45">
      <c r="B26" s="127"/>
      <c r="C26" s="378"/>
      <c r="D26" s="379"/>
      <c r="E26" s="380"/>
      <c r="F26" s="170"/>
      <c r="G26" s="128" t="str">
        <f>C24</f>
        <v>計画作成担当者</v>
      </c>
      <c r="H26" s="337"/>
      <c r="I26" s="263"/>
      <c r="J26" s="264"/>
      <c r="K26" s="264"/>
      <c r="L26" s="265"/>
      <c r="M26" s="276"/>
      <c r="N26" s="277"/>
      <c r="O26" s="278"/>
      <c r="P26" s="25" t="s">
        <v>73</v>
      </c>
      <c r="Q26" s="26"/>
      <c r="R26" s="26"/>
      <c r="S26" s="17"/>
      <c r="T26" s="54"/>
      <c r="U26" s="213" t="str">
        <f>IF(U24="","",VLOOKUP(U24,'【記載例】シフト記号表（勤務時間帯）'!$D$6:$Z$47,23,FALSE))</f>
        <v>-</v>
      </c>
      <c r="V26" s="214" t="str">
        <f>IF(V24="","",VLOOKUP(V24,'【記載例】シフト記号表（勤務時間帯）'!$D$6:$Z$47,23,FALSE))</f>
        <v>-</v>
      </c>
      <c r="W26" s="214" t="str">
        <f>IF(W24="","",VLOOKUP(W24,'【記載例】シフト記号表（勤務時間帯）'!$D$6:$Z$47,23,FALSE))</f>
        <v>-</v>
      </c>
      <c r="X26" s="214" t="str">
        <f>IF(X24="","",VLOOKUP(X24,'【記載例】シフト記号表（勤務時間帯）'!$D$6:$Z$47,23,FALSE))</f>
        <v>-</v>
      </c>
      <c r="Y26" s="214" t="str">
        <f>IF(Y24="","",VLOOKUP(Y24,'【記載例】シフト記号表（勤務時間帯）'!$D$6:$Z$47,23,FALSE))</f>
        <v/>
      </c>
      <c r="Z26" s="214" t="str">
        <f>IF(Z24="","",VLOOKUP(Z24,'【記載例】シフト記号表（勤務時間帯）'!$D$6:$Z$47,23,FALSE))</f>
        <v>-</v>
      </c>
      <c r="AA26" s="215" t="str">
        <f>IF(AA24="","",VLOOKUP(AA24,'【記載例】シフト記号表（勤務時間帯）'!$D$6:$Z$47,23,FALSE))</f>
        <v>-</v>
      </c>
      <c r="AB26" s="213" t="str">
        <f>IF(AB24="","",VLOOKUP(AB24,'【記載例】シフト記号表（勤務時間帯）'!$D$6:$Z$47,23,FALSE))</f>
        <v/>
      </c>
      <c r="AC26" s="214" t="str">
        <f>IF(AC24="","",VLOOKUP(AC24,'【記載例】シフト記号表（勤務時間帯）'!$D$6:$Z$47,23,FALSE))</f>
        <v>-</v>
      </c>
      <c r="AD26" s="214" t="str">
        <f>IF(AD24="","",VLOOKUP(AD24,'【記載例】シフト記号表（勤務時間帯）'!$D$6:$Z$47,23,FALSE))</f>
        <v>-</v>
      </c>
      <c r="AE26" s="214" t="str">
        <f>IF(AE24="","",VLOOKUP(AE24,'【記載例】シフト記号表（勤務時間帯）'!$D$6:$Z$47,23,FALSE))</f>
        <v>-</v>
      </c>
      <c r="AF26" s="214" t="str">
        <f>IF(AF24="","",VLOOKUP(AF24,'【記載例】シフト記号表（勤務時間帯）'!$D$6:$Z$47,23,FALSE))</f>
        <v/>
      </c>
      <c r="AG26" s="214" t="str">
        <f>IF(AG24="","",VLOOKUP(AG24,'【記載例】シフト記号表（勤務時間帯）'!$D$6:$Z$47,23,FALSE))</f>
        <v/>
      </c>
      <c r="AH26" s="215" t="str">
        <f>IF(AH24="","",VLOOKUP(AH24,'【記載例】シフト記号表（勤務時間帯）'!$D$6:$Z$47,23,FALSE))</f>
        <v>-</v>
      </c>
      <c r="AI26" s="213" t="str">
        <f>IF(AI24="","",VLOOKUP(AI24,'【記載例】シフト記号表（勤務時間帯）'!$D$6:$Z$47,23,FALSE))</f>
        <v>-</v>
      </c>
      <c r="AJ26" s="214" t="str">
        <f>IF(AJ24="","",VLOOKUP(AJ24,'【記載例】シフト記号表（勤務時間帯）'!$D$6:$Z$47,23,FALSE))</f>
        <v>-</v>
      </c>
      <c r="AK26" s="214" t="str">
        <f>IF(AK24="","",VLOOKUP(AK24,'【記載例】シフト記号表（勤務時間帯）'!$D$6:$Z$47,23,FALSE))</f>
        <v/>
      </c>
      <c r="AL26" s="214" t="str">
        <f>IF(AL24="","",VLOOKUP(AL24,'【記載例】シフト記号表（勤務時間帯）'!$D$6:$Z$47,23,FALSE))</f>
        <v>-</v>
      </c>
      <c r="AM26" s="214" t="str">
        <f>IF(AM24="","",VLOOKUP(AM24,'【記載例】シフト記号表（勤務時間帯）'!$D$6:$Z$47,23,FALSE))</f>
        <v>-</v>
      </c>
      <c r="AN26" s="214" t="str">
        <f>IF(AN24="","",VLOOKUP(AN24,'【記載例】シフト記号表（勤務時間帯）'!$D$6:$Z$47,23,FALSE))</f>
        <v/>
      </c>
      <c r="AO26" s="215" t="str">
        <f>IF(AO24="","",VLOOKUP(AO24,'【記載例】シフト記号表（勤務時間帯）'!$D$6:$Z$47,23,FALSE))</f>
        <v>-</v>
      </c>
      <c r="AP26" s="213" t="str">
        <f>IF(AP24="","",VLOOKUP(AP24,'【記載例】シフト記号表（勤務時間帯）'!$D$6:$Z$47,23,FALSE))</f>
        <v>-</v>
      </c>
      <c r="AQ26" s="214" t="str">
        <f>IF(AQ24="","",VLOOKUP(AQ24,'【記載例】シフト記号表（勤務時間帯）'!$D$6:$Z$47,23,FALSE))</f>
        <v>-</v>
      </c>
      <c r="AR26" s="214" t="str">
        <f>IF(AR24="","",VLOOKUP(AR24,'【記載例】シフト記号表（勤務時間帯）'!$D$6:$Z$47,23,FALSE))</f>
        <v>-</v>
      </c>
      <c r="AS26" s="214" t="str">
        <f>IF(AS24="","",VLOOKUP(AS24,'【記載例】シフト記号表（勤務時間帯）'!$D$6:$Z$47,23,FALSE))</f>
        <v/>
      </c>
      <c r="AT26" s="214" t="str">
        <f>IF(AT24="","",VLOOKUP(AT24,'【記載例】シフト記号表（勤務時間帯）'!$D$6:$Z$47,23,FALSE))</f>
        <v>-</v>
      </c>
      <c r="AU26" s="214" t="str">
        <f>IF(AU24="","",VLOOKUP(AU24,'【記載例】シフト記号表（勤務時間帯）'!$D$6:$Z$47,23,FALSE))</f>
        <v/>
      </c>
      <c r="AV26" s="215" t="str">
        <f>IF(AV24="","",VLOOKUP(AV24,'【記載例】シフト記号表（勤務時間帯）'!$D$6:$Z$47,23,FALSE))</f>
        <v>-</v>
      </c>
      <c r="AW26" s="213" t="str">
        <f>IF(AW24="","",VLOOKUP(AW24,'【記載例】シフト記号表（勤務時間帯）'!$D$6:$Z$47,23,FALSE))</f>
        <v/>
      </c>
      <c r="AX26" s="214" t="str">
        <f>IF(AX24="","",VLOOKUP(AX24,'【記載例】シフト記号表（勤務時間帯）'!$D$6:$Z$47,23,FALSE))</f>
        <v/>
      </c>
      <c r="AY26" s="214" t="str">
        <f>IF(AY24="","",VLOOKUP(AY24,'【記載例】シフト記号表（勤務時間帯）'!$D$6:$Z$47,23,FALSE))</f>
        <v/>
      </c>
      <c r="AZ26" s="254">
        <f>IF($BC$3="４週",SUM(U26:AV26),IF($BC$3="暦月",SUM(U26:AY26),""))</f>
        <v>0</v>
      </c>
      <c r="BA26" s="255"/>
      <c r="BB26" s="256">
        <f>IF($BC$3="４週",AZ26/4,IF($BC$3="暦月",(AZ26/($BC$8/7)),""))</f>
        <v>0</v>
      </c>
      <c r="BC26" s="255"/>
      <c r="BD26" s="248"/>
      <c r="BE26" s="249"/>
      <c r="BF26" s="249"/>
      <c r="BG26" s="249"/>
      <c r="BH26" s="250"/>
    </row>
    <row r="27" spans="2:60" ht="20.25" customHeight="1" x14ac:dyDescent="0.45">
      <c r="B27" s="129"/>
      <c r="C27" s="381" t="s">
        <v>85</v>
      </c>
      <c r="D27" s="382"/>
      <c r="E27" s="383"/>
      <c r="F27" s="124"/>
      <c r="G27" s="126"/>
      <c r="H27" s="335" t="s">
        <v>105</v>
      </c>
      <c r="I27" s="257" t="s">
        <v>79</v>
      </c>
      <c r="J27" s="258"/>
      <c r="K27" s="258"/>
      <c r="L27" s="259"/>
      <c r="M27" s="270" t="s">
        <v>122</v>
      </c>
      <c r="N27" s="271"/>
      <c r="O27" s="272"/>
      <c r="P27" s="21" t="s">
        <v>18</v>
      </c>
      <c r="Q27" s="27"/>
      <c r="R27" s="27"/>
      <c r="S27" s="15"/>
      <c r="T27" s="55"/>
      <c r="U27" s="216" t="s">
        <v>46</v>
      </c>
      <c r="V27" s="217" t="s">
        <v>47</v>
      </c>
      <c r="W27" s="217"/>
      <c r="X27" s="217" t="s">
        <v>38</v>
      </c>
      <c r="Y27" s="217" t="s">
        <v>184</v>
      </c>
      <c r="Z27" s="217"/>
      <c r="AA27" s="218" t="s">
        <v>38</v>
      </c>
      <c r="AB27" s="216" t="s">
        <v>185</v>
      </c>
      <c r="AC27" s="217" t="s">
        <v>47</v>
      </c>
      <c r="AD27" s="217" t="s">
        <v>40</v>
      </c>
      <c r="AE27" s="217"/>
      <c r="AF27" s="217" t="s">
        <v>179</v>
      </c>
      <c r="AG27" s="217" t="s">
        <v>184</v>
      </c>
      <c r="AH27" s="218"/>
      <c r="AI27" s="216" t="s">
        <v>40</v>
      </c>
      <c r="AJ27" s="217" t="s">
        <v>46</v>
      </c>
      <c r="AK27" s="217" t="s">
        <v>186</v>
      </c>
      <c r="AL27" s="217"/>
      <c r="AM27" s="217"/>
      <c r="AN27" s="217" t="s">
        <v>46</v>
      </c>
      <c r="AO27" s="218" t="s">
        <v>47</v>
      </c>
      <c r="AP27" s="216"/>
      <c r="AQ27" s="217" t="s">
        <v>179</v>
      </c>
      <c r="AR27" s="217" t="s">
        <v>40</v>
      </c>
      <c r="AS27" s="217" t="s">
        <v>185</v>
      </c>
      <c r="AT27" s="217" t="s">
        <v>47</v>
      </c>
      <c r="AU27" s="217"/>
      <c r="AV27" s="218" t="s">
        <v>208</v>
      </c>
      <c r="AW27" s="216"/>
      <c r="AX27" s="217"/>
      <c r="AY27" s="217"/>
      <c r="AZ27" s="279"/>
      <c r="BA27" s="280"/>
      <c r="BB27" s="281"/>
      <c r="BC27" s="280"/>
      <c r="BD27" s="242"/>
      <c r="BE27" s="243"/>
      <c r="BF27" s="243"/>
      <c r="BG27" s="243"/>
      <c r="BH27" s="244"/>
    </row>
    <row r="28" spans="2:60" ht="20.25" customHeight="1" x14ac:dyDescent="0.45">
      <c r="B28" s="125">
        <f>B25+1</f>
        <v>3</v>
      </c>
      <c r="C28" s="375"/>
      <c r="D28" s="376"/>
      <c r="E28" s="377"/>
      <c r="F28" s="124" t="str">
        <f>C27</f>
        <v>介護従業者</v>
      </c>
      <c r="G28" s="126"/>
      <c r="H28" s="336"/>
      <c r="I28" s="260"/>
      <c r="J28" s="261"/>
      <c r="K28" s="261"/>
      <c r="L28" s="262"/>
      <c r="M28" s="273"/>
      <c r="N28" s="274"/>
      <c r="O28" s="275"/>
      <c r="P28" s="23" t="s">
        <v>72</v>
      </c>
      <c r="Q28" s="24"/>
      <c r="R28" s="24"/>
      <c r="S28" s="19"/>
      <c r="T28" s="53"/>
      <c r="U28" s="210">
        <f>IF(U27="","",VLOOKUP(U27,'【記載例】シフト記号表（勤務時間帯）'!$D$6:$X$47,21,FALSE))</f>
        <v>3</v>
      </c>
      <c r="V28" s="211">
        <f>IF(V27="","",VLOOKUP(V27,'【記載例】シフト記号表（勤務時間帯）'!$D$6:$X$47,21,FALSE))</f>
        <v>3</v>
      </c>
      <c r="W28" s="211" t="str">
        <f>IF(W27="","",VLOOKUP(W27,'【記載例】シフト記号表（勤務時間帯）'!$D$6:$X$47,21,FALSE))</f>
        <v/>
      </c>
      <c r="X28" s="211">
        <f>IF(X27="","",VLOOKUP(X27,'【記載例】シフト記号表（勤務時間帯）'!$D$6:$X$47,21,FALSE))</f>
        <v>7.9999999999999982</v>
      </c>
      <c r="Y28" s="211">
        <f>IF(Y27="","",VLOOKUP(Y27,'【記載例】シフト記号表（勤務時間帯）'!$D$6:$X$47,21,FALSE))</f>
        <v>8</v>
      </c>
      <c r="Z28" s="211" t="str">
        <f>IF(Z27="","",VLOOKUP(Z27,'【記載例】シフト記号表（勤務時間帯）'!$D$6:$X$47,21,FALSE))</f>
        <v/>
      </c>
      <c r="AA28" s="212">
        <f>IF(AA27="","",VLOOKUP(AA27,'【記載例】シフト記号表（勤務時間帯）'!$D$6:$X$47,21,FALSE))</f>
        <v>7.9999999999999982</v>
      </c>
      <c r="AB28" s="210">
        <f>IF(AB27="","",VLOOKUP(AB27,'【記載例】シフト記号表（勤務時間帯）'!$D$6:$X$47,21,FALSE))</f>
        <v>3</v>
      </c>
      <c r="AC28" s="211">
        <f>IF(AC27="","",VLOOKUP(AC27,'【記載例】シフト記号表（勤務時間帯）'!$D$6:$X$47,21,FALSE))</f>
        <v>3</v>
      </c>
      <c r="AD28" s="211">
        <f>IF(AD27="","",VLOOKUP(AD27,'【記載例】シフト記号表（勤務時間帯）'!$D$6:$X$47,21,FALSE))</f>
        <v>8</v>
      </c>
      <c r="AE28" s="211" t="str">
        <f>IF(AE27="","",VLOOKUP(AE27,'【記載例】シフト記号表（勤務時間帯）'!$D$6:$X$47,21,FALSE))</f>
        <v/>
      </c>
      <c r="AF28" s="211">
        <f>IF(AF27="","",VLOOKUP(AF27,'【記載例】シフト記号表（勤務時間帯）'!$D$6:$X$47,21,FALSE))</f>
        <v>7.9999999999999982</v>
      </c>
      <c r="AG28" s="211">
        <f>IF(AG27="","",VLOOKUP(AG27,'【記載例】シフト記号表（勤務時間帯）'!$D$6:$X$47,21,FALSE))</f>
        <v>8</v>
      </c>
      <c r="AH28" s="212" t="str">
        <f>IF(AH27="","",VLOOKUP(AH27,'【記載例】シフト記号表（勤務時間帯）'!$D$6:$X$47,21,FALSE))</f>
        <v/>
      </c>
      <c r="AI28" s="210">
        <f>IF(AI27="","",VLOOKUP(AI27,'【記載例】シフト記号表（勤務時間帯）'!$D$6:$X$47,21,FALSE))</f>
        <v>8</v>
      </c>
      <c r="AJ28" s="211">
        <f>IF(AJ27="","",VLOOKUP(AJ27,'【記載例】シフト記号表（勤務時間帯）'!$D$6:$X$47,21,FALSE))</f>
        <v>3</v>
      </c>
      <c r="AK28" s="211">
        <f>IF(AK27="","",VLOOKUP(AK27,'【記載例】シフト記号表（勤務時間帯）'!$D$6:$X$47,21,FALSE))</f>
        <v>3</v>
      </c>
      <c r="AL28" s="211" t="str">
        <f>IF(AL27="","",VLOOKUP(AL27,'【記載例】シフト記号表（勤務時間帯）'!$D$6:$X$47,21,FALSE))</f>
        <v/>
      </c>
      <c r="AM28" s="211" t="str">
        <f>IF(AM27="","",VLOOKUP(AM27,'【記載例】シフト記号表（勤務時間帯）'!$D$6:$X$47,21,FALSE))</f>
        <v/>
      </c>
      <c r="AN28" s="211">
        <f>IF(AN27="","",VLOOKUP(AN27,'【記載例】シフト記号表（勤務時間帯）'!$D$6:$X$47,21,FALSE))</f>
        <v>3</v>
      </c>
      <c r="AO28" s="212">
        <f>IF(AO27="","",VLOOKUP(AO27,'【記載例】シフト記号表（勤務時間帯）'!$D$6:$X$47,21,FALSE))</f>
        <v>3</v>
      </c>
      <c r="AP28" s="210" t="str">
        <f>IF(AP27="","",VLOOKUP(AP27,'【記載例】シフト記号表（勤務時間帯）'!$D$6:$X$47,21,FALSE))</f>
        <v/>
      </c>
      <c r="AQ28" s="211">
        <f>IF(AQ27="","",VLOOKUP(AQ27,'【記載例】シフト記号表（勤務時間帯）'!$D$6:$X$47,21,FALSE))</f>
        <v>7.9999999999999982</v>
      </c>
      <c r="AR28" s="211">
        <f>IF(AR27="","",VLOOKUP(AR27,'【記載例】シフト記号表（勤務時間帯）'!$D$6:$X$47,21,FALSE))</f>
        <v>8</v>
      </c>
      <c r="AS28" s="211">
        <f>IF(AS27="","",VLOOKUP(AS27,'【記載例】シフト記号表（勤務時間帯）'!$D$6:$X$47,21,FALSE))</f>
        <v>3</v>
      </c>
      <c r="AT28" s="211">
        <f>IF(AT27="","",VLOOKUP(AT27,'【記載例】シフト記号表（勤務時間帯）'!$D$6:$X$47,21,FALSE))</f>
        <v>3</v>
      </c>
      <c r="AU28" s="211" t="str">
        <f>IF(AU27="","",VLOOKUP(AU27,'【記載例】シフト記号表（勤務時間帯）'!$D$6:$X$47,21,FALSE))</f>
        <v/>
      </c>
      <c r="AV28" s="212">
        <f>IF(AV27="","",VLOOKUP(AV27,'【記載例】シフト記号表（勤務時間帯）'!$D$6:$X$47,21,FALSE))</f>
        <v>7.9999999999999982</v>
      </c>
      <c r="AW28" s="210" t="str">
        <f>IF(AW27="","",VLOOKUP(AW27,'【記載例】シフト記号表（勤務時間帯）'!$D$6:$X$47,21,FALSE))</f>
        <v/>
      </c>
      <c r="AX28" s="211" t="str">
        <f>IF(AX27="","",VLOOKUP(AX27,'【記載例】シフト記号表（勤務時間帯）'!$D$6:$X$47,21,FALSE))</f>
        <v/>
      </c>
      <c r="AY28" s="211" t="str">
        <f>IF(AY27="","",VLOOKUP(AY27,'【記載例】シフト記号表（勤務時間帯）'!$D$6:$X$47,21,FALSE))</f>
        <v/>
      </c>
      <c r="AZ28" s="251">
        <f>IF($BC$3="４週",SUM(U28:AV28),IF($BC$3="暦月",SUM(U28:AY28),""))</f>
        <v>110</v>
      </c>
      <c r="BA28" s="252"/>
      <c r="BB28" s="253">
        <f>IF($BC$3="４週",AZ28/4,IF($BC$3="暦月",(AZ28/($BC$8/7)),""))</f>
        <v>27.5</v>
      </c>
      <c r="BC28" s="252"/>
      <c r="BD28" s="245"/>
      <c r="BE28" s="246"/>
      <c r="BF28" s="246"/>
      <c r="BG28" s="246"/>
      <c r="BH28" s="247"/>
    </row>
    <row r="29" spans="2:60" ht="20.25" customHeight="1" x14ac:dyDescent="0.45">
      <c r="B29" s="127"/>
      <c r="C29" s="378"/>
      <c r="D29" s="379"/>
      <c r="E29" s="380"/>
      <c r="F29" s="170"/>
      <c r="G29" s="128" t="str">
        <f>C27</f>
        <v>介護従業者</v>
      </c>
      <c r="H29" s="337"/>
      <c r="I29" s="263"/>
      <c r="J29" s="264"/>
      <c r="K29" s="264"/>
      <c r="L29" s="265"/>
      <c r="M29" s="276"/>
      <c r="N29" s="277"/>
      <c r="O29" s="278"/>
      <c r="P29" s="25" t="s">
        <v>73</v>
      </c>
      <c r="Q29" s="28"/>
      <c r="R29" s="28"/>
      <c r="S29" s="16"/>
      <c r="T29" s="56"/>
      <c r="U29" s="213">
        <f>IF(U27="","",VLOOKUP(U27,'【記載例】シフト記号表（勤務時間帯）'!$D$6:$Z$47,23,FALSE))</f>
        <v>3.9999999999999991</v>
      </c>
      <c r="V29" s="214">
        <f>IF(V27="","",VLOOKUP(V27,'【記載例】シフト記号表（勤務時間帯）'!$D$6:$Z$47,23,FALSE))</f>
        <v>6</v>
      </c>
      <c r="W29" s="214" t="str">
        <f>IF(W27="","",VLOOKUP(W27,'【記載例】シフト記号表（勤務時間帯）'!$D$6:$Z$47,23,FALSE))</f>
        <v/>
      </c>
      <c r="X29" s="214" t="str">
        <f>IF(X27="","",VLOOKUP(X27,'【記載例】シフト記号表（勤務時間帯）'!$D$6:$Z$47,23,FALSE))</f>
        <v>-</v>
      </c>
      <c r="Y29" s="214" t="str">
        <f>IF(Y27="","",VLOOKUP(Y27,'【記載例】シフト記号表（勤務時間帯）'!$D$6:$Z$47,23,FALSE))</f>
        <v>-</v>
      </c>
      <c r="Z29" s="214" t="str">
        <f>IF(Z27="","",VLOOKUP(Z27,'【記載例】シフト記号表（勤務時間帯）'!$D$6:$Z$47,23,FALSE))</f>
        <v/>
      </c>
      <c r="AA29" s="215" t="str">
        <f>IF(AA27="","",VLOOKUP(AA27,'【記載例】シフト記号表（勤務時間帯）'!$D$6:$Z$47,23,FALSE))</f>
        <v>-</v>
      </c>
      <c r="AB29" s="213">
        <f>IF(AB27="","",VLOOKUP(AB27,'【記載例】シフト記号表（勤務時間帯）'!$D$6:$Z$47,23,FALSE))</f>
        <v>3.9999999999999991</v>
      </c>
      <c r="AC29" s="214">
        <f>IF(AC27="","",VLOOKUP(AC27,'【記載例】シフト記号表（勤務時間帯）'!$D$6:$Z$47,23,FALSE))</f>
        <v>6</v>
      </c>
      <c r="AD29" s="214" t="str">
        <f>IF(AD27="","",VLOOKUP(AD27,'【記載例】シフト記号表（勤務時間帯）'!$D$6:$Z$47,23,FALSE))</f>
        <v>-</v>
      </c>
      <c r="AE29" s="214" t="str">
        <f>IF(AE27="","",VLOOKUP(AE27,'【記載例】シフト記号表（勤務時間帯）'!$D$6:$Z$47,23,FALSE))</f>
        <v/>
      </c>
      <c r="AF29" s="214" t="str">
        <f>IF(AF27="","",VLOOKUP(AF27,'【記載例】シフト記号表（勤務時間帯）'!$D$6:$Z$47,23,FALSE))</f>
        <v>-</v>
      </c>
      <c r="AG29" s="214" t="str">
        <f>IF(AG27="","",VLOOKUP(AG27,'【記載例】シフト記号表（勤務時間帯）'!$D$6:$Z$47,23,FALSE))</f>
        <v>-</v>
      </c>
      <c r="AH29" s="215" t="str">
        <f>IF(AH27="","",VLOOKUP(AH27,'【記載例】シフト記号表（勤務時間帯）'!$D$6:$Z$47,23,FALSE))</f>
        <v/>
      </c>
      <c r="AI29" s="213" t="str">
        <f>IF(AI27="","",VLOOKUP(AI27,'【記載例】シフト記号表（勤務時間帯）'!$D$6:$Z$47,23,FALSE))</f>
        <v>-</v>
      </c>
      <c r="AJ29" s="214">
        <f>IF(AJ27="","",VLOOKUP(AJ27,'【記載例】シフト記号表（勤務時間帯）'!$D$6:$Z$47,23,FALSE))</f>
        <v>3.9999999999999991</v>
      </c>
      <c r="AK29" s="214">
        <f>IF(AK27="","",VLOOKUP(AK27,'【記載例】シフト記号表（勤務時間帯）'!$D$6:$Z$47,23,FALSE))</f>
        <v>6</v>
      </c>
      <c r="AL29" s="214" t="str">
        <f>IF(AL27="","",VLOOKUP(AL27,'【記載例】シフト記号表（勤務時間帯）'!$D$6:$Z$47,23,FALSE))</f>
        <v/>
      </c>
      <c r="AM29" s="214" t="str">
        <f>IF(AM27="","",VLOOKUP(AM27,'【記載例】シフト記号表（勤務時間帯）'!$D$6:$Z$47,23,FALSE))</f>
        <v/>
      </c>
      <c r="AN29" s="214">
        <f>IF(AN27="","",VLOOKUP(AN27,'【記載例】シフト記号表（勤務時間帯）'!$D$6:$Z$47,23,FALSE))</f>
        <v>3.9999999999999991</v>
      </c>
      <c r="AO29" s="215">
        <f>IF(AO27="","",VLOOKUP(AO27,'【記載例】シフト記号表（勤務時間帯）'!$D$6:$Z$47,23,FALSE))</f>
        <v>6</v>
      </c>
      <c r="AP29" s="213" t="str">
        <f>IF(AP27="","",VLOOKUP(AP27,'【記載例】シフト記号表（勤務時間帯）'!$D$6:$Z$47,23,FALSE))</f>
        <v/>
      </c>
      <c r="AQ29" s="214" t="str">
        <f>IF(AQ27="","",VLOOKUP(AQ27,'【記載例】シフト記号表（勤務時間帯）'!$D$6:$Z$47,23,FALSE))</f>
        <v>-</v>
      </c>
      <c r="AR29" s="214" t="str">
        <f>IF(AR27="","",VLOOKUP(AR27,'【記載例】シフト記号表（勤務時間帯）'!$D$6:$Z$47,23,FALSE))</f>
        <v>-</v>
      </c>
      <c r="AS29" s="214">
        <f>IF(AS27="","",VLOOKUP(AS27,'【記載例】シフト記号表（勤務時間帯）'!$D$6:$Z$47,23,FALSE))</f>
        <v>3.9999999999999991</v>
      </c>
      <c r="AT29" s="214">
        <f>IF(AT27="","",VLOOKUP(AT27,'【記載例】シフト記号表（勤務時間帯）'!$D$6:$Z$47,23,FALSE))</f>
        <v>6</v>
      </c>
      <c r="AU29" s="214" t="str">
        <f>IF(AU27="","",VLOOKUP(AU27,'【記載例】シフト記号表（勤務時間帯）'!$D$6:$Z$47,23,FALSE))</f>
        <v/>
      </c>
      <c r="AV29" s="215" t="str">
        <f>IF(AV27="","",VLOOKUP(AV27,'【記載例】シフト記号表（勤務時間帯）'!$D$6:$Z$47,23,FALSE))</f>
        <v>-</v>
      </c>
      <c r="AW29" s="213" t="str">
        <f>IF(AW27="","",VLOOKUP(AW27,'【記載例】シフト記号表（勤務時間帯）'!$D$6:$Z$47,23,FALSE))</f>
        <v/>
      </c>
      <c r="AX29" s="214" t="str">
        <f>IF(AX27="","",VLOOKUP(AX27,'【記載例】シフト記号表（勤務時間帯）'!$D$6:$Z$47,23,FALSE))</f>
        <v/>
      </c>
      <c r="AY29" s="214" t="str">
        <f>IF(AY27="","",VLOOKUP(AY27,'【記載例】シフト記号表（勤務時間帯）'!$D$6:$Z$47,23,FALSE))</f>
        <v/>
      </c>
      <c r="AZ29" s="254">
        <f>IF($BC$3="４週",SUM(U29:AV29),IF($BC$3="暦月",SUM(U29:AY29),""))</f>
        <v>50</v>
      </c>
      <c r="BA29" s="255"/>
      <c r="BB29" s="256">
        <f>IF($BC$3="４週",AZ29/4,IF($BC$3="暦月",(AZ29/($BC$8/7)),""))</f>
        <v>12.5</v>
      </c>
      <c r="BC29" s="255"/>
      <c r="BD29" s="248"/>
      <c r="BE29" s="249"/>
      <c r="BF29" s="249"/>
      <c r="BG29" s="249"/>
      <c r="BH29" s="250"/>
    </row>
    <row r="30" spans="2:60" ht="20.25" customHeight="1" x14ac:dyDescent="0.45">
      <c r="B30" s="129"/>
      <c r="C30" s="381" t="s">
        <v>85</v>
      </c>
      <c r="D30" s="382"/>
      <c r="E30" s="383"/>
      <c r="F30" s="124"/>
      <c r="G30" s="126"/>
      <c r="H30" s="335" t="s">
        <v>105</v>
      </c>
      <c r="I30" s="257" t="s">
        <v>19</v>
      </c>
      <c r="J30" s="258"/>
      <c r="K30" s="258"/>
      <c r="L30" s="259"/>
      <c r="M30" s="270" t="s">
        <v>123</v>
      </c>
      <c r="N30" s="271"/>
      <c r="O30" s="272"/>
      <c r="P30" s="21" t="s">
        <v>18</v>
      </c>
      <c r="Q30" s="27"/>
      <c r="R30" s="27"/>
      <c r="S30" s="15"/>
      <c r="T30" s="55"/>
      <c r="U30" s="216"/>
      <c r="V30" s="217" t="s">
        <v>160</v>
      </c>
      <c r="W30" s="217" t="s">
        <v>161</v>
      </c>
      <c r="X30" s="217" t="s">
        <v>208</v>
      </c>
      <c r="Y30" s="217"/>
      <c r="Z30" s="217" t="s">
        <v>160</v>
      </c>
      <c r="AA30" s="218" t="s">
        <v>161</v>
      </c>
      <c r="AB30" s="216"/>
      <c r="AC30" s="217" t="s">
        <v>151</v>
      </c>
      <c r="AD30" s="217" t="s">
        <v>160</v>
      </c>
      <c r="AE30" s="217" t="s">
        <v>161</v>
      </c>
      <c r="AF30" s="217"/>
      <c r="AG30" s="217" t="s">
        <v>152</v>
      </c>
      <c r="AH30" s="218" t="s">
        <v>151</v>
      </c>
      <c r="AI30" s="216"/>
      <c r="AJ30" s="217" t="s">
        <v>151</v>
      </c>
      <c r="AK30" s="217" t="s">
        <v>153</v>
      </c>
      <c r="AL30" s="217" t="s">
        <v>160</v>
      </c>
      <c r="AM30" s="217" t="s">
        <v>161</v>
      </c>
      <c r="AN30" s="217"/>
      <c r="AO30" s="218" t="s">
        <v>151</v>
      </c>
      <c r="AP30" s="216" t="s">
        <v>152</v>
      </c>
      <c r="AQ30" s="217" t="s">
        <v>153</v>
      </c>
      <c r="AR30" s="217" t="s">
        <v>160</v>
      </c>
      <c r="AS30" s="217" t="s">
        <v>161</v>
      </c>
      <c r="AT30" s="217"/>
      <c r="AU30" s="217"/>
      <c r="AV30" s="218" t="s">
        <v>151</v>
      </c>
      <c r="AW30" s="216"/>
      <c r="AX30" s="217"/>
      <c r="AY30" s="217"/>
      <c r="AZ30" s="279"/>
      <c r="BA30" s="280"/>
      <c r="BB30" s="281"/>
      <c r="BC30" s="280"/>
      <c r="BD30" s="242"/>
      <c r="BE30" s="243"/>
      <c r="BF30" s="243"/>
      <c r="BG30" s="243"/>
      <c r="BH30" s="244"/>
    </row>
    <row r="31" spans="2:60" ht="20.25" customHeight="1" x14ac:dyDescent="0.45">
      <c r="B31" s="125">
        <f>B28+1</f>
        <v>4</v>
      </c>
      <c r="C31" s="375"/>
      <c r="D31" s="376"/>
      <c r="E31" s="377"/>
      <c r="F31" s="124" t="str">
        <f>C30</f>
        <v>介護従業者</v>
      </c>
      <c r="G31" s="126"/>
      <c r="H31" s="336"/>
      <c r="I31" s="260"/>
      <c r="J31" s="261"/>
      <c r="K31" s="261"/>
      <c r="L31" s="262"/>
      <c r="M31" s="273"/>
      <c r="N31" s="274"/>
      <c r="O31" s="275"/>
      <c r="P31" s="23" t="s">
        <v>72</v>
      </c>
      <c r="Q31" s="24"/>
      <c r="R31" s="24"/>
      <c r="S31" s="19"/>
      <c r="T31" s="53"/>
      <c r="U31" s="210" t="str">
        <f>IF(U30="","",VLOOKUP(U30,'【記載例】シフト記号表（勤務時間帯）'!$D$6:$X$47,21,FALSE))</f>
        <v/>
      </c>
      <c r="V31" s="211">
        <f>IF(V30="","",VLOOKUP(V30,'【記載例】シフト記号表（勤務時間帯）'!$D$6:$X$47,21,FALSE))</f>
        <v>3</v>
      </c>
      <c r="W31" s="211">
        <f>IF(W30="","",VLOOKUP(W30,'【記載例】シフト記号表（勤務時間帯）'!$D$6:$X$47,21,FALSE))</f>
        <v>3</v>
      </c>
      <c r="X31" s="211">
        <f>IF(X30="","",VLOOKUP(X30,'【記載例】シフト記号表（勤務時間帯）'!$D$6:$X$47,21,FALSE))</f>
        <v>7.9999999999999982</v>
      </c>
      <c r="Y31" s="211" t="str">
        <f>IF(Y30="","",VLOOKUP(Y30,'【記載例】シフト記号表（勤務時間帯）'!$D$6:$X$47,21,FALSE))</f>
        <v/>
      </c>
      <c r="Z31" s="211">
        <f>IF(Z30="","",VLOOKUP(Z30,'【記載例】シフト記号表（勤務時間帯）'!$D$6:$X$47,21,FALSE))</f>
        <v>3</v>
      </c>
      <c r="AA31" s="212">
        <f>IF(AA30="","",VLOOKUP(AA30,'【記載例】シフト記号表（勤務時間帯）'!$D$6:$X$47,21,FALSE))</f>
        <v>3</v>
      </c>
      <c r="AB31" s="210" t="str">
        <f>IF(AB30="","",VLOOKUP(AB30,'【記載例】シフト記号表（勤務時間帯）'!$D$6:$X$47,21,FALSE))</f>
        <v/>
      </c>
      <c r="AC31" s="211">
        <f>IF(AC30="","",VLOOKUP(AC30,'【記載例】シフト記号表（勤務時間帯）'!$D$6:$X$47,21,FALSE))</f>
        <v>7.9999999999999982</v>
      </c>
      <c r="AD31" s="211">
        <f>IF(AD30="","",VLOOKUP(AD30,'【記載例】シフト記号表（勤務時間帯）'!$D$6:$X$47,21,FALSE))</f>
        <v>3</v>
      </c>
      <c r="AE31" s="211">
        <f>IF(AE30="","",VLOOKUP(AE30,'【記載例】シフト記号表（勤務時間帯）'!$D$6:$X$47,21,FALSE))</f>
        <v>3</v>
      </c>
      <c r="AF31" s="211" t="str">
        <f>IF(AF30="","",VLOOKUP(AF30,'【記載例】シフト記号表（勤務時間帯）'!$D$6:$X$47,21,FALSE))</f>
        <v/>
      </c>
      <c r="AG31" s="211">
        <f>IF(AG30="","",VLOOKUP(AG30,'【記載例】シフト記号表（勤務時間帯）'!$D$6:$X$47,21,FALSE))</f>
        <v>8</v>
      </c>
      <c r="AH31" s="212">
        <f>IF(AH30="","",VLOOKUP(AH30,'【記載例】シフト記号表（勤務時間帯）'!$D$6:$X$47,21,FALSE))</f>
        <v>7.9999999999999982</v>
      </c>
      <c r="AI31" s="210" t="str">
        <f>IF(AI30="","",VLOOKUP(AI30,'【記載例】シフト記号表（勤務時間帯）'!$D$6:$X$47,21,FALSE))</f>
        <v/>
      </c>
      <c r="AJ31" s="211">
        <f>IF(AJ30="","",VLOOKUP(AJ30,'【記載例】シフト記号表（勤務時間帯）'!$D$6:$X$47,21,FALSE))</f>
        <v>7.9999999999999982</v>
      </c>
      <c r="AK31" s="211">
        <f>IF(AK30="","",VLOOKUP(AK30,'【記載例】シフト記号表（勤務時間帯）'!$D$6:$X$47,21,FALSE))</f>
        <v>8</v>
      </c>
      <c r="AL31" s="211">
        <f>IF(AL30="","",VLOOKUP(AL30,'【記載例】シフト記号表（勤務時間帯）'!$D$6:$X$47,21,FALSE))</f>
        <v>3</v>
      </c>
      <c r="AM31" s="211">
        <f>IF(AM30="","",VLOOKUP(AM30,'【記載例】シフト記号表（勤務時間帯）'!$D$6:$X$47,21,FALSE))</f>
        <v>3</v>
      </c>
      <c r="AN31" s="211" t="str">
        <f>IF(AN30="","",VLOOKUP(AN30,'【記載例】シフト記号表（勤務時間帯）'!$D$6:$X$47,21,FALSE))</f>
        <v/>
      </c>
      <c r="AO31" s="212">
        <f>IF(AO30="","",VLOOKUP(AO30,'【記載例】シフト記号表（勤務時間帯）'!$D$6:$X$47,21,FALSE))</f>
        <v>7.9999999999999982</v>
      </c>
      <c r="AP31" s="210">
        <f>IF(AP30="","",VLOOKUP(AP30,'【記載例】シフト記号表（勤務時間帯）'!$D$6:$X$47,21,FALSE))</f>
        <v>8</v>
      </c>
      <c r="AQ31" s="211">
        <f>IF(AQ30="","",VLOOKUP(AQ30,'【記載例】シフト記号表（勤務時間帯）'!$D$6:$X$47,21,FALSE))</f>
        <v>8</v>
      </c>
      <c r="AR31" s="211">
        <f>IF(AR30="","",VLOOKUP(AR30,'【記載例】シフト記号表（勤務時間帯）'!$D$6:$X$47,21,FALSE))</f>
        <v>3</v>
      </c>
      <c r="AS31" s="211">
        <f>IF(AS30="","",VLOOKUP(AS30,'【記載例】シフト記号表（勤務時間帯）'!$D$6:$X$47,21,FALSE))</f>
        <v>3</v>
      </c>
      <c r="AT31" s="211" t="str">
        <f>IF(AT30="","",VLOOKUP(AT30,'【記載例】シフト記号表（勤務時間帯）'!$D$6:$X$47,21,FALSE))</f>
        <v/>
      </c>
      <c r="AU31" s="211" t="str">
        <f>IF(AU30="","",VLOOKUP(AU30,'【記載例】シフト記号表（勤務時間帯）'!$D$6:$X$47,21,FALSE))</f>
        <v/>
      </c>
      <c r="AV31" s="212">
        <f>IF(AV30="","",VLOOKUP(AV30,'【記載例】シフト記号表（勤務時間帯）'!$D$6:$X$47,21,FALSE))</f>
        <v>7.9999999999999982</v>
      </c>
      <c r="AW31" s="210" t="str">
        <f>IF(AW30="","",VLOOKUP(AW30,'【記載例】シフト記号表（勤務時間帯）'!$D$6:$X$47,21,FALSE))</f>
        <v/>
      </c>
      <c r="AX31" s="211" t="str">
        <f>IF(AX30="","",VLOOKUP(AX30,'【記載例】シフト記号表（勤務時間帯）'!$D$6:$X$47,21,FALSE))</f>
        <v/>
      </c>
      <c r="AY31" s="211" t="str">
        <f>IF(AY30="","",VLOOKUP(AY30,'【記載例】シフト記号表（勤務時間帯）'!$D$6:$X$47,21,FALSE))</f>
        <v/>
      </c>
      <c r="AZ31" s="251">
        <f>IF($BC$3="４週",SUM(U31:AV31),IF($BC$3="暦月",SUM(U31:AY31),""))</f>
        <v>110</v>
      </c>
      <c r="BA31" s="252"/>
      <c r="BB31" s="253">
        <f>IF($BC$3="４週",AZ31/4,IF($BC$3="暦月",(AZ31/($BC$8/7)),""))</f>
        <v>27.5</v>
      </c>
      <c r="BC31" s="252"/>
      <c r="BD31" s="245"/>
      <c r="BE31" s="246"/>
      <c r="BF31" s="246"/>
      <c r="BG31" s="246"/>
      <c r="BH31" s="247"/>
    </row>
    <row r="32" spans="2:60" ht="20.25" customHeight="1" x14ac:dyDescent="0.45">
      <c r="B32" s="127"/>
      <c r="C32" s="378"/>
      <c r="D32" s="379"/>
      <c r="E32" s="380"/>
      <c r="F32" s="170"/>
      <c r="G32" s="128" t="str">
        <f>C30</f>
        <v>介護従業者</v>
      </c>
      <c r="H32" s="337"/>
      <c r="I32" s="263"/>
      <c r="J32" s="264"/>
      <c r="K32" s="264"/>
      <c r="L32" s="265"/>
      <c r="M32" s="276"/>
      <c r="N32" s="277"/>
      <c r="O32" s="278"/>
      <c r="P32" s="25" t="s">
        <v>73</v>
      </c>
      <c r="Q32" s="29"/>
      <c r="R32" s="29"/>
      <c r="S32" s="17"/>
      <c r="T32" s="54"/>
      <c r="U32" s="213" t="str">
        <f>IF(U30="","",VLOOKUP(U30,'【記載例】シフト記号表（勤務時間帯）'!$D$6:$Z$47,23,FALSE))</f>
        <v/>
      </c>
      <c r="V32" s="214">
        <f>IF(V30="","",VLOOKUP(V30,'【記載例】シフト記号表（勤務時間帯）'!$D$6:$Z$47,23,FALSE))</f>
        <v>3.9999999999999991</v>
      </c>
      <c r="W32" s="214">
        <f>IF(W30="","",VLOOKUP(W30,'【記載例】シフト記号表（勤務時間帯）'!$D$6:$Z$47,23,FALSE))</f>
        <v>6</v>
      </c>
      <c r="X32" s="214" t="str">
        <f>IF(X30="","",VLOOKUP(X30,'【記載例】シフト記号表（勤務時間帯）'!$D$6:$Z$47,23,FALSE))</f>
        <v>-</v>
      </c>
      <c r="Y32" s="214" t="str">
        <f>IF(Y30="","",VLOOKUP(Y30,'【記載例】シフト記号表（勤務時間帯）'!$D$6:$Z$47,23,FALSE))</f>
        <v/>
      </c>
      <c r="Z32" s="214">
        <f>IF(Z30="","",VLOOKUP(Z30,'【記載例】シフト記号表（勤務時間帯）'!$D$6:$Z$47,23,FALSE))</f>
        <v>3.9999999999999991</v>
      </c>
      <c r="AA32" s="215">
        <f>IF(AA30="","",VLOOKUP(AA30,'【記載例】シフト記号表（勤務時間帯）'!$D$6:$Z$47,23,FALSE))</f>
        <v>6</v>
      </c>
      <c r="AB32" s="213" t="str">
        <f>IF(AB30="","",VLOOKUP(AB30,'【記載例】シフト記号表（勤務時間帯）'!$D$6:$Z$47,23,FALSE))</f>
        <v/>
      </c>
      <c r="AC32" s="214" t="str">
        <f>IF(AC30="","",VLOOKUP(AC30,'【記載例】シフト記号表（勤務時間帯）'!$D$6:$Z$47,23,FALSE))</f>
        <v>-</v>
      </c>
      <c r="AD32" s="214">
        <f>IF(AD30="","",VLOOKUP(AD30,'【記載例】シフト記号表（勤務時間帯）'!$D$6:$Z$47,23,FALSE))</f>
        <v>3.9999999999999991</v>
      </c>
      <c r="AE32" s="214">
        <f>IF(AE30="","",VLOOKUP(AE30,'【記載例】シフト記号表（勤務時間帯）'!$D$6:$Z$47,23,FALSE))</f>
        <v>6</v>
      </c>
      <c r="AF32" s="214" t="str">
        <f>IF(AF30="","",VLOOKUP(AF30,'【記載例】シフト記号表（勤務時間帯）'!$D$6:$Z$47,23,FALSE))</f>
        <v/>
      </c>
      <c r="AG32" s="214" t="str">
        <f>IF(AG30="","",VLOOKUP(AG30,'【記載例】シフト記号表（勤務時間帯）'!$D$6:$Z$47,23,FALSE))</f>
        <v>-</v>
      </c>
      <c r="AH32" s="215" t="str">
        <f>IF(AH30="","",VLOOKUP(AH30,'【記載例】シフト記号表（勤務時間帯）'!$D$6:$Z$47,23,FALSE))</f>
        <v>-</v>
      </c>
      <c r="AI32" s="213" t="str">
        <f>IF(AI30="","",VLOOKUP(AI30,'【記載例】シフト記号表（勤務時間帯）'!$D$6:$Z$47,23,FALSE))</f>
        <v/>
      </c>
      <c r="AJ32" s="214" t="str">
        <f>IF(AJ30="","",VLOOKUP(AJ30,'【記載例】シフト記号表（勤務時間帯）'!$D$6:$Z$47,23,FALSE))</f>
        <v>-</v>
      </c>
      <c r="AK32" s="214" t="str">
        <f>IF(AK30="","",VLOOKUP(AK30,'【記載例】シフト記号表（勤務時間帯）'!$D$6:$Z$47,23,FALSE))</f>
        <v>-</v>
      </c>
      <c r="AL32" s="214">
        <f>IF(AL30="","",VLOOKUP(AL30,'【記載例】シフト記号表（勤務時間帯）'!$D$6:$Z$47,23,FALSE))</f>
        <v>3.9999999999999991</v>
      </c>
      <c r="AM32" s="214">
        <f>IF(AM30="","",VLOOKUP(AM30,'【記載例】シフト記号表（勤務時間帯）'!$D$6:$Z$47,23,FALSE))</f>
        <v>6</v>
      </c>
      <c r="AN32" s="214" t="str">
        <f>IF(AN30="","",VLOOKUP(AN30,'【記載例】シフト記号表（勤務時間帯）'!$D$6:$Z$47,23,FALSE))</f>
        <v/>
      </c>
      <c r="AO32" s="215" t="str">
        <f>IF(AO30="","",VLOOKUP(AO30,'【記載例】シフト記号表（勤務時間帯）'!$D$6:$Z$47,23,FALSE))</f>
        <v>-</v>
      </c>
      <c r="AP32" s="213" t="str">
        <f>IF(AP30="","",VLOOKUP(AP30,'【記載例】シフト記号表（勤務時間帯）'!$D$6:$Z$47,23,FALSE))</f>
        <v>-</v>
      </c>
      <c r="AQ32" s="214" t="str">
        <f>IF(AQ30="","",VLOOKUP(AQ30,'【記載例】シフト記号表（勤務時間帯）'!$D$6:$Z$47,23,FALSE))</f>
        <v>-</v>
      </c>
      <c r="AR32" s="214">
        <f>IF(AR30="","",VLOOKUP(AR30,'【記載例】シフト記号表（勤務時間帯）'!$D$6:$Z$47,23,FALSE))</f>
        <v>3.9999999999999991</v>
      </c>
      <c r="AS32" s="214">
        <f>IF(AS30="","",VLOOKUP(AS30,'【記載例】シフト記号表（勤務時間帯）'!$D$6:$Z$47,23,FALSE))</f>
        <v>6</v>
      </c>
      <c r="AT32" s="214" t="str">
        <f>IF(AT30="","",VLOOKUP(AT30,'【記載例】シフト記号表（勤務時間帯）'!$D$6:$Z$47,23,FALSE))</f>
        <v/>
      </c>
      <c r="AU32" s="214" t="str">
        <f>IF(AU30="","",VLOOKUP(AU30,'【記載例】シフト記号表（勤務時間帯）'!$D$6:$Z$47,23,FALSE))</f>
        <v/>
      </c>
      <c r="AV32" s="215" t="str">
        <f>IF(AV30="","",VLOOKUP(AV30,'【記載例】シフト記号表（勤務時間帯）'!$D$6:$Z$47,23,FALSE))</f>
        <v>-</v>
      </c>
      <c r="AW32" s="213" t="str">
        <f>IF(AW30="","",VLOOKUP(AW30,'【記載例】シフト記号表（勤務時間帯）'!$D$6:$Z$47,23,FALSE))</f>
        <v/>
      </c>
      <c r="AX32" s="214" t="str">
        <f>IF(AX30="","",VLOOKUP(AX30,'【記載例】シフト記号表（勤務時間帯）'!$D$6:$Z$47,23,FALSE))</f>
        <v/>
      </c>
      <c r="AY32" s="214" t="str">
        <f>IF(AY30="","",VLOOKUP(AY30,'【記載例】シフト記号表（勤務時間帯）'!$D$6:$Z$47,23,FALSE))</f>
        <v/>
      </c>
      <c r="AZ32" s="254">
        <f>IF($BC$3="４週",SUM(U32:AV32),IF($BC$3="暦月",SUM(U32:AY32),""))</f>
        <v>50</v>
      </c>
      <c r="BA32" s="255"/>
      <c r="BB32" s="256">
        <f>IF($BC$3="４週",AZ32/4,IF($BC$3="暦月",(AZ32/($BC$8/7)),""))</f>
        <v>12.5</v>
      </c>
      <c r="BC32" s="255"/>
      <c r="BD32" s="248"/>
      <c r="BE32" s="249"/>
      <c r="BF32" s="249"/>
      <c r="BG32" s="249"/>
      <c r="BH32" s="250"/>
    </row>
    <row r="33" spans="2:60" ht="20.25" customHeight="1" x14ac:dyDescent="0.45">
      <c r="B33" s="129"/>
      <c r="C33" s="381" t="s">
        <v>85</v>
      </c>
      <c r="D33" s="382"/>
      <c r="E33" s="383"/>
      <c r="F33" s="124"/>
      <c r="G33" s="126"/>
      <c r="H33" s="335" t="s">
        <v>105</v>
      </c>
      <c r="I33" s="257" t="s">
        <v>19</v>
      </c>
      <c r="J33" s="258"/>
      <c r="K33" s="258"/>
      <c r="L33" s="259"/>
      <c r="M33" s="270" t="s">
        <v>124</v>
      </c>
      <c r="N33" s="271"/>
      <c r="O33" s="272"/>
      <c r="P33" s="21" t="s">
        <v>18</v>
      </c>
      <c r="Q33" s="27"/>
      <c r="R33" s="27"/>
      <c r="S33" s="15"/>
      <c r="T33" s="55"/>
      <c r="U33" s="216" t="s">
        <v>209</v>
      </c>
      <c r="V33" s="217" t="s">
        <v>151</v>
      </c>
      <c r="W33" s="217"/>
      <c r="X33" s="217" t="s">
        <v>151</v>
      </c>
      <c r="Y33" s="217" t="s">
        <v>209</v>
      </c>
      <c r="Z33" s="217" t="s">
        <v>209</v>
      </c>
      <c r="AA33" s="218"/>
      <c r="AB33" s="216" t="s">
        <v>209</v>
      </c>
      <c r="AC33" s="217" t="s">
        <v>209</v>
      </c>
      <c r="AD33" s="217" t="s">
        <v>209</v>
      </c>
      <c r="AE33" s="217" t="s">
        <v>209</v>
      </c>
      <c r="AF33" s="217" t="s">
        <v>209</v>
      </c>
      <c r="AG33" s="217"/>
      <c r="AH33" s="218"/>
      <c r="AI33" s="216" t="s">
        <v>209</v>
      </c>
      <c r="AJ33" s="217"/>
      <c r="AK33" s="217" t="s">
        <v>151</v>
      </c>
      <c r="AL33" s="217"/>
      <c r="AM33" s="217" t="s">
        <v>209</v>
      </c>
      <c r="AN33" s="217" t="s">
        <v>209</v>
      </c>
      <c r="AO33" s="218" t="s">
        <v>209</v>
      </c>
      <c r="AP33" s="216" t="s">
        <v>209</v>
      </c>
      <c r="AQ33" s="217"/>
      <c r="AR33" s="217"/>
      <c r="AS33" s="217" t="s">
        <v>209</v>
      </c>
      <c r="AT33" s="217" t="s">
        <v>209</v>
      </c>
      <c r="AU33" s="217" t="s">
        <v>209</v>
      </c>
      <c r="AV33" s="218" t="s">
        <v>209</v>
      </c>
      <c r="AW33" s="216"/>
      <c r="AX33" s="217"/>
      <c r="AY33" s="217"/>
      <c r="AZ33" s="279"/>
      <c r="BA33" s="280"/>
      <c r="BB33" s="281"/>
      <c r="BC33" s="280"/>
      <c r="BD33" s="242"/>
      <c r="BE33" s="243"/>
      <c r="BF33" s="243"/>
      <c r="BG33" s="243"/>
      <c r="BH33" s="244"/>
    </row>
    <row r="34" spans="2:60" ht="20.25" customHeight="1" x14ac:dyDescent="0.45">
      <c r="B34" s="125">
        <f>B31+1</f>
        <v>5</v>
      </c>
      <c r="C34" s="375"/>
      <c r="D34" s="376"/>
      <c r="E34" s="377"/>
      <c r="F34" s="124" t="str">
        <f>C33</f>
        <v>介護従業者</v>
      </c>
      <c r="G34" s="126"/>
      <c r="H34" s="336"/>
      <c r="I34" s="260"/>
      <c r="J34" s="261"/>
      <c r="K34" s="261"/>
      <c r="L34" s="262"/>
      <c r="M34" s="273"/>
      <c r="N34" s="274"/>
      <c r="O34" s="275"/>
      <c r="P34" s="23" t="s">
        <v>72</v>
      </c>
      <c r="Q34" s="24"/>
      <c r="R34" s="24"/>
      <c r="S34" s="19"/>
      <c r="T34" s="53"/>
      <c r="U34" s="210">
        <f>IF(U33="","",VLOOKUP(U33,'【記載例】シフト記号表（勤務時間帯）'!$D$6:$X$47,21,FALSE))</f>
        <v>8</v>
      </c>
      <c r="V34" s="211">
        <f>IF(V33="","",VLOOKUP(V33,'【記載例】シフト記号表（勤務時間帯）'!$D$6:$X$47,21,FALSE))</f>
        <v>7.9999999999999982</v>
      </c>
      <c r="W34" s="211" t="str">
        <f>IF(W33="","",VLOOKUP(W33,'【記載例】シフト記号表（勤務時間帯）'!$D$6:$X$47,21,FALSE))</f>
        <v/>
      </c>
      <c r="X34" s="211">
        <f>IF(X33="","",VLOOKUP(X33,'【記載例】シフト記号表（勤務時間帯）'!$D$6:$X$47,21,FALSE))</f>
        <v>7.9999999999999982</v>
      </c>
      <c r="Y34" s="211">
        <f>IF(Y33="","",VLOOKUP(Y33,'【記載例】シフト記号表（勤務時間帯）'!$D$6:$X$47,21,FALSE))</f>
        <v>8</v>
      </c>
      <c r="Z34" s="211">
        <f>IF(Z33="","",VLOOKUP(Z33,'【記載例】シフト記号表（勤務時間帯）'!$D$6:$X$47,21,FALSE))</f>
        <v>8</v>
      </c>
      <c r="AA34" s="212" t="str">
        <f>IF(AA33="","",VLOOKUP(AA33,'【記載例】シフト記号表（勤務時間帯）'!$D$6:$X$47,21,FALSE))</f>
        <v/>
      </c>
      <c r="AB34" s="210">
        <f>IF(AB33="","",VLOOKUP(AB33,'【記載例】シフト記号表（勤務時間帯）'!$D$6:$X$47,21,FALSE))</f>
        <v>8</v>
      </c>
      <c r="AC34" s="211">
        <f>IF(AC33="","",VLOOKUP(AC33,'【記載例】シフト記号表（勤務時間帯）'!$D$6:$X$47,21,FALSE))</f>
        <v>8</v>
      </c>
      <c r="AD34" s="211">
        <f>IF(AD33="","",VLOOKUP(AD33,'【記載例】シフト記号表（勤務時間帯）'!$D$6:$X$47,21,FALSE))</f>
        <v>8</v>
      </c>
      <c r="AE34" s="211">
        <f>IF(AE33="","",VLOOKUP(AE33,'【記載例】シフト記号表（勤務時間帯）'!$D$6:$X$47,21,FALSE))</f>
        <v>8</v>
      </c>
      <c r="AF34" s="211">
        <f>IF(AF33="","",VLOOKUP(AF33,'【記載例】シフト記号表（勤務時間帯）'!$D$6:$X$47,21,FALSE))</f>
        <v>8</v>
      </c>
      <c r="AG34" s="211" t="str">
        <f>IF(AG33="","",VLOOKUP(AG33,'【記載例】シフト記号表（勤務時間帯）'!$D$6:$X$47,21,FALSE))</f>
        <v/>
      </c>
      <c r="AH34" s="212" t="str">
        <f>IF(AH33="","",VLOOKUP(AH33,'【記載例】シフト記号表（勤務時間帯）'!$D$6:$X$47,21,FALSE))</f>
        <v/>
      </c>
      <c r="AI34" s="210">
        <f>IF(AI33="","",VLOOKUP(AI33,'【記載例】シフト記号表（勤務時間帯）'!$D$6:$X$47,21,FALSE))</f>
        <v>8</v>
      </c>
      <c r="AJ34" s="211" t="str">
        <f>IF(AJ33="","",VLOOKUP(AJ33,'【記載例】シフト記号表（勤務時間帯）'!$D$6:$X$47,21,FALSE))</f>
        <v/>
      </c>
      <c r="AK34" s="211">
        <f>IF(AK33="","",VLOOKUP(AK33,'【記載例】シフト記号表（勤務時間帯）'!$D$6:$X$47,21,FALSE))</f>
        <v>7.9999999999999982</v>
      </c>
      <c r="AL34" s="211" t="str">
        <f>IF(AL33="","",VLOOKUP(AL33,'【記載例】シフト記号表（勤務時間帯）'!$D$6:$X$47,21,FALSE))</f>
        <v/>
      </c>
      <c r="AM34" s="211">
        <f>IF(AM33="","",VLOOKUP(AM33,'【記載例】シフト記号表（勤務時間帯）'!$D$6:$X$47,21,FALSE))</f>
        <v>8</v>
      </c>
      <c r="AN34" s="211">
        <f>IF(AN33="","",VLOOKUP(AN33,'【記載例】シフト記号表（勤務時間帯）'!$D$6:$X$47,21,FALSE))</f>
        <v>8</v>
      </c>
      <c r="AO34" s="212">
        <f>IF(AO33="","",VLOOKUP(AO33,'【記載例】シフト記号表（勤務時間帯）'!$D$6:$X$47,21,FALSE))</f>
        <v>8</v>
      </c>
      <c r="AP34" s="210">
        <f>IF(AP33="","",VLOOKUP(AP33,'【記載例】シフト記号表（勤務時間帯）'!$D$6:$X$47,21,FALSE))</f>
        <v>8</v>
      </c>
      <c r="AQ34" s="211" t="str">
        <f>IF(AQ33="","",VLOOKUP(AQ33,'【記載例】シフト記号表（勤務時間帯）'!$D$6:$X$47,21,FALSE))</f>
        <v/>
      </c>
      <c r="AR34" s="211" t="str">
        <f>IF(AR33="","",VLOOKUP(AR33,'【記載例】シフト記号表（勤務時間帯）'!$D$6:$X$47,21,FALSE))</f>
        <v/>
      </c>
      <c r="AS34" s="211">
        <f>IF(AS33="","",VLOOKUP(AS33,'【記載例】シフト記号表（勤務時間帯）'!$D$6:$X$47,21,FALSE))</f>
        <v>8</v>
      </c>
      <c r="AT34" s="211">
        <f>IF(AT33="","",VLOOKUP(AT33,'【記載例】シフト記号表（勤務時間帯）'!$D$6:$X$47,21,FALSE))</f>
        <v>8</v>
      </c>
      <c r="AU34" s="211">
        <f>IF(AU33="","",VLOOKUP(AU33,'【記載例】シフト記号表（勤務時間帯）'!$D$6:$X$47,21,FALSE))</f>
        <v>8</v>
      </c>
      <c r="AV34" s="212">
        <f>IF(AV33="","",VLOOKUP(AV33,'【記載例】シフト記号表（勤務時間帯）'!$D$6:$X$47,21,FALSE))</f>
        <v>8</v>
      </c>
      <c r="AW34" s="210" t="str">
        <f>IF(AW33="","",VLOOKUP(AW33,'【記載例】シフト記号表（勤務時間帯）'!$D$6:$X$47,21,FALSE))</f>
        <v/>
      </c>
      <c r="AX34" s="211" t="str">
        <f>IF(AX33="","",VLOOKUP(AX33,'【記載例】シフト記号表（勤務時間帯）'!$D$6:$X$47,21,FALSE))</f>
        <v/>
      </c>
      <c r="AY34" s="211" t="str">
        <f>IF(AY33="","",VLOOKUP(AY33,'【記載例】シフト記号表（勤務時間帯）'!$D$6:$X$47,21,FALSE))</f>
        <v/>
      </c>
      <c r="AZ34" s="251">
        <f>IF($BC$3="４週",SUM(U34:AV34),IF($BC$3="暦月",SUM(U34:AY34),""))</f>
        <v>160</v>
      </c>
      <c r="BA34" s="252"/>
      <c r="BB34" s="253">
        <f>IF($BC$3="４週",AZ34/4,IF($BC$3="暦月",(AZ34/($BC$8/7)),""))</f>
        <v>40</v>
      </c>
      <c r="BC34" s="252"/>
      <c r="BD34" s="245"/>
      <c r="BE34" s="246"/>
      <c r="BF34" s="246"/>
      <c r="BG34" s="246"/>
      <c r="BH34" s="247"/>
    </row>
    <row r="35" spans="2:60" ht="20.25" customHeight="1" x14ac:dyDescent="0.45">
      <c r="B35" s="127"/>
      <c r="C35" s="378"/>
      <c r="D35" s="379"/>
      <c r="E35" s="380"/>
      <c r="F35" s="170"/>
      <c r="G35" s="128" t="str">
        <f>C33</f>
        <v>介護従業者</v>
      </c>
      <c r="H35" s="337"/>
      <c r="I35" s="263"/>
      <c r="J35" s="264"/>
      <c r="K35" s="264"/>
      <c r="L35" s="265"/>
      <c r="M35" s="276"/>
      <c r="N35" s="277"/>
      <c r="O35" s="278"/>
      <c r="P35" s="25" t="s">
        <v>73</v>
      </c>
      <c r="Q35" s="26"/>
      <c r="R35" s="26"/>
      <c r="S35" s="18"/>
      <c r="T35" s="57"/>
      <c r="U35" s="213" t="str">
        <f>IF(U33="","",VLOOKUP(U33,'【記載例】シフト記号表（勤務時間帯）'!$D$6:$Z$47,23,FALSE))</f>
        <v>-</v>
      </c>
      <c r="V35" s="214" t="str">
        <f>IF(V33="","",VLOOKUP(V33,'【記載例】シフト記号表（勤務時間帯）'!$D$6:$Z$47,23,FALSE))</f>
        <v>-</v>
      </c>
      <c r="W35" s="214" t="str">
        <f>IF(W33="","",VLOOKUP(W33,'【記載例】シフト記号表（勤務時間帯）'!$D$6:$Z$47,23,FALSE))</f>
        <v/>
      </c>
      <c r="X35" s="214" t="str">
        <f>IF(X33="","",VLOOKUP(X33,'【記載例】シフト記号表（勤務時間帯）'!$D$6:$Z$47,23,FALSE))</f>
        <v>-</v>
      </c>
      <c r="Y35" s="214" t="str">
        <f>IF(Y33="","",VLOOKUP(Y33,'【記載例】シフト記号表（勤務時間帯）'!$D$6:$Z$47,23,FALSE))</f>
        <v>-</v>
      </c>
      <c r="Z35" s="214" t="str">
        <f>IF(Z33="","",VLOOKUP(Z33,'【記載例】シフト記号表（勤務時間帯）'!$D$6:$Z$47,23,FALSE))</f>
        <v>-</v>
      </c>
      <c r="AA35" s="215" t="str">
        <f>IF(AA33="","",VLOOKUP(AA33,'【記載例】シフト記号表（勤務時間帯）'!$D$6:$Z$47,23,FALSE))</f>
        <v/>
      </c>
      <c r="AB35" s="213" t="str">
        <f>IF(AB33="","",VLOOKUP(AB33,'【記載例】シフト記号表（勤務時間帯）'!$D$6:$Z$47,23,FALSE))</f>
        <v>-</v>
      </c>
      <c r="AC35" s="214" t="str">
        <f>IF(AC33="","",VLOOKUP(AC33,'【記載例】シフト記号表（勤務時間帯）'!$D$6:$Z$47,23,FALSE))</f>
        <v>-</v>
      </c>
      <c r="AD35" s="214" t="str">
        <f>IF(AD33="","",VLOOKUP(AD33,'【記載例】シフト記号表（勤務時間帯）'!$D$6:$Z$47,23,FALSE))</f>
        <v>-</v>
      </c>
      <c r="AE35" s="214" t="str">
        <f>IF(AE33="","",VLOOKUP(AE33,'【記載例】シフト記号表（勤務時間帯）'!$D$6:$Z$47,23,FALSE))</f>
        <v>-</v>
      </c>
      <c r="AF35" s="214" t="str">
        <f>IF(AF33="","",VLOOKUP(AF33,'【記載例】シフト記号表（勤務時間帯）'!$D$6:$Z$47,23,FALSE))</f>
        <v>-</v>
      </c>
      <c r="AG35" s="214" t="str">
        <f>IF(AG33="","",VLOOKUP(AG33,'【記載例】シフト記号表（勤務時間帯）'!$D$6:$Z$47,23,FALSE))</f>
        <v/>
      </c>
      <c r="AH35" s="215" t="str">
        <f>IF(AH33="","",VLOOKUP(AH33,'【記載例】シフト記号表（勤務時間帯）'!$D$6:$Z$47,23,FALSE))</f>
        <v/>
      </c>
      <c r="AI35" s="213" t="str">
        <f>IF(AI33="","",VLOOKUP(AI33,'【記載例】シフト記号表（勤務時間帯）'!$D$6:$Z$47,23,FALSE))</f>
        <v>-</v>
      </c>
      <c r="AJ35" s="214" t="str">
        <f>IF(AJ33="","",VLOOKUP(AJ33,'【記載例】シフト記号表（勤務時間帯）'!$D$6:$Z$47,23,FALSE))</f>
        <v/>
      </c>
      <c r="AK35" s="214" t="str">
        <f>IF(AK33="","",VLOOKUP(AK33,'【記載例】シフト記号表（勤務時間帯）'!$D$6:$Z$47,23,FALSE))</f>
        <v>-</v>
      </c>
      <c r="AL35" s="214" t="str">
        <f>IF(AL33="","",VLOOKUP(AL33,'【記載例】シフト記号表（勤務時間帯）'!$D$6:$Z$47,23,FALSE))</f>
        <v/>
      </c>
      <c r="AM35" s="214" t="str">
        <f>IF(AM33="","",VLOOKUP(AM33,'【記載例】シフト記号表（勤務時間帯）'!$D$6:$Z$47,23,FALSE))</f>
        <v>-</v>
      </c>
      <c r="AN35" s="214" t="str">
        <f>IF(AN33="","",VLOOKUP(AN33,'【記載例】シフト記号表（勤務時間帯）'!$D$6:$Z$47,23,FALSE))</f>
        <v>-</v>
      </c>
      <c r="AO35" s="215" t="str">
        <f>IF(AO33="","",VLOOKUP(AO33,'【記載例】シフト記号表（勤務時間帯）'!$D$6:$Z$47,23,FALSE))</f>
        <v>-</v>
      </c>
      <c r="AP35" s="213" t="str">
        <f>IF(AP33="","",VLOOKUP(AP33,'【記載例】シフト記号表（勤務時間帯）'!$D$6:$Z$47,23,FALSE))</f>
        <v>-</v>
      </c>
      <c r="AQ35" s="214" t="str">
        <f>IF(AQ33="","",VLOOKUP(AQ33,'【記載例】シフト記号表（勤務時間帯）'!$D$6:$Z$47,23,FALSE))</f>
        <v/>
      </c>
      <c r="AR35" s="214" t="str">
        <f>IF(AR33="","",VLOOKUP(AR33,'【記載例】シフト記号表（勤務時間帯）'!$D$6:$Z$47,23,FALSE))</f>
        <v/>
      </c>
      <c r="AS35" s="214" t="str">
        <f>IF(AS33="","",VLOOKUP(AS33,'【記載例】シフト記号表（勤務時間帯）'!$D$6:$Z$47,23,FALSE))</f>
        <v>-</v>
      </c>
      <c r="AT35" s="214" t="str">
        <f>IF(AT33="","",VLOOKUP(AT33,'【記載例】シフト記号表（勤務時間帯）'!$D$6:$Z$47,23,FALSE))</f>
        <v>-</v>
      </c>
      <c r="AU35" s="214" t="str">
        <f>IF(AU33="","",VLOOKUP(AU33,'【記載例】シフト記号表（勤務時間帯）'!$D$6:$Z$47,23,FALSE))</f>
        <v>-</v>
      </c>
      <c r="AV35" s="215" t="str">
        <f>IF(AV33="","",VLOOKUP(AV33,'【記載例】シフト記号表（勤務時間帯）'!$D$6:$Z$47,23,FALSE))</f>
        <v>-</v>
      </c>
      <c r="AW35" s="213" t="str">
        <f>IF(AW33="","",VLOOKUP(AW33,'【記載例】シフト記号表（勤務時間帯）'!$D$6:$Z$47,23,FALSE))</f>
        <v/>
      </c>
      <c r="AX35" s="214" t="str">
        <f>IF(AX33="","",VLOOKUP(AX33,'【記載例】シフト記号表（勤務時間帯）'!$D$6:$Z$47,23,FALSE))</f>
        <v/>
      </c>
      <c r="AY35" s="214" t="str">
        <f>IF(AY33="","",VLOOKUP(AY33,'【記載例】シフト記号表（勤務時間帯）'!$D$6:$Z$47,23,FALSE))</f>
        <v/>
      </c>
      <c r="AZ35" s="254">
        <f>IF($BC$3="４週",SUM(U35:AV35),IF($BC$3="暦月",SUM(U35:AY35),""))</f>
        <v>0</v>
      </c>
      <c r="BA35" s="255"/>
      <c r="BB35" s="256">
        <f>IF($BC$3="４週",AZ35/4,IF($BC$3="暦月",(AZ35/($BC$8/7)),""))</f>
        <v>0</v>
      </c>
      <c r="BC35" s="255"/>
      <c r="BD35" s="248"/>
      <c r="BE35" s="249"/>
      <c r="BF35" s="249"/>
      <c r="BG35" s="249"/>
      <c r="BH35" s="250"/>
    </row>
    <row r="36" spans="2:60" ht="20.25" customHeight="1" x14ac:dyDescent="0.45">
      <c r="B36" s="129"/>
      <c r="C36" s="381" t="s">
        <v>85</v>
      </c>
      <c r="D36" s="382"/>
      <c r="E36" s="383"/>
      <c r="F36" s="124"/>
      <c r="G36" s="126"/>
      <c r="H36" s="335" t="s">
        <v>105</v>
      </c>
      <c r="I36" s="257" t="s">
        <v>106</v>
      </c>
      <c r="J36" s="258"/>
      <c r="K36" s="258"/>
      <c r="L36" s="259"/>
      <c r="M36" s="270" t="s">
        <v>125</v>
      </c>
      <c r="N36" s="271"/>
      <c r="O36" s="272"/>
      <c r="P36" s="21" t="s">
        <v>18</v>
      </c>
      <c r="Q36" s="28"/>
      <c r="R36" s="28"/>
      <c r="S36" s="16"/>
      <c r="T36" s="58"/>
      <c r="U36" s="216" t="s">
        <v>208</v>
      </c>
      <c r="V36" s="217"/>
      <c r="W36" s="217" t="s">
        <v>151</v>
      </c>
      <c r="X36" s="217"/>
      <c r="Y36" s="217" t="s">
        <v>160</v>
      </c>
      <c r="Z36" s="217" t="s">
        <v>161</v>
      </c>
      <c r="AA36" s="218" t="s">
        <v>209</v>
      </c>
      <c r="AB36" s="216"/>
      <c r="AC36" s="217" t="s">
        <v>160</v>
      </c>
      <c r="AD36" s="217" t="s">
        <v>161</v>
      </c>
      <c r="AE36" s="217" t="s">
        <v>209</v>
      </c>
      <c r="AF36" s="217"/>
      <c r="AG36" s="217" t="s">
        <v>160</v>
      </c>
      <c r="AH36" s="218" t="s">
        <v>161</v>
      </c>
      <c r="AI36" s="216"/>
      <c r="AJ36" s="217" t="s">
        <v>153</v>
      </c>
      <c r="AK36" s="217" t="s">
        <v>153</v>
      </c>
      <c r="AL36" s="217" t="s">
        <v>209</v>
      </c>
      <c r="AM36" s="217" t="s">
        <v>153</v>
      </c>
      <c r="AN36" s="217"/>
      <c r="AO36" s="218" t="s">
        <v>160</v>
      </c>
      <c r="AP36" s="216" t="s">
        <v>161</v>
      </c>
      <c r="AQ36" s="217" t="s">
        <v>209</v>
      </c>
      <c r="AR36" s="217" t="s">
        <v>153</v>
      </c>
      <c r="AS36" s="217"/>
      <c r="AT36" s="217" t="s">
        <v>153</v>
      </c>
      <c r="AU36" s="217" t="s">
        <v>209</v>
      </c>
      <c r="AV36" s="218"/>
      <c r="AW36" s="216"/>
      <c r="AX36" s="217"/>
      <c r="AY36" s="217"/>
      <c r="AZ36" s="279"/>
      <c r="BA36" s="280"/>
      <c r="BB36" s="281"/>
      <c r="BC36" s="280"/>
      <c r="BD36" s="242"/>
      <c r="BE36" s="243"/>
      <c r="BF36" s="243"/>
      <c r="BG36" s="243"/>
      <c r="BH36" s="244"/>
    </row>
    <row r="37" spans="2:60" ht="20.25" customHeight="1" x14ac:dyDescent="0.45">
      <c r="B37" s="125">
        <f>B34+1</f>
        <v>6</v>
      </c>
      <c r="C37" s="375"/>
      <c r="D37" s="376"/>
      <c r="E37" s="377"/>
      <c r="F37" s="124" t="str">
        <f>C36</f>
        <v>介護従業者</v>
      </c>
      <c r="G37" s="126"/>
      <c r="H37" s="336"/>
      <c r="I37" s="260"/>
      <c r="J37" s="261"/>
      <c r="K37" s="261"/>
      <c r="L37" s="262"/>
      <c r="M37" s="273"/>
      <c r="N37" s="274"/>
      <c r="O37" s="275"/>
      <c r="P37" s="23" t="s">
        <v>72</v>
      </c>
      <c r="Q37" s="24"/>
      <c r="R37" s="24"/>
      <c r="S37" s="19"/>
      <c r="T37" s="53"/>
      <c r="U37" s="210">
        <f>IF(U36="","",VLOOKUP(U36,'【記載例】シフト記号表（勤務時間帯）'!$D$6:$X$47,21,FALSE))</f>
        <v>7.9999999999999982</v>
      </c>
      <c r="V37" s="211" t="str">
        <f>IF(V36="","",VLOOKUP(V36,'【記載例】シフト記号表（勤務時間帯）'!$D$6:$X$47,21,FALSE))</f>
        <v/>
      </c>
      <c r="W37" s="211">
        <f>IF(W36="","",VLOOKUP(W36,'【記載例】シフト記号表（勤務時間帯）'!$D$6:$X$47,21,FALSE))</f>
        <v>7.9999999999999982</v>
      </c>
      <c r="X37" s="211" t="str">
        <f>IF(X36="","",VLOOKUP(X36,'【記載例】シフト記号表（勤務時間帯）'!$D$6:$X$47,21,FALSE))</f>
        <v/>
      </c>
      <c r="Y37" s="211">
        <f>IF(Y36="","",VLOOKUP(Y36,'【記載例】シフト記号表（勤務時間帯）'!$D$6:$X$47,21,FALSE))</f>
        <v>3</v>
      </c>
      <c r="Z37" s="211">
        <f>IF(Z36="","",VLOOKUP(Z36,'【記載例】シフト記号表（勤務時間帯）'!$D$6:$X$47,21,FALSE))</f>
        <v>3</v>
      </c>
      <c r="AA37" s="212">
        <f>IF(AA36="","",VLOOKUP(AA36,'【記載例】シフト記号表（勤務時間帯）'!$D$6:$X$47,21,FALSE))</f>
        <v>8</v>
      </c>
      <c r="AB37" s="210" t="str">
        <f>IF(AB36="","",VLOOKUP(AB36,'【記載例】シフト記号表（勤務時間帯）'!$D$6:$X$47,21,FALSE))</f>
        <v/>
      </c>
      <c r="AC37" s="211">
        <f>IF(AC36="","",VLOOKUP(AC36,'【記載例】シフト記号表（勤務時間帯）'!$D$6:$X$47,21,FALSE))</f>
        <v>3</v>
      </c>
      <c r="AD37" s="211">
        <f>IF(AD36="","",VLOOKUP(AD36,'【記載例】シフト記号表（勤務時間帯）'!$D$6:$X$47,21,FALSE))</f>
        <v>3</v>
      </c>
      <c r="AE37" s="211">
        <f>IF(AE36="","",VLOOKUP(AE36,'【記載例】シフト記号表（勤務時間帯）'!$D$6:$X$47,21,FALSE))</f>
        <v>8</v>
      </c>
      <c r="AF37" s="211" t="str">
        <f>IF(AF36="","",VLOOKUP(AF36,'【記載例】シフト記号表（勤務時間帯）'!$D$6:$X$47,21,FALSE))</f>
        <v/>
      </c>
      <c r="AG37" s="211">
        <f>IF(AG36="","",VLOOKUP(AG36,'【記載例】シフト記号表（勤務時間帯）'!$D$6:$X$47,21,FALSE))</f>
        <v>3</v>
      </c>
      <c r="AH37" s="212">
        <f>IF(AH36="","",VLOOKUP(AH36,'【記載例】シフト記号表（勤務時間帯）'!$D$6:$X$47,21,FALSE))</f>
        <v>3</v>
      </c>
      <c r="AI37" s="210" t="str">
        <f>IF(AI36="","",VLOOKUP(AI36,'【記載例】シフト記号表（勤務時間帯）'!$D$6:$X$47,21,FALSE))</f>
        <v/>
      </c>
      <c r="AJ37" s="211">
        <f>IF(AJ36="","",VLOOKUP(AJ36,'【記載例】シフト記号表（勤務時間帯）'!$D$6:$X$47,21,FALSE))</f>
        <v>8</v>
      </c>
      <c r="AK37" s="211">
        <f>IF(AK36="","",VLOOKUP(AK36,'【記載例】シフト記号表（勤務時間帯）'!$D$6:$X$47,21,FALSE))</f>
        <v>8</v>
      </c>
      <c r="AL37" s="211">
        <f>IF(AL36="","",VLOOKUP(AL36,'【記載例】シフト記号表（勤務時間帯）'!$D$6:$X$47,21,FALSE))</f>
        <v>8</v>
      </c>
      <c r="AM37" s="211">
        <f>IF(AM36="","",VLOOKUP(AM36,'【記載例】シフト記号表（勤務時間帯）'!$D$6:$X$47,21,FALSE))</f>
        <v>8</v>
      </c>
      <c r="AN37" s="211" t="str">
        <f>IF(AN36="","",VLOOKUP(AN36,'【記載例】シフト記号表（勤務時間帯）'!$D$6:$X$47,21,FALSE))</f>
        <v/>
      </c>
      <c r="AO37" s="212">
        <f>IF(AO36="","",VLOOKUP(AO36,'【記載例】シフト記号表（勤務時間帯）'!$D$6:$X$47,21,FALSE))</f>
        <v>3</v>
      </c>
      <c r="AP37" s="210">
        <f>IF(AP36="","",VLOOKUP(AP36,'【記載例】シフト記号表（勤務時間帯）'!$D$6:$X$47,21,FALSE))</f>
        <v>3</v>
      </c>
      <c r="AQ37" s="211">
        <f>IF(AQ36="","",VLOOKUP(AQ36,'【記載例】シフト記号表（勤務時間帯）'!$D$6:$X$47,21,FALSE))</f>
        <v>8</v>
      </c>
      <c r="AR37" s="211">
        <f>IF(AR36="","",VLOOKUP(AR36,'【記載例】シフト記号表（勤務時間帯）'!$D$6:$X$47,21,FALSE))</f>
        <v>8</v>
      </c>
      <c r="AS37" s="211" t="str">
        <f>IF(AS36="","",VLOOKUP(AS36,'【記載例】シフト記号表（勤務時間帯）'!$D$6:$X$47,21,FALSE))</f>
        <v/>
      </c>
      <c r="AT37" s="211">
        <f>IF(AT36="","",VLOOKUP(AT36,'【記載例】シフト記号表（勤務時間帯）'!$D$6:$X$47,21,FALSE))</f>
        <v>8</v>
      </c>
      <c r="AU37" s="211">
        <f>IF(AU36="","",VLOOKUP(AU36,'【記載例】シフト記号表（勤務時間帯）'!$D$6:$X$47,21,FALSE))</f>
        <v>8</v>
      </c>
      <c r="AV37" s="212" t="str">
        <f>IF(AV36="","",VLOOKUP(AV36,'【記載例】シフト記号表（勤務時間帯）'!$D$6:$X$47,21,FALSE))</f>
        <v/>
      </c>
      <c r="AW37" s="210" t="str">
        <f>IF(AW36="","",VLOOKUP(AW36,'【記載例】シフト記号表（勤務時間帯）'!$D$6:$X$47,21,FALSE))</f>
        <v/>
      </c>
      <c r="AX37" s="211" t="str">
        <f>IF(AX36="","",VLOOKUP(AX36,'【記載例】シフト記号表（勤務時間帯）'!$D$6:$X$47,21,FALSE))</f>
        <v/>
      </c>
      <c r="AY37" s="211" t="str">
        <f>IF(AY36="","",VLOOKUP(AY36,'【記載例】シフト記号表（勤務時間帯）'!$D$6:$X$47,21,FALSE))</f>
        <v/>
      </c>
      <c r="AZ37" s="251">
        <f>IF($BC$3="４週",SUM(U37:AV37),IF($BC$3="暦月",SUM(U37:AY37),""))</f>
        <v>120</v>
      </c>
      <c r="BA37" s="252"/>
      <c r="BB37" s="253">
        <f>IF($BC$3="４週",AZ37/4,IF($BC$3="暦月",(AZ37/($BC$8/7)),""))</f>
        <v>30</v>
      </c>
      <c r="BC37" s="252"/>
      <c r="BD37" s="245"/>
      <c r="BE37" s="246"/>
      <c r="BF37" s="246"/>
      <c r="BG37" s="246"/>
      <c r="BH37" s="247"/>
    </row>
    <row r="38" spans="2:60" ht="20.25" customHeight="1" x14ac:dyDescent="0.45">
      <c r="B38" s="127"/>
      <c r="C38" s="378"/>
      <c r="D38" s="379"/>
      <c r="E38" s="380"/>
      <c r="F38" s="170"/>
      <c r="G38" s="128" t="str">
        <f>C36</f>
        <v>介護従業者</v>
      </c>
      <c r="H38" s="337"/>
      <c r="I38" s="263"/>
      <c r="J38" s="264"/>
      <c r="K38" s="264"/>
      <c r="L38" s="265"/>
      <c r="M38" s="276"/>
      <c r="N38" s="277"/>
      <c r="O38" s="278"/>
      <c r="P38" s="25" t="s">
        <v>73</v>
      </c>
      <c r="Q38" s="29"/>
      <c r="R38" s="29"/>
      <c r="S38" s="17"/>
      <c r="T38" s="54"/>
      <c r="U38" s="213" t="str">
        <f>IF(U36="","",VLOOKUP(U36,'【記載例】シフト記号表（勤務時間帯）'!$D$6:$Z$47,23,FALSE))</f>
        <v>-</v>
      </c>
      <c r="V38" s="214" t="str">
        <f>IF(V36="","",VLOOKUP(V36,'【記載例】シフト記号表（勤務時間帯）'!$D$6:$Z$47,23,FALSE))</f>
        <v/>
      </c>
      <c r="W38" s="214" t="str">
        <f>IF(W36="","",VLOOKUP(W36,'【記載例】シフト記号表（勤務時間帯）'!$D$6:$Z$47,23,FALSE))</f>
        <v>-</v>
      </c>
      <c r="X38" s="214" t="str">
        <f>IF(X36="","",VLOOKUP(X36,'【記載例】シフト記号表（勤務時間帯）'!$D$6:$Z$47,23,FALSE))</f>
        <v/>
      </c>
      <c r="Y38" s="214">
        <f>IF(Y36="","",VLOOKUP(Y36,'【記載例】シフト記号表（勤務時間帯）'!$D$6:$Z$47,23,FALSE))</f>
        <v>3.9999999999999991</v>
      </c>
      <c r="Z38" s="214">
        <f>IF(Z36="","",VLOOKUP(Z36,'【記載例】シフト記号表（勤務時間帯）'!$D$6:$Z$47,23,FALSE))</f>
        <v>6</v>
      </c>
      <c r="AA38" s="215" t="str">
        <f>IF(AA36="","",VLOOKUP(AA36,'【記載例】シフト記号表（勤務時間帯）'!$D$6:$Z$47,23,FALSE))</f>
        <v>-</v>
      </c>
      <c r="AB38" s="213" t="str">
        <f>IF(AB36="","",VLOOKUP(AB36,'【記載例】シフト記号表（勤務時間帯）'!$D$6:$Z$47,23,FALSE))</f>
        <v/>
      </c>
      <c r="AC38" s="214">
        <f>IF(AC36="","",VLOOKUP(AC36,'【記載例】シフト記号表（勤務時間帯）'!$D$6:$Z$47,23,FALSE))</f>
        <v>3.9999999999999991</v>
      </c>
      <c r="AD38" s="214">
        <f>IF(AD36="","",VLOOKUP(AD36,'【記載例】シフト記号表（勤務時間帯）'!$D$6:$Z$47,23,FALSE))</f>
        <v>6</v>
      </c>
      <c r="AE38" s="214" t="str">
        <f>IF(AE36="","",VLOOKUP(AE36,'【記載例】シフト記号表（勤務時間帯）'!$D$6:$Z$47,23,FALSE))</f>
        <v>-</v>
      </c>
      <c r="AF38" s="214" t="str">
        <f>IF(AF36="","",VLOOKUP(AF36,'【記載例】シフト記号表（勤務時間帯）'!$D$6:$Z$47,23,FALSE))</f>
        <v/>
      </c>
      <c r="AG38" s="214">
        <f>IF(AG36="","",VLOOKUP(AG36,'【記載例】シフト記号表（勤務時間帯）'!$D$6:$Z$47,23,FALSE))</f>
        <v>3.9999999999999991</v>
      </c>
      <c r="AH38" s="215">
        <f>IF(AH36="","",VLOOKUP(AH36,'【記載例】シフト記号表（勤務時間帯）'!$D$6:$Z$47,23,FALSE))</f>
        <v>6</v>
      </c>
      <c r="AI38" s="213" t="str">
        <f>IF(AI36="","",VLOOKUP(AI36,'【記載例】シフト記号表（勤務時間帯）'!$D$6:$Z$47,23,FALSE))</f>
        <v/>
      </c>
      <c r="AJ38" s="214" t="str">
        <f>IF(AJ36="","",VLOOKUP(AJ36,'【記載例】シフト記号表（勤務時間帯）'!$D$6:$Z$47,23,FALSE))</f>
        <v>-</v>
      </c>
      <c r="AK38" s="214" t="str">
        <f>IF(AK36="","",VLOOKUP(AK36,'【記載例】シフト記号表（勤務時間帯）'!$D$6:$Z$47,23,FALSE))</f>
        <v>-</v>
      </c>
      <c r="AL38" s="214" t="str">
        <f>IF(AL36="","",VLOOKUP(AL36,'【記載例】シフト記号表（勤務時間帯）'!$D$6:$Z$47,23,FALSE))</f>
        <v>-</v>
      </c>
      <c r="AM38" s="214" t="str">
        <f>IF(AM36="","",VLOOKUP(AM36,'【記載例】シフト記号表（勤務時間帯）'!$D$6:$Z$47,23,FALSE))</f>
        <v>-</v>
      </c>
      <c r="AN38" s="214" t="str">
        <f>IF(AN36="","",VLOOKUP(AN36,'【記載例】シフト記号表（勤務時間帯）'!$D$6:$Z$47,23,FALSE))</f>
        <v/>
      </c>
      <c r="AO38" s="215">
        <f>IF(AO36="","",VLOOKUP(AO36,'【記載例】シフト記号表（勤務時間帯）'!$D$6:$Z$47,23,FALSE))</f>
        <v>3.9999999999999991</v>
      </c>
      <c r="AP38" s="213">
        <f>IF(AP36="","",VLOOKUP(AP36,'【記載例】シフト記号表（勤務時間帯）'!$D$6:$Z$47,23,FALSE))</f>
        <v>6</v>
      </c>
      <c r="AQ38" s="214" t="str">
        <f>IF(AQ36="","",VLOOKUP(AQ36,'【記載例】シフト記号表（勤務時間帯）'!$D$6:$Z$47,23,FALSE))</f>
        <v>-</v>
      </c>
      <c r="AR38" s="214" t="str">
        <f>IF(AR36="","",VLOOKUP(AR36,'【記載例】シフト記号表（勤務時間帯）'!$D$6:$Z$47,23,FALSE))</f>
        <v>-</v>
      </c>
      <c r="AS38" s="214" t="str">
        <f>IF(AS36="","",VLOOKUP(AS36,'【記載例】シフト記号表（勤務時間帯）'!$D$6:$Z$47,23,FALSE))</f>
        <v/>
      </c>
      <c r="AT38" s="214" t="str">
        <f>IF(AT36="","",VLOOKUP(AT36,'【記載例】シフト記号表（勤務時間帯）'!$D$6:$Z$47,23,FALSE))</f>
        <v>-</v>
      </c>
      <c r="AU38" s="214" t="str">
        <f>IF(AU36="","",VLOOKUP(AU36,'【記載例】シフト記号表（勤務時間帯）'!$D$6:$Z$47,23,FALSE))</f>
        <v>-</v>
      </c>
      <c r="AV38" s="215" t="str">
        <f>IF(AV36="","",VLOOKUP(AV36,'【記載例】シフト記号表（勤務時間帯）'!$D$6:$Z$47,23,FALSE))</f>
        <v/>
      </c>
      <c r="AW38" s="213" t="str">
        <f>IF(AW36="","",VLOOKUP(AW36,'【記載例】シフト記号表（勤務時間帯）'!$D$6:$Z$47,23,FALSE))</f>
        <v/>
      </c>
      <c r="AX38" s="214" t="str">
        <f>IF(AX36="","",VLOOKUP(AX36,'【記載例】シフト記号表（勤務時間帯）'!$D$6:$Z$47,23,FALSE))</f>
        <v/>
      </c>
      <c r="AY38" s="214" t="str">
        <f>IF(AY36="","",VLOOKUP(AY36,'【記載例】シフト記号表（勤務時間帯）'!$D$6:$Z$47,23,FALSE))</f>
        <v/>
      </c>
      <c r="AZ38" s="254">
        <f>IF($BC$3="４週",SUM(U38:AV38),IF($BC$3="暦月",SUM(U38:AY38),""))</f>
        <v>40</v>
      </c>
      <c r="BA38" s="255"/>
      <c r="BB38" s="256">
        <f>IF($BC$3="４週",AZ38/4,IF($BC$3="暦月",(AZ38/($BC$8/7)),""))</f>
        <v>10</v>
      </c>
      <c r="BC38" s="255"/>
      <c r="BD38" s="248"/>
      <c r="BE38" s="249"/>
      <c r="BF38" s="249"/>
      <c r="BG38" s="249"/>
      <c r="BH38" s="250"/>
    </row>
    <row r="39" spans="2:60" ht="20.25" customHeight="1" x14ac:dyDescent="0.45">
      <c r="B39" s="129"/>
      <c r="C39" s="381" t="s">
        <v>85</v>
      </c>
      <c r="D39" s="382"/>
      <c r="E39" s="383"/>
      <c r="F39" s="124"/>
      <c r="G39" s="126"/>
      <c r="H39" s="335" t="s">
        <v>105</v>
      </c>
      <c r="I39" s="257" t="s">
        <v>106</v>
      </c>
      <c r="J39" s="258"/>
      <c r="K39" s="258"/>
      <c r="L39" s="259"/>
      <c r="M39" s="270" t="s">
        <v>126</v>
      </c>
      <c r="N39" s="271"/>
      <c r="O39" s="272"/>
      <c r="P39" s="21" t="s">
        <v>18</v>
      </c>
      <c r="Q39" s="27"/>
      <c r="R39" s="27"/>
      <c r="S39" s="15"/>
      <c r="T39" s="55"/>
      <c r="U39" s="216"/>
      <c r="V39" s="217" t="s">
        <v>151</v>
      </c>
      <c r="W39" s="217" t="s">
        <v>160</v>
      </c>
      <c r="X39" s="217" t="s">
        <v>161</v>
      </c>
      <c r="Y39" s="217" t="s">
        <v>208</v>
      </c>
      <c r="Z39" s="217"/>
      <c r="AA39" s="218" t="s">
        <v>151</v>
      </c>
      <c r="AB39" s="216" t="s">
        <v>209</v>
      </c>
      <c r="AC39" s="217" t="s">
        <v>209</v>
      </c>
      <c r="AD39" s="217"/>
      <c r="AE39" s="217"/>
      <c r="AF39" s="217" t="s">
        <v>160</v>
      </c>
      <c r="AG39" s="217" t="s">
        <v>161</v>
      </c>
      <c r="AH39" s="218" t="s">
        <v>209</v>
      </c>
      <c r="AI39" s="216" t="s">
        <v>208</v>
      </c>
      <c r="AJ39" s="217"/>
      <c r="AK39" s="217" t="s">
        <v>160</v>
      </c>
      <c r="AL39" s="217" t="s">
        <v>161</v>
      </c>
      <c r="AM39" s="217"/>
      <c r="AN39" s="217" t="s">
        <v>151</v>
      </c>
      <c r="AO39" s="218" t="s">
        <v>151</v>
      </c>
      <c r="AP39" s="216" t="s">
        <v>153</v>
      </c>
      <c r="AQ39" s="217"/>
      <c r="AR39" s="217" t="s">
        <v>151</v>
      </c>
      <c r="AS39" s="217" t="s">
        <v>152</v>
      </c>
      <c r="AT39" s="217" t="s">
        <v>160</v>
      </c>
      <c r="AU39" s="217" t="s">
        <v>161</v>
      </c>
      <c r="AV39" s="218"/>
      <c r="AW39" s="216"/>
      <c r="AX39" s="217"/>
      <c r="AY39" s="217"/>
      <c r="AZ39" s="279"/>
      <c r="BA39" s="280"/>
      <c r="BB39" s="281"/>
      <c r="BC39" s="280"/>
      <c r="BD39" s="242"/>
      <c r="BE39" s="243"/>
      <c r="BF39" s="243"/>
      <c r="BG39" s="243"/>
      <c r="BH39" s="244"/>
    </row>
    <row r="40" spans="2:60" ht="20.25" customHeight="1" x14ac:dyDescent="0.45">
      <c r="B40" s="125">
        <f>B37+1</f>
        <v>7</v>
      </c>
      <c r="C40" s="375"/>
      <c r="D40" s="376"/>
      <c r="E40" s="377"/>
      <c r="F40" s="124" t="str">
        <f>C39</f>
        <v>介護従業者</v>
      </c>
      <c r="G40" s="126"/>
      <c r="H40" s="336"/>
      <c r="I40" s="260"/>
      <c r="J40" s="261"/>
      <c r="K40" s="261"/>
      <c r="L40" s="262"/>
      <c r="M40" s="273"/>
      <c r="N40" s="274"/>
      <c r="O40" s="275"/>
      <c r="P40" s="23" t="s">
        <v>72</v>
      </c>
      <c r="Q40" s="24"/>
      <c r="R40" s="24"/>
      <c r="S40" s="19"/>
      <c r="T40" s="53"/>
      <c r="U40" s="210" t="str">
        <f>IF(U39="","",VLOOKUP(U39,'【記載例】シフト記号表（勤務時間帯）'!$D$6:$X$47,21,FALSE))</f>
        <v/>
      </c>
      <c r="V40" s="211">
        <f>IF(V39="","",VLOOKUP(V39,'【記載例】シフト記号表（勤務時間帯）'!$D$6:$X$47,21,FALSE))</f>
        <v>7.9999999999999982</v>
      </c>
      <c r="W40" s="211">
        <f>IF(W39="","",VLOOKUP(W39,'【記載例】シフト記号表（勤務時間帯）'!$D$6:$X$47,21,FALSE))</f>
        <v>3</v>
      </c>
      <c r="X40" s="211">
        <f>IF(X39="","",VLOOKUP(X39,'【記載例】シフト記号表（勤務時間帯）'!$D$6:$X$47,21,FALSE))</f>
        <v>3</v>
      </c>
      <c r="Y40" s="211">
        <f>IF(Y39="","",VLOOKUP(Y39,'【記載例】シフト記号表（勤務時間帯）'!$D$6:$X$47,21,FALSE))</f>
        <v>7.9999999999999982</v>
      </c>
      <c r="Z40" s="211" t="str">
        <f>IF(Z39="","",VLOOKUP(Z39,'【記載例】シフト記号表（勤務時間帯）'!$D$6:$X$47,21,FALSE))</f>
        <v/>
      </c>
      <c r="AA40" s="212">
        <f>IF(AA39="","",VLOOKUP(AA39,'【記載例】シフト記号表（勤務時間帯）'!$D$6:$X$47,21,FALSE))</f>
        <v>7.9999999999999982</v>
      </c>
      <c r="AB40" s="210">
        <f>IF(AB39="","",VLOOKUP(AB39,'【記載例】シフト記号表（勤務時間帯）'!$D$6:$X$47,21,FALSE))</f>
        <v>8</v>
      </c>
      <c r="AC40" s="211">
        <f>IF(AC39="","",VLOOKUP(AC39,'【記載例】シフト記号表（勤務時間帯）'!$D$6:$X$47,21,FALSE))</f>
        <v>8</v>
      </c>
      <c r="AD40" s="211" t="str">
        <f>IF(AD39="","",VLOOKUP(AD39,'【記載例】シフト記号表（勤務時間帯）'!$D$6:$X$47,21,FALSE))</f>
        <v/>
      </c>
      <c r="AE40" s="211" t="str">
        <f>IF(AE39="","",VLOOKUP(AE39,'【記載例】シフト記号表（勤務時間帯）'!$D$6:$X$47,21,FALSE))</f>
        <v/>
      </c>
      <c r="AF40" s="211">
        <f>IF(AF39="","",VLOOKUP(AF39,'【記載例】シフト記号表（勤務時間帯）'!$D$6:$X$47,21,FALSE))</f>
        <v>3</v>
      </c>
      <c r="AG40" s="211">
        <f>IF(AG39="","",VLOOKUP(AG39,'【記載例】シフト記号表（勤務時間帯）'!$D$6:$X$47,21,FALSE))</f>
        <v>3</v>
      </c>
      <c r="AH40" s="212">
        <f>IF(AH39="","",VLOOKUP(AH39,'【記載例】シフト記号表（勤務時間帯）'!$D$6:$X$47,21,FALSE))</f>
        <v>8</v>
      </c>
      <c r="AI40" s="210">
        <f>IF(AI39="","",VLOOKUP(AI39,'【記載例】シフト記号表（勤務時間帯）'!$D$6:$X$47,21,FALSE))</f>
        <v>7.9999999999999982</v>
      </c>
      <c r="AJ40" s="211" t="str">
        <f>IF(AJ39="","",VLOOKUP(AJ39,'【記載例】シフト記号表（勤務時間帯）'!$D$6:$X$47,21,FALSE))</f>
        <v/>
      </c>
      <c r="AK40" s="211">
        <f>IF(AK39="","",VLOOKUP(AK39,'【記載例】シフト記号表（勤務時間帯）'!$D$6:$X$47,21,FALSE))</f>
        <v>3</v>
      </c>
      <c r="AL40" s="211">
        <f>IF(AL39="","",VLOOKUP(AL39,'【記載例】シフト記号表（勤務時間帯）'!$D$6:$X$47,21,FALSE))</f>
        <v>3</v>
      </c>
      <c r="AM40" s="211" t="str">
        <f>IF(AM39="","",VLOOKUP(AM39,'【記載例】シフト記号表（勤務時間帯）'!$D$6:$X$47,21,FALSE))</f>
        <v/>
      </c>
      <c r="AN40" s="211">
        <f>IF(AN39="","",VLOOKUP(AN39,'【記載例】シフト記号表（勤務時間帯）'!$D$6:$X$47,21,FALSE))</f>
        <v>7.9999999999999982</v>
      </c>
      <c r="AO40" s="212">
        <f>IF(AO39="","",VLOOKUP(AO39,'【記載例】シフト記号表（勤務時間帯）'!$D$6:$X$47,21,FALSE))</f>
        <v>7.9999999999999982</v>
      </c>
      <c r="AP40" s="210">
        <f>IF(AP39="","",VLOOKUP(AP39,'【記載例】シフト記号表（勤務時間帯）'!$D$6:$X$47,21,FALSE))</f>
        <v>8</v>
      </c>
      <c r="AQ40" s="211" t="str">
        <f>IF(AQ39="","",VLOOKUP(AQ39,'【記載例】シフト記号表（勤務時間帯）'!$D$6:$X$47,21,FALSE))</f>
        <v/>
      </c>
      <c r="AR40" s="211">
        <f>IF(AR39="","",VLOOKUP(AR39,'【記載例】シフト記号表（勤務時間帯）'!$D$6:$X$47,21,FALSE))</f>
        <v>7.9999999999999982</v>
      </c>
      <c r="AS40" s="211">
        <f>IF(AS39="","",VLOOKUP(AS39,'【記載例】シフト記号表（勤務時間帯）'!$D$6:$X$47,21,FALSE))</f>
        <v>8</v>
      </c>
      <c r="AT40" s="211">
        <f>IF(AT39="","",VLOOKUP(AT39,'【記載例】シフト記号表（勤務時間帯）'!$D$6:$X$47,21,FALSE))</f>
        <v>3</v>
      </c>
      <c r="AU40" s="211">
        <f>IF(AU39="","",VLOOKUP(AU39,'【記載例】シフト記号表（勤務時間帯）'!$D$6:$X$47,21,FALSE))</f>
        <v>3</v>
      </c>
      <c r="AV40" s="212" t="str">
        <f>IF(AV39="","",VLOOKUP(AV39,'【記載例】シフト記号表（勤務時間帯）'!$D$6:$X$47,21,FALSE))</f>
        <v/>
      </c>
      <c r="AW40" s="210" t="str">
        <f>IF(AW39="","",VLOOKUP(AW39,'【記載例】シフト記号表（勤務時間帯）'!$D$6:$X$47,21,FALSE))</f>
        <v/>
      </c>
      <c r="AX40" s="211" t="str">
        <f>IF(AX39="","",VLOOKUP(AX39,'【記載例】シフト記号表（勤務時間帯）'!$D$6:$X$47,21,FALSE))</f>
        <v/>
      </c>
      <c r="AY40" s="211" t="str">
        <f>IF(AY39="","",VLOOKUP(AY39,'【記載例】シフト記号表（勤務時間帯）'!$D$6:$X$47,21,FALSE))</f>
        <v/>
      </c>
      <c r="AZ40" s="251">
        <f>IF($BC$3="４週",SUM(U40:AV40),IF($BC$3="暦月",SUM(U40:AY40),""))</f>
        <v>119.99999999999999</v>
      </c>
      <c r="BA40" s="252"/>
      <c r="BB40" s="253">
        <f>IF($BC$3="４週",AZ40/4,IF($BC$3="暦月",(AZ40/($BC$8/7)),""))</f>
        <v>29.999999999999996</v>
      </c>
      <c r="BC40" s="252"/>
      <c r="BD40" s="245"/>
      <c r="BE40" s="246"/>
      <c r="BF40" s="246"/>
      <c r="BG40" s="246"/>
      <c r="BH40" s="247"/>
    </row>
    <row r="41" spans="2:60" ht="20.25" customHeight="1" x14ac:dyDescent="0.45">
      <c r="B41" s="127"/>
      <c r="C41" s="378"/>
      <c r="D41" s="379"/>
      <c r="E41" s="380"/>
      <c r="F41" s="170"/>
      <c r="G41" s="128" t="str">
        <f>C39</f>
        <v>介護従業者</v>
      </c>
      <c r="H41" s="337"/>
      <c r="I41" s="263"/>
      <c r="J41" s="264"/>
      <c r="K41" s="264"/>
      <c r="L41" s="265"/>
      <c r="M41" s="276"/>
      <c r="N41" s="277"/>
      <c r="O41" s="278"/>
      <c r="P41" s="25" t="s">
        <v>73</v>
      </c>
      <c r="Q41" s="28"/>
      <c r="R41" s="28"/>
      <c r="S41" s="16"/>
      <c r="T41" s="56"/>
      <c r="U41" s="213" t="str">
        <f>IF(U39="","",VLOOKUP(U39,'【記載例】シフト記号表（勤務時間帯）'!$D$6:$Z$47,23,FALSE))</f>
        <v/>
      </c>
      <c r="V41" s="214" t="str">
        <f>IF(V39="","",VLOOKUP(V39,'【記載例】シフト記号表（勤務時間帯）'!$D$6:$Z$47,23,FALSE))</f>
        <v>-</v>
      </c>
      <c r="W41" s="214">
        <f>IF(W39="","",VLOOKUP(W39,'【記載例】シフト記号表（勤務時間帯）'!$D$6:$Z$47,23,FALSE))</f>
        <v>3.9999999999999991</v>
      </c>
      <c r="X41" s="214">
        <f>IF(X39="","",VLOOKUP(X39,'【記載例】シフト記号表（勤務時間帯）'!$D$6:$Z$47,23,FALSE))</f>
        <v>6</v>
      </c>
      <c r="Y41" s="214" t="str">
        <f>IF(Y39="","",VLOOKUP(Y39,'【記載例】シフト記号表（勤務時間帯）'!$D$6:$Z$47,23,FALSE))</f>
        <v>-</v>
      </c>
      <c r="Z41" s="214" t="str">
        <f>IF(Z39="","",VLOOKUP(Z39,'【記載例】シフト記号表（勤務時間帯）'!$D$6:$Z$47,23,FALSE))</f>
        <v/>
      </c>
      <c r="AA41" s="215" t="str">
        <f>IF(AA39="","",VLOOKUP(AA39,'【記載例】シフト記号表（勤務時間帯）'!$D$6:$Z$47,23,FALSE))</f>
        <v>-</v>
      </c>
      <c r="AB41" s="213" t="str">
        <f>IF(AB39="","",VLOOKUP(AB39,'【記載例】シフト記号表（勤務時間帯）'!$D$6:$Z$47,23,FALSE))</f>
        <v>-</v>
      </c>
      <c r="AC41" s="214" t="str">
        <f>IF(AC39="","",VLOOKUP(AC39,'【記載例】シフト記号表（勤務時間帯）'!$D$6:$Z$47,23,FALSE))</f>
        <v>-</v>
      </c>
      <c r="AD41" s="214" t="str">
        <f>IF(AD39="","",VLOOKUP(AD39,'【記載例】シフト記号表（勤務時間帯）'!$D$6:$Z$47,23,FALSE))</f>
        <v/>
      </c>
      <c r="AE41" s="214" t="str">
        <f>IF(AE39="","",VLOOKUP(AE39,'【記載例】シフト記号表（勤務時間帯）'!$D$6:$Z$47,23,FALSE))</f>
        <v/>
      </c>
      <c r="AF41" s="214">
        <f>IF(AF39="","",VLOOKUP(AF39,'【記載例】シフト記号表（勤務時間帯）'!$D$6:$Z$47,23,FALSE))</f>
        <v>3.9999999999999991</v>
      </c>
      <c r="AG41" s="214">
        <f>IF(AG39="","",VLOOKUP(AG39,'【記載例】シフト記号表（勤務時間帯）'!$D$6:$Z$47,23,FALSE))</f>
        <v>6</v>
      </c>
      <c r="AH41" s="215" t="str">
        <f>IF(AH39="","",VLOOKUP(AH39,'【記載例】シフト記号表（勤務時間帯）'!$D$6:$Z$47,23,FALSE))</f>
        <v>-</v>
      </c>
      <c r="AI41" s="213" t="str">
        <f>IF(AI39="","",VLOOKUP(AI39,'【記載例】シフト記号表（勤務時間帯）'!$D$6:$Z$47,23,FALSE))</f>
        <v>-</v>
      </c>
      <c r="AJ41" s="214" t="str">
        <f>IF(AJ39="","",VLOOKUP(AJ39,'【記載例】シフト記号表（勤務時間帯）'!$D$6:$Z$47,23,FALSE))</f>
        <v/>
      </c>
      <c r="AK41" s="214">
        <f>IF(AK39="","",VLOOKUP(AK39,'【記載例】シフト記号表（勤務時間帯）'!$D$6:$Z$47,23,FALSE))</f>
        <v>3.9999999999999991</v>
      </c>
      <c r="AL41" s="214">
        <f>IF(AL39="","",VLOOKUP(AL39,'【記載例】シフト記号表（勤務時間帯）'!$D$6:$Z$47,23,FALSE))</f>
        <v>6</v>
      </c>
      <c r="AM41" s="214" t="str">
        <f>IF(AM39="","",VLOOKUP(AM39,'【記載例】シフト記号表（勤務時間帯）'!$D$6:$Z$47,23,FALSE))</f>
        <v/>
      </c>
      <c r="AN41" s="214" t="str">
        <f>IF(AN39="","",VLOOKUP(AN39,'【記載例】シフト記号表（勤務時間帯）'!$D$6:$Z$47,23,FALSE))</f>
        <v>-</v>
      </c>
      <c r="AO41" s="215" t="str">
        <f>IF(AO39="","",VLOOKUP(AO39,'【記載例】シフト記号表（勤務時間帯）'!$D$6:$Z$47,23,FALSE))</f>
        <v>-</v>
      </c>
      <c r="AP41" s="213" t="str">
        <f>IF(AP39="","",VLOOKUP(AP39,'【記載例】シフト記号表（勤務時間帯）'!$D$6:$Z$47,23,FALSE))</f>
        <v>-</v>
      </c>
      <c r="AQ41" s="214" t="str">
        <f>IF(AQ39="","",VLOOKUP(AQ39,'【記載例】シフト記号表（勤務時間帯）'!$D$6:$Z$47,23,FALSE))</f>
        <v/>
      </c>
      <c r="AR41" s="214" t="str">
        <f>IF(AR39="","",VLOOKUP(AR39,'【記載例】シフト記号表（勤務時間帯）'!$D$6:$Z$47,23,FALSE))</f>
        <v>-</v>
      </c>
      <c r="AS41" s="214" t="str">
        <f>IF(AS39="","",VLOOKUP(AS39,'【記載例】シフト記号表（勤務時間帯）'!$D$6:$Z$47,23,FALSE))</f>
        <v>-</v>
      </c>
      <c r="AT41" s="214">
        <f>IF(AT39="","",VLOOKUP(AT39,'【記載例】シフト記号表（勤務時間帯）'!$D$6:$Z$47,23,FALSE))</f>
        <v>3.9999999999999991</v>
      </c>
      <c r="AU41" s="214">
        <f>IF(AU39="","",VLOOKUP(AU39,'【記載例】シフト記号表（勤務時間帯）'!$D$6:$Z$47,23,FALSE))</f>
        <v>6</v>
      </c>
      <c r="AV41" s="215" t="str">
        <f>IF(AV39="","",VLOOKUP(AV39,'【記載例】シフト記号表（勤務時間帯）'!$D$6:$Z$47,23,FALSE))</f>
        <v/>
      </c>
      <c r="AW41" s="213" t="str">
        <f>IF(AW39="","",VLOOKUP(AW39,'【記載例】シフト記号表（勤務時間帯）'!$D$6:$Z$47,23,FALSE))</f>
        <v/>
      </c>
      <c r="AX41" s="214" t="str">
        <f>IF(AX39="","",VLOOKUP(AX39,'【記載例】シフト記号表（勤務時間帯）'!$D$6:$Z$47,23,FALSE))</f>
        <v/>
      </c>
      <c r="AY41" s="214" t="str">
        <f>IF(AY39="","",VLOOKUP(AY39,'【記載例】シフト記号表（勤務時間帯）'!$D$6:$Z$47,23,FALSE))</f>
        <v/>
      </c>
      <c r="AZ41" s="254">
        <f>IF($BC$3="４週",SUM(U41:AV41),IF($BC$3="暦月",SUM(U41:AY41),""))</f>
        <v>40</v>
      </c>
      <c r="BA41" s="255"/>
      <c r="BB41" s="256">
        <f>IF($BC$3="４週",AZ41/4,IF($BC$3="暦月",(AZ41/($BC$8/7)),""))</f>
        <v>10</v>
      </c>
      <c r="BC41" s="255"/>
      <c r="BD41" s="248"/>
      <c r="BE41" s="249"/>
      <c r="BF41" s="249"/>
      <c r="BG41" s="249"/>
      <c r="BH41" s="250"/>
    </row>
    <row r="42" spans="2:60" ht="20.25" customHeight="1" x14ac:dyDescent="0.45">
      <c r="B42" s="129"/>
      <c r="C42" s="381" t="s">
        <v>85</v>
      </c>
      <c r="D42" s="382"/>
      <c r="E42" s="383"/>
      <c r="F42" s="124"/>
      <c r="G42" s="126"/>
      <c r="H42" s="335" t="s">
        <v>105</v>
      </c>
      <c r="I42" s="257" t="s">
        <v>80</v>
      </c>
      <c r="J42" s="258"/>
      <c r="K42" s="258"/>
      <c r="L42" s="259"/>
      <c r="M42" s="270" t="s">
        <v>127</v>
      </c>
      <c r="N42" s="271"/>
      <c r="O42" s="272"/>
      <c r="P42" s="21" t="s">
        <v>18</v>
      </c>
      <c r="Q42" s="27"/>
      <c r="R42" s="27"/>
      <c r="S42" s="15"/>
      <c r="T42" s="55"/>
      <c r="U42" s="216" t="s">
        <v>151</v>
      </c>
      <c r="V42" s="217"/>
      <c r="W42" s="217" t="s">
        <v>152</v>
      </c>
      <c r="X42" s="217" t="s">
        <v>160</v>
      </c>
      <c r="Y42" s="217" t="s">
        <v>161</v>
      </c>
      <c r="Z42" s="217" t="s">
        <v>208</v>
      </c>
      <c r="AA42" s="218"/>
      <c r="AB42" s="216" t="s">
        <v>151</v>
      </c>
      <c r="AC42" s="217"/>
      <c r="AD42" s="217" t="s">
        <v>153</v>
      </c>
      <c r="AE42" s="217" t="s">
        <v>160</v>
      </c>
      <c r="AF42" s="217" t="s">
        <v>161</v>
      </c>
      <c r="AG42" s="217"/>
      <c r="AH42" s="218" t="s">
        <v>151</v>
      </c>
      <c r="AI42" s="216" t="s">
        <v>160</v>
      </c>
      <c r="AJ42" s="217" t="s">
        <v>161</v>
      </c>
      <c r="AK42" s="217"/>
      <c r="AL42" s="217" t="s">
        <v>151</v>
      </c>
      <c r="AM42" s="217" t="s">
        <v>151</v>
      </c>
      <c r="AN42" s="217" t="s">
        <v>209</v>
      </c>
      <c r="AO42" s="218"/>
      <c r="AP42" s="216" t="s">
        <v>160</v>
      </c>
      <c r="AQ42" s="217" t="s">
        <v>161</v>
      </c>
      <c r="AR42" s="217"/>
      <c r="AS42" s="217" t="s">
        <v>151</v>
      </c>
      <c r="AT42" s="217"/>
      <c r="AU42" s="217" t="s">
        <v>160</v>
      </c>
      <c r="AV42" s="218" t="s">
        <v>161</v>
      </c>
      <c r="AW42" s="216"/>
      <c r="AX42" s="217"/>
      <c r="AY42" s="217"/>
      <c r="AZ42" s="279"/>
      <c r="BA42" s="280"/>
      <c r="BB42" s="281"/>
      <c r="BC42" s="280"/>
      <c r="BD42" s="242"/>
      <c r="BE42" s="243"/>
      <c r="BF42" s="243"/>
      <c r="BG42" s="243"/>
      <c r="BH42" s="244"/>
    </row>
    <row r="43" spans="2:60" ht="20.25" customHeight="1" x14ac:dyDescent="0.45">
      <c r="B43" s="125">
        <f>B40+1</f>
        <v>8</v>
      </c>
      <c r="C43" s="375"/>
      <c r="D43" s="376"/>
      <c r="E43" s="377"/>
      <c r="F43" s="124" t="str">
        <f>C42</f>
        <v>介護従業者</v>
      </c>
      <c r="G43" s="126"/>
      <c r="H43" s="336"/>
      <c r="I43" s="260"/>
      <c r="J43" s="261"/>
      <c r="K43" s="261"/>
      <c r="L43" s="262"/>
      <c r="M43" s="273"/>
      <c r="N43" s="274"/>
      <c r="O43" s="275"/>
      <c r="P43" s="23" t="s">
        <v>72</v>
      </c>
      <c r="Q43" s="24"/>
      <c r="R43" s="24"/>
      <c r="S43" s="19"/>
      <c r="T43" s="53"/>
      <c r="U43" s="210">
        <f>IF(U42="","",VLOOKUP(U42,'【記載例】シフト記号表（勤務時間帯）'!$D$6:$X$47,21,FALSE))</f>
        <v>7.9999999999999982</v>
      </c>
      <c r="V43" s="211" t="str">
        <f>IF(V42="","",VLOOKUP(V42,'【記載例】シフト記号表（勤務時間帯）'!$D$6:$X$47,21,FALSE))</f>
        <v/>
      </c>
      <c r="W43" s="211">
        <f>IF(W42="","",VLOOKUP(W42,'【記載例】シフト記号表（勤務時間帯）'!$D$6:$X$47,21,FALSE))</f>
        <v>8</v>
      </c>
      <c r="X43" s="211">
        <f>IF(X42="","",VLOOKUP(X42,'【記載例】シフト記号表（勤務時間帯）'!$D$6:$X$47,21,FALSE))</f>
        <v>3</v>
      </c>
      <c r="Y43" s="211">
        <f>IF(Y42="","",VLOOKUP(Y42,'【記載例】シフト記号表（勤務時間帯）'!$D$6:$X$47,21,FALSE))</f>
        <v>3</v>
      </c>
      <c r="Z43" s="211">
        <f>IF(Z42="","",VLOOKUP(Z42,'【記載例】シフト記号表（勤務時間帯）'!$D$6:$X$47,21,FALSE))</f>
        <v>7.9999999999999982</v>
      </c>
      <c r="AA43" s="212" t="str">
        <f>IF(AA42="","",VLOOKUP(AA42,'【記載例】シフト記号表（勤務時間帯）'!$D$6:$X$47,21,FALSE))</f>
        <v/>
      </c>
      <c r="AB43" s="210">
        <f>IF(AB42="","",VLOOKUP(AB42,'【記載例】シフト記号表（勤務時間帯）'!$D$6:$X$47,21,FALSE))</f>
        <v>7.9999999999999982</v>
      </c>
      <c r="AC43" s="211" t="str">
        <f>IF(AC42="","",VLOOKUP(AC42,'【記載例】シフト記号表（勤務時間帯）'!$D$6:$X$47,21,FALSE))</f>
        <v/>
      </c>
      <c r="AD43" s="211">
        <f>IF(AD42="","",VLOOKUP(AD42,'【記載例】シフト記号表（勤務時間帯）'!$D$6:$X$47,21,FALSE))</f>
        <v>8</v>
      </c>
      <c r="AE43" s="211">
        <f>IF(AE42="","",VLOOKUP(AE42,'【記載例】シフト記号表（勤務時間帯）'!$D$6:$X$47,21,FALSE))</f>
        <v>3</v>
      </c>
      <c r="AF43" s="211">
        <f>IF(AF42="","",VLOOKUP(AF42,'【記載例】シフト記号表（勤務時間帯）'!$D$6:$X$47,21,FALSE))</f>
        <v>3</v>
      </c>
      <c r="AG43" s="211" t="str">
        <f>IF(AG42="","",VLOOKUP(AG42,'【記載例】シフト記号表（勤務時間帯）'!$D$6:$X$47,21,FALSE))</f>
        <v/>
      </c>
      <c r="AH43" s="212">
        <f>IF(AH42="","",VLOOKUP(AH42,'【記載例】シフト記号表（勤務時間帯）'!$D$6:$X$47,21,FALSE))</f>
        <v>7.9999999999999982</v>
      </c>
      <c r="AI43" s="210">
        <f>IF(AI42="","",VLOOKUP(AI42,'【記載例】シフト記号表（勤務時間帯）'!$D$6:$X$47,21,FALSE))</f>
        <v>3</v>
      </c>
      <c r="AJ43" s="211">
        <f>IF(AJ42="","",VLOOKUP(AJ42,'【記載例】シフト記号表（勤務時間帯）'!$D$6:$X$47,21,FALSE))</f>
        <v>3</v>
      </c>
      <c r="AK43" s="211" t="str">
        <f>IF(AK42="","",VLOOKUP(AK42,'【記載例】シフト記号表（勤務時間帯）'!$D$6:$X$47,21,FALSE))</f>
        <v/>
      </c>
      <c r="AL43" s="211">
        <f>IF(AL42="","",VLOOKUP(AL42,'【記載例】シフト記号表（勤務時間帯）'!$D$6:$X$47,21,FALSE))</f>
        <v>7.9999999999999982</v>
      </c>
      <c r="AM43" s="211">
        <f>IF(AM42="","",VLOOKUP(AM42,'【記載例】シフト記号表（勤務時間帯）'!$D$6:$X$47,21,FALSE))</f>
        <v>7.9999999999999982</v>
      </c>
      <c r="AN43" s="211">
        <f>IF(AN42="","",VLOOKUP(AN42,'【記載例】シフト記号表（勤務時間帯）'!$D$6:$X$47,21,FALSE))</f>
        <v>8</v>
      </c>
      <c r="AO43" s="212" t="str">
        <f>IF(AO42="","",VLOOKUP(AO42,'【記載例】シフト記号表（勤務時間帯）'!$D$6:$X$47,21,FALSE))</f>
        <v/>
      </c>
      <c r="AP43" s="210">
        <f>IF(AP42="","",VLOOKUP(AP42,'【記載例】シフト記号表（勤務時間帯）'!$D$6:$X$47,21,FALSE))</f>
        <v>3</v>
      </c>
      <c r="AQ43" s="211">
        <f>IF(AQ42="","",VLOOKUP(AQ42,'【記載例】シフト記号表（勤務時間帯）'!$D$6:$X$47,21,FALSE))</f>
        <v>3</v>
      </c>
      <c r="AR43" s="211" t="str">
        <f>IF(AR42="","",VLOOKUP(AR42,'【記載例】シフト記号表（勤務時間帯）'!$D$6:$X$47,21,FALSE))</f>
        <v/>
      </c>
      <c r="AS43" s="211">
        <f>IF(AS42="","",VLOOKUP(AS42,'【記載例】シフト記号表（勤務時間帯）'!$D$6:$X$47,21,FALSE))</f>
        <v>7.9999999999999982</v>
      </c>
      <c r="AT43" s="211" t="str">
        <f>IF(AT42="","",VLOOKUP(AT42,'【記載例】シフト記号表（勤務時間帯）'!$D$6:$X$47,21,FALSE))</f>
        <v/>
      </c>
      <c r="AU43" s="211">
        <f>IF(AU42="","",VLOOKUP(AU42,'【記載例】シフト記号表（勤務時間帯）'!$D$6:$X$47,21,FALSE))</f>
        <v>3</v>
      </c>
      <c r="AV43" s="212">
        <f>IF(AV42="","",VLOOKUP(AV42,'【記載例】シフト記号表（勤務時間帯）'!$D$6:$X$47,21,FALSE))</f>
        <v>3</v>
      </c>
      <c r="AW43" s="210" t="str">
        <f>IF(AW42="","",VLOOKUP(AW42,'【記載例】シフト記号表（勤務時間帯）'!$D$6:$X$47,21,FALSE))</f>
        <v/>
      </c>
      <c r="AX43" s="211" t="str">
        <f>IF(AX42="","",VLOOKUP(AX42,'【記載例】シフト記号表（勤務時間帯）'!$D$6:$X$47,21,FALSE))</f>
        <v/>
      </c>
      <c r="AY43" s="211" t="str">
        <f>IF(AY42="","",VLOOKUP(AY42,'【記載例】シフト記号表（勤務時間帯）'!$D$6:$X$47,21,FALSE))</f>
        <v/>
      </c>
      <c r="AZ43" s="251">
        <f>IF($BC$3="４週",SUM(U43:AV43),IF($BC$3="暦月",SUM(U43:AY43),""))</f>
        <v>110</v>
      </c>
      <c r="BA43" s="252"/>
      <c r="BB43" s="253">
        <f>IF($BC$3="４週",AZ43/4,IF($BC$3="暦月",(AZ43/($BC$8/7)),""))</f>
        <v>27.5</v>
      </c>
      <c r="BC43" s="252"/>
      <c r="BD43" s="245"/>
      <c r="BE43" s="246"/>
      <c r="BF43" s="246"/>
      <c r="BG43" s="246"/>
      <c r="BH43" s="247"/>
    </row>
    <row r="44" spans="2:60" ht="20.25" customHeight="1" x14ac:dyDescent="0.45">
      <c r="B44" s="127"/>
      <c r="C44" s="378"/>
      <c r="D44" s="379"/>
      <c r="E44" s="380"/>
      <c r="F44" s="170"/>
      <c r="G44" s="128" t="str">
        <f>C42</f>
        <v>介護従業者</v>
      </c>
      <c r="H44" s="337"/>
      <c r="I44" s="263"/>
      <c r="J44" s="264"/>
      <c r="K44" s="264"/>
      <c r="L44" s="265"/>
      <c r="M44" s="276"/>
      <c r="N44" s="277"/>
      <c r="O44" s="278"/>
      <c r="P44" s="25" t="s">
        <v>73</v>
      </c>
      <c r="Q44" s="29"/>
      <c r="R44" s="29"/>
      <c r="S44" s="17"/>
      <c r="T44" s="54"/>
      <c r="U44" s="213" t="str">
        <f>IF(U42="","",VLOOKUP(U42,'【記載例】シフト記号表（勤務時間帯）'!$D$6:$Z$47,23,FALSE))</f>
        <v>-</v>
      </c>
      <c r="V44" s="214" t="str">
        <f>IF(V42="","",VLOOKUP(V42,'【記載例】シフト記号表（勤務時間帯）'!$D$6:$Z$47,23,FALSE))</f>
        <v/>
      </c>
      <c r="W44" s="214" t="str">
        <f>IF(W42="","",VLOOKUP(W42,'【記載例】シフト記号表（勤務時間帯）'!$D$6:$Z$47,23,FALSE))</f>
        <v>-</v>
      </c>
      <c r="X44" s="214">
        <f>IF(X42="","",VLOOKUP(X42,'【記載例】シフト記号表（勤務時間帯）'!$D$6:$Z$47,23,FALSE))</f>
        <v>3.9999999999999991</v>
      </c>
      <c r="Y44" s="214">
        <f>IF(Y42="","",VLOOKUP(Y42,'【記載例】シフト記号表（勤務時間帯）'!$D$6:$Z$47,23,FALSE))</f>
        <v>6</v>
      </c>
      <c r="Z44" s="214" t="str">
        <f>IF(Z42="","",VLOOKUP(Z42,'【記載例】シフト記号表（勤務時間帯）'!$D$6:$Z$47,23,FALSE))</f>
        <v>-</v>
      </c>
      <c r="AA44" s="215" t="str">
        <f>IF(AA42="","",VLOOKUP(AA42,'【記載例】シフト記号表（勤務時間帯）'!$D$6:$Z$47,23,FALSE))</f>
        <v/>
      </c>
      <c r="AB44" s="213" t="str">
        <f>IF(AB42="","",VLOOKUP(AB42,'【記載例】シフト記号表（勤務時間帯）'!$D$6:$Z$47,23,FALSE))</f>
        <v>-</v>
      </c>
      <c r="AC44" s="214" t="str">
        <f>IF(AC42="","",VLOOKUP(AC42,'【記載例】シフト記号表（勤務時間帯）'!$D$6:$Z$47,23,FALSE))</f>
        <v/>
      </c>
      <c r="AD44" s="214" t="str">
        <f>IF(AD42="","",VLOOKUP(AD42,'【記載例】シフト記号表（勤務時間帯）'!$D$6:$Z$47,23,FALSE))</f>
        <v>-</v>
      </c>
      <c r="AE44" s="214">
        <f>IF(AE42="","",VLOOKUP(AE42,'【記載例】シフト記号表（勤務時間帯）'!$D$6:$Z$47,23,FALSE))</f>
        <v>3.9999999999999991</v>
      </c>
      <c r="AF44" s="214">
        <f>IF(AF42="","",VLOOKUP(AF42,'【記載例】シフト記号表（勤務時間帯）'!$D$6:$Z$47,23,FALSE))</f>
        <v>6</v>
      </c>
      <c r="AG44" s="214" t="str">
        <f>IF(AG42="","",VLOOKUP(AG42,'【記載例】シフト記号表（勤務時間帯）'!$D$6:$Z$47,23,FALSE))</f>
        <v/>
      </c>
      <c r="AH44" s="215" t="str">
        <f>IF(AH42="","",VLOOKUP(AH42,'【記載例】シフト記号表（勤務時間帯）'!$D$6:$Z$47,23,FALSE))</f>
        <v>-</v>
      </c>
      <c r="AI44" s="213">
        <f>IF(AI42="","",VLOOKUP(AI42,'【記載例】シフト記号表（勤務時間帯）'!$D$6:$Z$47,23,FALSE))</f>
        <v>3.9999999999999991</v>
      </c>
      <c r="AJ44" s="214">
        <f>IF(AJ42="","",VLOOKUP(AJ42,'【記載例】シフト記号表（勤務時間帯）'!$D$6:$Z$47,23,FALSE))</f>
        <v>6</v>
      </c>
      <c r="AK44" s="214" t="str">
        <f>IF(AK42="","",VLOOKUP(AK42,'【記載例】シフト記号表（勤務時間帯）'!$D$6:$Z$47,23,FALSE))</f>
        <v/>
      </c>
      <c r="AL44" s="214" t="str">
        <f>IF(AL42="","",VLOOKUP(AL42,'【記載例】シフト記号表（勤務時間帯）'!$D$6:$Z$47,23,FALSE))</f>
        <v>-</v>
      </c>
      <c r="AM44" s="214" t="str">
        <f>IF(AM42="","",VLOOKUP(AM42,'【記載例】シフト記号表（勤務時間帯）'!$D$6:$Z$47,23,FALSE))</f>
        <v>-</v>
      </c>
      <c r="AN44" s="214" t="str">
        <f>IF(AN42="","",VLOOKUP(AN42,'【記載例】シフト記号表（勤務時間帯）'!$D$6:$Z$47,23,FALSE))</f>
        <v>-</v>
      </c>
      <c r="AO44" s="215" t="str">
        <f>IF(AO42="","",VLOOKUP(AO42,'【記載例】シフト記号表（勤務時間帯）'!$D$6:$Z$47,23,FALSE))</f>
        <v/>
      </c>
      <c r="AP44" s="213">
        <f>IF(AP42="","",VLOOKUP(AP42,'【記載例】シフト記号表（勤務時間帯）'!$D$6:$Z$47,23,FALSE))</f>
        <v>3.9999999999999991</v>
      </c>
      <c r="AQ44" s="214">
        <f>IF(AQ42="","",VLOOKUP(AQ42,'【記載例】シフト記号表（勤務時間帯）'!$D$6:$Z$47,23,FALSE))</f>
        <v>6</v>
      </c>
      <c r="AR44" s="214" t="str">
        <f>IF(AR42="","",VLOOKUP(AR42,'【記載例】シフト記号表（勤務時間帯）'!$D$6:$Z$47,23,FALSE))</f>
        <v/>
      </c>
      <c r="AS44" s="214" t="str">
        <f>IF(AS42="","",VLOOKUP(AS42,'【記載例】シフト記号表（勤務時間帯）'!$D$6:$Z$47,23,FALSE))</f>
        <v>-</v>
      </c>
      <c r="AT44" s="214" t="str">
        <f>IF(AT42="","",VLOOKUP(AT42,'【記載例】シフト記号表（勤務時間帯）'!$D$6:$Z$47,23,FALSE))</f>
        <v/>
      </c>
      <c r="AU44" s="214">
        <f>IF(AU42="","",VLOOKUP(AU42,'【記載例】シフト記号表（勤務時間帯）'!$D$6:$Z$47,23,FALSE))</f>
        <v>3.9999999999999991</v>
      </c>
      <c r="AV44" s="215">
        <f>IF(AV42="","",VLOOKUP(AV42,'【記載例】シフト記号表（勤務時間帯）'!$D$6:$Z$47,23,FALSE))</f>
        <v>6</v>
      </c>
      <c r="AW44" s="213" t="str">
        <f>IF(AW42="","",VLOOKUP(AW42,'【記載例】シフト記号表（勤務時間帯）'!$D$6:$Z$47,23,FALSE))</f>
        <v/>
      </c>
      <c r="AX44" s="214" t="str">
        <f>IF(AX42="","",VLOOKUP(AX42,'【記載例】シフト記号表（勤務時間帯）'!$D$6:$Z$47,23,FALSE))</f>
        <v/>
      </c>
      <c r="AY44" s="214" t="str">
        <f>IF(AY42="","",VLOOKUP(AY42,'【記載例】シフト記号表（勤務時間帯）'!$D$6:$Z$47,23,FALSE))</f>
        <v/>
      </c>
      <c r="AZ44" s="254">
        <f>IF($BC$3="４週",SUM(U44:AV44),IF($BC$3="暦月",SUM(U44:AY44),""))</f>
        <v>50</v>
      </c>
      <c r="BA44" s="255"/>
      <c r="BB44" s="256">
        <f>IF($BC$3="４週",AZ44/4,IF($BC$3="暦月",(AZ44/($BC$8/7)),""))</f>
        <v>12.5</v>
      </c>
      <c r="BC44" s="255"/>
      <c r="BD44" s="248"/>
      <c r="BE44" s="249"/>
      <c r="BF44" s="249"/>
      <c r="BG44" s="249"/>
      <c r="BH44" s="250"/>
    </row>
    <row r="45" spans="2:60" ht="20.25" customHeight="1" x14ac:dyDescent="0.45">
      <c r="B45" s="129"/>
      <c r="C45" s="381" t="s">
        <v>85</v>
      </c>
      <c r="D45" s="382"/>
      <c r="E45" s="383"/>
      <c r="F45" s="124"/>
      <c r="G45" s="126"/>
      <c r="H45" s="335" t="s">
        <v>105</v>
      </c>
      <c r="I45" s="257" t="s">
        <v>79</v>
      </c>
      <c r="J45" s="258"/>
      <c r="K45" s="258"/>
      <c r="L45" s="259"/>
      <c r="M45" s="270" t="s">
        <v>128</v>
      </c>
      <c r="N45" s="271"/>
      <c r="O45" s="272"/>
      <c r="P45" s="21" t="s">
        <v>18</v>
      </c>
      <c r="Q45" s="27"/>
      <c r="R45" s="27"/>
      <c r="S45" s="15"/>
      <c r="T45" s="55"/>
      <c r="U45" s="216" t="s">
        <v>161</v>
      </c>
      <c r="V45" s="217" t="s">
        <v>211</v>
      </c>
      <c r="W45" s="217" t="s">
        <v>153</v>
      </c>
      <c r="X45" s="217"/>
      <c r="Y45" s="217"/>
      <c r="Z45" s="217" t="s">
        <v>209</v>
      </c>
      <c r="AA45" s="218" t="s">
        <v>160</v>
      </c>
      <c r="AB45" s="216" t="s">
        <v>161</v>
      </c>
      <c r="AC45" s="217"/>
      <c r="AD45" s="217"/>
      <c r="AE45" s="217" t="s">
        <v>151</v>
      </c>
      <c r="AF45" s="217" t="s">
        <v>153</v>
      </c>
      <c r="AG45" s="217" t="s">
        <v>153</v>
      </c>
      <c r="AH45" s="218" t="s">
        <v>160</v>
      </c>
      <c r="AI45" s="216" t="s">
        <v>161</v>
      </c>
      <c r="AJ45" s="217" t="s">
        <v>153</v>
      </c>
      <c r="AK45" s="217"/>
      <c r="AL45" s="217" t="s">
        <v>152</v>
      </c>
      <c r="AM45" s="217" t="s">
        <v>160</v>
      </c>
      <c r="AN45" s="217" t="s">
        <v>161</v>
      </c>
      <c r="AO45" s="218"/>
      <c r="AP45" s="216"/>
      <c r="AQ45" s="217" t="s">
        <v>160</v>
      </c>
      <c r="AR45" s="217" t="s">
        <v>161</v>
      </c>
      <c r="AS45" s="217"/>
      <c r="AT45" s="217" t="s">
        <v>151</v>
      </c>
      <c r="AU45" s="217" t="s">
        <v>152</v>
      </c>
      <c r="AV45" s="218" t="s">
        <v>160</v>
      </c>
      <c r="AW45" s="216"/>
      <c r="AX45" s="217"/>
      <c r="AY45" s="217"/>
      <c r="AZ45" s="279"/>
      <c r="BA45" s="280"/>
      <c r="BB45" s="281"/>
      <c r="BC45" s="280"/>
      <c r="BD45" s="242"/>
      <c r="BE45" s="243"/>
      <c r="BF45" s="243"/>
      <c r="BG45" s="243"/>
      <c r="BH45" s="244"/>
    </row>
    <row r="46" spans="2:60" ht="20.25" customHeight="1" x14ac:dyDescent="0.45">
      <c r="B46" s="125">
        <f>B43+1</f>
        <v>9</v>
      </c>
      <c r="C46" s="375"/>
      <c r="D46" s="376"/>
      <c r="E46" s="377"/>
      <c r="F46" s="124" t="str">
        <f>C45</f>
        <v>介護従業者</v>
      </c>
      <c r="G46" s="126"/>
      <c r="H46" s="336"/>
      <c r="I46" s="260"/>
      <c r="J46" s="261"/>
      <c r="K46" s="261"/>
      <c r="L46" s="262"/>
      <c r="M46" s="273"/>
      <c r="N46" s="274"/>
      <c r="O46" s="275"/>
      <c r="P46" s="23" t="s">
        <v>72</v>
      </c>
      <c r="Q46" s="24"/>
      <c r="R46" s="24"/>
      <c r="S46" s="19"/>
      <c r="T46" s="53"/>
      <c r="U46" s="210">
        <f>IF(U45="","",VLOOKUP(U45,'【記載例】シフト記号表（勤務時間帯）'!$D$6:$X$47,21,FALSE))</f>
        <v>3</v>
      </c>
      <c r="V46" s="211">
        <f>IF(V45="","",VLOOKUP(V45,'【記載例】シフト記号表（勤務時間帯）'!$D$6:$X$47,21,FALSE))</f>
        <v>8</v>
      </c>
      <c r="W46" s="211">
        <f>IF(W45="","",VLOOKUP(W45,'【記載例】シフト記号表（勤務時間帯）'!$D$6:$X$47,21,FALSE))</f>
        <v>8</v>
      </c>
      <c r="X46" s="211" t="str">
        <f>IF(X45="","",VLOOKUP(X45,'【記載例】シフト記号表（勤務時間帯）'!$D$6:$X$47,21,FALSE))</f>
        <v/>
      </c>
      <c r="Y46" s="211" t="str">
        <f>IF(Y45="","",VLOOKUP(Y45,'【記載例】シフト記号表（勤務時間帯）'!$D$6:$X$47,21,FALSE))</f>
        <v/>
      </c>
      <c r="Z46" s="211">
        <f>IF(Z45="","",VLOOKUP(Z45,'【記載例】シフト記号表（勤務時間帯）'!$D$6:$X$47,21,FALSE))</f>
        <v>8</v>
      </c>
      <c r="AA46" s="212">
        <f>IF(AA45="","",VLOOKUP(AA45,'【記載例】シフト記号表（勤務時間帯）'!$D$6:$X$47,21,FALSE))</f>
        <v>3</v>
      </c>
      <c r="AB46" s="210">
        <f>IF(AB45="","",VLOOKUP(AB45,'【記載例】シフト記号表（勤務時間帯）'!$D$6:$X$47,21,FALSE))</f>
        <v>3</v>
      </c>
      <c r="AC46" s="211" t="str">
        <f>IF(AC45="","",VLOOKUP(AC45,'【記載例】シフト記号表（勤務時間帯）'!$D$6:$X$47,21,FALSE))</f>
        <v/>
      </c>
      <c r="AD46" s="211" t="str">
        <f>IF(AD45="","",VLOOKUP(AD45,'【記載例】シフト記号表（勤務時間帯）'!$D$6:$X$47,21,FALSE))</f>
        <v/>
      </c>
      <c r="AE46" s="211">
        <f>IF(AE45="","",VLOOKUP(AE45,'【記載例】シフト記号表（勤務時間帯）'!$D$6:$X$47,21,FALSE))</f>
        <v>7.9999999999999982</v>
      </c>
      <c r="AF46" s="211">
        <f>IF(AF45="","",VLOOKUP(AF45,'【記載例】シフト記号表（勤務時間帯）'!$D$6:$X$47,21,FALSE))</f>
        <v>8</v>
      </c>
      <c r="AG46" s="211">
        <f>IF(AG45="","",VLOOKUP(AG45,'【記載例】シフト記号表（勤務時間帯）'!$D$6:$X$47,21,FALSE))</f>
        <v>8</v>
      </c>
      <c r="AH46" s="212">
        <f>IF(AH45="","",VLOOKUP(AH45,'【記載例】シフト記号表（勤務時間帯）'!$D$6:$X$47,21,FALSE))</f>
        <v>3</v>
      </c>
      <c r="AI46" s="210">
        <f>IF(AI45="","",VLOOKUP(AI45,'【記載例】シフト記号表（勤務時間帯）'!$D$6:$X$47,21,FALSE))</f>
        <v>3</v>
      </c>
      <c r="AJ46" s="211">
        <f>IF(AJ45="","",VLOOKUP(AJ45,'【記載例】シフト記号表（勤務時間帯）'!$D$6:$X$47,21,FALSE))</f>
        <v>8</v>
      </c>
      <c r="AK46" s="211" t="str">
        <f>IF(AK45="","",VLOOKUP(AK45,'【記載例】シフト記号表（勤務時間帯）'!$D$6:$X$47,21,FALSE))</f>
        <v/>
      </c>
      <c r="AL46" s="211">
        <f>IF(AL45="","",VLOOKUP(AL45,'【記載例】シフト記号表（勤務時間帯）'!$D$6:$X$47,21,FALSE))</f>
        <v>8</v>
      </c>
      <c r="AM46" s="211">
        <f>IF(AM45="","",VLOOKUP(AM45,'【記載例】シフト記号表（勤務時間帯）'!$D$6:$X$47,21,FALSE))</f>
        <v>3</v>
      </c>
      <c r="AN46" s="211">
        <f>IF(AN45="","",VLOOKUP(AN45,'【記載例】シフト記号表（勤務時間帯）'!$D$6:$X$47,21,FALSE))</f>
        <v>3</v>
      </c>
      <c r="AO46" s="212" t="str">
        <f>IF(AO45="","",VLOOKUP(AO45,'【記載例】シフト記号表（勤務時間帯）'!$D$6:$X$47,21,FALSE))</f>
        <v/>
      </c>
      <c r="AP46" s="210" t="str">
        <f>IF(AP45="","",VLOOKUP(AP45,'【記載例】シフト記号表（勤務時間帯）'!$D$6:$X$47,21,FALSE))</f>
        <v/>
      </c>
      <c r="AQ46" s="211">
        <f>IF(AQ45="","",VLOOKUP(AQ45,'【記載例】シフト記号表（勤務時間帯）'!$D$6:$X$47,21,FALSE))</f>
        <v>3</v>
      </c>
      <c r="AR46" s="211">
        <f>IF(AR45="","",VLOOKUP(AR45,'【記載例】シフト記号表（勤務時間帯）'!$D$6:$X$47,21,FALSE))</f>
        <v>3</v>
      </c>
      <c r="AS46" s="211" t="str">
        <f>IF(AS45="","",VLOOKUP(AS45,'【記載例】シフト記号表（勤務時間帯）'!$D$6:$X$47,21,FALSE))</f>
        <v/>
      </c>
      <c r="AT46" s="211">
        <f>IF(AT45="","",VLOOKUP(AT45,'【記載例】シフト記号表（勤務時間帯）'!$D$6:$X$47,21,FALSE))</f>
        <v>7.9999999999999982</v>
      </c>
      <c r="AU46" s="211">
        <f>IF(AU45="","",VLOOKUP(AU45,'【記載例】シフト記号表（勤務時間帯）'!$D$6:$X$47,21,FALSE))</f>
        <v>8</v>
      </c>
      <c r="AV46" s="212">
        <f>IF(AV45="","",VLOOKUP(AV45,'【記載例】シフト記号表（勤務時間帯）'!$D$6:$X$47,21,FALSE))</f>
        <v>3</v>
      </c>
      <c r="AW46" s="210" t="str">
        <f>IF(AW45="","",VLOOKUP(AW45,'【記載例】シフト記号表（勤務時間帯）'!$D$6:$X$47,21,FALSE))</f>
        <v/>
      </c>
      <c r="AX46" s="211" t="str">
        <f>IF(AX45="","",VLOOKUP(AX45,'【記載例】シフト記号表（勤務時間帯）'!$D$6:$X$47,21,FALSE))</f>
        <v/>
      </c>
      <c r="AY46" s="211" t="str">
        <f>IF(AY45="","",VLOOKUP(AY45,'【記載例】シフト記号表（勤務時間帯）'!$D$6:$X$47,21,FALSE))</f>
        <v/>
      </c>
      <c r="AZ46" s="251">
        <f>IF($BC$3="４週",SUM(U46:AV46),IF($BC$3="暦月",SUM(U46:AY46),""))</f>
        <v>110</v>
      </c>
      <c r="BA46" s="252"/>
      <c r="BB46" s="253">
        <f>IF($BC$3="４週",AZ46/4,IF($BC$3="暦月",(AZ46/($BC$8/7)),""))</f>
        <v>27.5</v>
      </c>
      <c r="BC46" s="252"/>
      <c r="BD46" s="245"/>
      <c r="BE46" s="246"/>
      <c r="BF46" s="246"/>
      <c r="BG46" s="246"/>
      <c r="BH46" s="247"/>
    </row>
    <row r="47" spans="2:60" ht="20.25" customHeight="1" x14ac:dyDescent="0.45">
      <c r="B47" s="127"/>
      <c r="C47" s="378"/>
      <c r="D47" s="379"/>
      <c r="E47" s="380"/>
      <c r="F47" s="170"/>
      <c r="G47" s="128" t="str">
        <f>C45</f>
        <v>介護従業者</v>
      </c>
      <c r="H47" s="337"/>
      <c r="I47" s="263"/>
      <c r="J47" s="264"/>
      <c r="K47" s="264"/>
      <c r="L47" s="265"/>
      <c r="M47" s="276"/>
      <c r="N47" s="277"/>
      <c r="O47" s="278"/>
      <c r="P47" s="25" t="s">
        <v>73</v>
      </c>
      <c r="Q47" s="26"/>
      <c r="R47" s="26"/>
      <c r="S47" s="18"/>
      <c r="T47" s="57"/>
      <c r="U47" s="213">
        <f>IF(U45="","",VLOOKUP(U45,'【記載例】シフト記号表（勤務時間帯）'!$D$6:$Z$47,23,FALSE))</f>
        <v>6</v>
      </c>
      <c r="V47" s="214" t="str">
        <f>IF(V45="","",VLOOKUP(V45,'【記載例】シフト記号表（勤務時間帯）'!$D$6:$Z$47,23,FALSE))</f>
        <v>-</v>
      </c>
      <c r="W47" s="214" t="str">
        <f>IF(W45="","",VLOOKUP(W45,'【記載例】シフト記号表（勤務時間帯）'!$D$6:$Z$47,23,FALSE))</f>
        <v>-</v>
      </c>
      <c r="X47" s="214" t="str">
        <f>IF(X45="","",VLOOKUP(X45,'【記載例】シフト記号表（勤務時間帯）'!$D$6:$Z$47,23,FALSE))</f>
        <v/>
      </c>
      <c r="Y47" s="214" t="str">
        <f>IF(Y45="","",VLOOKUP(Y45,'【記載例】シフト記号表（勤務時間帯）'!$D$6:$Z$47,23,FALSE))</f>
        <v/>
      </c>
      <c r="Z47" s="214" t="str">
        <f>IF(Z45="","",VLOOKUP(Z45,'【記載例】シフト記号表（勤務時間帯）'!$D$6:$Z$47,23,FALSE))</f>
        <v>-</v>
      </c>
      <c r="AA47" s="215">
        <f>IF(AA45="","",VLOOKUP(AA45,'【記載例】シフト記号表（勤務時間帯）'!$D$6:$Z$47,23,FALSE))</f>
        <v>3.9999999999999991</v>
      </c>
      <c r="AB47" s="213">
        <f>IF(AB45="","",VLOOKUP(AB45,'【記載例】シフト記号表（勤務時間帯）'!$D$6:$Z$47,23,FALSE))</f>
        <v>6</v>
      </c>
      <c r="AC47" s="214" t="str">
        <f>IF(AC45="","",VLOOKUP(AC45,'【記載例】シフト記号表（勤務時間帯）'!$D$6:$Z$47,23,FALSE))</f>
        <v/>
      </c>
      <c r="AD47" s="214" t="str">
        <f>IF(AD45="","",VLOOKUP(AD45,'【記載例】シフト記号表（勤務時間帯）'!$D$6:$Z$47,23,FALSE))</f>
        <v/>
      </c>
      <c r="AE47" s="214" t="str">
        <f>IF(AE45="","",VLOOKUP(AE45,'【記載例】シフト記号表（勤務時間帯）'!$D$6:$Z$47,23,FALSE))</f>
        <v>-</v>
      </c>
      <c r="AF47" s="214" t="str">
        <f>IF(AF45="","",VLOOKUP(AF45,'【記載例】シフト記号表（勤務時間帯）'!$D$6:$Z$47,23,FALSE))</f>
        <v>-</v>
      </c>
      <c r="AG47" s="214" t="str">
        <f>IF(AG45="","",VLOOKUP(AG45,'【記載例】シフト記号表（勤務時間帯）'!$D$6:$Z$47,23,FALSE))</f>
        <v>-</v>
      </c>
      <c r="AH47" s="215">
        <f>IF(AH45="","",VLOOKUP(AH45,'【記載例】シフト記号表（勤務時間帯）'!$D$6:$Z$47,23,FALSE))</f>
        <v>3.9999999999999991</v>
      </c>
      <c r="AI47" s="213">
        <f>IF(AI45="","",VLOOKUP(AI45,'【記載例】シフト記号表（勤務時間帯）'!$D$6:$Z$47,23,FALSE))</f>
        <v>6</v>
      </c>
      <c r="AJ47" s="214" t="str">
        <f>IF(AJ45="","",VLOOKUP(AJ45,'【記載例】シフト記号表（勤務時間帯）'!$D$6:$Z$47,23,FALSE))</f>
        <v>-</v>
      </c>
      <c r="AK47" s="214" t="str">
        <f>IF(AK45="","",VLOOKUP(AK45,'【記載例】シフト記号表（勤務時間帯）'!$D$6:$Z$47,23,FALSE))</f>
        <v/>
      </c>
      <c r="AL47" s="214" t="str">
        <f>IF(AL45="","",VLOOKUP(AL45,'【記載例】シフト記号表（勤務時間帯）'!$D$6:$Z$47,23,FALSE))</f>
        <v>-</v>
      </c>
      <c r="AM47" s="214">
        <f>IF(AM45="","",VLOOKUP(AM45,'【記載例】シフト記号表（勤務時間帯）'!$D$6:$Z$47,23,FALSE))</f>
        <v>3.9999999999999991</v>
      </c>
      <c r="AN47" s="214">
        <f>IF(AN45="","",VLOOKUP(AN45,'【記載例】シフト記号表（勤務時間帯）'!$D$6:$Z$47,23,FALSE))</f>
        <v>6</v>
      </c>
      <c r="AO47" s="215" t="str">
        <f>IF(AO45="","",VLOOKUP(AO45,'【記載例】シフト記号表（勤務時間帯）'!$D$6:$Z$47,23,FALSE))</f>
        <v/>
      </c>
      <c r="AP47" s="213" t="str">
        <f>IF(AP45="","",VLOOKUP(AP45,'【記載例】シフト記号表（勤務時間帯）'!$D$6:$Z$47,23,FALSE))</f>
        <v/>
      </c>
      <c r="AQ47" s="214">
        <f>IF(AQ45="","",VLOOKUP(AQ45,'【記載例】シフト記号表（勤務時間帯）'!$D$6:$Z$47,23,FALSE))</f>
        <v>3.9999999999999991</v>
      </c>
      <c r="AR47" s="214">
        <f>IF(AR45="","",VLOOKUP(AR45,'【記載例】シフト記号表（勤務時間帯）'!$D$6:$Z$47,23,FALSE))</f>
        <v>6</v>
      </c>
      <c r="AS47" s="214" t="str">
        <f>IF(AS45="","",VLOOKUP(AS45,'【記載例】シフト記号表（勤務時間帯）'!$D$6:$Z$47,23,FALSE))</f>
        <v/>
      </c>
      <c r="AT47" s="214" t="str">
        <f>IF(AT45="","",VLOOKUP(AT45,'【記載例】シフト記号表（勤務時間帯）'!$D$6:$Z$47,23,FALSE))</f>
        <v>-</v>
      </c>
      <c r="AU47" s="214" t="str">
        <f>IF(AU45="","",VLOOKUP(AU45,'【記載例】シフト記号表（勤務時間帯）'!$D$6:$Z$47,23,FALSE))</f>
        <v>-</v>
      </c>
      <c r="AV47" s="215">
        <f>IF(AV45="","",VLOOKUP(AV45,'【記載例】シフト記号表（勤務時間帯）'!$D$6:$Z$47,23,FALSE))</f>
        <v>3.9999999999999991</v>
      </c>
      <c r="AW47" s="213" t="str">
        <f>IF(AW45="","",VLOOKUP(AW45,'【記載例】シフト記号表（勤務時間帯）'!$D$6:$Z$47,23,FALSE))</f>
        <v/>
      </c>
      <c r="AX47" s="214" t="str">
        <f>IF(AX45="","",VLOOKUP(AX45,'【記載例】シフト記号表（勤務時間帯）'!$D$6:$Z$47,23,FALSE))</f>
        <v/>
      </c>
      <c r="AY47" s="214" t="str">
        <f>IF(AY45="","",VLOOKUP(AY45,'【記載例】シフト記号表（勤務時間帯）'!$D$6:$Z$47,23,FALSE))</f>
        <v/>
      </c>
      <c r="AZ47" s="254">
        <f>IF($BC$3="４週",SUM(U47:AV47),IF($BC$3="暦月",SUM(U47:AY47),""))</f>
        <v>50</v>
      </c>
      <c r="BA47" s="255"/>
      <c r="BB47" s="256">
        <f>IF($BC$3="４週",AZ47/4,IF($BC$3="暦月",(AZ47/($BC$8/7)),""))</f>
        <v>12.5</v>
      </c>
      <c r="BC47" s="255"/>
      <c r="BD47" s="248"/>
      <c r="BE47" s="249"/>
      <c r="BF47" s="249"/>
      <c r="BG47" s="249"/>
      <c r="BH47" s="250"/>
    </row>
    <row r="48" spans="2:60" ht="20.25" customHeight="1" x14ac:dyDescent="0.45">
      <c r="B48" s="129"/>
      <c r="C48" s="381" t="s">
        <v>85</v>
      </c>
      <c r="D48" s="382"/>
      <c r="E48" s="383"/>
      <c r="F48" s="124"/>
      <c r="G48" s="126"/>
      <c r="H48" s="335" t="s">
        <v>120</v>
      </c>
      <c r="I48" s="257" t="s">
        <v>19</v>
      </c>
      <c r="J48" s="258"/>
      <c r="K48" s="258"/>
      <c r="L48" s="259"/>
      <c r="M48" s="270" t="s">
        <v>129</v>
      </c>
      <c r="N48" s="271"/>
      <c r="O48" s="272"/>
      <c r="P48" s="21" t="s">
        <v>18</v>
      </c>
      <c r="Q48" s="28"/>
      <c r="R48" s="28"/>
      <c r="S48" s="16"/>
      <c r="T48" s="58"/>
      <c r="U48" s="216"/>
      <c r="V48" s="217"/>
      <c r="W48" s="217"/>
      <c r="X48" s="217" t="s">
        <v>208</v>
      </c>
      <c r="Y48" s="217" t="s">
        <v>212</v>
      </c>
      <c r="Z48" s="217"/>
      <c r="AA48" s="218"/>
      <c r="AB48" s="216"/>
      <c r="AC48" s="217"/>
      <c r="AD48" s="217"/>
      <c r="AE48" s="217" t="s">
        <v>151</v>
      </c>
      <c r="AF48" s="217" t="s">
        <v>212</v>
      </c>
      <c r="AG48" s="217"/>
      <c r="AH48" s="218"/>
      <c r="AI48" s="216"/>
      <c r="AJ48" s="217"/>
      <c r="AK48" s="217"/>
      <c r="AL48" s="217" t="s">
        <v>151</v>
      </c>
      <c r="AM48" s="217" t="s">
        <v>212</v>
      </c>
      <c r="AN48" s="217"/>
      <c r="AO48" s="218"/>
      <c r="AP48" s="216"/>
      <c r="AQ48" s="217"/>
      <c r="AR48" s="217"/>
      <c r="AS48" s="217" t="s">
        <v>208</v>
      </c>
      <c r="AT48" s="217" t="s">
        <v>212</v>
      </c>
      <c r="AU48" s="217"/>
      <c r="AV48" s="218"/>
      <c r="AW48" s="216"/>
      <c r="AX48" s="217"/>
      <c r="AY48" s="217"/>
      <c r="AZ48" s="279"/>
      <c r="BA48" s="280"/>
      <c r="BB48" s="281"/>
      <c r="BC48" s="280"/>
      <c r="BD48" s="242"/>
      <c r="BE48" s="243"/>
      <c r="BF48" s="243"/>
      <c r="BG48" s="243"/>
      <c r="BH48" s="244"/>
    </row>
    <row r="49" spans="2:60" ht="20.25" customHeight="1" x14ac:dyDescent="0.45">
      <c r="B49" s="125">
        <f>B46+1</f>
        <v>10</v>
      </c>
      <c r="C49" s="375"/>
      <c r="D49" s="376"/>
      <c r="E49" s="377"/>
      <c r="F49" s="124" t="str">
        <f>C48</f>
        <v>介護従業者</v>
      </c>
      <c r="G49" s="126"/>
      <c r="H49" s="336"/>
      <c r="I49" s="260"/>
      <c r="J49" s="261"/>
      <c r="K49" s="261"/>
      <c r="L49" s="262"/>
      <c r="M49" s="273"/>
      <c r="N49" s="274"/>
      <c r="O49" s="275"/>
      <c r="P49" s="23" t="s">
        <v>72</v>
      </c>
      <c r="Q49" s="24"/>
      <c r="R49" s="24"/>
      <c r="S49" s="19"/>
      <c r="T49" s="53"/>
      <c r="U49" s="210" t="str">
        <f>IF(U48="","",VLOOKUP(U48,'【記載例】シフト記号表（勤務時間帯）'!$D$6:$X$47,21,FALSE))</f>
        <v/>
      </c>
      <c r="V49" s="211" t="str">
        <f>IF(V48="","",VLOOKUP(V48,'【記載例】シフト記号表（勤務時間帯）'!$D$6:$X$47,21,FALSE))</f>
        <v/>
      </c>
      <c r="W49" s="211" t="str">
        <f>IF(W48="","",VLOOKUP(W48,'【記載例】シフト記号表（勤務時間帯）'!$D$6:$X$47,21,FALSE))</f>
        <v/>
      </c>
      <c r="X49" s="211">
        <f>IF(X48="","",VLOOKUP(X48,'【記載例】シフト記号表（勤務時間帯）'!$D$6:$X$47,21,FALSE))</f>
        <v>7.9999999999999982</v>
      </c>
      <c r="Y49" s="211">
        <f>IF(Y48="","",VLOOKUP(Y48,'【記載例】シフト記号表（勤務時間帯）'!$D$6:$X$47,21,FALSE))</f>
        <v>5.9999999999999982</v>
      </c>
      <c r="Z49" s="211" t="str">
        <f>IF(Z48="","",VLOOKUP(Z48,'【記載例】シフト記号表（勤務時間帯）'!$D$6:$X$47,21,FALSE))</f>
        <v/>
      </c>
      <c r="AA49" s="212" t="str">
        <f>IF(AA48="","",VLOOKUP(AA48,'【記載例】シフト記号表（勤務時間帯）'!$D$6:$X$47,21,FALSE))</f>
        <v/>
      </c>
      <c r="AB49" s="210" t="str">
        <f>IF(AB48="","",VLOOKUP(AB48,'【記載例】シフト記号表（勤務時間帯）'!$D$6:$X$47,21,FALSE))</f>
        <v/>
      </c>
      <c r="AC49" s="211" t="str">
        <f>IF(AC48="","",VLOOKUP(AC48,'【記載例】シフト記号表（勤務時間帯）'!$D$6:$X$47,21,FALSE))</f>
        <v/>
      </c>
      <c r="AD49" s="211" t="str">
        <f>IF(AD48="","",VLOOKUP(AD48,'【記載例】シフト記号表（勤務時間帯）'!$D$6:$X$47,21,FALSE))</f>
        <v/>
      </c>
      <c r="AE49" s="211">
        <f>IF(AE48="","",VLOOKUP(AE48,'【記載例】シフト記号表（勤務時間帯）'!$D$6:$X$47,21,FALSE))</f>
        <v>7.9999999999999982</v>
      </c>
      <c r="AF49" s="211">
        <f>IF(AF48="","",VLOOKUP(AF48,'【記載例】シフト記号表（勤務時間帯）'!$D$6:$X$47,21,FALSE))</f>
        <v>5.9999999999999982</v>
      </c>
      <c r="AG49" s="211" t="str">
        <f>IF(AG48="","",VLOOKUP(AG48,'【記載例】シフト記号表（勤務時間帯）'!$D$6:$X$47,21,FALSE))</f>
        <v/>
      </c>
      <c r="AH49" s="212" t="str">
        <f>IF(AH48="","",VLOOKUP(AH48,'【記載例】シフト記号表（勤務時間帯）'!$D$6:$X$47,21,FALSE))</f>
        <v/>
      </c>
      <c r="AI49" s="210" t="str">
        <f>IF(AI48="","",VLOOKUP(AI48,'【記載例】シフト記号表（勤務時間帯）'!$D$6:$X$47,21,FALSE))</f>
        <v/>
      </c>
      <c r="AJ49" s="211" t="str">
        <f>IF(AJ48="","",VLOOKUP(AJ48,'【記載例】シフト記号表（勤務時間帯）'!$D$6:$X$47,21,FALSE))</f>
        <v/>
      </c>
      <c r="AK49" s="211" t="str">
        <f>IF(AK48="","",VLOOKUP(AK48,'【記載例】シフト記号表（勤務時間帯）'!$D$6:$X$47,21,FALSE))</f>
        <v/>
      </c>
      <c r="AL49" s="211">
        <f>IF(AL48="","",VLOOKUP(AL48,'【記載例】シフト記号表（勤務時間帯）'!$D$6:$X$47,21,FALSE))</f>
        <v>7.9999999999999982</v>
      </c>
      <c r="AM49" s="211">
        <f>IF(AM48="","",VLOOKUP(AM48,'【記載例】シフト記号表（勤務時間帯）'!$D$6:$X$47,21,FALSE))</f>
        <v>5.9999999999999982</v>
      </c>
      <c r="AN49" s="211" t="str">
        <f>IF(AN48="","",VLOOKUP(AN48,'【記載例】シフト記号表（勤務時間帯）'!$D$6:$X$47,21,FALSE))</f>
        <v/>
      </c>
      <c r="AO49" s="212" t="str">
        <f>IF(AO48="","",VLOOKUP(AO48,'【記載例】シフト記号表（勤務時間帯）'!$D$6:$X$47,21,FALSE))</f>
        <v/>
      </c>
      <c r="AP49" s="210" t="str">
        <f>IF(AP48="","",VLOOKUP(AP48,'【記載例】シフト記号表（勤務時間帯）'!$D$6:$X$47,21,FALSE))</f>
        <v/>
      </c>
      <c r="AQ49" s="211" t="str">
        <f>IF(AQ48="","",VLOOKUP(AQ48,'【記載例】シフト記号表（勤務時間帯）'!$D$6:$X$47,21,FALSE))</f>
        <v/>
      </c>
      <c r="AR49" s="211" t="str">
        <f>IF(AR48="","",VLOOKUP(AR48,'【記載例】シフト記号表（勤務時間帯）'!$D$6:$X$47,21,FALSE))</f>
        <v/>
      </c>
      <c r="AS49" s="211">
        <f>IF(AS48="","",VLOOKUP(AS48,'【記載例】シフト記号表（勤務時間帯）'!$D$6:$X$47,21,FALSE))</f>
        <v>7.9999999999999982</v>
      </c>
      <c r="AT49" s="211">
        <f>IF(AT48="","",VLOOKUP(AT48,'【記載例】シフト記号表（勤務時間帯）'!$D$6:$X$47,21,FALSE))</f>
        <v>5.9999999999999982</v>
      </c>
      <c r="AU49" s="211" t="str">
        <f>IF(AU48="","",VLOOKUP(AU48,'【記載例】シフト記号表（勤務時間帯）'!$D$6:$X$47,21,FALSE))</f>
        <v/>
      </c>
      <c r="AV49" s="212" t="str">
        <f>IF(AV48="","",VLOOKUP(AV48,'【記載例】シフト記号表（勤務時間帯）'!$D$6:$X$47,21,FALSE))</f>
        <v/>
      </c>
      <c r="AW49" s="210" t="str">
        <f>IF(AW48="","",VLOOKUP(AW48,'【記載例】シフト記号表（勤務時間帯）'!$D$6:$X$47,21,FALSE))</f>
        <v/>
      </c>
      <c r="AX49" s="211" t="str">
        <f>IF(AX48="","",VLOOKUP(AX48,'【記載例】シフト記号表（勤務時間帯）'!$D$6:$X$47,21,FALSE))</f>
        <v/>
      </c>
      <c r="AY49" s="211" t="str">
        <f>IF(AY48="","",VLOOKUP(AY48,'【記載例】シフト記号表（勤務時間帯）'!$D$6:$X$47,21,FALSE))</f>
        <v/>
      </c>
      <c r="AZ49" s="251">
        <f>IF($BC$3="４週",SUM(U49:AV49),IF($BC$3="暦月",SUM(U49:AY49),""))</f>
        <v>55.999999999999993</v>
      </c>
      <c r="BA49" s="252"/>
      <c r="BB49" s="253">
        <f>IF($BC$3="４週",AZ49/4,IF($BC$3="暦月",(AZ49/($BC$8/7)),""))</f>
        <v>13.999999999999998</v>
      </c>
      <c r="BC49" s="252"/>
      <c r="BD49" s="245"/>
      <c r="BE49" s="246"/>
      <c r="BF49" s="246"/>
      <c r="BG49" s="246"/>
      <c r="BH49" s="247"/>
    </row>
    <row r="50" spans="2:60" ht="20.25" customHeight="1" x14ac:dyDescent="0.45">
      <c r="B50" s="127"/>
      <c r="C50" s="378"/>
      <c r="D50" s="379"/>
      <c r="E50" s="380"/>
      <c r="F50" s="170"/>
      <c r="G50" s="128" t="str">
        <f>C48</f>
        <v>介護従業者</v>
      </c>
      <c r="H50" s="337"/>
      <c r="I50" s="263"/>
      <c r="J50" s="264"/>
      <c r="K50" s="264"/>
      <c r="L50" s="265"/>
      <c r="M50" s="276"/>
      <c r="N50" s="277"/>
      <c r="O50" s="278"/>
      <c r="P50" s="41" t="s">
        <v>73</v>
      </c>
      <c r="Q50" s="42"/>
      <c r="R50" s="42"/>
      <c r="S50" s="43"/>
      <c r="T50" s="59"/>
      <c r="U50" s="213" t="str">
        <f>IF(U48="","",VLOOKUP(U48,'【記載例】シフト記号表（勤務時間帯）'!$D$6:$Z$47,23,FALSE))</f>
        <v/>
      </c>
      <c r="V50" s="214" t="str">
        <f>IF(V48="","",VLOOKUP(V48,'【記載例】シフト記号表（勤務時間帯）'!$D$6:$Z$47,23,FALSE))</f>
        <v/>
      </c>
      <c r="W50" s="214" t="str">
        <f>IF(W48="","",VLOOKUP(W48,'【記載例】シフト記号表（勤務時間帯）'!$D$6:$Z$47,23,FALSE))</f>
        <v/>
      </c>
      <c r="X50" s="214" t="str">
        <f>IF(X48="","",VLOOKUP(X48,'【記載例】シフト記号表（勤務時間帯）'!$D$6:$Z$47,23,FALSE))</f>
        <v>-</v>
      </c>
      <c r="Y50" s="214" t="str">
        <f>IF(Y48="","",VLOOKUP(Y48,'【記載例】シフト記号表（勤務時間帯）'!$D$6:$Z$47,23,FALSE))</f>
        <v>-</v>
      </c>
      <c r="Z50" s="214" t="str">
        <f>IF(Z48="","",VLOOKUP(Z48,'【記載例】シフト記号表（勤務時間帯）'!$D$6:$Z$47,23,FALSE))</f>
        <v/>
      </c>
      <c r="AA50" s="215" t="str">
        <f>IF(AA48="","",VLOOKUP(AA48,'【記載例】シフト記号表（勤務時間帯）'!$D$6:$Z$47,23,FALSE))</f>
        <v/>
      </c>
      <c r="AB50" s="213" t="str">
        <f>IF(AB48="","",VLOOKUP(AB48,'【記載例】シフト記号表（勤務時間帯）'!$D$6:$Z$47,23,FALSE))</f>
        <v/>
      </c>
      <c r="AC50" s="214" t="str">
        <f>IF(AC48="","",VLOOKUP(AC48,'【記載例】シフト記号表（勤務時間帯）'!$D$6:$Z$47,23,FALSE))</f>
        <v/>
      </c>
      <c r="AD50" s="214" t="str">
        <f>IF(AD48="","",VLOOKUP(AD48,'【記載例】シフト記号表（勤務時間帯）'!$D$6:$Z$47,23,FALSE))</f>
        <v/>
      </c>
      <c r="AE50" s="214" t="str">
        <f>IF(AE48="","",VLOOKUP(AE48,'【記載例】シフト記号表（勤務時間帯）'!$D$6:$Z$47,23,FALSE))</f>
        <v>-</v>
      </c>
      <c r="AF50" s="214" t="str">
        <f>IF(AF48="","",VLOOKUP(AF48,'【記載例】シフト記号表（勤務時間帯）'!$D$6:$Z$47,23,FALSE))</f>
        <v>-</v>
      </c>
      <c r="AG50" s="214" t="str">
        <f>IF(AG48="","",VLOOKUP(AG48,'【記載例】シフト記号表（勤務時間帯）'!$D$6:$Z$47,23,FALSE))</f>
        <v/>
      </c>
      <c r="AH50" s="215" t="str">
        <f>IF(AH48="","",VLOOKUP(AH48,'【記載例】シフト記号表（勤務時間帯）'!$D$6:$Z$47,23,FALSE))</f>
        <v/>
      </c>
      <c r="AI50" s="213" t="str">
        <f>IF(AI48="","",VLOOKUP(AI48,'【記載例】シフト記号表（勤務時間帯）'!$D$6:$Z$47,23,FALSE))</f>
        <v/>
      </c>
      <c r="AJ50" s="214" t="str">
        <f>IF(AJ48="","",VLOOKUP(AJ48,'【記載例】シフト記号表（勤務時間帯）'!$D$6:$Z$47,23,FALSE))</f>
        <v/>
      </c>
      <c r="AK50" s="214" t="str">
        <f>IF(AK48="","",VLOOKUP(AK48,'【記載例】シフト記号表（勤務時間帯）'!$D$6:$Z$47,23,FALSE))</f>
        <v/>
      </c>
      <c r="AL50" s="214" t="str">
        <f>IF(AL48="","",VLOOKUP(AL48,'【記載例】シフト記号表（勤務時間帯）'!$D$6:$Z$47,23,FALSE))</f>
        <v>-</v>
      </c>
      <c r="AM50" s="214" t="str">
        <f>IF(AM48="","",VLOOKUP(AM48,'【記載例】シフト記号表（勤務時間帯）'!$D$6:$Z$47,23,FALSE))</f>
        <v>-</v>
      </c>
      <c r="AN50" s="214" t="str">
        <f>IF(AN48="","",VLOOKUP(AN48,'【記載例】シフト記号表（勤務時間帯）'!$D$6:$Z$47,23,FALSE))</f>
        <v/>
      </c>
      <c r="AO50" s="215" t="str">
        <f>IF(AO48="","",VLOOKUP(AO48,'【記載例】シフト記号表（勤務時間帯）'!$D$6:$Z$47,23,FALSE))</f>
        <v/>
      </c>
      <c r="AP50" s="213" t="str">
        <f>IF(AP48="","",VLOOKUP(AP48,'【記載例】シフト記号表（勤務時間帯）'!$D$6:$Z$47,23,FALSE))</f>
        <v/>
      </c>
      <c r="AQ50" s="214" t="str">
        <f>IF(AQ48="","",VLOOKUP(AQ48,'【記載例】シフト記号表（勤務時間帯）'!$D$6:$Z$47,23,FALSE))</f>
        <v/>
      </c>
      <c r="AR50" s="214" t="str">
        <f>IF(AR48="","",VLOOKUP(AR48,'【記載例】シフト記号表（勤務時間帯）'!$D$6:$Z$47,23,FALSE))</f>
        <v/>
      </c>
      <c r="AS50" s="214" t="str">
        <f>IF(AS48="","",VLOOKUP(AS48,'【記載例】シフト記号表（勤務時間帯）'!$D$6:$Z$47,23,FALSE))</f>
        <v>-</v>
      </c>
      <c r="AT50" s="214" t="str">
        <f>IF(AT48="","",VLOOKUP(AT48,'【記載例】シフト記号表（勤務時間帯）'!$D$6:$Z$47,23,FALSE))</f>
        <v>-</v>
      </c>
      <c r="AU50" s="214" t="str">
        <f>IF(AU48="","",VLOOKUP(AU48,'【記載例】シフト記号表（勤務時間帯）'!$D$6:$Z$47,23,FALSE))</f>
        <v/>
      </c>
      <c r="AV50" s="215" t="str">
        <f>IF(AV48="","",VLOOKUP(AV48,'【記載例】シフト記号表（勤務時間帯）'!$D$6:$Z$47,23,FALSE))</f>
        <v/>
      </c>
      <c r="AW50" s="213" t="str">
        <f>IF(AW48="","",VLOOKUP(AW48,'【記載例】シフト記号表（勤務時間帯）'!$D$6:$Z$47,23,FALSE))</f>
        <v/>
      </c>
      <c r="AX50" s="214" t="str">
        <f>IF(AX48="","",VLOOKUP(AX48,'【記載例】シフト記号表（勤務時間帯）'!$D$6:$Z$47,23,FALSE))</f>
        <v/>
      </c>
      <c r="AY50" s="214" t="str">
        <f>IF(AY48="","",VLOOKUP(AY48,'【記載例】シフト記号表（勤務時間帯）'!$D$6:$Z$47,23,FALSE))</f>
        <v/>
      </c>
      <c r="AZ50" s="254">
        <f>IF($BC$3="４週",SUM(U50:AV50),IF($BC$3="暦月",SUM(U50:AY50),""))</f>
        <v>0</v>
      </c>
      <c r="BA50" s="255"/>
      <c r="BB50" s="256">
        <f>IF($BC$3="４週",AZ50/4,IF($BC$3="暦月",(AZ50/($BC$8/7)),""))</f>
        <v>0</v>
      </c>
      <c r="BC50" s="255"/>
      <c r="BD50" s="248"/>
      <c r="BE50" s="249"/>
      <c r="BF50" s="249"/>
      <c r="BG50" s="249"/>
      <c r="BH50" s="250"/>
    </row>
    <row r="51" spans="2:60" ht="20.25" customHeight="1" x14ac:dyDescent="0.45">
      <c r="B51" s="129"/>
      <c r="C51" s="381" t="s">
        <v>85</v>
      </c>
      <c r="D51" s="382"/>
      <c r="E51" s="383"/>
      <c r="F51" s="124"/>
      <c r="G51" s="126"/>
      <c r="H51" s="335" t="s">
        <v>120</v>
      </c>
      <c r="I51" s="257" t="s">
        <v>19</v>
      </c>
      <c r="J51" s="258"/>
      <c r="K51" s="258"/>
      <c r="L51" s="259"/>
      <c r="M51" s="270" t="s">
        <v>130</v>
      </c>
      <c r="N51" s="271"/>
      <c r="O51" s="272"/>
      <c r="P51" s="21" t="s">
        <v>18</v>
      </c>
      <c r="Q51" s="28"/>
      <c r="R51" s="28"/>
      <c r="S51" s="16"/>
      <c r="T51" s="58"/>
      <c r="U51" s="216"/>
      <c r="V51" s="217"/>
      <c r="W51" s="217"/>
      <c r="X51" s="217" t="s">
        <v>212</v>
      </c>
      <c r="Y51" s="217"/>
      <c r="Z51" s="217"/>
      <c r="AA51" s="218" t="s">
        <v>157</v>
      </c>
      <c r="AB51" s="216"/>
      <c r="AC51" s="217"/>
      <c r="AD51" s="217"/>
      <c r="AE51" s="217" t="s">
        <v>157</v>
      </c>
      <c r="AF51" s="217"/>
      <c r="AG51" s="217"/>
      <c r="AH51" s="218" t="s">
        <v>157</v>
      </c>
      <c r="AI51" s="216"/>
      <c r="AJ51" s="217"/>
      <c r="AK51" s="217"/>
      <c r="AL51" s="217" t="s">
        <v>157</v>
      </c>
      <c r="AM51" s="217"/>
      <c r="AN51" s="217"/>
      <c r="AO51" s="218" t="s">
        <v>157</v>
      </c>
      <c r="AP51" s="216"/>
      <c r="AQ51" s="217"/>
      <c r="AR51" s="217"/>
      <c r="AS51" s="217" t="s">
        <v>157</v>
      </c>
      <c r="AT51" s="217"/>
      <c r="AU51" s="217"/>
      <c r="AV51" s="218" t="s">
        <v>157</v>
      </c>
      <c r="AW51" s="216"/>
      <c r="AX51" s="217"/>
      <c r="AY51" s="217"/>
      <c r="AZ51" s="279"/>
      <c r="BA51" s="280"/>
      <c r="BB51" s="281"/>
      <c r="BC51" s="280"/>
      <c r="BD51" s="242"/>
      <c r="BE51" s="243"/>
      <c r="BF51" s="243"/>
      <c r="BG51" s="243"/>
      <c r="BH51" s="244"/>
    </row>
    <row r="52" spans="2:60" ht="20.25" customHeight="1" x14ac:dyDescent="0.45">
      <c r="B52" s="125">
        <f>B49+1</f>
        <v>11</v>
      </c>
      <c r="C52" s="375"/>
      <c r="D52" s="376"/>
      <c r="E52" s="377"/>
      <c r="F52" s="124" t="str">
        <f>C51</f>
        <v>介護従業者</v>
      </c>
      <c r="G52" s="126"/>
      <c r="H52" s="336"/>
      <c r="I52" s="260"/>
      <c r="J52" s="261"/>
      <c r="K52" s="261"/>
      <c r="L52" s="262"/>
      <c r="M52" s="273"/>
      <c r="N52" s="274"/>
      <c r="O52" s="275"/>
      <c r="P52" s="23" t="s">
        <v>72</v>
      </c>
      <c r="Q52" s="24"/>
      <c r="R52" s="24"/>
      <c r="S52" s="19"/>
      <c r="T52" s="53"/>
      <c r="U52" s="210" t="str">
        <f>IF(U51="","",VLOOKUP(U51,'【記載例】シフト記号表（勤務時間帯）'!$D$6:$X$47,21,FALSE))</f>
        <v/>
      </c>
      <c r="V52" s="211" t="str">
        <f>IF(V51="","",VLOOKUP(V51,'【記載例】シフト記号表（勤務時間帯）'!$D$6:$X$47,21,FALSE))</f>
        <v/>
      </c>
      <c r="W52" s="211" t="str">
        <f>IF(W51="","",VLOOKUP(W51,'【記載例】シフト記号表（勤務時間帯）'!$D$6:$X$47,21,FALSE))</f>
        <v/>
      </c>
      <c r="X52" s="211">
        <f>IF(X51="","",VLOOKUP(X51,'【記載例】シフト記号表（勤務時間帯）'!$D$6:$X$47,21,FALSE))</f>
        <v>5.9999999999999982</v>
      </c>
      <c r="Y52" s="211" t="str">
        <f>IF(Y51="","",VLOOKUP(Y51,'【記載例】シフト記号表（勤務時間帯）'!$D$6:$X$47,21,FALSE))</f>
        <v/>
      </c>
      <c r="Z52" s="211" t="str">
        <f>IF(Z51="","",VLOOKUP(Z51,'【記載例】シフト記号表（勤務時間帯）'!$D$6:$X$47,21,FALSE))</f>
        <v/>
      </c>
      <c r="AA52" s="212">
        <f>IF(AA51="","",VLOOKUP(AA51,'【記載例】シフト記号表（勤務時間帯）'!$D$6:$X$47,21,FALSE))</f>
        <v>5.9999999999999982</v>
      </c>
      <c r="AB52" s="210" t="str">
        <f>IF(AB51="","",VLOOKUP(AB51,'【記載例】シフト記号表（勤務時間帯）'!$D$6:$X$47,21,FALSE))</f>
        <v/>
      </c>
      <c r="AC52" s="211" t="str">
        <f>IF(AC51="","",VLOOKUP(AC51,'【記載例】シフト記号表（勤務時間帯）'!$D$6:$X$47,21,FALSE))</f>
        <v/>
      </c>
      <c r="AD52" s="211" t="str">
        <f>IF(AD51="","",VLOOKUP(AD51,'【記載例】シフト記号表（勤務時間帯）'!$D$6:$X$47,21,FALSE))</f>
        <v/>
      </c>
      <c r="AE52" s="211">
        <f>IF(AE51="","",VLOOKUP(AE51,'【記載例】シフト記号表（勤務時間帯）'!$D$6:$X$47,21,FALSE))</f>
        <v>5.9999999999999982</v>
      </c>
      <c r="AF52" s="211" t="str">
        <f>IF(AF51="","",VLOOKUP(AF51,'【記載例】シフト記号表（勤務時間帯）'!$D$6:$X$47,21,FALSE))</f>
        <v/>
      </c>
      <c r="AG52" s="211" t="str">
        <f>IF(AG51="","",VLOOKUP(AG51,'【記載例】シフト記号表（勤務時間帯）'!$D$6:$X$47,21,FALSE))</f>
        <v/>
      </c>
      <c r="AH52" s="212">
        <f>IF(AH51="","",VLOOKUP(AH51,'【記載例】シフト記号表（勤務時間帯）'!$D$6:$X$47,21,FALSE))</f>
        <v>5.9999999999999982</v>
      </c>
      <c r="AI52" s="210" t="str">
        <f>IF(AI51="","",VLOOKUP(AI51,'【記載例】シフト記号表（勤務時間帯）'!$D$6:$X$47,21,FALSE))</f>
        <v/>
      </c>
      <c r="AJ52" s="211" t="str">
        <f>IF(AJ51="","",VLOOKUP(AJ51,'【記載例】シフト記号表（勤務時間帯）'!$D$6:$X$47,21,FALSE))</f>
        <v/>
      </c>
      <c r="AK52" s="211" t="str">
        <f>IF(AK51="","",VLOOKUP(AK51,'【記載例】シフト記号表（勤務時間帯）'!$D$6:$X$47,21,FALSE))</f>
        <v/>
      </c>
      <c r="AL52" s="211">
        <f>IF(AL51="","",VLOOKUP(AL51,'【記載例】シフト記号表（勤務時間帯）'!$D$6:$X$47,21,FALSE))</f>
        <v>5.9999999999999982</v>
      </c>
      <c r="AM52" s="211" t="str">
        <f>IF(AM51="","",VLOOKUP(AM51,'【記載例】シフト記号表（勤務時間帯）'!$D$6:$X$47,21,FALSE))</f>
        <v/>
      </c>
      <c r="AN52" s="211" t="str">
        <f>IF(AN51="","",VLOOKUP(AN51,'【記載例】シフト記号表（勤務時間帯）'!$D$6:$X$47,21,FALSE))</f>
        <v/>
      </c>
      <c r="AO52" s="212">
        <f>IF(AO51="","",VLOOKUP(AO51,'【記載例】シフト記号表（勤務時間帯）'!$D$6:$X$47,21,FALSE))</f>
        <v>5.9999999999999982</v>
      </c>
      <c r="AP52" s="210" t="str">
        <f>IF(AP51="","",VLOOKUP(AP51,'【記載例】シフト記号表（勤務時間帯）'!$D$6:$X$47,21,FALSE))</f>
        <v/>
      </c>
      <c r="AQ52" s="211" t="str">
        <f>IF(AQ51="","",VLOOKUP(AQ51,'【記載例】シフト記号表（勤務時間帯）'!$D$6:$X$47,21,FALSE))</f>
        <v/>
      </c>
      <c r="AR52" s="211" t="str">
        <f>IF(AR51="","",VLOOKUP(AR51,'【記載例】シフト記号表（勤務時間帯）'!$D$6:$X$47,21,FALSE))</f>
        <v/>
      </c>
      <c r="AS52" s="211">
        <f>IF(AS51="","",VLOOKUP(AS51,'【記載例】シフト記号表（勤務時間帯）'!$D$6:$X$47,21,FALSE))</f>
        <v>5.9999999999999982</v>
      </c>
      <c r="AT52" s="211" t="str">
        <f>IF(AT51="","",VLOOKUP(AT51,'【記載例】シフト記号表（勤務時間帯）'!$D$6:$X$47,21,FALSE))</f>
        <v/>
      </c>
      <c r="AU52" s="211" t="str">
        <f>IF(AU51="","",VLOOKUP(AU51,'【記載例】シフト記号表（勤務時間帯）'!$D$6:$X$47,21,FALSE))</f>
        <v/>
      </c>
      <c r="AV52" s="212">
        <f>IF(AV51="","",VLOOKUP(AV51,'【記載例】シフト記号表（勤務時間帯）'!$D$6:$X$47,21,FALSE))</f>
        <v>5.9999999999999982</v>
      </c>
      <c r="AW52" s="210" t="str">
        <f>IF(AW51="","",VLOOKUP(AW51,'【記載例】シフト記号表（勤務時間帯）'!$D$6:$X$47,21,FALSE))</f>
        <v/>
      </c>
      <c r="AX52" s="211" t="str">
        <f>IF(AX51="","",VLOOKUP(AX51,'【記載例】シフト記号表（勤務時間帯）'!$D$6:$X$47,21,FALSE))</f>
        <v/>
      </c>
      <c r="AY52" s="211" t="str">
        <f>IF(AY51="","",VLOOKUP(AY51,'【記載例】シフト記号表（勤務時間帯）'!$D$6:$X$47,21,FALSE))</f>
        <v/>
      </c>
      <c r="AZ52" s="251">
        <f>IF($BC$3="４週",SUM(U52:AV52),IF($BC$3="暦月",SUM(U52:AY52),""))</f>
        <v>47.999999999999993</v>
      </c>
      <c r="BA52" s="252"/>
      <c r="BB52" s="253">
        <f>IF($BC$3="４週",AZ52/4,IF($BC$3="暦月",(AZ52/($BC$8/7)),""))</f>
        <v>11.999999999999998</v>
      </c>
      <c r="BC52" s="252"/>
      <c r="BD52" s="245"/>
      <c r="BE52" s="246"/>
      <c r="BF52" s="246"/>
      <c r="BG52" s="246"/>
      <c r="BH52" s="247"/>
    </row>
    <row r="53" spans="2:60" ht="20.25" customHeight="1" x14ac:dyDescent="0.45">
      <c r="B53" s="127"/>
      <c r="C53" s="378"/>
      <c r="D53" s="379"/>
      <c r="E53" s="380"/>
      <c r="F53" s="170"/>
      <c r="G53" s="128" t="str">
        <f>C51</f>
        <v>介護従業者</v>
      </c>
      <c r="H53" s="337"/>
      <c r="I53" s="263"/>
      <c r="J53" s="264"/>
      <c r="K53" s="264"/>
      <c r="L53" s="265"/>
      <c r="M53" s="276"/>
      <c r="N53" s="277"/>
      <c r="O53" s="278"/>
      <c r="P53" s="41" t="s">
        <v>73</v>
      </c>
      <c r="Q53" s="42"/>
      <c r="R53" s="42"/>
      <c r="S53" s="43"/>
      <c r="T53" s="59"/>
      <c r="U53" s="213" t="str">
        <f>IF(U51="","",VLOOKUP(U51,'【記載例】シフト記号表（勤務時間帯）'!$D$6:$Z$47,23,FALSE))</f>
        <v/>
      </c>
      <c r="V53" s="214" t="str">
        <f>IF(V51="","",VLOOKUP(V51,'【記載例】シフト記号表（勤務時間帯）'!$D$6:$Z$47,23,FALSE))</f>
        <v/>
      </c>
      <c r="W53" s="214" t="str">
        <f>IF(W51="","",VLOOKUP(W51,'【記載例】シフト記号表（勤務時間帯）'!$D$6:$Z$47,23,FALSE))</f>
        <v/>
      </c>
      <c r="X53" s="214" t="str">
        <f>IF(X51="","",VLOOKUP(X51,'【記載例】シフト記号表（勤務時間帯）'!$D$6:$Z$47,23,FALSE))</f>
        <v>-</v>
      </c>
      <c r="Y53" s="214" t="str">
        <f>IF(Y51="","",VLOOKUP(Y51,'【記載例】シフト記号表（勤務時間帯）'!$D$6:$Z$47,23,FALSE))</f>
        <v/>
      </c>
      <c r="Z53" s="214" t="str">
        <f>IF(Z51="","",VLOOKUP(Z51,'【記載例】シフト記号表（勤務時間帯）'!$D$6:$Z$47,23,FALSE))</f>
        <v/>
      </c>
      <c r="AA53" s="215" t="str">
        <f>IF(AA51="","",VLOOKUP(AA51,'【記載例】シフト記号表（勤務時間帯）'!$D$6:$Z$47,23,FALSE))</f>
        <v>-</v>
      </c>
      <c r="AB53" s="213" t="str">
        <f>IF(AB51="","",VLOOKUP(AB51,'【記載例】シフト記号表（勤務時間帯）'!$D$6:$Z$47,23,FALSE))</f>
        <v/>
      </c>
      <c r="AC53" s="214" t="str">
        <f>IF(AC51="","",VLOOKUP(AC51,'【記載例】シフト記号表（勤務時間帯）'!$D$6:$Z$47,23,FALSE))</f>
        <v/>
      </c>
      <c r="AD53" s="214" t="str">
        <f>IF(AD51="","",VLOOKUP(AD51,'【記載例】シフト記号表（勤務時間帯）'!$D$6:$Z$47,23,FALSE))</f>
        <v/>
      </c>
      <c r="AE53" s="214" t="str">
        <f>IF(AE51="","",VLOOKUP(AE51,'【記載例】シフト記号表（勤務時間帯）'!$D$6:$Z$47,23,FALSE))</f>
        <v>-</v>
      </c>
      <c r="AF53" s="214" t="str">
        <f>IF(AF51="","",VLOOKUP(AF51,'【記載例】シフト記号表（勤務時間帯）'!$D$6:$Z$47,23,FALSE))</f>
        <v/>
      </c>
      <c r="AG53" s="214" t="str">
        <f>IF(AG51="","",VLOOKUP(AG51,'【記載例】シフト記号表（勤務時間帯）'!$D$6:$Z$47,23,FALSE))</f>
        <v/>
      </c>
      <c r="AH53" s="215" t="str">
        <f>IF(AH51="","",VLOOKUP(AH51,'【記載例】シフト記号表（勤務時間帯）'!$D$6:$Z$47,23,FALSE))</f>
        <v>-</v>
      </c>
      <c r="AI53" s="213" t="str">
        <f>IF(AI51="","",VLOOKUP(AI51,'【記載例】シフト記号表（勤務時間帯）'!$D$6:$Z$47,23,FALSE))</f>
        <v/>
      </c>
      <c r="AJ53" s="214" t="str">
        <f>IF(AJ51="","",VLOOKUP(AJ51,'【記載例】シフト記号表（勤務時間帯）'!$D$6:$Z$47,23,FALSE))</f>
        <v/>
      </c>
      <c r="AK53" s="214" t="str">
        <f>IF(AK51="","",VLOOKUP(AK51,'【記載例】シフト記号表（勤務時間帯）'!$D$6:$Z$47,23,FALSE))</f>
        <v/>
      </c>
      <c r="AL53" s="214" t="str">
        <f>IF(AL51="","",VLOOKUP(AL51,'【記載例】シフト記号表（勤務時間帯）'!$D$6:$Z$47,23,FALSE))</f>
        <v>-</v>
      </c>
      <c r="AM53" s="214" t="str">
        <f>IF(AM51="","",VLOOKUP(AM51,'【記載例】シフト記号表（勤務時間帯）'!$D$6:$Z$47,23,FALSE))</f>
        <v/>
      </c>
      <c r="AN53" s="214" t="str">
        <f>IF(AN51="","",VLOOKUP(AN51,'【記載例】シフト記号表（勤務時間帯）'!$D$6:$Z$47,23,FALSE))</f>
        <v/>
      </c>
      <c r="AO53" s="215" t="str">
        <f>IF(AO51="","",VLOOKUP(AO51,'【記載例】シフト記号表（勤務時間帯）'!$D$6:$Z$47,23,FALSE))</f>
        <v>-</v>
      </c>
      <c r="AP53" s="213" t="str">
        <f>IF(AP51="","",VLOOKUP(AP51,'【記載例】シフト記号表（勤務時間帯）'!$D$6:$Z$47,23,FALSE))</f>
        <v/>
      </c>
      <c r="AQ53" s="214" t="str">
        <f>IF(AQ51="","",VLOOKUP(AQ51,'【記載例】シフト記号表（勤務時間帯）'!$D$6:$Z$47,23,FALSE))</f>
        <v/>
      </c>
      <c r="AR53" s="214" t="str">
        <f>IF(AR51="","",VLOOKUP(AR51,'【記載例】シフト記号表（勤務時間帯）'!$D$6:$Z$47,23,FALSE))</f>
        <v/>
      </c>
      <c r="AS53" s="214" t="str">
        <f>IF(AS51="","",VLOOKUP(AS51,'【記載例】シフト記号表（勤務時間帯）'!$D$6:$Z$47,23,FALSE))</f>
        <v>-</v>
      </c>
      <c r="AT53" s="214" t="str">
        <f>IF(AT51="","",VLOOKUP(AT51,'【記載例】シフト記号表（勤務時間帯）'!$D$6:$Z$47,23,FALSE))</f>
        <v/>
      </c>
      <c r="AU53" s="214" t="str">
        <f>IF(AU51="","",VLOOKUP(AU51,'【記載例】シフト記号表（勤務時間帯）'!$D$6:$Z$47,23,FALSE))</f>
        <v/>
      </c>
      <c r="AV53" s="215" t="str">
        <f>IF(AV51="","",VLOOKUP(AV51,'【記載例】シフト記号表（勤務時間帯）'!$D$6:$Z$47,23,FALSE))</f>
        <v>-</v>
      </c>
      <c r="AW53" s="213" t="str">
        <f>IF(AW51="","",VLOOKUP(AW51,'【記載例】シフト記号表（勤務時間帯）'!$D$6:$Z$47,23,FALSE))</f>
        <v/>
      </c>
      <c r="AX53" s="214" t="str">
        <f>IF(AX51="","",VLOOKUP(AX51,'【記載例】シフト記号表（勤務時間帯）'!$D$6:$Z$47,23,FALSE))</f>
        <v/>
      </c>
      <c r="AY53" s="214" t="str">
        <f>IF(AY51="","",VLOOKUP(AY51,'【記載例】シフト記号表（勤務時間帯）'!$D$6:$Z$47,23,FALSE))</f>
        <v/>
      </c>
      <c r="AZ53" s="254">
        <f>IF($BC$3="４週",SUM(U53:AV53),IF($BC$3="暦月",SUM(U53:AY53),""))</f>
        <v>0</v>
      </c>
      <c r="BA53" s="255"/>
      <c r="BB53" s="256">
        <f>IF($BC$3="４週",AZ53/4,IF($BC$3="暦月",(AZ53/($BC$8/7)),""))</f>
        <v>0</v>
      </c>
      <c r="BC53" s="255"/>
      <c r="BD53" s="248"/>
      <c r="BE53" s="249"/>
      <c r="BF53" s="249"/>
      <c r="BG53" s="249"/>
      <c r="BH53" s="250"/>
    </row>
    <row r="54" spans="2:60" ht="20.25" customHeight="1" x14ac:dyDescent="0.45">
      <c r="B54" s="129"/>
      <c r="C54" s="381" t="s">
        <v>85</v>
      </c>
      <c r="D54" s="382"/>
      <c r="E54" s="383"/>
      <c r="F54" s="124"/>
      <c r="G54" s="126"/>
      <c r="H54" s="335" t="s">
        <v>120</v>
      </c>
      <c r="I54" s="257" t="s">
        <v>106</v>
      </c>
      <c r="J54" s="258"/>
      <c r="K54" s="258"/>
      <c r="L54" s="259"/>
      <c r="M54" s="270" t="s">
        <v>131</v>
      </c>
      <c r="N54" s="271"/>
      <c r="O54" s="272"/>
      <c r="P54" s="21" t="s">
        <v>18</v>
      </c>
      <c r="Q54" s="28"/>
      <c r="R54" s="28"/>
      <c r="S54" s="16"/>
      <c r="T54" s="58"/>
      <c r="U54" s="216"/>
      <c r="V54" s="217" t="s">
        <v>151</v>
      </c>
      <c r="W54" s="217"/>
      <c r="X54" s="217"/>
      <c r="Y54" s="217" t="s">
        <v>208</v>
      </c>
      <c r="Z54" s="217"/>
      <c r="AA54" s="218"/>
      <c r="AB54" s="216"/>
      <c r="AC54" s="217" t="s">
        <v>151</v>
      </c>
      <c r="AD54" s="217"/>
      <c r="AE54" s="217"/>
      <c r="AF54" s="217" t="s">
        <v>208</v>
      </c>
      <c r="AG54" s="217"/>
      <c r="AH54" s="218"/>
      <c r="AI54" s="216"/>
      <c r="AJ54" s="217" t="s">
        <v>151</v>
      </c>
      <c r="AK54" s="217"/>
      <c r="AL54" s="217"/>
      <c r="AM54" s="217" t="s">
        <v>151</v>
      </c>
      <c r="AN54" s="217"/>
      <c r="AO54" s="218"/>
      <c r="AP54" s="216"/>
      <c r="AQ54" s="217" t="s">
        <v>208</v>
      </c>
      <c r="AR54" s="217"/>
      <c r="AS54" s="217"/>
      <c r="AT54" s="217" t="s">
        <v>208</v>
      </c>
      <c r="AU54" s="217"/>
      <c r="AV54" s="218"/>
      <c r="AW54" s="216"/>
      <c r="AX54" s="217"/>
      <c r="AY54" s="217"/>
      <c r="AZ54" s="279"/>
      <c r="BA54" s="280"/>
      <c r="BB54" s="281"/>
      <c r="BC54" s="280"/>
      <c r="BD54" s="242"/>
      <c r="BE54" s="243"/>
      <c r="BF54" s="243"/>
      <c r="BG54" s="243"/>
      <c r="BH54" s="244"/>
    </row>
    <row r="55" spans="2:60" ht="20.25" customHeight="1" x14ac:dyDescent="0.45">
      <c r="B55" s="125">
        <f>B52+1</f>
        <v>12</v>
      </c>
      <c r="C55" s="375"/>
      <c r="D55" s="376"/>
      <c r="E55" s="377"/>
      <c r="F55" s="124" t="str">
        <f>C54</f>
        <v>介護従業者</v>
      </c>
      <c r="G55" s="126"/>
      <c r="H55" s="336"/>
      <c r="I55" s="260"/>
      <c r="J55" s="261"/>
      <c r="K55" s="261"/>
      <c r="L55" s="262"/>
      <c r="M55" s="273"/>
      <c r="N55" s="274"/>
      <c r="O55" s="275"/>
      <c r="P55" s="23" t="s">
        <v>72</v>
      </c>
      <c r="Q55" s="24"/>
      <c r="R55" s="24"/>
      <c r="S55" s="19"/>
      <c r="T55" s="53"/>
      <c r="U55" s="210" t="str">
        <f>IF(U54="","",VLOOKUP(U54,'【記載例】シフト記号表（勤務時間帯）'!$D$6:$X$47,21,FALSE))</f>
        <v/>
      </c>
      <c r="V55" s="211">
        <f>IF(V54="","",VLOOKUP(V54,'【記載例】シフト記号表（勤務時間帯）'!$D$6:$X$47,21,FALSE))</f>
        <v>7.9999999999999982</v>
      </c>
      <c r="W55" s="211" t="str">
        <f>IF(W54="","",VLOOKUP(W54,'【記載例】シフト記号表（勤務時間帯）'!$D$6:$X$47,21,FALSE))</f>
        <v/>
      </c>
      <c r="X55" s="211" t="str">
        <f>IF(X54="","",VLOOKUP(X54,'【記載例】シフト記号表（勤務時間帯）'!$D$6:$X$47,21,FALSE))</f>
        <v/>
      </c>
      <c r="Y55" s="211">
        <f>IF(Y54="","",VLOOKUP(Y54,'【記載例】シフト記号表（勤務時間帯）'!$D$6:$X$47,21,FALSE))</f>
        <v>7.9999999999999982</v>
      </c>
      <c r="Z55" s="211" t="str">
        <f>IF(Z54="","",VLOOKUP(Z54,'【記載例】シフト記号表（勤務時間帯）'!$D$6:$X$47,21,FALSE))</f>
        <v/>
      </c>
      <c r="AA55" s="212" t="str">
        <f>IF(AA54="","",VLOOKUP(AA54,'【記載例】シフト記号表（勤務時間帯）'!$D$6:$X$47,21,FALSE))</f>
        <v/>
      </c>
      <c r="AB55" s="210" t="str">
        <f>IF(AB54="","",VLOOKUP(AB54,'【記載例】シフト記号表（勤務時間帯）'!$D$6:$X$47,21,FALSE))</f>
        <v/>
      </c>
      <c r="AC55" s="211">
        <f>IF(AC54="","",VLOOKUP(AC54,'【記載例】シフト記号表（勤務時間帯）'!$D$6:$X$47,21,FALSE))</f>
        <v>7.9999999999999982</v>
      </c>
      <c r="AD55" s="211" t="str">
        <f>IF(AD54="","",VLOOKUP(AD54,'【記載例】シフト記号表（勤務時間帯）'!$D$6:$X$47,21,FALSE))</f>
        <v/>
      </c>
      <c r="AE55" s="211" t="str">
        <f>IF(AE54="","",VLOOKUP(AE54,'【記載例】シフト記号表（勤務時間帯）'!$D$6:$X$47,21,FALSE))</f>
        <v/>
      </c>
      <c r="AF55" s="211">
        <f>IF(AF54="","",VLOOKUP(AF54,'【記載例】シフト記号表（勤務時間帯）'!$D$6:$X$47,21,FALSE))</f>
        <v>7.9999999999999982</v>
      </c>
      <c r="AG55" s="211" t="str">
        <f>IF(AG54="","",VLOOKUP(AG54,'【記載例】シフト記号表（勤務時間帯）'!$D$6:$X$47,21,FALSE))</f>
        <v/>
      </c>
      <c r="AH55" s="212" t="str">
        <f>IF(AH54="","",VLOOKUP(AH54,'【記載例】シフト記号表（勤務時間帯）'!$D$6:$X$47,21,FALSE))</f>
        <v/>
      </c>
      <c r="AI55" s="210" t="str">
        <f>IF(AI54="","",VLOOKUP(AI54,'【記載例】シフト記号表（勤務時間帯）'!$D$6:$X$47,21,FALSE))</f>
        <v/>
      </c>
      <c r="AJ55" s="211">
        <f>IF(AJ54="","",VLOOKUP(AJ54,'【記載例】シフト記号表（勤務時間帯）'!$D$6:$X$47,21,FALSE))</f>
        <v>7.9999999999999982</v>
      </c>
      <c r="AK55" s="211" t="str">
        <f>IF(AK54="","",VLOOKUP(AK54,'【記載例】シフト記号表（勤務時間帯）'!$D$6:$X$47,21,FALSE))</f>
        <v/>
      </c>
      <c r="AL55" s="211" t="str">
        <f>IF(AL54="","",VLOOKUP(AL54,'【記載例】シフト記号表（勤務時間帯）'!$D$6:$X$47,21,FALSE))</f>
        <v/>
      </c>
      <c r="AM55" s="211">
        <f>IF(AM54="","",VLOOKUP(AM54,'【記載例】シフト記号表（勤務時間帯）'!$D$6:$X$47,21,FALSE))</f>
        <v>7.9999999999999982</v>
      </c>
      <c r="AN55" s="211" t="str">
        <f>IF(AN54="","",VLOOKUP(AN54,'【記載例】シフト記号表（勤務時間帯）'!$D$6:$X$47,21,FALSE))</f>
        <v/>
      </c>
      <c r="AO55" s="212" t="str">
        <f>IF(AO54="","",VLOOKUP(AO54,'【記載例】シフト記号表（勤務時間帯）'!$D$6:$X$47,21,FALSE))</f>
        <v/>
      </c>
      <c r="AP55" s="210" t="str">
        <f>IF(AP54="","",VLOOKUP(AP54,'【記載例】シフト記号表（勤務時間帯）'!$D$6:$X$47,21,FALSE))</f>
        <v/>
      </c>
      <c r="AQ55" s="211">
        <f>IF(AQ54="","",VLOOKUP(AQ54,'【記載例】シフト記号表（勤務時間帯）'!$D$6:$X$47,21,FALSE))</f>
        <v>7.9999999999999982</v>
      </c>
      <c r="AR55" s="211" t="str">
        <f>IF(AR54="","",VLOOKUP(AR54,'【記載例】シフト記号表（勤務時間帯）'!$D$6:$X$47,21,FALSE))</f>
        <v/>
      </c>
      <c r="AS55" s="211" t="str">
        <f>IF(AS54="","",VLOOKUP(AS54,'【記載例】シフト記号表（勤務時間帯）'!$D$6:$X$47,21,FALSE))</f>
        <v/>
      </c>
      <c r="AT55" s="211">
        <f>IF(AT54="","",VLOOKUP(AT54,'【記載例】シフト記号表（勤務時間帯）'!$D$6:$X$47,21,FALSE))</f>
        <v>7.9999999999999982</v>
      </c>
      <c r="AU55" s="211" t="str">
        <f>IF(AU54="","",VLOOKUP(AU54,'【記載例】シフト記号表（勤務時間帯）'!$D$6:$X$47,21,FALSE))</f>
        <v/>
      </c>
      <c r="AV55" s="212" t="str">
        <f>IF(AV54="","",VLOOKUP(AV54,'【記載例】シフト記号表（勤務時間帯）'!$D$6:$X$47,21,FALSE))</f>
        <v/>
      </c>
      <c r="AW55" s="210" t="str">
        <f>IF(AW54="","",VLOOKUP(AW54,'【記載例】シフト記号表（勤務時間帯）'!$D$6:$X$47,21,FALSE))</f>
        <v/>
      </c>
      <c r="AX55" s="211" t="str">
        <f>IF(AX54="","",VLOOKUP(AX54,'【記載例】シフト記号表（勤務時間帯）'!$D$6:$X$47,21,FALSE))</f>
        <v/>
      </c>
      <c r="AY55" s="211" t="str">
        <f>IF(AY54="","",VLOOKUP(AY54,'【記載例】シフト記号表（勤務時間帯）'!$D$6:$X$47,21,FALSE))</f>
        <v/>
      </c>
      <c r="AZ55" s="251">
        <f>IF($BC$3="４週",SUM(U55:AV55),IF($BC$3="暦月",SUM(U55:AY55),""))</f>
        <v>63.999999999999993</v>
      </c>
      <c r="BA55" s="252"/>
      <c r="BB55" s="253">
        <f>IF($BC$3="４週",AZ55/4,IF($BC$3="暦月",(AZ55/($BC$8/7)),""))</f>
        <v>15.999999999999998</v>
      </c>
      <c r="BC55" s="252"/>
      <c r="BD55" s="245"/>
      <c r="BE55" s="246"/>
      <c r="BF55" s="246"/>
      <c r="BG55" s="246"/>
      <c r="BH55" s="247"/>
    </row>
    <row r="56" spans="2:60" ht="20.25" customHeight="1" x14ac:dyDescent="0.45">
      <c r="B56" s="127"/>
      <c r="C56" s="378"/>
      <c r="D56" s="379"/>
      <c r="E56" s="380"/>
      <c r="F56" s="170"/>
      <c r="G56" s="128" t="str">
        <f>C54</f>
        <v>介護従業者</v>
      </c>
      <c r="H56" s="337"/>
      <c r="I56" s="263"/>
      <c r="J56" s="264"/>
      <c r="K56" s="264"/>
      <c r="L56" s="265"/>
      <c r="M56" s="276"/>
      <c r="N56" s="277"/>
      <c r="O56" s="278"/>
      <c r="P56" s="41" t="s">
        <v>73</v>
      </c>
      <c r="Q56" s="42"/>
      <c r="R56" s="42"/>
      <c r="S56" s="43"/>
      <c r="T56" s="59"/>
      <c r="U56" s="213" t="str">
        <f>IF(U54="","",VLOOKUP(U54,'【記載例】シフト記号表（勤務時間帯）'!$D$6:$Z$47,23,FALSE))</f>
        <v/>
      </c>
      <c r="V56" s="214" t="str">
        <f>IF(V54="","",VLOOKUP(V54,'【記載例】シフト記号表（勤務時間帯）'!$D$6:$Z$47,23,FALSE))</f>
        <v>-</v>
      </c>
      <c r="W56" s="214" t="str">
        <f>IF(W54="","",VLOOKUP(W54,'【記載例】シフト記号表（勤務時間帯）'!$D$6:$Z$47,23,FALSE))</f>
        <v/>
      </c>
      <c r="X56" s="214" t="str">
        <f>IF(X54="","",VLOOKUP(X54,'【記載例】シフト記号表（勤務時間帯）'!$D$6:$Z$47,23,FALSE))</f>
        <v/>
      </c>
      <c r="Y56" s="214" t="str">
        <f>IF(Y54="","",VLOOKUP(Y54,'【記載例】シフト記号表（勤務時間帯）'!$D$6:$Z$47,23,FALSE))</f>
        <v>-</v>
      </c>
      <c r="Z56" s="214" t="str">
        <f>IF(Z54="","",VLOOKUP(Z54,'【記載例】シフト記号表（勤務時間帯）'!$D$6:$Z$47,23,FALSE))</f>
        <v/>
      </c>
      <c r="AA56" s="215" t="str">
        <f>IF(AA54="","",VLOOKUP(AA54,'【記載例】シフト記号表（勤務時間帯）'!$D$6:$Z$47,23,FALSE))</f>
        <v/>
      </c>
      <c r="AB56" s="213" t="str">
        <f>IF(AB54="","",VLOOKUP(AB54,'【記載例】シフト記号表（勤務時間帯）'!$D$6:$Z$47,23,FALSE))</f>
        <v/>
      </c>
      <c r="AC56" s="214" t="str">
        <f>IF(AC54="","",VLOOKUP(AC54,'【記載例】シフト記号表（勤務時間帯）'!$D$6:$Z$47,23,FALSE))</f>
        <v>-</v>
      </c>
      <c r="AD56" s="214" t="str">
        <f>IF(AD54="","",VLOOKUP(AD54,'【記載例】シフト記号表（勤務時間帯）'!$D$6:$Z$47,23,FALSE))</f>
        <v/>
      </c>
      <c r="AE56" s="214" t="str">
        <f>IF(AE54="","",VLOOKUP(AE54,'【記載例】シフト記号表（勤務時間帯）'!$D$6:$Z$47,23,FALSE))</f>
        <v/>
      </c>
      <c r="AF56" s="214" t="str">
        <f>IF(AF54="","",VLOOKUP(AF54,'【記載例】シフト記号表（勤務時間帯）'!$D$6:$Z$47,23,FALSE))</f>
        <v>-</v>
      </c>
      <c r="AG56" s="214" t="str">
        <f>IF(AG54="","",VLOOKUP(AG54,'【記載例】シフト記号表（勤務時間帯）'!$D$6:$Z$47,23,FALSE))</f>
        <v/>
      </c>
      <c r="AH56" s="215" t="str">
        <f>IF(AH54="","",VLOOKUP(AH54,'【記載例】シフト記号表（勤務時間帯）'!$D$6:$Z$47,23,FALSE))</f>
        <v/>
      </c>
      <c r="AI56" s="213" t="str">
        <f>IF(AI54="","",VLOOKUP(AI54,'【記載例】シフト記号表（勤務時間帯）'!$D$6:$Z$47,23,FALSE))</f>
        <v/>
      </c>
      <c r="AJ56" s="214" t="str">
        <f>IF(AJ54="","",VLOOKUP(AJ54,'【記載例】シフト記号表（勤務時間帯）'!$D$6:$Z$47,23,FALSE))</f>
        <v>-</v>
      </c>
      <c r="AK56" s="214" t="str">
        <f>IF(AK54="","",VLOOKUP(AK54,'【記載例】シフト記号表（勤務時間帯）'!$D$6:$Z$47,23,FALSE))</f>
        <v/>
      </c>
      <c r="AL56" s="214" t="str">
        <f>IF(AL54="","",VLOOKUP(AL54,'【記載例】シフト記号表（勤務時間帯）'!$D$6:$Z$47,23,FALSE))</f>
        <v/>
      </c>
      <c r="AM56" s="214" t="str">
        <f>IF(AM54="","",VLOOKUP(AM54,'【記載例】シフト記号表（勤務時間帯）'!$D$6:$Z$47,23,FALSE))</f>
        <v>-</v>
      </c>
      <c r="AN56" s="214" t="str">
        <f>IF(AN54="","",VLOOKUP(AN54,'【記載例】シフト記号表（勤務時間帯）'!$D$6:$Z$47,23,FALSE))</f>
        <v/>
      </c>
      <c r="AO56" s="215" t="str">
        <f>IF(AO54="","",VLOOKUP(AO54,'【記載例】シフト記号表（勤務時間帯）'!$D$6:$Z$47,23,FALSE))</f>
        <v/>
      </c>
      <c r="AP56" s="213" t="str">
        <f>IF(AP54="","",VLOOKUP(AP54,'【記載例】シフト記号表（勤務時間帯）'!$D$6:$Z$47,23,FALSE))</f>
        <v/>
      </c>
      <c r="AQ56" s="214" t="str">
        <f>IF(AQ54="","",VLOOKUP(AQ54,'【記載例】シフト記号表（勤務時間帯）'!$D$6:$Z$47,23,FALSE))</f>
        <v>-</v>
      </c>
      <c r="AR56" s="214" t="str">
        <f>IF(AR54="","",VLOOKUP(AR54,'【記載例】シフト記号表（勤務時間帯）'!$D$6:$Z$47,23,FALSE))</f>
        <v/>
      </c>
      <c r="AS56" s="214" t="str">
        <f>IF(AS54="","",VLOOKUP(AS54,'【記載例】シフト記号表（勤務時間帯）'!$D$6:$Z$47,23,FALSE))</f>
        <v/>
      </c>
      <c r="AT56" s="214" t="str">
        <f>IF(AT54="","",VLOOKUP(AT54,'【記載例】シフト記号表（勤務時間帯）'!$D$6:$Z$47,23,FALSE))</f>
        <v>-</v>
      </c>
      <c r="AU56" s="214" t="str">
        <f>IF(AU54="","",VLOOKUP(AU54,'【記載例】シフト記号表（勤務時間帯）'!$D$6:$Z$47,23,FALSE))</f>
        <v/>
      </c>
      <c r="AV56" s="215" t="str">
        <f>IF(AV54="","",VLOOKUP(AV54,'【記載例】シフト記号表（勤務時間帯）'!$D$6:$Z$47,23,FALSE))</f>
        <v/>
      </c>
      <c r="AW56" s="213" t="str">
        <f>IF(AW54="","",VLOOKUP(AW54,'【記載例】シフト記号表（勤務時間帯）'!$D$6:$Z$47,23,FALSE))</f>
        <v/>
      </c>
      <c r="AX56" s="214" t="str">
        <f>IF(AX54="","",VLOOKUP(AX54,'【記載例】シフト記号表（勤務時間帯）'!$D$6:$Z$47,23,FALSE))</f>
        <v/>
      </c>
      <c r="AY56" s="214" t="str">
        <f>IF(AY54="","",VLOOKUP(AY54,'【記載例】シフト記号表（勤務時間帯）'!$D$6:$Z$47,23,FALSE))</f>
        <v/>
      </c>
      <c r="AZ56" s="254">
        <f>IF($BC$3="４週",SUM(U56:AV56),IF($BC$3="暦月",SUM(U56:AY56),""))</f>
        <v>0</v>
      </c>
      <c r="BA56" s="255"/>
      <c r="BB56" s="256">
        <f>IF($BC$3="４週",AZ56/4,IF($BC$3="暦月",(AZ56/($BC$8/7)),""))</f>
        <v>0</v>
      </c>
      <c r="BC56" s="255"/>
      <c r="BD56" s="248"/>
      <c r="BE56" s="249"/>
      <c r="BF56" s="249"/>
      <c r="BG56" s="249"/>
      <c r="BH56" s="250"/>
    </row>
    <row r="57" spans="2:60" ht="20.25" customHeight="1" x14ac:dyDescent="0.45">
      <c r="B57" s="129"/>
      <c r="C57" s="381" t="s">
        <v>85</v>
      </c>
      <c r="D57" s="382"/>
      <c r="E57" s="383"/>
      <c r="F57" s="124"/>
      <c r="G57" s="126"/>
      <c r="H57" s="335" t="s">
        <v>120</v>
      </c>
      <c r="I57" s="257" t="s">
        <v>106</v>
      </c>
      <c r="J57" s="258"/>
      <c r="K57" s="258"/>
      <c r="L57" s="259"/>
      <c r="M57" s="270" t="s">
        <v>132</v>
      </c>
      <c r="N57" s="271"/>
      <c r="O57" s="272"/>
      <c r="P57" s="21" t="s">
        <v>18</v>
      </c>
      <c r="Q57" s="28"/>
      <c r="R57" s="28"/>
      <c r="S57" s="16"/>
      <c r="T57" s="58"/>
      <c r="U57" s="216" t="s">
        <v>213</v>
      </c>
      <c r="V57" s="217"/>
      <c r="W57" s="217"/>
      <c r="X57" s="217"/>
      <c r="Y57" s="217"/>
      <c r="Z57" s="217" t="s">
        <v>156</v>
      </c>
      <c r="AA57" s="218"/>
      <c r="AB57" s="216" t="s">
        <v>213</v>
      </c>
      <c r="AC57" s="217"/>
      <c r="AD57" s="217"/>
      <c r="AE57" s="217"/>
      <c r="AF57" s="217"/>
      <c r="AG57" s="217" t="s">
        <v>156</v>
      </c>
      <c r="AH57" s="218"/>
      <c r="AI57" s="216" t="s">
        <v>213</v>
      </c>
      <c r="AJ57" s="217"/>
      <c r="AK57" s="217"/>
      <c r="AL57" s="217"/>
      <c r="AM57" s="217"/>
      <c r="AN57" s="217" t="s">
        <v>156</v>
      </c>
      <c r="AO57" s="218"/>
      <c r="AP57" s="216" t="s">
        <v>213</v>
      </c>
      <c r="AQ57" s="217"/>
      <c r="AR57" s="217"/>
      <c r="AS57" s="217"/>
      <c r="AT57" s="217"/>
      <c r="AU57" s="217" t="s">
        <v>156</v>
      </c>
      <c r="AV57" s="218"/>
      <c r="AW57" s="216"/>
      <c r="AX57" s="217"/>
      <c r="AY57" s="217"/>
      <c r="AZ57" s="279"/>
      <c r="BA57" s="280"/>
      <c r="BB57" s="281"/>
      <c r="BC57" s="280"/>
      <c r="BD57" s="242"/>
      <c r="BE57" s="243"/>
      <c r="BF57" s="243"/>
      <c r="BG57" s="243"/>
      <c r="BH57" s="244"/>
    </row>
    <row r="58" spans="2:60" ht="20.25" customHeight="1" x14ac:dyDescent="0.45">
      <c r="B58" s="125">
        <f>B55+1</f>
        <v>13</v>
      </c>
      <c r="C58" s="375"/>
      <c r="D58" s="376"/>
      <c r="E58" s="377"/>
      <c r="F58" s="124" t="str">
        <f>C57</f>
        <v>介護従業者</v>
      </c>
      <c r="G58" s="126"/>
      <c r="H58" s="336"/>
      <c r="I58" s="260"/>
      <c r="J58" s="261"/>
      <c r="K58" s="261"/>
      <c r="L58" s="262"/>
      <c r="M58" s="273"/>
      <c r="N58" s="274"/>
      <c r="O58" s="275"/>
      <c r="P58" s="23" t="s">
        <v>72</v>
      </c>
      <c r="Q58" s="24"/>
      <c r="R58" s="24"/>
      <c r="S58" s="19"/>
      <c r="T58" s="53"/>
      <c r="U58" s="210">
        <f>IF(U57="","",VLOOKUP(U57,'【記載例】シフト記号表（勤務時間帯）'!$D$6:$X$47,21,FALSE))</f>
        <v>6</v>
      </c>
      <c r="V58" s="211" t="str">
        <f>IF(V57="","",VLOOKUP(V57,'【記載例】シフト記号表（勤務時間帯）'!$D$6:$X$47,21,FALSE))</f>
        <v/>
      </c>
      <c r="W58" s="211" t="str">
        <f>IF(W57="","",VLOOKUP(W57,'【記載例】シフト記号表（勤務時間帯）'!$D$6:$X$47,21,FALSE))</f>
        <v/>
      </c>
      <c r="X58" s="211" t="str">
        <f>IF(X57="","",VLOOKUP(X57,'【記載例】シフト記号表（勤務時間帯）'!$D$6:$X$47,21,FALSE))</f>
        <v/>
      </c>
      <c r="Y58" s="211" t="str">
        <f>IF(Y57="","",VLOOKUP(Y57,'【記載例】シフト記号表（勤務時間帯）'!$D$6:$X$47,21,FALSE))</f>
        <v/>
      </c>
      <c r="Z58" s="211">
        <f>IF(Z57="","",VLOOKUP(Z57,'【記載例】シフト記号表（勤務時間帯）'!$D$6:$X$47,21,FALSE))</f>
        <v>6</v>
      </c>
      <c r="AA58" s="212" t="str">
        <f>IF(AA57="","",VLOOKUP(AA57,'【記載例】シフト記号表（勤務時間帯）'!$D$6:$X$47,21,FALSE))</f>
        <v/>
      </c>
      <c r="AB58" s="210">
        <f>IF(AB57="","",VLOOKUP(AB57,'【記載例】シフト記号表（勤務時間帯）'!$D$6:$X$47,21,FALSE))</f>
        <v>6</v>
      </c>
      <c r="AC58" s="211" t="str">
        <f>IF(AC57="","",VLOOKUP(AC57,'【記載例】シフト記号表（勤務時間帯）'!$D$6:$X$47,21,FALSE))</f>
        <v/>
      </c>
      <c r="AD58" s="211" t="str">
        <f>IF(AD57="","",VLOOKUP(AD57,'【記載例】シフト記号表（勤務時間帯）'!$D$6:$X$47,21,FALSE))</f>
        <v/>
      </c>
      <c r="AE58" s="211" t="str">
        <f>IF(AE57="","",VLOOKUP(AE57,'【記載例】シフト記号表（勤務時間帯）'!$D$6:$X$47,21,FALSE))</f>
        <v/>
      </c>
      <c r="AF58" s="211" t="str">
        <f>IF(AF57="","",VLOOKUP(AF57,'【記載例】シフト記号表（勤務時間帯）'!$D$6:$X$47,21,FALSE))</f>
        <v/>
      </c>
      <c r="AG58" s="211">
        <f>IF(AG57="","",VLOOKUP(AG57,'【記載例】シフト記号表（勤務時間帯）'!$D$6:$X$47,21,FALSE))</f>
        <v>6</v>
      </c>
      <c r="AH58" s="212" t="str">
        <f>IF(AH57="","",VLOOKUP(AH57,'【記載例】シフト記号表（勤務時間帯）'!$D$6:$X$47,21,FALSE))</f>
        <v/>
      </c>
      <c r="AI58" s="210">
        <f>IF(AI57="","",VLOOKUP(AI57,'【記載例】シフト記号表（勤務時間帯）'!$D$6:$X$47,21,FALSE))</f>
        <v>6</v>
      </c>
      <c r="AJ58" s="211" t="str">
        <f>IF(AJ57="","",VLOOKUP(AJ57,'【記載例】シフト記号表（勤務時間帯）'!$D$6:$X$47,21,FALSE))</f>
        <v/>
      </c>
      <c r="AK58" s="211" t="str">
        <f>IF(AK57="","",VLOOKUP(AK57,'【記載例】シフト記号表（勤務時間帯）'!$D$6:$X$47,21,FALSE))</f>
        <v/>
      </c>
      <c r="AL58" s="211" t="str">
        <f>IF(AL57="","",VLOOKUP(AL57,'【記載例】シフト記号表（勤務時間帯）'!$D$6:$X$47,21,FALSE))</f>
        <v/>
      </c>
      <c r="AM58" s="211" t="str">
        <f>IF(AM57="","",VLOOKUP(AM57,'【記載例】シフト記号表（勤務時間帯）'!$D$6:$X$47,21,FALSE))</f>
        <v/>
      </c>
      <c r="AN58" s="211">
        <f>IF(AN57="","",VLOOKUP(AN57,'【記載例】シフト記号表（勤務時間帯）'!$D$6:$X$47,21,FALSE))</f>
        <v>6</v>
      </c>
      <c r="AO58" s="212" t="str">
        <f>IF(AO57="","",VLOOKUP(AO57,'【記載例】シフト記号表（勤務時間帯）'!$D$6:$X$47,21,FALSE))</f>
        <v/>
      </c>
      <c r="AP58" s="210">
        <f>IF(AP57="","",VLOOKUP(AP57,'【記載例】シフト記号表（勤務時間帯）'!$D$6:$X$47,21,FALSE))</f>
        <v>6</v>
      </c>
      <c r="AQ58" s="211" t="str">
        <f>IF(AQ57="","",VLOOKUP(AQ57,'【記載例】シフト記号表（勤務時間帯）'!$D$6:$X$47,21,FALSE))</f>
        <v/>
      </c>
      <c r="AR58" s="211" t="str">
        <f>IF(AR57="","",VLOOKUP(AR57,'【記載例】シフト記号表（勤務時間帯）'!$D$6:$X$47,21,FALSE))</f>
        <v/>
      </c>
      <c r="AS58" s="211" t="str">
        <f>IF(AS57="","",VLOOKUP(AS57,'【記載例】シフト記号表（勤務時間帯）'!$D$6:$X$47,21,FALSE))</f>
        <v/>
      </c>
      <c r="AT58" s="211" t="str">
        <f>IF(AT57="","",VLOOKUP(AT57,'【記載例】シフト記号表（勤務時間帯）'!$D$6:$X$47,21,FALSE))</f>
        <v/>
      </c>
      <c r="AU58" s="211">
        <f>IF(AU57="","",VLOOKUP(AU57,'【記載例】シフト記号表（勤務時間帯）'!$D$6:$X$47,21,FALSE))</f>
        <v>6</v>
      </c>
      <c r="AV58" s="212" t="str">
        <f>IF(AV57="","",VLOOKUP(AV57,'【記載例】シフト記号表（勤務時間帯）'!$D$6:$X$47,21,FALSE))</f>
        <v/>
      </c>
      <c r="AW58" s="210" t="str">
        <f>IF(AW57="","",VLOOKUP(AW57,'【記載例】シフト記号表（勤務時間帯）'!$D$6:$X$47,21,FALSE))</f>
        <v/>
      </c>
      <c r="AX58" s="211" t="str">
        <f>IF(AX57="","",VLOOKUP(AX57,'【記載例】シフト記号表（勤務時間帯）'!$D$6:$X$47,21,FALSE))</f>
        <v/>
      </c>
      <c r="AY58" s="211" t="str">
        <f>IF(AY57="","",VLOOKUP(AY57,'【記載例】シフト記号表（勤務時間帯）'!$D$6:$X$47,21,FALSE))</f>
        <v/>
      </c>
      <c r="AZ58" s="251">
        <f>IF($BC$3="４週",SUM(U58:AV58),IF($BC$3="暦月",SUM(U58:AY58),""))</f>
        <v>48</v>
      </c>
      <c r="BA58" s="252"/>
      <c r="BB58" s="253">
        <f>IF($BC$3="４週",AZ58/4,IF($BC$3="暦月",(AZ58/($BC$8/7)),""))</f>
        <v>12</v>
      </c>
      <c r="BC58" s="252"/>
      <c r="BD58" s="245"/>
      <c r="BE58" s="246"/>
      <c r="BF58" s="246"/>
      <c r="BG58" s="246"/>
      <c r="BH58" s="247"/>
    </row>
    <row r="59" spans="2:60" ht="20.25" customHeight="1" x14ac:dyDescent="0.45">
      <c r="B59" s="127"/>
      <c r="C59" s="378"/>
      <c r="D59" s="379"/>
      <c r="E59" s="380"/>
      <c r="F59" s="170"/>
      <c r="G59" s="128" t="str">
        <f>C57</f>
        <v>介護従業者</v>
      </c>
      <c r="H59" s="337"/>
      <c r="I59" s="263"/>
      <c r="J59" s="264"/>
      <c r="K59" s="264"/>
      <c r="L59" s="265"/>
      <c r="M59" s="276"/>
      <c r="N59" s="277"/>
      <c r="O59" s="278"/>
      <c r="P59" s="41" t="s">
        <v>73</v>
      </c>
      <c r="Q59" s="42"/>
      <c r="R59" s="42"/>
      <c r="S59" s="43"/>
      <c r="T59" s="59"/>
      <c r="U59" s="213" t="str">
        <f>IF(U57="","",VLOOKUP(U57,'【記載例】シフト記号表（勤務時間帯）'!$D$6:$Z$47,23,FALSE))</f>
        <v>-</v>
      </c>
      <c r="V59" s="214" t="str">
        <f>IF(V57="","",VLOOKUP(V57,'【記載例】シフト記号表（勤務時間帯）'!$D$6:$Z$47,23,FALSE))</f>
        <v/>
      </c>
      <c r="W59" s="214" t="str">
        <f>IF(W57="","",VLOOKUP(W57,'【記載例】シフト記号表（勤務時間帯）'!$D$6:$Z$47,23,FALSE))</f>
        <v/>
      </c>
      <c r="X59" s="214" t="str">
        <f>IF(X57="","",VLOOKUP(X57,'【記載例】シフト記号表（勤務時間帯）'!$D$6:$Z$47,23,FALSE))</f>
        <v/>
      </c>
      <c r="Y59" s="214" t="str">
        <f>IF(Y57="","",VLOOKUP(Y57,'【記載例】シフト記号表（勤務時間帯）'!$D$6:$Z$47,23,FALSE))</f>
        <v/>
      </c>
      <c r="Z59" s="214" t="str">
        <f>IF(Z57="","",VLOOKUP(Z57,'【記載例】シフト記号表（勤務時間帯）'!$D$6:$Z$47,23,FALSE))</f>
        <v>-</v>
      </c>
      <c r="AA59" s="215" t="str">
        <f>IF(AA57="","",VLOOKUP(AA57,'【記載例】シフト記号表（勤務時間帯）'!$D$6:$Z$47,23,FALSE))</f>
        <v/>
      </c>
      <c r="AB59" s="213" t="str">
        <f>IF(AB57="","",VLOOKUP(AB57,'【記載例】シフト記号表（勤務時間帯）'!$D$6:$Z$47,23,FALSE))</f>
        <v>-</v>
      </c>
      <c r="AC59" s="214" t="str">
        <f>IF(AC57="","",VLOOKUP(AC57,'【記載例】シフト記号表（勤務時間帯）'!$D$6:$Z$47,23,FALSE))</f>
        <v/>
      </c>
      <c r="AD59" s="214" t="str">
        <f>IF(AD57="","",VLOOKUP(AD57,'【記載例】シフト記号表（勤務時間帯）'!$D$6:$Z$47,23,FALSE))</f>
        <v/>
      </c>
      <c r="AE59" s="214" t="str">
        <f>IF(AE57="","",VLOOKUP(AE57,'【記載例】シフト記号表（勤務時間帯）'!$D$6:$Z$47,23,FALSE))</f>
        <v/>
      </c>
      <c r="AF59" s="214" t="str">
        <f>IF(AF57="","",VLOOKUP(AF57,'【記載例】シフト記号表（勤務時間帯）'!$D$6:$Z$47,23,FALSE))</f>
        <v/>
      </c>
      <c r="AG59" s="214" t="str">
        <f>IF(AG57="","",VLOOKUP(AG57,'【記載例】シフト記号表（勤務時間帯）'!$D$6:$Z$47,23,FALSE))</f>
        <v>-</v>
      </c>
      <c r="AH59" s="215" t="str">
        <f>IF(AH57="","",VLOOKUP(AH57,'【記載例】シフト記号表（勤務時間帯）'!$D$6:$Z$47,23,FALSE))</f>
        <v/>
      </c>
      <c r="AI59" s="213" t="str">
        <f>IF(AI57="","",VLOOKUP(AI57,'【記載例】シフト記号表（勤務時間帯）'!$D$6:$Z$47,23,FALSE))</f>
        <v>-</v>
      </c>
      <c r="AJ59" s="214" t="str">
        <f>IF(AJ57="","",VLOOKUP(AJ57,'【記載例】シフト記号表（勤務時間帯）'!$D$6:$Z$47,23,FALSE))</f>
        <v/>
      </c>
      <c r="AK59" s="214" t="str">
        <f>IF(AK57="","",VLOOKUP(AK57,'【記載例】シフト記号表（勤務時間帯）'!$D$6:$Z$47,23,FALSE))</f>
        <v/>
      </c>
      <c r="AL59" s="214" t="str">
        <f>IF(AL57="","",VLOOKUP(AL57,'【記載例】シフト記号表（勤務時間帯）'!$D$6:$Z$47,23,FALSE))</f>
        <v/>
      </c>
      <c r="AM59" s="214" t="str">
        <f>IF(AM57="","",VLOOKUP(AM57,'【記載例】シフト記号表（勤務時間帯）'!$D$6:$Z$47,23,FALSE))</f>
        <v/>
      </c>
      <c r="AN59" s="214" t="str">
        <f>IF(AN57="","",VLOOKUP(AN57,'【記載例】シフト記号表（勤務時間帯）'!$D$6:$Z$47,23,FALSE))</f>
        <v>-</v>
      </c>
      <c r="AO59" s="215" t="str">
        <f>IF(AO57="","",VLOOKUP(AO57,'【記載例】シフト記号表（勤務時間帯）'!$D$6:$Z$47,23,FALSE))</f>
        <v/>
      </c>
      <c r="AP59" s="213" t="str">
        <f>IF(AP57="","",VLOOKUP(AP57,'【記載例】シフト記号表（勤務時間帯）'!$D$6:$Z$47,23,FALSE))</f>
        <v>-</v>
      </c>
      <c r="AQ59" s="214" t="str">
        <f>IF(AQ57="","",VLOOKUP(AQ57,'【記載例】シフト記号表（勤務時間帯）'!$D$6:$Z$47,23,FALSE))</f>
        <v/>
      </c>
      <c r="AR59" s="214" t="str">
        <f>IF(AR57="","",VLOOKUP(AR57,'【記載例】シフト記号表（勤務時間帯）'!$D$6:$Z$47,23,FALSE))</f>
        <v/>
      </c>
      <c r="AS59" s="214" t="str">
        <f>IF(AS57="","",VLOOKUP(AS57,'【記載例】シフト記号表（勤務時間帯）'!$D$6:$Z$47,23,FALSE))</f>
        <v/>
      </c>
      <c r="AT59" s="214" t="str">
        <f>IF(AT57="","",VLOOKUP(AT57,'【記載例】シフト記号表（勤務時間帯）'!$D$6:$Z$47,23,FALSE))</f>
        <v/>
      </c>
      <c r="AU59" s="214" t="str">
        <f>IF(AU57="","",VLOOKUP(AU57,'【記載例】シフト記号表（勤務時間帯）'!$D$6:$Z$47,23,FALSE))</f>
        <v>-</v>
      </c>
      <c r="AV59" s="215" t="str">
        <f>IF(AV57="","",VLOOKUP(AV57,'【記載例】シフト記号表（勤務時間帯）'!$D$6:$Z$47,23,FALSE))</f>
        <v/>
      </c>
      <c r="AW59" s="213" t="str">
        <f>IF(AW57="","",VLOOKUP(AW57,'【記載例】シフト記号表（勤務時間帯）'!$D$6:$Z$47,23,FALSE))</f>
        <v/>
      </c>
      <c r="AX59" s="214" t="str">
        <f>IF(AX57="","",VLOOKUP(AX57,'【記載例】シフト記号表（勤務時間帯）'!$D$6:$Z$47,23,FALSE))</f>
        <v/>
      </c>
      <c r="AY59" s="214" t="str">
        <f>IF(AY57="","",VLOOKUP(AY57,'【記載例】シフト記号表（勤務時間帯）'!$D$6:$Z$47,23,FALSE))</f>
        <v/>
      </c>
      <c r="AZ59" s="254">
        <f>IF($BC$3="４週",SUM(U59:AV59),IF($BC$3="暦月",SUM(U59:AY59),""))</f>
        <v>0</v>
      </c>
      <c r="BA59" s="255"/>
      <c r="BB59" s="256">
        <f>IF($BC$3="４週",AZ59/4,IF($BC$3="暦月",(AZ59/($BC$8/7)),""))</f>
        <v>0</v>
      </c>
      <c r="BC59" s="255"/>
      <c r="BD59" s="248"/>
      <c r="BE59" s="249"/>
      <c r="BF59" s="249"/>
      <c r="BG59" s="249"/>
      <c r="BH59" s="250"/>
    </row>
    <row r="60" spans="2:60" ht="20.25" customHeight="1" x14ac:dyDescent="0.45">
      <c r="B60" s="129"/>
      <c r="C60" s="381" t="s">
        <v>85</v>
      </c>
      <c r="D60" s="382"/>
      <c r="E60" s="383"/>
      <c r="F60" s="124"/>
      <c r="G60" s="126"/>
      <c r="H60" s="335" t="s">
        <v>120</v>
      </c>
      <c r="I60" s="257" t="s">
        <v>106</v>
      </c>
      <c r="J60" s="258"/>
      <c r="K60" s="258"/>
      <c r="L60" s="259"/>
      <c r="M60" s="270" t="s">
        <v>133</v>
      </c>
      <c r="N60" s="271"/>
      <c r="O60" s="272"/>
      <c r="P60" s="21" t="s">
        <v>18</v>
      </c>
      <c r="Q60" s="28"/>
      <c r="R60" s="28"/>
      <c r="S60" s="16"/>
      <c r="T60" s="58"/>
      <c r="U60" s="216" t="s">
        <v>159</v>
      </c>
      <c r="V60" s="217" t="s">
        <v>159</v>
      </c>
      <c r="W60" s="217" t="s">
        <v>214</v>
      </c>
      <c r="X60" s="217"/>
      <c r="Y60" s="217"/>
      <c r="Z60" s="217"/>
      <c r="AA60" s="218" t="s">
        <v>159</v>
      </c>
      <c r="AB60" s="216" t="s">
        <v>214</v>
      </c>
      <c r="AC60" s="217" t="s">
        <v>159</v>
      </c>
      <c r="AD60" s="217" t="s">
        <v>159</v>
      </c>
      <c r="AE60" s="217"/>
      <c r="AF60" s="217"/>
      <c r="AG60" s="217"/>
      <c r="AH60" s="218" t="s">
        <v>214</v>
      </c>
      <c r="AI60" s="216" t="s">
        <v>159</v>
      </c>
      <c r="AJ60" s="217" t="s">
        <v>159</v>
      </c>
      <c r="AK60" s="217" t="s">
        <v>159</v>
      </c>
      <c r="AL60" s="217"/>
      <c r="AM60" s="217"/>
      <c r="AN60" s="217"/>
      <c r="AO60" s="218" t="s">
        <v>159</v>
      </c>
      <c r="AP60" s="216" t="s">
        <v>214</v>
      </c>
      <c r="AQ60" s="217" t="s">
        <v>159</v>
      </c>
      <c r="AR60" s="217" t="s">
        <v>159</v>
      </c>
      <c r="AS60" s="217"/>
      <c r="AT60" s="217"/>
      <c r="AU60" s="217"/>
      <c r="AV60" s="218" t="s">
        <v>159</v>
      </c>
      <c r="AW60" s="216"/>
      <c r="AX60" s="217"/>
      <c r="AY60" s="217"/>
      <c r="AZ60" s="279"/>
      <c r="BA60" s="280"/>
      <c r="BB60" s="281"/>
      <c r="BC60" s="280"/>
      <c r="BD60" s="242"/>
      <c r="BE60" s="243"/>
      <c r="BF60" s="243"/>
      <c r="BG60" s="243"/>
      <c r="BH60" s="244"/>
    </row>
    <row r="61" spans="2:60" ht="20.25" customHeight="1" x14ac:dyDescent="0.45">
      <c r="B61" s="125">
        <f>B58+1</f>
        <v>14</v>
      </c>
      <c r="C61" s="375"/>
      <c r="D61" s="376"/>
      <c r="E61" s="377"/>
      <c r="F61" s="124" t="str">
        <f>C60</f>
        <v>介護従業者</v>
      </c>
      <c r="G61" s="126"/>
      <c r="H61" s="336"/>
      <c r="I61" s="260"/>
      <c r="J61" s="261"/>
      <c r="K61" s="261"/>
      <c r="L61" s="262"/>
      <c r="M61" s="273"/>
      <c r="N61" s="274"/>
      <c r="O61" s="275"/>
      <c r="P61" s="23" t="s">
        <v>72</v>
      </c>
      <c r="Q61" s="24"/>
      <c r="R61" s="24"/>
      <c r="S61" s="19"/>
      <c r="T61" s="53"/>
      <c r="U61" s="210">
        <f>IF(U60="","",VLOOKUP(U60,'【記載例】シフト記号表（勤務時間帯）'!$D$6:$X$47,21,FALSE))</f>
        <v>4.0000000000000018</v>
      </c>
      <c r="V61" s="211">
        <f>IF(V60="","",VLOOKUP(V60,'【記載例】シフト記号表（勤務時間帯）'!$D$6:$X$47,21,FALSE))</f>
        <v>4.0000000000000018</v>
      </c>
      <c r="W61" s="211">
        <f>IF(W60="","",VLOOKUP(W60,'【記載例】シフト記号表（勤務時間帯）'!$D$6:$X$47,21,FALSE))</f>
        <v>4.0000000000000018</v>
      </c>
      <c r="X61" s="211" t="str">
        <f>IF(X60="","",VLOOKUP(X60,'【記載例】シフト記号表（勤務時間帯）'!$D$6:$X$47,21,FALSE))</f>
        <v/>
      </c>
      <c r="Y61" s="211" t="str">
        <f>IF(Y60="","",VLOOKUP(Y60,'【記載例】シフト記号表（勤務時間帯）'!$D$6:$X$47,21,FALSE))</f>
        <v/>
      </c>
      <c r="Z61" s="211" t="str">
        <f>IF(Z60="","",VLOOKUP(Z60,'【記載例】シフト記号表（勤務時間帯）'!$D$6:$X$47,21,FALSE))</f>
        <v/>
      </c>
      <c r="AA61" s="212">
        <f>IF(AA60="","",VLOOKUP(AA60,'【記載例】シフト記号表（勤務時間帯）'!$D$6:$X$47,21,FALSE))</f>
        <v>4.0000000000000018</v>
      </c>
      <c r="AB61" s="210">
        <f>IF(AB60="","",VLOOKUP(AB60,'【記載例】シフト記号表（勤務時間帯）'!$D$6:$X$47,21,FALSE))</f>
        <v>4.0000000000000018</v>
      </c>
      <c r="AC61" s="211">
        <f>IF(AC60="","",VLOOKUP(AC60,'【記載例】シフト記号表（勤務時間帯）'!$D$6:$X$47,21,FALSE))</f>
        <v>4.0000000000000018</v>
      </c>
      <c r="AD61" s="211">
        <f>IF(AD60="","",VLOOKUP(AD60,'【記載例】シフト記号表（勤務時間帯）'!$D$6:$X$47,21,FALSE))</f>
        <v>4.0000000000000018</v>
      </c>
      <c r="AE61" s="211" t="str">
        <f>IF(AE60="","",VLOOKUP(AE60,'【記載例】シフト記号表（勤務時間帯）'!$D$6:$X$47,21,FALSE))</f>
        <v/>
      </c>
      <c r="AF61" s="211" t="str">
        <f>IF(AF60="","",VLOOKUP(AF60,'【記載例】シフト記号表（勤務時間帯）'!$D$6:$X$47,21,FALSE))</f>
        <v/>
      </c>
      <c r="AG61" s="211" t="str">
        <f>IF(AG60="","",VLOOKUP(AG60,'【記載例】シフト記号表（勤務時間帯）'!$D$6:$X$47,21,FALSE))</f>
        <v/>
      </c>
      <c r="AH61" s="212">
        <f>IF(AH60="","",VLOOKUP(AH60,'【記載例】シフト記号表（勤務時間帯）'!$D$6:$X$47,21,FALSE))</f>
        <v>4.0000000000000018</v>
      </c>
      <c r="AI61" s="210">
        <f>IF(AI60="","",VLOOKUP(AI60,'【記載例】シフト記号表（勤務時間帯）'!$D$6:$X$47,21,FALSE))</f>
        <v>4.0000000000000018</v>
      </c>
      <c r="AJ61" s="211">
        <f>IF(AJ60="","",VLOOKUP(AJ60,'【記載例】シフト記号表（勤務時間帯）'!$D$6:$X$47,21,FALSE))</f>
        <v>4.0000000000000018</v>
      </c>
      <c r="AK61" s="211">
        <f>IF(AK60="","",VLOOKUP(AK60,'【記載例】シフト記号表（勤務時間帯）'!$D$6:$X$47,21,FALSE))</f>
        <v>4.0000000000000018</v>
      </c>
      <c r="AL61" s="211" t="str">
        <f>IF(AL60="","",VLOOKUP(AL60,'【記載例】シフト記号表（勤務時間帯）'!$D$6:$X$47,21,FALSE))</f>
        <v/>
      </c>
      <c r="AM61" s="211" t="str">
        <f>IF(AM60="","",VLOOKUP(AM60,'【記載例】シフト記号表（勤務時間帯）'!$D$6:$X$47,21,FALSE))</f>
        <v/>
      </c>
      <c r="AN61" s="211" t="str">
        <f>IF(AN60="","",VLOOKUP(AN60,'【記載例】シフト記号表（勤務時間帯）'!$D$6:$X$47,21,FALSE))</f>
        <v/>
      </c>
      <c r="AO61" s="212">
        <f>IF(AO60="","",VLOOKUP(AO60,'【記載例】シフト記号表（勤務時間帯）'!$D$6:$X$47,21,FALSE))</f>
        <v>4.0000000000000018</v>
      </c>
      <c r="AP61" s="210">
        <f>IF(AP60="","",VLOOKUP(AP60,'【記載例】シフト記号表（勤務時間帯）'!$D$6:$X$47,21,FALSE))</f>
        <v>4.0000000000000018</v>
      </c>
      <c r="AQ61" s="211">
        <f>IF(AQ60="","",VLOOKUP(AQ60,'【記載例】シフト記号表（勤務時間帯）'!$D$6:$X$47,21,FALSE))</f>
        <v>4.0000000000000018</v>
      </c>
      <c r="AR61" s="211">
        <f>IF(AR60="","",VLOOKUP(AR60,'【記載例】シフト記号表（勤務時間帯）'!$D$6:$X$47,21,FALSE))</f>
        <v>4.0000000000000018</v>
      </c>
      <c r="AS61" s="211" t="str">
        <f>IF(AS60="","",VLOOKUP(AS60,'【記載例】シフト記号表（勤務時間帯）'!$D$6:$X$47,21,FALSE))</f>
        <v/>
      </c>
      <c r="AT61" s="211" t="str">
        <f>IF(AT60="","",VLOOKUP(AT60,'【記載例】シフト記号表（勤務時間帯）'!$D$6:$X$47,21,FALSE))</f>
        <v/>
      </c>
      <c r="AU61" s="211" t="str">
        <f>IF(AU60="","",VLOOKUP(AU60,'【記載例】シフト記号表（勤務時間帯）'!$D$6:$X$47,21,FALSE))</f>
        <v/>
      </c>
      <c r="AV61" s="212">
        <f>IF(AV60="","",VLOOKUP(AV60,'【記載例】シフト記号表（勤務時間帯）'!$D$6:$X$47,21,FALSE))</f>
        <v>4.0000000000000018</v>
      </c>
      <c r="AW61" s="210" t="str">
        <f>IF(AW60="","",VLOOKUP(AW60,'【記載例】シフト記号表（勤務時間帯）'!$D$6:$X$47,21,FALSE))</f>
        <v/>
      </c>
      <c r="AX61" s="211" t="str">
        <f>IF(AX60="","",VLOOKUP(AX60,'【記載例】シフト記号表（勤務時間帯）'!$D$6:$X$47,21,FALSE))</f>
        <v/>
      </c>
      <c r="AY61" s="211" t="str">
        <f>IF(AY60="","",VLOOKUP(AY60,'【記載例】シフト記号表（勤務時間帯）'!$D$6:$X$47,21,FALSE))</f>
        <v/>
      </c>
      <c r="AZ61" s="251">
        <f>IF($BC$3="４週",SUM(U61:AV61),IF($BC$3="暦月",SUM(U61:AY61),""))</f>
        <v>64.000000000000014</v>
      </c>
      <c r="BA61" s="252"/>
      <c r="BB61" s="253">
        <f>IF($BC$3="４週",AZ61/4,IF($BC$3="暦月",(AZ61/($BC$8/7)),""))</f>
        <v>16.000000000000004</v>
      </c>
      <c r="BC61" s="252"/>
      <c r="BD61" s="245"/>
      <c r="BE61" s="246"/>
      <c r="BF61" s="246"/>
      <c r="BG61" s="246"/>
      <c r="BH61" s="247"/>
    </row>
    <row r="62" spans="2:60" ht="20.25" customHeight="1" x14ac:dyDescent="0.45">
      <c r="B62" s="127"/>
      <c r="C62" s="378"/>
      <c r="D62" s="379"/>
      <c r="E62" s="380"/>
      <c r="F62" s="170"/>
      <c r="G62" s="128" t="str">
        <f>C60</f>
        <v>介護従業者</v>
      </c>
      <c r="H62" s="337"/>
      <c r="I62" s="263"/>
      <c r="J62" s="264"/>
      <c r="K62" s="264"/>
      <c r="L62" s="265"/>
      <c r="M62" s="276"/>
      <c r="N62" s="277"/>
      <c r="O62" s="278"/>
      <c r="P62" s="41" t="s">
        <v>73</v>
      </c>
      <c r="Q62" s="42"/>
      <c r="R62" s="42"/>
      <c r="S62" s="43"/>
      <c r="T62" s="59"/>
      <c r="U62" s="213" t="str">
        <f>IF(U60="","",VLOOKUP(U60,'【記載例】シフト記号表（勤務時間帯）'!$D$6:$Z$47,23,FALSE))</f>
        <v>-</v>
      </c>
      <c r="V62" s="214" t="str">
        <f>IF(V60="","",VLOOKUP(V60,'【記載例】シフト記号表（勤務時間帯）'!$D$6:$Z$47,23,FALSE))</f>
        <v>-</v>
      </c>
      <c r="W62" s="214" t="str">
        <f>IF(W60="","",VLOOKUP(W60,'【記載例】シフト記号表（勤務時間帯）'!$D$6:$Z$47,23,FALSE))</f>
        <v>-</v>
      </c>
      <c r="X62" s="214" t="str">
        <f>IF(X60="","",VLOOKUP(X60,'【記載例】シフト記号表（勤務時間帯）'!$D$6:$Z$47,23,FALSE))</f>
        <v/>
      </c>
      <c r="Y62" s="214" t="str">
        <f>IF(Y60="","",VLOOKUP(Y60,'【記載例】シフト記号表（勤務時間帯）'!$D$6:$Z$47,23,FALSE))</f>
        <v/>
      </c>
      <c r="Z62" s="214" t="str">
        <f>IF(Z60="","",VLOOKUP(Z60,'【記載例】シフト記号表（勤務時間帯）'!$D$6:$Z$47,23,FALSE))</f>
        <v/>
      </c>
      <c r="AA62" s="215" t="str">
        <f>IF(AA60="","",VLOOKUP(AA60,'【記載例】シフト記号表（勤務時間帯）'!$D$6:$Z$47,23,FALSE))</f>
        <v>-</v>
      </c>
      <c r="AB62" s="213" t="str">
        <f>IF(AB60="","",VLOOKUP(AB60,'【記載例】シフト記号表（勤務時間帯）'!$D$6:$Z$47,23,FALSE))</f>
        <v>-</v>
      </c>
      <c r="AC62" s="214" t="str">
        <f>IF(AC60="","",VLOOKUP(AC60,'【記載例】シフト記号表（勤務時間帯）'!$D$6:$Z$47,23,FALSE))</f>
        <v>-</v>
      </c>
      <c r="AD62" s="214" t="str">
        <f>IF(AD60="","",VLOOKUP(AD60,'【記載例】シフト記号表（勤務時間帯）'!$D$6:$Z$47,23,FALSE))</f>
        <v>-</v>
      </c>
      <c r="AE62" s="214" t="str">
        <f>IF(AE60="","",VLOOKUP(AE60,'【記載例】シフト記号表（勤務時間帯）'!$D$6:$Z$47,23,FALSE))</f>
        <v/>
      </c>
      <c r="AF62" s="214" t="str">
        <f>IF(AF60="","",VLOOKUP(AF60,'【記載例】シフト記号表（勤務時間帯）'!$D$6:$Z$47,23,FALSE))</f>
        <v/>
      </c>
      <c r="AG62" s="214" t="str">
        <f>IF(AG60="","",VLOOKUP(AG60,'【記載例】シフト記号表（勤務時間帯）'!$D$6:$Z$47,23,FALSE))</f>
        <v/>
      </c>
      <c r="AH62" s="215" t="str">
        <f>IF(AH60="","",VLOOKUP(AH60,'【記載例】シフト記号表（勤務時間帯）'!$D$6:$Z$47,23,FALSE))</f>
        <v>-</v>
      </c>
      <c r="AI62" s="213" t="str">
        <f>IF(AI60="","",VLOOKUP(AI60,'【記載例】シフト記号表（勤務時間帯）'!$D$6:$Z$47,23,FALSE))</f>
        <v>-</v>
      </c>
      <c r="AJ62" s="214" t="str">
        <f>IF(AJ60="","",VLOOKUP(AJ60,'【記載例】シフト記号表（勤務時間帯）'!$D$6:$Z$47,23,FALSE))</f>
        <v>-</v>
      </c>
      <c r="AK62" s="214" t="str">
        <f>IF(AK60="","",VLOOKUP(AK60,'【記載例】シフト記号表（勤務時間帯）'!$D$6:$Z$47,23,FALSE))</f>
        <v>-</v>
      </c>
      <c r="AL62" s="214" t="str">
        <f>IF(AL60="","",VLOOKUP(AL60,'【記載例】シフト記号表（勤務時間帯）'!$D$6:$Z$47,23,FALSE))</f>
        <v/>
      </c>
      <c r="AM62" s="214" t="str">
        <f>IF(AM60="","",VLOOKUP(AM60,'【記載例】シフト記号表（勤務時間帯）'!$D$6:$Z$47,23,FALSE))</f>
        <v/>
      </c>
      <c r="AN62" s="214" t="str">
        <f>IF(AN60="","",VLOOKUP(AN60,'【記載例】シフト記号表（勤務時間帯）'!$D$6:$Z$47,23,FALSE))</f>
        <v/>
      </c>
      <c r="AO62" s="215" t="str">
        <f>IF(AO60="","",VLOOKUP(AO60,'【記載例】シフト記号表（勤務時間帯）'!$D$6:$Z$47,23,FALSE))</f>
        <v>-</v>
      </c>
      <c r="AP62" s="213" t="str">
        <f>IF(AP60="","",VLOOKUP(AP60,'【記載例】シフト記号表（勤務時間帯）'!$D$6:$Z$47,23,FALSE))</f>
        <v>-</v>
      </c>
      <c r="AQ62" s="214" t="str">
        <f>IF(AQ60="","",VLOOKUP(AQ60,'【記載例】シフト記号表（勤務時間帯）'!$D$6:$Z$47,23,FALSE))</f>
        <v>-</v>
      </c>
      <c r="AR62" s="214" t="str">
        <f>IF(AR60="","",VLOOKUP(AR60,'【記載例】シフト記号表（勤務時間帯）'!$D$6:$Z$47,23,FALSE))</f>
        <v>-</v>
      </c>
      <c r="AS62" s="214" t="str">
        <f>IF(AS60="","",VLOOKUP(AS60,'【記載例】シフト記号表（勤務時間帯）'!$D$6:$Z$47,23,FALSE))</f>
        <v/>
      </c>
      <c r="AT62" s="214" t="str">
        <f>IF(AT60="","",VLOOKUP(AT60,'【記載例】シフト記号表（勤務時間帯）'!$D$6:$Z$47,23,FALSE))</f>
        <v/>
      </c>
      <c r="AU62" s="214" t="str">
        <f>IF(AU60="","",VLOOKUP(AU60,'【記載例】シフト記号表（勤務時間帯）'!$D$6:$Z$47,23,FALSE))</f>
        <v/>
      </c>
      <c r="AV62" s="215" t="str">
        <f>IF(AV60="","",VLOOKUP(AV60,'【記載例】シフト記号表（勤務時間帯）'!$D$6:$Z$47,23,FALSE))</f>
        <v>-</v>
      </c>
      <c r="AW62" s="213" t="str">
        <f>IF(AW60="","",VLOOKUP(AW60,'【記載例】シフト記号表（勤務時間帯）'!$D$6:$Z$47,23,FALSE))</f>
        <v/>
      </c>
      <c r="AX62" s="214" t="str">
        <f>IF(AX60="","",VLOOKUP(AX60,'【記載例】シフト記号表（勤務時間帯）'!$D$6:$Z$47,23,FALSE))</f>
        <v/>
      </c>
      <c r="AY62" s="214" t="str">
        <f>IF(AY60="","",VLOOKUP(AY60,'【記載例】シフト記号表（勤務時間帯）'!$D$6:$Z$47,23,FALSE))</f>
        <v/>
      </c>
      <c r="AZ62" s="254">
        <f>IF($BC$3="４週",SUM(U62:AV62),IF($BC$3="暦月",SUM(U62:AY62),""))</f>
        <v>0</v>
      </c>
      <c r="BA62" s="255"/>
      <c r="BB62" s="256">
        <f>IF($BC$3="４週",AZ62/4,IF($BC$3="暦月",(AZ62/($BC$8/7)),""))</f>
        <v>0</v>
      </c>
      <c r="BC62" s="255"/>
      <c r="BD62" s="248"/>
      <c r="BE62" s="249"/>
      <c r="BF62" s="249"/>
      <c r="BG62" s="249"/>
      <c r="BH62" s="250"/>
    </row>
    <row r="63" spans="2:60" ht="20.25" customHeight="1" x14ac:dyDescent="0.45">
      <c r="B63" s="129"/>
      <c r="C63" s="381" t="s">
        <v>85</v>
      </c>
      <c r="D63" s="382"/>
      <c r="E63" s="383"/>
      <c r="F63" s="124"/>
      <c r="G63" s="126"/>
      <c r="H63" s="335" t="s">
        <v>120</v>
      </c>
      <c r="I63" s="257" t="s">
        <v>106</v>
      </c>
      <c r="J63" s="258"/>
      <c r="K63" s="258"/>
      <c r="L63" s="259"/>
      <c r="M63" s="270" t="s">
        <v>134</v>
      </c>
      <c r="N63" s="271"/>
      <c r="O63" s="272"/>
      <c r="P63" s="21" t="s">
        <v>18</v>
      </c>
      <c r="Q63" s="28"/>
      <c r="R63" s="28"/>
      <c r="S63" s="16"/>
      <c r="T63" s="58"/>
      <c r="U63" s="216" t="s">
        <v>215</v>
      </c>
      <c r="V63" s="217" t="s">
        <v>215</v>
      </c>
      <c r="W63" s="217" t="s">
        <v>158</v>
      </c>
      <c r="X63" s="217"/>
      <c r="Y63" s="217"/>
      <c r="Z63" s="217"/>
      <c r="AA63" s="218"/>
      <c r="AB63" s="216" t="s">
        <v>215</v>
      </c>
      <c r="AC63" s="217" t="s">
        <v>215</v>
      </c>
      <c r="AD63" s="217" t="s">
        <v>158</v>
      </c>
      <c r="AE63" s="217"/>
      <c r="AF63" s="217"/>
      <c r="AG63" s="217"/>
      <c r="AH63" s="218"/>
      <c r="AI63" s="216" t="s">
        <v>215</v>
      </c>
      <c r="AJ63" s="217" t="s">
        <v>158</v>
      </c>
      <c r="AK63" s="217" t="s">
        <v>158</v>
      </c>
      <c r="AL63" s="217"/>
      <c r="AM63" s="217"/>
      <c r="AN63" s="217"/>
      <c r="AO63" s="218"/>
      <c r="AP63" s="216" t="s">
        <v>215</v>
      </c>
      <c r="AQ63" s="217" t="s">
        <v>215</v>
      </c>
      <c r="AR63" s="217" t="s">
        <v>158</v>
      </c>
      <c r="AS63" s="217"/>
      <c r="AT63" s="217"/>
      <c r="AU63" s="217"/>
      <c r="AV63" s="218"/>
      <c r="AW63" s="216"/>
      <c r="AX63" s="217"/>
      <c r="AY63" s="217"/>
      <c r="AZ63" s="279"/>
      <c r="BA63" s="280"/>
      <c r="BB63" s="281"/>
      <c r="BC63" s="280"/>
      <c r="BD63" s="242"/>
      <c r="BE63" s="243"/>
      <c r="BF63" s="243"/>
      <c r="BG63" s="243"/>
      <c r="BH63" s="244"/>
    </row>
    <row r="64" spans="2:60" ht="20.25" customHeight="1" x14ac:dyDescent="0.45">
      <c r="B64" s="125">
        <f>B61+1</f>
        <v>15</v>
      </c>
      <c r="C64" s="375"/>
      <c r="D64" s="376"/>
      <c r="E64" s="377"/>
      <c r="F64" s="124" t="str">
        <f>C63</f>
        <v>介護従業者</v>
      </c>
      <c r="G64" s="126"/>
      <c r="H64" s="336"/>
      <c r="I64" s="260"/>
      <c r="J64" s="261"/>
      <c r="K64" s="261"/>
      <c r="L64" s="262"/>
      <c r="M64" s="273"/>
      <c r="N64" s="274"/>
      <c r="O64" s="275"/>
      <c r="P64" s="23" t="s">
        <v>72</v>
      </c>
      <c r="Q64" s="24"/>
      <c r="R64" s="24"/>
      <c r="S64" s="19"/>
      <c r="T64" s="53"/>
      <c r="U64" s="210">
        <f>IF(U63="","",VLOOKUP(U63,'【記載例】シフト記号表（勤務時間帯）'!$D$6:$X$47,21,FALSE))</f>
        <v>2.4999999999999991</v>
      </c>
      <c r="V64" s="211">
        <f>IF(V63="","",VLOOKUP(V63,'【記載例】シフト記号表（勤務時間帯）'!$D$6:$X$47,21,FALSE))</f>
        <v>2.4999999999999991</v>
      </c>
      <c r="W64" s="211">
        <f>IF(W63="","",VLOOKUP(W63,'【記載例】シフト記号表（勤務時間帯）'!$D$6:$X$47,21,FALSE))</f>
        <v>2.4999999999999991</v>
      </c>
      <c r="X64" s="211" t="str">
        <f>IF(X63="","",VLOOKUP(X63,'【記載例】シフト記号表（勤務時間帯）'!$D$6:$X$47,21,FALSE))</f>
        <v/>
      </c>
      <c r="Y64" s="211" t="str">
        <f>IF(Y63="","",VLOOKUP(Y63,'【記載例】シフト記号表（勤務時間帯）'!$D$6:$X$47,21,FALSE))</f>
        <v/>
      </c>
      <c r="Z64" s="211" t="str">
        <f>IF(Z63="","",VLOOKUP(Z63,'【記載例】シフト記号表（勤務時間帯）'!$D$6:$X$47,21,FALSE))</f>
        <v/>
      </c>
      <c r="AA64" s="212" t="str">
        <f>IF(AA63="","",VLOOKUP(AA63,'【記載例】シフト記号表（勤務時間帯）'!$D$6:$X$47,21,FALSE))</f>
        <v/>
      </c>
      <c r="AB64" s="210">
        <f>IF(AB63="","",VLOOKUP(AB63,'【記載例】シフト記号表（勤務時間帯）'!$D$6:$X$47,21,FALSE))</f>
        <v>2.4999999999999991</v>
      </c>
      <c r="AC64" s="211">
        <f>IF(AC63="","",VLOOKUP(AC63,'【記載例】シフト記号表（勤務時間帯）'!$D$6:$X$47,21,FALSE))</f>
        <v>2.4999999999999991</v>
      </c>
      <c r="AD64" s="211">
        <f>IF(AD63="","",VLOOKUP(AD63,'【記載例】シフト記号表（勤務時間帯）'!$D$6:$X$47,21,FALSE))</f>
        <v>2.4999999999999991</v>
      </c>
      <c r="AE64" s="211" t="str">
        <f>IF(AE63="","",VLOOKUP(AE63,'【記載例】シフト記号表（勤務時間帯）'!$D$6:$X$47,21,FALSE))</f>
        <v/>
      </c>
      <c r="AF64" s="211" t="str">
        <f>IF(AF63="","",VLOOKUP(AF63,'【記載例】シフト記号表（勤務時間帯）'!$D$6:$X$47,21,FALSE))</f>
        <v/>
      </c>
      <c r="AG64" s="211" t="str">
        <f>IF(AG63="","",VLOOKUP(AG63,'【記載例】シフト記号表（勤務時間帯）'!$D$6:$X$47,21,FALSE))</f>
        <v/>
      </c>
      <c r="AH64" s="212" t="str">
        <f>IF(AH63="","",VLOOKUP(AH63,'【記載例】シフト記号表（勤務時間帯）'!$D$6:$X$47,21,FALSE))</f>
        <v/>
      </c>
      <c r="AI64" s="210">
        <f>IF(AI63="","",VLOOKUP(AI63,'【記載例】シフト記号表（勤務時間帯）'!$D$6:$X$47,21,FALSE))</f>
        <v>2.4999999999999991</v>
      </c>
      <c r="AJ64" s="211">
        <f>IF(AJ63="","",VLOOKUP(AJ63,'【記載例】シフト記号表（勤務時間帯）'!$D$6:$X$47,21,FALSE))</f>
        <v>2.4999999999999991</v>
      </c>
      <c r="AK64" s="211">
        <f>IF(AK63="","",VLOOKUP(AK63,'【記載例】シフト記号表（勤務時間帯）'!$D$6:$X$47,21,FALSE))</f>
        <v>2.4999999999999991</v>
      </c>
      <c r="AL64" s="211" t="str">
        <f>IF(AL63="","",VLOOKUP(AL63,'【記載例】シフト記号表（勤務時間帯）'!$D$6:$X$47,21,FALSE))</f>
        <v/>
      </c>
      <c r="AM64" s="211" t="str">
        <f>IF(AM63="","",VLOOKUP(AM63,'【記載例】シフト記号表（勤務時間帯）'!$D$6:$X$47,21,FALSE))</f>
        <v/>
      </c>
      <c r="AN64" s="211" t="str">
        <f>IF(AN63="","",VLOOKUP(AN63,'【記載例】シフト記号表（勤務時間帯）'!$D$6:$X$47,21,FALSE))</f>
        <v/>
      </c>
      <c r="AO64" s="212" t="str">
        <f>IF(AO63="","",VLOOKUP(AO63,'【記載例】シフト記号表（勤務時間帯）'!$D$6:$X$47,21,FALSE))</f>
        <v/>
      </c>
      <c r="AP64" s="210">
        <f>IF(AP63="","",VLOOKUP(AP63,'【記載例】シフト記号表（勤務時間帯）'!$D$6:$X$47,21,FALSE))</f>
        <v>2.4999999999999991</v>
      </c>
      <c r="AQ64" s="211">
        <f>IF(AQ63="","",VLOOKUP(AQ63,'【記載例】シフト記号表（勤務時間帯）'!$D$6:$X$47,21,FALSE))</f>
        <v>2.4999999999999991</v>
      </c>
      <c r="AR64" s="211">
        <f>IF(AR63="","",VLOOKUP(AR63,'【記載例】シフト記号表（勤務時間帯）'!$D$6:$X$47,21,FALSE))</f>
        <v>2.4999999999999991</v>
      </c>
      <c r="AS64" s="211" t="str">
        <f>IF(AS63="","",VLOOKUP(AS63,'【記載例】シフト記号表（勤務時間帯）'!$D$6:$X$47,21,FALSE))</f>
        <v/>
      </c>
      <c r="AT64" s="211" t="str">
        <f>IF(AT63="","",VLOOKUP(AT63,'【記載例】シフト記号表（勤務時間帯）'!$D$6:$X$47,21,FALSE))</f>
        <v/>
      </c>
      <c r="AU64" s="211" t="str">
        <f>IF(AU63="","",VLOOKUP(AU63,'【記載例】シフト記号表（勤務時間帯）'!$D$6:$X$47,21,FALSE))</f>
        <v/>
      </c>
      <c r="AV64" s="212" t="str">
        <f>IF(AV63="","",VLOOKUP(AV63,'【記載例】シフト記号表（勤務時間帯）'!$D$6:$X$47,21,FALSE))</f>
        <v/>
      </c>
      <c r="AW64" s="210" t="str">
        <f>IF(AW63="","",VLOOKUP(AW63,'【記載例】シフト記号表（勤務時間帯）'!$D$6:$X$47,21,FALSE))</f>
        <v/>
      </c>
      <c r="AX64" s="211" t="str">
        <f>IF(AX63="","",VLOOKUP(AX63,'【記載例】シフト記号表（勤務時間帯）'!$D$6:$X$47,21,FALSE))</f>
        <v/>
      </c>
      <c r="AY64" s="211" t="str">
        <f>IF(AY63="","",VLOOKUP(AY63,'【記載例】シフト記号表（勤務時間帯）'!$D$6:$X$47,21,FALSE))</f>
        <v/>
      </c>
      <c r="AZ64" s="251">
        <f>IF($BC$3="４週",SUM(U64:AV64),IF($BC$3="暦月",SUM(U64:AY64),""))</f>
        <v>29.999999999999996</v>
      </c>
      <c r="BA64" s="252"/>
      <c r="BB64" s="253">
        <f>IF($BC$3="４週",AZ64/4,IF($BC$3="暦月",(AZ64/($BC$8/7)),""))</f>
        <v>7.4999999999999991</v>
      </c>
      <c r="BC64" s="252"/>
      <c r="BD64" s="245"/>
      <c r="BE64" s="246"/>
      <c r="BF64" s="246"/>
      <c r="BG64" s="246"/>
      <c r="BH64" s="247"/>
    </row>
    <row r="65" spans="2:60" ht="20.25" customHeight="1" x14ac:dyDescent="0.45">
      <c r="B65" s="127"/>
      <c r="C65" s="378"/>
      <c r="D65" s="379"/>
      <c r="E65" s="380"/>
      <c r="F65" s="170"/>
      <c r="G65" s="128" t="str">
        <f>C63</f>
        <v>介護従業者</v>
      </c>
      <c r="H65" s="337"/>
      <c r="I65" s="263"/>
      <c r="J65" s="264"/>
      <c r="K65" s="264"/>
      <c r="L65" s="265"/>
      <c r="M65" s="276"/>
      <c r="N65" s="277"/>
      <c r="O65" s="278"/>
      <c r="P65" s="41" t="s">
        <v>73</v>
      </c>
      <c r="Q65" s="42"/>
      <c r="R65" s="42"/>
      <c r="S65" s="43"/>
      <c r="T65" s="59"/>
      <c r="U65" s="213" t="str">
        <f>IF(U63="","",VLOOKUP(U63,'【記載例】シフト記号表（勤務時間帯）'!$D$6:$Z$47,23,FALSE))</f>
        <v>-</v>
      </c>
      <c r="V65" s="214" t="str">
        <f>IF(V63="","",VLOOKUP(V63,'【記載例】シフト記号表（勤務時間帯）'!$D$6:$Z$47,23,FALSE))</f>
        <v>-</v>
      </c>
      <c r="W65" s="214" t="str">
        <f>IF(W63="","",VLOOKUP(W63,'【記載例】シフト記号表（勤務時間帯）'!$D$6:$Z$47,23,FALSE))</f>
        <v>-</v>
      </c>
      <c r="X65" s="214" t="str">
        <f>IF(X63="","",VLOOKUP(X63,'【記載例】シフト記号表（勤務時間帯）'!$D$6:$Z$47,23,FALSE))</f>
        <v/>
      </c>
      <c r="Y65" s="214" t="str">
        <f>IF(Y63="","",VLOOKUP(Y63,'【記載例】シフト記号表（勤務時間帯）'!$D$6:$Z$47,23,FALSE))</f>
        <v/>
      </c>
      <c r="Z65" s="214" t="str">
        <f>IF(Z63="","",VLOOKUP(Z63,'【記載例】シフト記号表（勤務時間帯）'!$D$6:$Z$47,23,FALSE))</f>
        <v/>
      </c>
      <c r="AA65" s="215" t="str">
        <f>IF(AA63="","",VLOOKUP(AA63,'【記載例】シフト記号表（勤務時間帯）'!$D$6:$Z$47,23,FALSE))</f>
        <v/>
      </c>
      <c r="AB65" s="213" t="str">
        <f>IF(AB63="","",VLOOKUP(AB63,'【記載例】シフト記号表（勤務時間帯）'!$D$6:$Z$47,23,FALSE))</f>
        <v>-</v>
      </c>
      <c r="AC65" s="214" t="str">
        <f>IF(AC63="","",VLOOKUP(AC63,'【記載例】シフト記号表（勤務時間帯）'!$D$6:$Z$47,23,FALSE))</f>
        <v>-</v>
      </c>
      <c r="AD65" s="214" t="str">
        <f>IF(AD63="","",VLOOKUP(AD63,'【記載例】シフト記号表（勤務時間帯）'!$D$6:$Z$47,23,FALSE))</f>
        <v>-</v>
      </c>
      <c r="AE65" s="214" t="str">
        <f>IF(AE63="","",VLOOKUP(AE63,'【記載例】シフト記号表（勤務時間帯）'!$D$6:$Z$47,23,FALSE))</f>
        <v/>
      </c>
      <c r="AF65" s="214" t="str">
        <f>IF(AF63="","",VLOOKUP(AF63,'【記載例】シフト記号表（勤務時間帯）'!$D$6:$Z$47,23,FALSE))</f>
        <v/>
      </c>
      <c r="AG65" s="214" t="str">
        <f>IF(AG63="","",VLOOKUP(AG63,'【記載例】シフト記号表（勤務時間帯）'!$D$6:$Z$47,23,FALSE))</f>
        <v/>
      </c>
      <c r="AH65" s="215" t="str">
        <f>IF(AH63="","",VLOOKUP(AH63,'【記載例】シフト記号表（勤務時間帯）'!$D$6:$Z$47,23,FALSE))</f>
        <v/>
      </c>
      <c r="AI65" s="213" t="str">
        <f>IF(AI63="","",VLOOKUP(AI63,'【記載例】シフト記号表（勤務時間帯）'!$D$6:$Z$47,23,FALSE))</f>
        <v>-</v>
      </c>
      <c r="AJ65" s="214" t="str">
        <f>IF(AJ63="","",VLOOKUP(AJ63,'【記載例】シフト記号表（勤務時間帯）'!$D$6:$Z$47,23,FALSE))</f>
        <v>-</v>
      </c>
      <c r="AK65" s="214" t="str">
        <f>IF(AK63="","",VLOOKUP(AK63,'【記載例】シフト記号表（勤務時間帯）'!$D$6:$Z$47,23,FALSE))</f>
        <v>-</v>
      </c>
      <c r="AL65" s="214" t="str">
        <f>IF(AL63="","",VLOOKUP(AL63,'【記載例】シフト記号表（勤務時間帯）'!$D$6:$Z$47,23,FALSE))</f>
        <v/>
      </c>
      <c r="AM65" s="214" t="str">
        <f>IF(AM63="","",VLOOKUP(AM63,'【記載例】シフト記号表（勤務時間帯）'!$D$6:$Z$47,23,FALSE))</f>
        <v/>
      </c>
      <c r="AN65" s="214" t="str">
        <f>IF(AN63="","",VLOOKUP(AN63,'【記載例】シフト記号表（勤務時間帯）'!$D$6:$Z$47,23,FALSE))</f>
        <v/>
      </c>
      <c r="AO65" s="215" t="str">
        <f>IF(AO63="","",VLOOKUP(AO63,'【記載例】シフト記号表（勤務時間帯）'!$D$6:$Z$47,23,FALSE))</f>
        <v/>
      </c>
      <c r="AP65" s="213" t="str">
        <f>IF(AP63="","",VLOOKUP(AP63,'【記載例】シフト記号表（勤務時間帯）'!$D$6:$Z$47,23,FALSE))</f>
        <v>-</v>
      </c>
      <c r="AQ65" s="214" t="str">
        <f>IF(AQ63="","",VLOOKUP(AQ63,'【記載例】シフト記号表（勤務時間帯）'!$D$6:$Z$47,23,FALSE))</f>
        <v>-</v>
      </c>
      <c r="AR65" s="214" t="str">
        <f>IF(AR63="","",VLOOKUP(AR63,'【記載例】シフト記号表（勤務時間帯）'!$D$6:$Z$47,23,FALSE))</f>
        <v>-</v>
      </c>
      <c r="AS65" s="214" t="str">
        <f>IF(AS63="","",VLOOKUP(AS63,'【記載例】シフト記号表（勤務時間帯）'!$D$6:$Z$47,23,FALSE))</f>
        <v/>
      </c>
      <c r="AT65" s="214" t="str">
        <f>IF(AT63="","",VLOOKUP(AT63,'【記載例】シフト記号表（勤務時間帯）'!$D$6:$Z$47,23,FALSE))</f>
        <v/>
      </c>
      <c r="AU65" s="214" t="str">
        <f>IF(AU63="","",VLOOKUP(AU63,'【記載例】シフト記号表（勤務時間帯）'!$D$6:$Z$47,23,FALSE))</f>
        <v/>
      </c>
      <c r="AV65" s="215" t="str">
        <f>IF(AV63="","",VLOOKUP(AV63,'【記載例】シフト記号表（勤務時間帯）'!$D$6:$Z$47,23,FALSE))</f>
        <v/>
      </c>
      <c r="AW65" s="213" t="str">
        <f>IF(AW63="","",VLOOKUP(AW63,'【記載例】シフト記号表（勤務時間帯）'!$D$6:$Z$47,23,FALSE))</f>
        <v/>
      </c>
      <c r="AX65" s="214" t="str">
        <f>IF(AX63="","",VLOOKUP(AX63,'【記載例】シフト記号表（勤務時間帯）'!$D$6:$Z$47,23,FALSE))</f>
        <v/>
      </c>
      <c r="AY65" s="214" t="str">
        <f>IF(AY63="","",VLOOKUP(AY63,'【記載例】シフト記号表（勤務時間帯）'!$D$6:$Z$47,23,FALSE))</f>
        <v/>
      </c>
      <c r="AZ65" s="254">
        <f>IF($BC$3="４週",SUM(U65:AV65),IF($BC$3="暦月",SUM(U65:AY65),""))</f>
        <v>0</v>
      </c>
      <c r="BA65" s="255"/>
      <c r="BB65" s="256">
        <f>IF($BC$3="４週",AZ65/4,IF($BC$3="暦月",(AZ65/($BC$8/7)),""))</f>
        <v>0</v>
      </c>
      <c r="BC65" s="255"/>
      <c r="BD65" s="248"/>
      <c r="BE65" s="249"/>
      <c r="BF65" s="249"/>
      <c r="BG65" s="249"/>
      <c r="BH65" s="250"/>
    </row>
    <row r="66" spans="2:60" ht="20.25" customHeight="1" x14ac:dyDescent="0.45">
      <c r="B66" s="129"/>
      <c r="C66" s="381" t="s">
        <v>85</v>
      </c>
      <c r="D66" s="382"/>
      <c r="E66" s="383"/>
      <c r="F66" s="124"/>
      <c r="G66" s="126"/>
      <c r="H66" s="335" t="s">
        <v>120</v>
      </c>
      <c r="I66" s="257" t="s">
        <v>106</v>
      </c>
      <c r="J66" s="258"/>
      <c r="K66" s="258"/>
      <c r="L66" s="259"/>
      <c r="M66" s="270" t="s">
        <v>135</v>
      </c>
      <c r="N66" s="271"/>
      <c r="O66" s="272"/>
      <c r="P66" s="44" t="s">
        <v>18</v>
      </c>
      <c r="Q66" s="45"/>
      <c r="R66" s="45"/>
      <c r="S66" s="46"/>
      <c r="T66" s="60"/>
      <c r="U66" s="216"/>
      <c r="V66" s="217"/>
      <c r="W66" s="217" t="s">
        <v>164</v>
      </c>
      <c r="X66" s="217"/>
      <c r="Y66" s="217"/>
      <c r="Z66" s="217" t="s">
        <v>164</v>
      </c>
      <c r="AA66" s="218"/>
      <c r="AB66" s="216"/>
      <c r="AC66" s="217"/>
      <c r="AD66" s="217" t="s">
        <v>210</v>
      </c>
      <c r="AE66" s="217"/>
      <c r="AF66" s="217"/>
      <c r="AG66" s="217" t="s">
        <v>164</v>
      </c>
      <c r="AH66" s="218"/>
      <c r="AI66" s="216"/>
      <c r="AJ66" s="217"/>
      <c r="AK66" s="217" t="s">
        <v>210</v>
      </c>
      <c r="AL66" s="217"/>
      <c r="AM66" s="217"/>
      <c r="AN66" s="217" t="s">
        <v>164</v>
      </c>
      <c r="AO66" s="218"/>
      <c r="AP66" s="216"/>
      <c r="AQ66" s="217"/>
      <c r="AR66" s="217" t="s">
        <v>210</v>
      </c>
      <c r="AS66" s="217"/>
      <c r="AT66" s="217"/>
      <c r="AU66" s="217" t="s">
        <v>164</v>
      </c>
      <c r="AV66" s="218"/>
      <c r="AW66" s="216"/>
      <c r="AX66" s="217"/>
      <c r="AY66" s="217"/>
      <c r="AZ66" s="279"/>
      <c r="BA66" s="280"/>
      <c r="BB66" s="281"/>
      <c r="BC66" s="280"/>
      <c r="BD66" s="242"/>
      <c r="BE66" s="243"/>
      <c r="BF66" s="243"/>
      <c r="BG66" s="243"/>
      <c r="BH66" s="244"/>
    </row>
    <row r="67" spans="2:60" ht="20.25" customHeight="1" x14ac:dyDescent="0.45">
      <c r="B67" s="125">
        <f>B64+1</f>
        <v>16</v>
      </c>
      <c r="C67" s="375"/>
      <c r="D67" s="376"/>
      <c r="E67" s="377"/>
      <c r="F67" s="124" t="str">
        <f>C66</f>
        <v>介護従業者</v>
      </c>
      <c r="G67" s="126"/>
      <c r="H67" s="336"/>
      <c r="I67" s="260"/>
      <c r="J67" s="261"/>
      <c r="K67" s="261"/>
      <c r="L67" s="262"/>
      <c r="M67" s="273"/>
      <c r="N67" s="274"/>
      <c r="O67" s="275"/>
      <c r="P67" s="23" t="s">
        <v>72</v>
      </c>
      <c r="Q67" s="24"/>
      <c r="R67" s="24"/>
      <c r="S67" s="19"/>
      <c r="T67" s="53"/>
      <c r="U67" s="210" t="str">
        <f>IF(U66="","",VLOOKUP(U66,'【記載例】シフト記号表（勤務時間帯）'!$D$6:$X$47,21,FALSE))</f>
        <v/>
      </c>
      <c r="V67" s="211" t="str">
        <f>IF(V66="","",VLOOKUP(V66,'【記載例】シフト記号表（勤務時間帯）'!$D$6:$X$47,21,FALSE))</f>
        <v/>
      </c>
      <c r="W67" s="211">
        <f>IF(W66="","",VLOOKUP(W66,'【記載例】シフト記号表（勤務時間帯）'!$D$6:$X$47,21,FALSE))</f>
        <v>6</v>
      </c>
      <c r="X67" s="211" t="str">
        <f>IF(X66="","",VLOOKUP(X66,'【記載例】シフト記号表（勤務時間帯）'!$D$6:$X$47,21,FALSE))</f>
        <v/>
      </c>
      <c r="Y67" s="211" t="str">
        <f>IF(Y66="","",VLOOKUP(Y66,'【記載例】シフト記号表（勤務時間帯）'!$D$6:$X$47,21,FALSE))</f>
        <v/>
      </c>
      <c r="Z67" s="211">
        <f>IF(Z66="","",VLOOKUP(Z66,'【記載例】シフト記号表（勤務時間帯）'!$D$6:$X$47,21,FALSE))</f>
        <v>6</v>
      </c>
      <c r="AA67" s="212" t="str">
        <f>IF(AA66="","",VLOOKUP(AA66,'【記載例】シフト記号表（勤務時間帯）'!$D$6:$X$47,21,FALSE))</f>
        <v/>
      </c>
      <c r="AB67" s="210" t="str">
        <f>IF(AB66="","",VLOOKUP(AB66,'【記載例】シフト記号表（勤務時間帯）'!$D$6:$X$47,21,FALSE))</f>
        <v/>
      </c>
      <c r="AC67" s="211" t="str">
        <f>IF(AC66="","",VLOOKUP(AC66,'【記載例】シフト記号表（勤務時間帯）'!$D$6:$X$47,21,FALSE))</f>
        <v/>
      </c>
      <c r="AD67" s="211">
        <f>IF(AD66="","",VLOOKUP(AD66,'【記載例】シフト記号表（勤務時間帯）'!$D$6:$X$47,21,FALSE))</f>
        <v>6</v>
      </c>
      <c r="AE67" s="211" t="str">
        <f>IF(AE66="","",VLOOKUP(AE66,'【記載例】シフト記号表（勤務時間帯）'!$D$6:$X$47,21,FALSE))</f>
        <v/>
      </c>
      <c r="AF67" s="211" t="str">
        <f>IF(AF66="","",VLOOKUP(AF66,'【記載例】シフト記号表（勤務時間帯）'!$D$6:$X$47,21,FALSE))</f>
        <v/>
      </c>
      <c r="AG67" s="211">
        <f>IF(AG66="","",VLOOKUP(AG66,'【記載例】シフト記号表（勤務時間帯）'!$D$6:$X$47,21,FALSE))</f>
        <v>6</v>
      </c>
      <c r="AH67" s="212" t="str">
        <f>IF(AH66="","",VLOOKUP(AH66,'【記載例】シフト記号表（勤務時間帯）'!$D$6:$X$47,21,FALSE))</f>
        <v/>
      </c>
      <c r="AI67" s="210" t="str">
        <f>IF(AI66="","",VLOOKUP(AI66,'【記載例】シフト記号表（勤務時間帯）'!$D$6:$X$47,21,FALSE))</f>
        <v/>
      </c>
      <c r="AJ67" s="211" t="str">
        <f>IF(AJ66="","",VLOOKUP(AJ66,'【記載例】シフト記号表（勤務時間帯）'!$D$6:$X$47,21,FALSE))</f>
        <v/>
      </c>
      <c r="AK67" s="211">
        <f>IF(AK66="","",VLOOKUP(AK66,'【記載例】シフト記号表（勤務時間帯）'!$D$6:$X$47,21,FALSE))</f>
        <v>6</v>
      </c>
      <c r="AL67" s="211" t="str">
        <f>IF(AL66="","",VLOOKUP(AL66,'【記載例】シフト記号表（勤務時間帯）'!$D$6:$X$47,21,FALSE))</f>
        <v/>
      </c>
      <c r="AM67" s="211" t="str">
        <f>IF(AM66="","",VLOOKUP(AM66,'【記載例】シフト記号表（勤務時間帯）'!$D$6:$X$47,21,FALSE))</f>
        <v/>
      </c>
      <c r="AN67" s="211">
        <f>IF(AN66="","",VLOOKUP(AN66,'【記載例】シフト記号表（勤務時間帯）'!$D$6:$X$47,21,FALSE))</f>
        <v>6</v>
      </c>
      <c r="AO67" s="212" t="str">
        <f>IF(AO66="","",VLOOKUP(AO66,'【記載例】シフト記号表（勤務時間帯）'!$D$6:$X$47,21,FALSE))</f>
        <v/>
      </c>
      <c r="AP67" s="210" t="str">
        <f>IF(AP66="","",VLOOKUP(AP66,'【記載例】シフト記号表（勤務時間帯）'!$D$6:$X$47,21,FALSE))</f>
        <v/>
      </c>
      <c r="AQ67" s="211" t="str">
        <f>IF(AQ66="","",VLOOKUP(AQ66,'【記載例】シフト記号表（勤務時間帯）'!$D$6:$X$47,21,FALSE))</f>
        <v/>
      </c>
      <c r="AR67" s="211">
        <f>IF(AR66="","",VLOOKUP(AR66,'【記載例】シフト記号表（勤務時間帯）'!$D$6:$X$47,21,FALSE))</f>
        <v>6</v>
      </c>
      <c r="AS67" s="211" t="str">
        <f>IF(AS66="","",VLOOKUP(AS66,'【記載例】シフト記号表（勤務時間帯）'!$D$6:$X$47,21,FALSE))</f>
        <v/>
      </c>
      <c r="AT67" s="211" t="str">
        <f>IF(AT66="","",VLOOKUP(AT66,'【記載例】シフト記号表（勤務時間帯）'!$D$6:$X$47,21,FALSE))</f>
        <v/>
      </c>
      <c r="AU67" s="211">
        <f>IF(AU66="","",VLOOKUP(AU66,'【記載例】シフト記号表（勤務時間帯）'!$D$6:$X$47,21,FALSE))</f>
        <v>6</v>
      </c>
      <c r="AV67" s="212" t="str">
        <f>IF(AV66="","",VLOOKUP(AV66,'【記載例】シフト記号表（勤務時間帯）'!$D$6:$X$47,21,FALSE))</f>
        <v/>
      </c>
      <c r="AW67" s="210" t="str">
        <f>IF(AW66="","",VLOOKUP(AW66,'【記載例】シフト記号表（勤務時間帯）'!$D$6:$X$47,21,FALSE))</f>
        <v/>
      </c>
      <c r="AX67" s="211" t="str">
        <f>IF(AX66="","",VLOOKUP(AX66,'【記載例】シフト記号表（勤務時間帯）'!$D$6:$X$47,21,FALSE))</f>
        <v/>
      </c>
      <c r="AY67" s="211" t="str">
        <f>IF(AY66="","",VLOOKUP(AY66,'【記載例】シフト記号表（勤務時間帯）'!$D$6:$X$47,21,FALSE))</f>
        <v/>
      </c>
      <c r="AZ67" s="251">
        <f>IF($BC$3="４週",SUM(U67:AV67),IF($BC$3="暦月",SUM(U67:AY67),""))</f>
        <v>48</v>
      </c>
      <c r="BA67" s="252"/>
      <c r="BB67" s="253">
        <f>IF($BC$3="４週",AZ67/4,IF($BC$3="暦月",(AZ67/($BC$8/7)),""))</f>
        <v>12</v>
      </c>
      <c r="BC67" s="252"/>
      <c r="BD67" s="245"/>
      <c r="BE67" s="246"/>
      <c r="BF67" s="246"/>
      <c r="BG67" s="246"/>
      <c r="BH67" s="247"/>
    </row>
    <row r="68" spans="2:60" ht="20.25" customHeight="1" thickBot="1" x14ac:dyDescent="0.5">
      <c r="B68" s="125"/>
      <c r="C68" s="390"/>
      <c r="D68" s="391"/>
      <c r="E68" s="392"/>
      <c r="F68" s="172"/>
      <c r="G68" s="131" t="str">
        <f>C66</f>
        <v>介護従業者</v>
      </c>
      <c r="H68" s="393"/>
      <c r="I68" s="387"/>
      <c r="J68" s="388"/>
      <c r="K68" s="388"/>
      <c r="L68" s="389"/>
      <c r="M68" s="394"/>
      <c r="N68" s="395"/>
      <c r="O68" s="396"/>
      <c r="P68" s="61" t="s">
        <v>73</v>
      </c>
      <c r="Q68" s="30"/>
      <c r="R68" s="30"/>
      <c r="S68" s="62"/>
      <c r="T68" s="63"/>
      <c r="U68" s="213" t="str">
        <f>IF(U66="","",VLOOKUP(U66,'【記載例】シフト記号表（勤務時間帯）'!$D$6:$Z$47,23,FALSE))</f>
        <v/>
      </c>
      <c r="V68" s="214" t="str">
        <f>IF(V66="","",VLOOKUP(V66,'【記載例】シフト記号表（勤務時間帯）'!$D$6:$Z$47,23,FALSE))</f>
        <v/>
      </c>
      <c r="W68" s="214" t="str">
        <f>IF(W66="","",VLOOKUP(W66,'【記載例】シフト記号表（勤務時間帯）'!$D$6:$Z$47,23,FALSE))</f>
        <v>-</v>
      </c>
      <c r="X68" s="214" t="str">
        <f>IF(X66="","",VLOOKUP(X66,'【記載例】シフト記号表（勤務時間帯）'!$D$6:$Z$47,23,FALSE))</f>
        <v/>
      </c>
      <c r="Y68" s="214" t="str">
        <f>IF(Y66="","",VLOOKUP(Y66,'【記載例】シフト記号表（勤務時間帯）'!$D$6:$Z$47,23,FALSE))</f>
        <v/>
      </c>
      <c r="Z68" s="214" t="str">
        <f>IF(Z66="","",VLOOKUP(Z66,'【記載例】シフト記号表（勤務時間帯）'!$D$6:$Z$47,23,FALSE))</f>
        <v>-</v>
      </c>
      <c r="AA68" s="215" t="str">
        <f>IF(AA66="","",VLOOKUP(AA66,'【記載例】シフト記号表（勤務時間帯）'!$D$6:$Z$47,23,FALSE))</f>
        <v/>
      </c>
      <c r="AB68" s="213" t="str">
        <f>IF(AB66="","",VLOOKUP(AB66,'【記載例】シフト記号表（勤務時間帯）'!$D$6:$Z$47,23,FALSE))</f>
        <v/>
      </c>
      <c r="AC68" s="214" t="str">
        <f>IF(AC66="","",VLOOKUP(AC66,'【記載例】シフト記号表（勤務時間帯）'!$D$6:$Z$47,23,FALSE))</f>
        <v/>
      </c>
      <c r="AD68" s="214" t="str">
        <f>IF(AD66="","",VLOOKUP(AD66,'【記載例】シフト記号表（勤務時間帯）'!$D$6:$Z$47,23,FALSE))</f>
        <v>-</v>
      </c>
      <c r="AE68" s="214" t="str">
        <f>IF(AE66="","",VLOOKUP(AE66,'【記載例】シフト記号表（勤務時間帯）'!$D$6:$Z$47,23,FALSE))</f>
        <v/>
      </c>
      <c r="AF68" s="214" t="str">
        <f>IF(AF66="","",VLOOKUP(AF66,'【記載例】シフト記号表（勤務時間帯）'!$D$6:$Z$47,23,FALSE))</f>
        <v/>
      </c>
      <c r="AG68" s="214" t="str">
        <f>IF(AG66="","",VLOOKUP(AG66,'【記載例】シフト記号表（勤務時間帯）'!$D$6:$Z$47,23,FALSE))</f>
        <v>-</v>
      </c>
      <c r="AH68" s="215" t="str">
        <f>IF(AH66="","",VLOOKUP(AH66,'【記載例】シフト記号表（勤務時間帯）'!$D$6:$Z$47,23,FALSE))</f>
        <v/>
      </c>
      <c r="AI68" s="213" t="str">
        <f>IF(AI66="","",VLOOKUP(AI66,'【記載例】シフト記号表（勤務時間帯）'!$D$6:$Z$47,23,FALSE))</f>
        <v/>
      </c>
      <c r="AJ68" s="214" t="str">
        <f>IF(AJ66="","",VLOOKUP(AJ66,'【記載例】シフト記号表（勤務時間帯）'!$D$6:$Z$47,23,FALSE))</f>
        <v/>
      </c>
      <c r="AK68" s="214" t="str">
        <f>IF(AK66="","",VLOOKUP(AK66,'【記載例】シフト記号表（勤務時間帯）'!$D$6:$Z$47,23,FALSE))</f>
        <v>-</v>
      </c>
      <c r="AL68" s="214" t="str">
        <f>IF(AL66="","",VLOOKUP(AL66,'【記載例】シフト記号表（勤務時間帯）'!$D$6:$Z$47,23,FALSE))</f>
        <v/>
      </c>
      <c r="AM68" s="214" t="str">
        <f>IF(AM66="","",VLOOKUP(AM66,'【記載例】シフト記号表（勤務時間帯）'!$D$6:$Z$47,23,FALSE))</f>
        <v/>
      </c>
      <c r="AN68" s="214" t="str">
        <f>IF(AN66="","",VLOOKUP(AN66,'【記載例】シフト記号表（勤務時間帯）'!$D$6:$Z$47,23,FALSE))</f>
        <v>-</v>
      </c>
      <c r="AO68" s="215" t="str">
        <f>IF(AO66="","",VLOOKUP(AO66,'【記載例】シフト記号表（勤務時間帯）'!$D$6:$Z$47,23,FALSE))</f>
        <v/>
      </c>
      <c r="AP68" s="213" t="str">
        <f>IF(AP66="","",VLOOKUP(AP66,'【記載例】シフト記号表（勤務時間帯）'!$D$6:$Z$47,23,FALSE))</f>
        <v/>
      </c>
      <c r="AQ68" s="214" t="str">
        <f>IF(AQ66="","",VLOOKUP(AQ66,'【記載例】シフト記号表（勤務時間帯）'!$D$6:$Z$47,23,FALSE))</f>
        <v/>
      </c>
      <c r="AR68" s="214" t="str">
        <f>IF(AR66="","",VLOOKUP(AR66,'【記載例】シフト記号表（勤務時間帯）'!$D$6:$Z$47,23,FALSE))</f>
        <v>-</v>
      </c>
      <c r="AS68" s="214" t="str">
        <f>IF(AS66="","",VLOOKUP(AS66,'【記載例】シフト記号表（勤務時間帯）'!$D$6:$Z$47,23,FALSE))</f>
        <v/>
      </c>
      <c r="AT68" s="214" t="str">
        <f>IF(AT66="","",VLOOKUP(AT66,'【記載例】シフト記号表（勤務時間帯）'!$D$6:$Z$47,23,FALSE))</f>
        <v/>
      </c>
      <c r="AU68" s="214" t="str">
        <f>IF(AU66="","",VLOOKUP(AU66,'【記載例】シフト記号表（勤務時間帯）'!$D$6:$Z$47,23,FALSE))</f>
        <v>-</v>
      </c>
      <c r="AV68" s="215" t="str">
        <f>IF(AV66="","",VLOOKUP(AV66,'【記載例】シフト記号表（勤務時間帯）'!$D$6:$Z$47,23,FALSE))</f>
        <v/>
      </c>
      <c r="AW68" s="213" t="str">
        <f>IF(AW66="","",VLOOKUP(AW66,'【記載例】シフト記号表（勤務時間帯）'!$D$6:$Z$47,23,FALSE))</f>
        <v/>
      </c>
      <c r="AX68" s="214" t="str">
        <f>IF(AX66="","",VLOOKUP(AX66,'【記載例】シフト記号表（勤務時間帯）'!$D$6:$Z$47,23,FALSE))</f>
        <v/>
      </c>
      <c r="AY68" s="214" t="str">
        <f>IF(AY66="","",VLOOKUP(AY66,'【記載例】シフト記号表（勤務時間帯）'!$D$6:$Z$47,23,FALSE))</f>
        <v/>
      </c>
      <c r="AZ68" s="254">
        <f>IF($BC$3="４週",SUM(U68:AV68),IF($BC$3="暦月",SUM(U68:AY68),""))</f>
        <v>0</v>
      </c>
      <c r="BA68" s="255"/>
      <c r="BB68" s="256">
        <f>IF($BC$3="４週",AZ68/4,IF($BC$3="暦月",(AZ68/($BC$8/7)),""))</f>
        <v>0</v>
      </c>
      <c r="BC68" s="255"/>
      <c r="BD68" s="245"/>
      <c r="BE68" s="246"/>
      <c r="BF68" s="246"/>
      <c r="BG68" s="246"/>
      <c r="BH68" s="247"/>
    </row>
    <row r="69" spans="2:60" ht="20.25" customHeight="1" x14ac:dyDescent="0.45">
      <c r="B69" s="364" t="s">
        <v>228</v>
      </c>
      <c r="C69" s="365"/>
      <c r="D69" s="365"/>
      <c r="E69" s="365"/>
      <c r="F69" s="365"/>
      <c r="G69" s="365"/>
      <c r="H69" s="365"/>
      <c r="I69" s="365"/>
      <c r="J69" s="365"/>
      <c r="K69" s="365"/>
      <c r="L69" s="365"/>
      <c r="M69" s="365"/>
      <c r="N69" s="365"/>
      <c r="O69" s="365"/>
      <c r="P69" s="365"/>
      <c r="Q69" s="365"/>
      <c r="R69" s="365"/>
      <c r="S69" s="365"/>
      <c r="T69" s="366"/>
      <c r="U69" s="219">
        <v>10</v>
      </c>
      <c r="V69" s="220">
        <v>11</v>
      </c>
      <c r="W69" s="220">
        <v>12</v>
      </c>
      <c r="X69" s="220">
        <v>13</v>
      </c>
      <c r="Y69" s="220">
        <v>14</v>
      </c>
      <c r="Z69" s="220">
        <v>15</v>
      </c>
      <c r="AA69" s="221">
        <v>16</v>
      </c>
      <c r="AB69" s="219">
        <v>10</v>
      </c>
      <c r="AC69" s="220">
        <v>11</v>
      </c>
      <c r="AD69" s="220">
        <v>12</v>
      </c>
      <c r="AE69" s="220">
        <v>13</v>
      </c>
      <c r="AF69" s="220">
        <v>14</v>
      </c>
      <c r="AG69" s="220">
        <v>15</v>
      </c>
      <c r="AH69" s="221">
        <v>16</v>
      </c>
      <c r="AI69" s="219">
        <v>10</v>
      </c>
      <c r="AJ69" s="220">
        <v>11</v>
      </c>
      <c r="AK69" s="220">
        <v>12</v>
      </c>
      <c r="AL69" s="220">
        <v>13</v>
      </c>
      <c r="AM69" s="220">
        <v>14</v>
      </c>
      <c r="AN69" s="220">
        <v>15</v>
      </c>
      <c r="AO69" s="221">
        <v>16</v>
      </c>
      <c r="AP69" s="219">
        <v>10</v>
      </c>
      <c r="AQ69" s="220">
        <v>11</v>
      </c>
      <c r="AR69" s="220">
        <v>12</v>
      </c>
      <c r="AS69" s="220">
        <v>13</v>
      </c>
      <c r="AT69" s="220">
        <v>14</v>
      </c>
      <c r="AU69" s="220">
        <v>15</v>
      </c>
      <c r="AV69" s="221">
        <v>16</v>
      </c>
      <c r="AW69" s="222"/>
      <c r="AX69" s="220"/>
      <c r="AY69" s="223"/>
      <c r="AZ69" s="346"/>
      <c r="BA69" s="347"/>
      <c r="BB69" s="352"/>
      <c r="BC69" s="353"/>
      <c r="BD69" s="353"/>
      <c r="BE69" s="353"/>
      <c r="BF69" s="353"/>
      <c r="BG69" s="353"/>
      <c r="BH69" s="354"/>
    </row>
    <row r="70" spans="2:60" ht="20.25" customHeight="1" x14ac:dyDescent="0.45">
      <c r="B70" s="367" t="s">
        <v>229</v>
      </c>
      <c r="C70" s="368"/>
      <c r="D70" s="368"/>
      <c r="E70" s="368"/>
      <c r="F70" s="368"/>
      <c r="G70" s="368"/>
      <c r="H70" s="368"/>
      <c r="I70" s="368"/>
      <c r="J70" s="368"/>
      <c r="K70" s="368"/>
      <c r="L70" s="368"/>
      <c r="M70" s="368"/>
      <c r="N70" s="368"/>
      <c r="O70" s="368"/>
      <c r="P70" s="368"/>
      <c r="Q70" s="368"/>
      <c r="R70" s="368"/>
      <c r="S70" s="368"/>
      <c r="T70" s="369"/>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48"/>
      <c r="BA70" s="349"/>
      <c r="BB70" s="355"/>
      <c r="BC70" s="356"/>
      <c r="BD70" s="356"/>
      <c r="BE70" s="356"/>
      <c r="BF70" s="356"/>
      <c r="BG70" s="356"/>
      <c r="BH70" s="357"/>
    </row>
    <row r="71" spans="2:60" ht="20.25" customHeight="1" x14ac:dyDescent="0.45">
      <c r="B71" s="367" t="s">
        <v>230</v>
      </c>
      <c r="C71" s="368"/>
      <c r="D71" s="368"/>
      <c r="E71" s="368"/>
      <c r="F71" s="368"/>
      <c r="G71" s="368"/>
      <c r="H71" s="368"/>
      <c r="I71" s="368"/>
      <c r="J71" s="368"/>
      <c r="K71" s="368"/>
      <c r="L71" s="368"/>
      <c r="M71" s="368"/>
      <c r="N71" s="368"/>
      <c r="O71" s="368"/>
      <c r="P71" s="368"/>
      <c r="Q71" s="368"/>
      <c r="R71" s="368"/>
      <c r="S71" s="368"/>
      <c r="T71" s="369"/>
      <c r="U71" s="224">
        <v>9</v>
      </c>
      <c r="V71" s="225">
        <v>9</v>
      </c>
      <c r="W71" s="225">
        <v>9</v>
      </c>
      <c r="X71" s="225">
        <v>9</v>
      </c>
      <c r="Y71" s="225">
        <v>9</v>
      </c>
      <c r="Z71" s="225">
        <v>9</v>
      </c>
      <c r="AA71" s="229">
        <v>9</v>
      </c>
      <c r="AB71" s="230">
        <v>9</v>
      </c>
      <c r="AC71" s="225">
        <v>9</v>
      </c>
      <c r="AD71" s="225">
        <v>9</v>
      </c>
      <c r="AE71" s="225">
        <v>9</v>
      </c>
      <c r="AF71" s="225">
        <v>9</v>
      </c>
      <c r="AG71" s="225">
        <v>9</v>
      </c>
      <c r="AH71" s="229">
        <v>9</v>
      </c>
      <c r="AI71" s="230">
        <v>9</v>
      </c>
      <c r="AJ71" s="225">
        <v>9</v>
      </c>
      <c r="AK71" s="225">
        <v>9</v>
      </c>
      <c r="AL71" s="225">
        <v>9</v>
      </c>
      <c r="AM71" s="225">
        <v>9</v>
      </c>
      <c r="AN71" s="225">
        <v>9</v>
      </c>
      <c r="AO71" s="229">
        <v>9</v>
      </c>
      <c r="AP71" s="230">
        <v>9</v>
      </c>
      <c r="AQ71" s="225">
        <v>9</v>
      </c>
      <c r="AR71" s="225">
        <v>9</v>
      </c>
      <c r="AS71" s="225">
        <v>9</v>
      </c>
      <c r="AT71" s="225">
        <v>9</v>
      </c>
      <c r="AU71" s="225">
        <v>9</v>
      </c>
      <c r="AV71" s="229">
        <v>9</v>
      </c>
      <c r="AW71" s="230"/>
      <c r="AX71" s="225"/>
      <c r="AY71" s="228"/>
      <c r="AZ71" s="350"/>
      <c r="BA71" s="351"/>
      <c r="BB71" s="355"/>
      <c r="BC71" s="356"/>
      <c r="BD71" s="356"/>
      <c r="BE71" s="356"/>
      <c r="BF71" s="356"/>
      <c r="BG71" s="356"/>
      <c r="BH71" s="357"/>
    </row>
    <row r="72" spans="2:60" ht="20.25" customHeight="1" x14ac:dyDescent="0.45">
      <c r="B72" s="367" t="s">
        <v>231</v>
      </c>
      <c r="C72" s="368"/>
      <c r="D72" s="368"/>
      <c r="E72" s="368"/>
      <c r="F72" s="368"/>
      <c r="G72" s="368"/>
      <c r="H72" s="368"/>
      <c r="I72" s="368"/>
      <c r="J72" s="368"/>
      <c r="K72" s="368"/>
      <c r="L72" s="368"/>
      <c r="M72" s="368"/>
      <c r="N72" s="368"/>
      <c r="O72" s="368"/>
      <c r="P72" s="368"/>
      <c r="Q72" s="368"/>
      <c r="R72" s="368"/>
      <c r="S72" s="368"/>
      <c r="T72" s="369"/>
      <c r="U72" s="231">
        <f t="shared" ref="U72:AY72" si="1">IF(SUMIF($F$21:$F$68,"介護従業者",U21:U68)=0,"",SUMIF($F$21:$F$68,"介護従業者",U21:U68))</f>
        <v>42.5</v>
      </c>
      <c r="V72" s="232">
        <f t="shared" si="1"/>
        <v>44.499999999999993</v>
      </c>
      <c r="W72" s="232">
        <f t="shared" si="1"/>
        <v>42.5</v>
      </c>
      <c r="X72" s="232">
        <f t="shared" si="1"/>
        <v>43.999999999999993</v>
      </c>
      <c r="Y72" s="232">
        <f t="shared" si="1"/>
        <v>44</v>
      </c>
      <c r="Z72" s="232">
        <f t="shared" si="1"/>
        <v>42</v>
      </c>
      <c r="AA72" s="233">
        <f t="shared" si="1"/>
        <v>40</v>
      </c>
      <c r="AB72" s="231">
        <f t="shared" si="1"/>
        <v>42.5</v>
      </c>
      <c r="AC72" s="232">
        <f t="shared" si="1"/>
        <v>44.5</v>
      </c>
      <c r="AD72" s="232">
        <f t="shared" si="1"/>
        <v>42.5</v>
      </c>
      <c r="AE72" s="232">
        <f t="shared" si="1"/>
        <v>44</v>
      </c>
      <c r="AF72" s="232">
        <f t="shared" si="1"/>
        <v>44</v>
      </c>
      <c r="AG72" s="232">
        <f t="shared" si="1"/>
        <v>42</v>
      </c>
      <c r="AH72" s="233">
        <f t="shared" si="1"/>
        <v>40</v>
      </c>
      <c r="AI72" s="231">
        <f t="shared" si="1"/>
        <v>42.5</v>
      </c>
      <c r="AJ72" s="232">
        <f t="shared" si="1"/>
        <v>44.5</v>
      </c>
      <c r="AK72" s="232">
        <f t="shared" si="1"/>
        <v>42.5</v>
      </c>
      <c r="AL72" s="232">
        <f t="shared" si="1"/>
        <v>44</v>
      </c>
      <c r="AM72" s="232">
        <f t="shared" si="1"/>
        <v>44</v>
      </c>
      <c r="AN72" s="232">
        <f t="shared" si="1"/>
        <v>42</v>
      </c>
      <c r="AO72" s="233">
        <f t="shared" si="1"/>
        <v>40</v>
      </c>
      <c r="AP72" s="231">
        <f t="shared" si="1"/>
        <v>42.5</v>
      </c>
      <c r="AQ72" s="232">
        <f t="shared" si="1"/>
        <v>44.5</v>
      </c>
      <c r="AR72" s="232">
        <f t="shared" si="1"/>
        <v>42.5</v>
      </c>
      <c r="AS72" s="232">
        <f t="shared" si="1"/>
        <v>44</v>
      </c>
      <c r="AT72" s="232">
        <f t="shared" si="1"/>
        <v>44</v>
      </c>
      <c r="AU72" s="232">
        <f t="shared" si="1"/>
        <v>42</v>
      </c>
      <c r="AV72" s="233">
        <f t="shared" si="1"/>
        <v>39.999999999999993</v>
      </c>
      <c r="AW72" s="231" t="str">
        <f t="shared" si="1"/>
        <v/>
      </c>
      <c r="AX72" s="232" t="str">
        <f t="shared" si="1"/>
        <v/>
      </c>
      <c r="AY72" s="232" t="str">
        <f t="shared" si="1"/>
        <v/>
      </c>
      <c r="AZ72" s="370">
        <f>IF($BC$3="４週",SUM(U72:AV72),IF($BC$3="暦月",SUM(U72:AY72),""))</f>
        <v>1198</v>
      </c>
      <c r="BA72" s="371"/>
      <c r="BB72" s="355"/>
      <c r="BC72" s="356"/>
      <c r="BD72" s="356"/>
      <c r="BE72" s="356"/>
      <c r="BF72" s="356"/>
      <c r="BG72" s="356"/>
      <c r="BH72" s="357"/>
    </row>
    <row r="73" spans="2:60" ht="20.25" customHeight="1" thickBot="1" x14ac:dyDescent="0.5">
      <c r="B73" s="361" t="s">
        <v>232</v>
      </c>
      <c r="C73" s="362"/>
      <c r="D73" s="362"/>
      <c r="E73" s="362"/>
      <c r="F73" s="362"/>
      <c r="G73" s="362"/>
      <c r="H73" s="362"/>
      <c r="I73" s="362"/>
      <c r="J73" s="362"/>
      <c r="K73" s="362"/>
      <c r="L73" s="362"/>
      <c r="M73" s="362"/>
      <c r="N73" s="362"/>
      <c r="O73" s="362"/>
      <c r="P73" s="362"/>
      <c r="Q73" s="362"/>
      <c r="R73" s="362"/>
      <c r="S73" s="362"/>
      <c r="T73" s="363"/>
      <c r="U73" s="234">
        <f t="shared" ref="U73:AY73" si="2">IF(SUMIF($G$21:$G$68,"介護従業者",U21:U68)=0,"",SUMIF($G$21:$G$68,"介護従業者",U21:U68))</f>
        <v>10</v>
      </c>
      <c r="V73" s="235">
        <f t="shared" si="2"/>
        <v>10</v>
      </c>
      <c r="W73" s="235">
        <f t="shared" si="2"/>
        <v>10</v>
      </c>
      <c r="X73" s="235">
        <f t="shared" si="2"/>
        <v>10</v>
      </c>
      <c r="Y73" s="235">
        <f t="shared" si="2"/>
        <v>10</v>
      </c>
      <c r="Z73" s="235">
        <f t="shared" si="2"/>
        <v>10</v>
      </c>
      <c r="AA73" s="236">
        <f t="shared" si="2"/>
        <v>10</v>
      </c>
      <c r="AB73" s="237">
        <f t="shared" si="2"/>
        <v>10</v>
      </c>
      <c r="AC73" s="235">
        <f t="shared" si="2"/>
        <v>10</v>
      </c>
      <c r="AD73" s="235">
        <f t="shared" si="2"/>
        <v>10</v>
      </c>
      <c r="AE73" s="235">
        <f t="shared" si="2"/>
        <v>10</v>
      </c>
      <c r="AF73" s="235">
        <f t="shared" si="2"/>
        <v>10</v>
      </c>
      <c r="AG73" s="235">
        <f t="shared" si="2"/>
        <v>10</v>
      </c>
      <c r="AH73" s="236">
        <f t="shared" si="2"/>
        <v>10</v>
      </c>
      <c r="AI73" s="237">
        <f t="shared" si="2"/>
        <v>10</v>
      </c>
      <c r="AJ73" s="235">
        <f t="shared" si="2"/>
        <v>10</v>
      </c>
      <c r="AK73" s="235">
        <f t="shared" si="2"/>
        <v>10</v>
      </c>
      <c r="AL73" s="235">
        <f t="shared" si="2"/>
        <v>10</v>
      </c>
      <c r="AM73" s="235">
        <f t="shared" si="2"/>
        <v>10</v>
      </c>
      <c r="AN73" s="235">
        <f t="shared" si="2"/>
        <v>10</v>
      </c>
      <c r="AO73" s="236">
        <f t="shared" si="2"/>
        <v>10</v>
      </c>
      <c r="AP73" s="237">
        <f t="shared" si="2"/>
        <v>10</v>
      </c>
      <c r="AQ73" s="235">
        <f t="shared" si="2"/>
        <v>10</v>
      </c>
      <c r="AR73" s="235">
        <f t="shared" si="2"/>
        <v>10</v>
      </c>
      <c r="AS73" s="235">
        <f t="shared" si="2"/>
        <v>10</v>
      </c>
      <c r="AT73" s="235">
        <f t="shared" si="2"/>
        <v>10</v>
      </c>
      <c r="AU73" s="235">
        <f t="shared" si="2"/>
        <v>10</v>
      </c>
      <c r="AV73" s="236">
        <f t="shared" si="2"/>
        <v>10</v>
      </c>
      <c r="AW73" s="237" t="str">
        <f t="shared" si="2"/>
        <v/>
      </c>
      <c r="AX73" s="235" t="str">
        <f t="shared" si="2"/>
        <v/>
      </c>
      <c r="AY73" s="238" t="str">
        <f t="shared" si="2"/>
        <v/>
      </c>
      <c r="AZ73" s="344">
        <f>IF($BC$3="４週",SUM(U73:AV73),IF($BC$3="暦月",SUM(U73:AY73),""))</f>
        <v>280</v>
      </c>
      <c r="BA73" s="345"/>
      <c r="BB73" s="358"/>
      <c r="BC73" s="359"/>
      <c r="BD73" s="359"/>
      <c r="BE73" s="359"/>
      <c r="BF73" s="359"/>
      <c r="BG73" s="359"/>
      <c r="BH73" s="360"/>
    </row>
    <row r="74" spans="2:60" s="47" customFormat="1" ht="20.25" customHeight="1" x14ac:dyDescent="0.45">
      <c r="C74" s="48"/>
      <c r="D74" s="48"/>
      <c r="E74" s="48"/>
      <c r="F74" s="48"/>
      <c r="G74" s="48"/>
      <c r="R74" s="50"/>
      <c r="BH74" s="49"/>
    </row>
    <row r="75" spans="2:60" ht="20.25" customHeight="1" x14ac:dyDescent="0.45"/>
    <row r="76" spans="2:60" ht="20.25" customHeight="1" x14ac:dyDescent="0.45"/>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28" spans="1:57" x14ac:dyDescent="0.45">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5">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5">
      <c r="A130" s="11"/>
      <c r="B130" s="11"/>
      <c r="C130" s="14"/>
      <c r="D130" s="14"/>
      <c r="E130" s="14"/>
      <c r="F130" s="14"/>
      <c r="G130" s="14"/>
      <c r="H130" s="14"/>
      <c r="I130" s="12"/>
      <c r="J130" s="12"/>
      <c r="K130" s="11"/>
      <c r="L130" s="11"/>
      <c r="M130" s="11"/>
      <c r="N130" s="11"/>
      <c r="O130" s="11"/>
      <c r="P130" s="11"/>
    </row>
    <row r="131" spans="1:57" x14ac:dyDescent="0.45">
      <c r="A131" s="11"/>
      <c r="B131" s="11"/>
      <c r="C131" s="14"/>
      <c r="D131" s="14"/>
      <c r="E131" s="14"/>
      <c r="F131" s="14"/>
      <c r="G131" s="14"/>
      <c r="H131" s="14"/>
      <c r="I131" s="12"/>
      <c r="J131" s="12"/>
      <c r="K131" s="11"/>
      <c r="L131" s="11"/>
      <c r="M131" s="11"/>
      <c r="N131" s="11"/>
      <c r="O131" s="11"/>
      <c r="P131" s="11"/>
    </row>
    <row r="132" spans="1:57" x14ac:dyDescent="0.45">
      <c r="C132" s="3"/>
      <c r="D132" s="3"/>
      <c r="E132" s="3"/>
      <c r="F132" s="3"/>
      <c r="G132" s="3"/>
      <c r="H132" s="3"/>
    </row>
    <row r="133" spans="1:57" x14ac:dyDescent="0.45">
      <c r="C133" s="3"/>
      <c r="D133" s="3"/>
      <c r="E133" s="3"/>
      <c r="F133" s="3"/>
      <c r="G133" s="3"/>
      <c r="H133" s="3"/>
    </row>
    <row r="134" spans="1:57" x14ac:dyDescent="0.45">
      <c r="C134" s="3"/>
      <c r="D134" s="3"/>
      <c r="E134" s="3"/>
      <c r="F134" s="3"/>
      <c r="G134" s="3"/>
      <c r="H134" s="3"/>
    </row>
    <row r="135" spans="1:57" x14ac:dyDescent="0.45">
      <c r="C135" s="3"/>
      <c r="D135" s="3"/>
      <c r="E135" s="3"/>
      <c r="F135" s="3"/>
      <c r="G135" s="3"/>
      <c r="H135" s="3"/>
    </row>
  </sheetData>
  <sheetProtection insertRows="0" deleteRows="0"/>
  <mergeCells count="217">
    <mergeCell ref="BB54:BC54"/>
    <mergeCell ref="BC10:BD10"/>
    <mergeCell ref="M39:O41"/>
    <mergeCell ref="AZ39:BA39"/>
    <mergeCell ref="I63:L65"/>
    <mergeCell ref="I66:L68"/>
    <mergeCell ref="C42:E44"/>
    <mergeCell ref="C45:E47"/>
    <mergeCell ref="C48:E50"/>
    <mergeCell ref="C51:E53"/>
    <mergeCell ref="C54:E56"/>
    <mergeCell ref="C57:E59"/>
    <mergeCell ref="C60:E62"/>
    <mergeCell ref="C63:E65"/>
    <mergeCell ref="C66:E68"/>
    <mergeCell ref="H66:H68"/>
    <mergeCell ref="M66:O68"/>
    <mergeCell ref="AZ66:BA66"/>
    <mergeCell ref="H54:H56"/>
    <mergeCell ref="M54:O56"/>
    <mergeCell ref="AZ54:BA54"/>
    <mergeCell ref="BD39:BH41"/>
    <mergeCell ref="AZ40:BA40"/>
    <mergeCell ref="BB40:BC40"/>
    <mergeCell ref="AZ41:BA41"/>
    <mergeCell ref="BB39:BC39"/>
    <mergeCell ref="BD36:BH38"/>
    <mergeCell ref="AZ37:BA37"/>
    <mergeCell ref="BB37:BC37"/>
    <mergeCell ref="BB41:BC41"/>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BD33:BH35"/>
    <mergeCell ref="AZ34:BA34"/>
    <mergeCell ref="BB34:BC34"/>
    <mergeCell ref="AZ73:BA73"/>
    <mergeCell ref="BD63:BH65"/>
    <mergeCell ref="AZ64:BA64"/>
    <mergeCell ref="BB64:BC64"/>
    <mergeCell ref="AZ65:BA65"/>
    <mergeCell ref="BB65:BC65"/>
    <mergeCell ref="H63:H65"/>
    <mergeCell ref="M63:O65"/>
    <mergeCell ref="AZ63:BA63"/>
    <mergeCell ref="BB63:BC63"/>
    <mergeCell ref="AZ69:BA71"/>
    <mergeCell ref="BB69:BH73"/>
    <mergeCell ref="B73:T73"/>
    <mergeCell ref="B69:T69"/>
    <mergeCell ref="B70:T70"/>
    <mergeCell ref="B71:T71"/>
    <mergeCell ref="B72:T72"/>
    <mergeCell ref="AZ72:BA72"/>
    <mergeCell ref="BD66:BH68"/>
    <mergeCell ref="AZ67:BA67"/>
    <mergeCell ref="BB67:BC67"/>
    <mergeCell ref="AZ68:BA68"/>
    <mergeCell ref="BB68:BC68"/>
    <mergeCell ref="BB66:BC66"/>
    <mergeCell ref="BD60:BH62"/>
    <mergeCell ref="AZ61:BA61"/>
    <mergeCell ref="BB61:BC61"/>
    <mergeCell ref="AZ62:BA62"/>
    <mergeCell ref="BB62:BC62"/>
    <mergeCell ref="H60:H62"/>
    <mergeCell ref="M60:O62"/>
    <mergeCell ref="AZ60:BA60"/>
    <mergeCell ref="BB60:BC60"/>
    <mergeCell ref="I60:L62"/>
    <mergeCell ref="BD57:BH59"/>
    <mergeCell ref="AZ58:BA58"/>
    <mergeCell ref="BB58:BC58"/>
    <mergeCell ref="AZ59:BA59"/>
    <mergeCell ref="BB59:BC59"/>
    <mergeCell ref="H57:H59"/>
    <mergeCell ref="M57:O59"/>
    <mergeCell ref="AZ57:BA57"/>
    <mergeCell ref="BB57:BC57"/>
    <mergeCell ref="I57:L59"/>
    <mergeCell ref="BD51:BH53"/>
    <mergeCell ref="AZ52:BA52"/>
    <mergeCell ref="BB52:BC52"/>
    <mergeCell ref="AZ53:BA53"/>
    <mergeCell ref="BB53:BC53"/>
    <mergeCell ref="H51:H53"/>
    <mergeCell ref="M51:O53"/>
    <mergeCell ref="AZ51:BA51"/>
    <mergeCell ref="BB51:BC51"/>
    <mergeCell ref="I51:L53"/>
    <mergeCell ref="BD48:BH50"/>
    <mergeCell ref="AZ49:BA49"/>
    <mergeCell ref="BB49:BC49"/>
    <mergeCell ref="AZ50:BA50"/>
    <mergeCell ref="BB50:BC50"/>
    <mergeCell ref="H48:H50"/>
    <mergeCell ref="M48:O50"/>
    <mergeCell ref="AZ48:BA48"/>
    <mergeCell ref="BB48:BC48"/>
    <mergeCell ref="I48:L50"/>
    <mergeCell ref="BD45:BH47"/>
    <mergeCell ref="AZ46:BA46"/>
    <mergeCell ref="BB46:BC46"/>
    <mergeCell ref="AZ47:BA47"/>
    <mergeCell ref="BB47:BC47"/>
    <mergeCell ref="H45:H47"/>
    <mergeCell ref="M45:O47"/>
    <mergeCell ref="AZ45:BA45"/>
    <mergeCell ref="BB45:BC45"/>
    <mergeCell ref="I45:L47"/>
    <mergeCell ref="BD42:BH44"/>
    <mergeCell ref="AZ43:BA43"/>
    <mergeCell ref="BB43:BC43"/>
    <mergeCell ref="AZ44:BA44"/>
    <mergeCell ref="BB44:BC44"/>
    <mergeCell ref="H42:H44"/>
    <mergeCell ref="M42:O44"/>
    <mergeCell ref="AZ42:BA42"/>
    <mergeCell ref="BB42:BC42"/>
    <mergeCell ref="I42:L44"/>
    <mergeCell ref="AZ35:BA35"/>
    <mergeCell ref="BB35:BC35"/>
    <mergeCell ref="H33:H35"/>
    <mergeCell ref="M33:O35"/>
    <mergeCell ref="AZ33:BA33"/>
    <mergeCell ref="BB33:BC33"/>
    <mergeCell ref="H30:H32"/>
    <mergeCell ref="M30:O32"/>
    <mergeCell ref="AZ30:BA30"/>
    <mergeCell ref="BB30:BC30"/>
    <mergeCell ref="BB32:BC32"/>
    <mergeCell ref="AZ38:BA38"/>
    <mergeCell ref="BB38:BC38"/>
    <mergeCell ref="H36:H38"/>
    <mergeCell ref="M36:O38"/>
    <mergeCell ref="AZ36:BA36"/>
    <mergeCell ref="BB36:BC36"/>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AZ23:BA23"/>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AR1:BG1"/>
    <mergeCell ref="AA2:AB2"/>
    <mergeCell ref="AD2:AE2"/>
    <mergeCell ref="AH2:AI2"/>
    <mergeCell ref="AR2:BG2"/>
    <mergeCell ref="BC3:BF3"/>
    <mergeCell ref="BB14:BD14"/>
    <mergeCell ref="BF14:BH14"/>
    <mergeCell ref="AZ31:BA31"/>
    <mergeCell ref="BB31:BC31"/>
    <mergeCell ref="BD16:BH20"/>
    <mergeCell ref="AM13:AN13"/>
    <mergeCell ref="AM14:AN14"/>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BD30:BH32"/>
    <mergeCell ref="AZ32:BA32"/>
  </mergeCells>
  <phoneticPr fontId="2"/>
  <conditionalFormatting sqref="U68:AY68 U65:AY65 U62:AY62 U59:AY59 U56:AY56 U53:AY53 U50:AY50 U47:AY47 U44:AY44 U41:AY41 U38:AY38 U35:AY35 U32:AY32 U29:AY29 U26:AY26 U23:AY23">
    <cfRule type="expression" dxfId="681" priority="193">
      <formula>OR(U$69=$B22,U$70=$B22)</formula>
    </cfRule>
  </conditionalFormatting>
  <conditionalFormatting sqref="U22:AA23 U69:BA73">
    <cfRule type="expression" dxfId="680" priority="177">
      <formula>INDIRECT(ADDRESS(ROW(),COLUMN()))=TRUNC(INDIRECT(ADDRESS(ROW(),COLUMN())))</formula>
    </cfRule>
  </conditionalFormatting>
  <conditionalFormatting sqref="AB22:AH23">
    <cfRule type="expression" dxfId="679" priority="175">
      <formula>INDIRECT(ADDRESS(ROW(),COLUMN()))=TRUNC(INDIRECT(ADDRESS(ROW(),COLUMN())))</formula>
    </cfRule>
  </conditionalFormatting>
  <conditionalFormatting sqref="AI22:AO23">
    <cfRule type="expression" dxfId="678" priority="173">
      <formula>INDIRECT(ADDRESS(ROW(),COLUMN()))=TRUNC(INDIRECT(ADDRESS(ROW(),COLUMN())))</formula>
    </cfRule>
  </conditionalFormatting>
  <conditionalFormatting sqref="AP22:AV23">
    <cfRule type="expression" dxfId="677" priority="171">
      <formula>INDIRECT(ADDRESS(ROW(),COLUMN()))=TRUNC(INDIRECT(ADDRESS(ROW(),COLUMN())))</formula>
    </cfRule>
  </conditionalFormatting>
  <conditionalFormatting sqref="AW22:AY23">
    <cfRule type="expression" dxfId="676" priority="169">
      <formula>INDIRECT(ADDRESS(ROW(),COLUMN()))=TRUNC(INDIRECT(ADDRESS(ROW(),COLUMN())))</formula>
    </cfRule>
  </conditionalFormatting>
  <conditionalFormatting sqref="AZ22:BC23">
    <cfRule type="expression" dxfId="675" priority="168">
      <formula>INDIRECT(ADDRESS(ROW(),COLUMN()))=TRUNC(INDIRECT(ADDRESS(ROW(),COLUMN())))</formula>
    </cfRule>
  </conditionalFormatting>
  <conditionalFormatting sqref="U25:AA26">
    <cfRule type="expression" dxfId="674" priority="166">
      <formula>INDIRECT(ADDRESS(ROW(),COLUMN()))=TRUNC(INDIRECT(ADDRESS(ROW(),COLUMN())))</formula>
    </cfRule>
  </conditionalFormatting>
  <conditionalFormatting sqref="AB25:AH26">
    <cfRule type="expression" dxfId="673" priority="164">
      <formula>INDIRECT(ADDRESS(ROW(),COLUMN()))=TRUNC(INDIRECT(ADDRESS(ROW(),COLUMN())))</formula>
    </cfRule>
  </conditionalFormatting>
  <conditionalFormatting sqref="AI25:AO26">
    <cfRule type="expression" dxfId="672" priority="162">
      <formula>INDIRECT(ADDRESS(ROW(),COLUMN()))=TRUNC(INDIRECT(ADDRESS(ROW(),COLUMN())))</formula>
    </cfRule>
  </conditionalFormatting>
  <conditionalFormatting sqref="AP25:AV26">
    <cfRule type="expression" dxfId="671" priority="160">
      <formula>INDIRECT(ADDRESS(ROW(),COLUMN()))=TRUNC(INDIRECT(ADDRESS(ROW(),COLUMN())))</formula>
    </cfRule>
  </conditionalFormatting>
  <conditionalFormatting sqref="AW25:AY26">
    <cfRule type="expression" dxfId="670" priority="158">
      <formula>INDIRECT(ADDRESS(ROW(),COLUMN()))=TRUNC(INDIRECT(ADDRESS(ROW(),COLUMN())))</formula>
    </cfRule>
  </conditionalFormatting>
  <conditionalFormatting sqref="AZ25:BC26">
    <cfRule type="expression" dxfId="669" priority="157">
      <formula>INDIRECT(ADDRESS(ROW(),COLUMN()))=TRUNC(INDIRECT(ADDRESS(ROW(),COLUMN())))</formula>
    </cfRule>
  </conditionalFormatting>
  <conditionalFormatting sqref="U28:AA29">
    <cfRule type="expression" dxfId="668" priority="155">
      <formula>INDIRECT(ADDRESS(ROW(),COLUMN()))=TRUNC(INDIRECT(ADDRESS(ROW(),COLUMN())))</formula>
    </cfRule>
  </conditionalFormatting>
  <conditionalFormatting sqref="AB28:AH29">
    <cfRule type="expression" dxfId="667" priority="153">
      <formula>INDIRECT(ADDRESS(ROW(),COLUMN()))=TRUNC(INDIRECT(ADDRESS(ROW(),COLUMN())))</formula>
    </cfRule>
  </conditionalFormatting>
  <conditionalFormatting sqref="AI28:AO29">
    <cfRule type="expression" dxfId="666" priority="151">
      <formula>INDIRECT(ADDRESS(ROW(),COLUMN()))=TRUNC(INDIRECT(ADDRESS(ROW(),COLUMN())))</formula>
    </cfRule>
  </conditionalFormatting>
  <conditionalFormatting sqref="AP28:AV29">
    <cfRule type="expression" dxfId="665" priority="149">
      <formula>INDIRECT(ADDRESS(ROW(),COLUMN()))=TRUNC(INDIRECT(ADDRESS(ROW(),COLUMN())))</formula>
    </cfRule>
  </conditionalFormatting>
  <conditionalFormatting sqref="AW28:AY29">
    <cfRule type="expression" dxfId="664" priority="147">
      <formula>INDIRECT(ADDRESS(ROW(),COLUMN()))=TRUNC(INDIRECT(ADDRESS(ROW(),COLUMN())))</formula>
    </cfRule>
  </conditionalFormatting>
  <conditionalFormatting sqref="AZ28:BC29">
    <cfRule type="expression" dxfId="663" priority="146">
      <formula>INDIRECT(ADDRESS(ROW(),COLUMN()))=TRUNC(INDIRECT(ADDRESS(ROW(),COLUMN())))</formula>
    </cfRule>
  </conditionalFormatting>
  <conditionalFormatting sqref="U31:AA32">
    <cfRule type="expression" dxfId="662" priority="144">
      <formula>INDIRECT(ADDRESS(ROW(),COLUMN()))=TRUNC(INDIRECT(ADDRESS(ROW(),COLUMN())))</formula>
    </cfRule>
  </conditionalFormatting>
  <conditionalFormatting sqref="AB31:AH32">
    <cfRule type="expression" dxfId="661" priority="142">
      <formula>INDIRECT(ADDRESS(ROW(),COLUMN()))=TRUNC(INDIRECT(ADDRESS(ROW(),COLUMN())))</formula>
    </cfRule>
  </conditionalFormatting>
  <conditionalFormatting sqref="AI31:AO32">
    <cfRule type="expression" dxfId="660" priority="140">
      <formula>INDIRECT(ADDRESS(ROW(),COLUMN()))=TRUNC(INDIRECT(ADDRESS(ROW(),COLUMN())))</formula>
    </cfRule>
  </conditionalFormatting>
  <conditionalFormatting sqref="AP31:AV32">
    <cfRule type="expression" dxfId="659" priority="138">
      <formula>INDIRECT(ADDRESS(ROW(),COLUMN()))=TRUNC(INDIRECT(ADDRESS(ROW(),COLUMN())))</formula>
    </cfRule>
  </conditionalFormatting>
  <conditionalFormatting sqref="AW31:AY32">
    <cfRule type="expression" dxfId="658" priority="136">
      <formula>INDIRECT(ADDRESS(ROW(),COLUMN()))=TRUNC(INDIRECT(ADDRESS(ROW(),COLUMN())))</formula>
    </cfRule>
  </conditionalFormatting>
  <conditionalFormatting sqref="AZ31:BC32">
    <cfRule type="expression" dxfId="657" priority="135">
      <formula>INDIRECT(ADDRESS(ROW(),COLUMN()))=TRUNC(INDIRECT(ADDRESS(ROW(),COLUMN())))</formula>
    </cfRule>
  </conditionalFormatting>
  <conditionalFormatting sqref="U34:AA35">
    <cfRule type="expression" dxfId="656" priority="133">
      <formula>INDIRECT(ADDRESS(ROW(),COLUMN()))=TRUNC(INDIRECT(ADDRESS(ROW(),COLUMN())))</formula>
    </cfRule>
  </conditionalFormatting>
  <conditionalFormatting sqref="AB34:AH35">
    <cfRule type="expression" dxfId="655" priority="131">
      <formula>INDIRECT(ADDRESS(ROW(),COLUMN()))=TRUNC(INDIRECT(ADDRESS(ROW(),COLUMN())))</formula>
    </cfRule>
  </conditionalFormatting>
  <conditionalFormatting sqref="AI34:AO35">
    <cfRule type="expression" dxfId="654" priority="129">
      <formula>INDIRECT(ADDRESS(ROW(),COLUMN()))=TRUNC(INDIRECT(ADDRESS(ROW(),COLUMN())))</formula>
    </cfRule>
  </conditionalFormatting>
  <conditionalFormatting sqref="AP34:AV35">
    <cfRule type="expression" dxfId="653" priority="127">
      <formula>INDIRECT(ADDRESS(ROW(),COLUMN()))=TRUNC(INDIRECT(ADDRESS(ROW(),COLUMN())))</formula>
    </cfRule>
  </conditionalFormatting>
  <conditionalFormatting sqref="AW34:AY35">
    <cfRule type="expression" dxfId="652" priority="125">
      <formula>INDIRECT(ADDRESS(ROW(),COLUMN()))=TRUNC(INDIRECT(ADDRESS(ROW(),COLUMN())))</formula>
    </cfRule>
  </conditionalFormatting>
  <conditionalFormatting sqref="AZ34:BC35">
    <cfRule type="expression" dxfId="651" priority="124">
      <formula>INDIRECT(ADDRESS(ROW(),COLUMN()))=TRUNC(INDIRECT(ADDRESS(ROW(),COLUMN())))</formula>
    </cfRule>
  </conditionalFormatting>
  <conditionalFormatting sqref="U37:AA38">
    <cfRule type="expression" dxfId="650" priority="122">
      <formula>INDIRECT(ADDRESS(ROW(),COLUMN()))=TRUNC(INDIRECT(ADDRESS(ROW(),COLUMN())))</formula>
    </cfRule>
  </conditionalFormatting>
  <conditionalFormatting sqref="AB37:AH38">
    <cfRule type="expression" dxfId="649" priority="120">
      <formula>INDIRECT(ADDRESS(ROW(),COLUMN()))=TRUNC(INDIRECT(ADDRESS(ROW(),COLUMN())))</formula>
    </cfRule>
  </conditionalFormatting>
  <conditionalFormatting sqref="AI37:AO38">
    <cfRule type="expression" dxfId="648" priority="118">
      <formula>INDIRECT(ADDRESS(ROW(),COLUMN()))=TRUNC(INDIRECT(ADDRESS(ROW(),COLUMN())))</formula>
    </cfRule>
  </conditionalFormatting>
  <conditionalFormatting sqref="AP37:AV38">
    <cfRule type="expression" dxfId="647" priority="116">
      <formula>INDIRECT(ADDRESS(ROW(),COLUMN()))=TRUNC(INDIRECT(ADDRESS(ROW(),COLUMN())))</formula>
    </cfRule>
  </conditionalFormatting>
  <conditionalFormatting sqref="AW37:AY38">
    <cfRule type="expression" dxfId="646" priority="114">
      <formula>INDIRECT(ADDRESS(ROW(),COLUMN()))=TRUNC(INDIRECT(ADDRESS(ROW(),COLUMN())))</formula>
    </cfRule>
  </conditionalFormatting>
  <conditionalFormatting sqref="AZ37:BC38">
    <cfRule type="expression" dxfId="645" priority="113">
      <formula>INDIRECT(ADDRESS(ROW(),COLUMN()))=TRUNC(INDIRECT(ADDRESS(ROW(),COLUMN())))</formula>
    </cfRule>
  </conditionalFormatting>
  <conditionalFormatting sqref="U40:AA41">
    <cfRule type="expression" dxfId="644" priority="111">
      <formula>INDIRECT(ADDRESS(ROW(),COLUMN()))=TRUNC(INDIRECT(ADDRESS(ROW(),COLUMN())))</formula>
    </cfRule>
  </conditionalFormatting>
  <conditionalFormatting sqref="AB40:AH41">
    <cfRule type="expression" dxfId="643" priority="109">
      <formula>INDIRECT(ADDRESS(ROW(),COLUMN()))=TRUNC(INDIRECT(ADDRESS(ROW(),COLUMN())))</formula>
    </cfRule>
  </conditionalFormatting>
  <conditionalFormatting sqref="AI40:AO41">
    <cfRule type="expression" dxfId="642" priority="107">
      <formula>INDIRECT(ADDRESS(ROW(),COLUMN()))=TRUNC(INDIRECT(ADDRESS(ROW(),COLUMN())))</formula>
    </cfRule>
  </conditionalFormatting>
  <conditionalFormatting sqref="AP40:AV41">
    <cfRule type="expression" dxfId="641" priority="105">
      <formula>INDIRECT(ADDRESS(ROW(),COLUMN()))=TRUNC(INDIRECT(ADDRESS(ROW(),COLUMN())))</formula>
    </cfRule>
  </conditionalFormatting>
  <conditionalFormatting sqref="AW40:AY41">
    <cfRule type="expression" dxfId="640" priority="103">
      <formula>INDIRECT(ADDRESS(ROW(),COLUMN()))=TRUNC(INDIRECT(ADDRESS(ROW(),COLUMN())))</formula>
    </cfRule>
  </conditionalFormatting>
  <conditionalFormatting sqref="AZ40:BC41">
    <cfRule type="expression" dxfId="639" priority="102">
      <formula>INDIRECT(ADDRESS(ROW(),COLUMN()))=TRUNC(INDIRECT(ADDRESS(ROW(),COLUMN())))</formula>
    </cfRule>
  </conditionalFormatting>
  <conditionalFormatting sqref="U43:AA44">
    <cfRule type="expression" dxfId="638" priority="100">
      <formula>INDIRECT(ADDRESS(ROW(),COLUMN()))=TRUNC(INDIRECT(ADDRESS(ROW(),COLUMN())))</formula>
    </cfRule>
  </conditionalFormatting>
  <conditionalFormatting sqref="AB43:AH44">
    <cfRule type="expression" dxfId="637" priority="98">
      <formula>INDIRECT(ADDRESS(ROW(),COLUMN()))=TRUNC(INDIRECT(ADDRESS(ROW(),COLUMN())))</formula>
    </cfRule>
  </conditionalFormatting>
  <conditionalFormatting sqref="AI43:AO44">
    <cfRule type="expression" dxfId="636" priority="96">
      <formula>INDIRECT(ADDRESS(ROW(),COLUMN()))=TRUNC(INDIRECT(ADDRESS(ROW(),COLUMN())))</formula>
    </cfRule>
  </conditionalFormatting>
  <conditionalFormatting sqref="AP43:AV44">
    <cfRule type="expression" dxfId="635" priority="94">
      <formula>INDIRECT(ADDRESS(ROW(),COLUMN()))=TRUNC(INDIRECT(ADDRESS(ROW(),COLUMN())))</formula>
    </cfRule>
  </conditionalFormatting>
  <conditionalFormatting sqref="AW43:AY44">
    <cfRule type="expression" dxfId="634" priority="92">
      <formula>INDIRECT(ADDRESS(ROW(),COLUMN()))=TRUNC(INDIRECT(ADDRESS(ROW(),COLUMN())))</formula>
    </cfRule>
  </conditionalFormatting>
  <conditionalFormatting sqref="AZ43:BC44">
    <cfRule type="expression" dxfId="633" priority="91">
      <formula>INDIRECT(ADDRESS(ROW(),COLUMN()))=TRUNC(INDIRECT(ADDRESS(ROW(),COLUMN())))</formula>
    </cfRule>
  </conditionalFormatting>
  <conditionalFormatting sqref="U46:AA47">
    <cfRule type="expression" dxfId="632" priority="89">
      <formula>INDIRECT(ADDRESS(ROW(),COLUMN()))=TRUNC(INDIRECT(ADDRESS(ROW(),COLUMN())))</formula>
    </cfRule>
  </conditionalFormatting>
  <conditionalFormatting sqref="AB46:AH47">
    <cfRule type="expression" dxfId="631" priority="87">
      <formula>INDIRECT(ADDRESS(ROW(),COLUMN()))=TRUNC(INDIRECT(ADDRESS(ROW(),COLUMN())))</formula>
    </cfRule>
  </conditionalFormatting>
  <conditionalFormatting sqref="AI46:AO47">
    <cfRule type="expression" dxfId="630" priority="85">
      <formula>INDIRECT(ADDRESS(ROW(),COLUMN()))=TRUNC(INDIRECT(ADDRESS(ROW(),COLUMN())))</formula>
    </cfRule>
  </conditionalFormatting>
  <conditionalFormatting sqref="AP46:AV47">
    <cfRule type="expression" dxfId="629" priority="83">
      <formula>INDIRECT(ADDRESS(ROW(),COLUMN()))=TRUNC(INDIRECT(ADDRESS(ROW(),COLUMN())))</formula>
    </cfRule>
  </conditionalFormatting>
  <conditionalFormatting sqref="AW46:AY47">
    <cfRule type="expression" dxfId="628" priority="81">
      <formula>INDIRECT(ADDRESS(ROW(),COLUMN()))=TRUNC(INDIRECT(ADDRESS(ROW(),COLUMN())))</formula>
    </cfRule>
  </conditionalFormatting>
  <conditionalFormatting sqref="AZ46:BC47">
    <cfRule type="expression" dxfId="627" priority="80">
      <formula>INDIRECT(ADDRESS(ROW(),COLUMN()))=TRUNC(INDIRECT(ADDRESS(ROW(),COLUMN())))</formula>
    </cfRule>
  </conditionalFormatting>
  <conditionalFormatting sqref="U49:AA50">
    <cfRule type="expression" dxfId="626" priority="78">
      <formula>INDIRECT(ADDRESS(ROW(),COLUMN()))=TRUNC(INDIRECT(ADDRESS(ROW(),COLUMN())))</formula>
    </cfRule>
  </conditionalFormatting>
  <conditionalFormatting sqref="AB49:AH50">
    <cfRule type="expression" dxfId="625" priority="76">
      <formula>INDIRECT(ADDRESS(ROW(),COLUMN()))=TRUNC(INDIRECT(ADDRESS(ROW(),COLUMN())))</formula>
    </cfRule>
  </conditionalFormatting>
  <conditionalFormatting sqref="AI49:AO50">
    <cfRule type="expression" dxfId="624" priority="74">
      <formula>INDIRECT(ADDRESS(ROW(),COLUMN()))=TRUNC(INDIRECT(ADDRESS(ROW(),COLUMN())))</formula>
    </cfRule>
  </conditionalFormatting>
  <conditionalFormatting sqref="AP49:AV50">
    <cfRule type="expression" dxfId="623" priority="72">
      <formula>INDIRECT(ADDRESS(ROW(),COLUMN()))=TRUNC(INDIRECT(ADDRESS(ROW(),COLUMN())))</formula>
    </cfRule>
  </conditionalFormatting>
  <conditionalFormatting sqref="AW49:AY50">
    <cfRule type="expression" dxfId="622" priority="70">
      <formula>INDIRECT(ADDRESS(ROW(),COLUMN()))=TRUNC(INDIRECT(ADDRESS(ROW(),COLUMN())))</formula>
    </cfRule>
  </conditionalFormatting>
  <conditionalFormatting sqref="AZ49:BC50">
    <cfRule type="expression" dxfId="621" priority="69">
      <formula>INDIRECT(ADDRESS(ROW(),COLUMN()))=TRUNC(INDIRECT(ADDRESS(ROW(),COLUMN())))</formula>
    </cfRule>
  </conditionalFormatting>
  <conditionalFormatting sqref="U52:AA53">
    <cfRule type="expression" dxfId="620" priority="67">
      <formula>INDIRECT(ADDRESS(ROW(),COLUMN()))=TRUNC(INDIRECT(ADDRESS(ROW(),COLUMN())))</formula>
    </cfRule>
  </conditionalFormatting>
  <conditionalFormatting sqref="AB52:AH53">
    <cfRule type="expression" dxfId="619" priority="65">
      <formula>INDIRECT(ADDRESS(ROW(),COLUMN()))=TRUNC(INDIRECT(ADDRESS(ROW(),COLUMN())))</formula>
    </cfRule>
  </conditionalFormatting>
  <conditionalFormatting sqref="AI52:AO53">
    <cfRule type="expression" dxfId="618" priority="63">
      <formula>INDIRECT(ADDRESS(ROW(),COLUMN()))=TRUNC(INDIRECT(ADDRESS(ROW(),COLUMN())))</formula>
    </cfRule>
  </conditionalFormatting>
  <conditionalFormatting sqref="AP52:AV53">
    <cfRule type="expression" dxfId="617" priority="61">
      <formula>INDIRECT(ADDRESS(ROW(),COLUMN()))=TRUNC(INDIRECT(ADDRESS(ROW(),COLUMN())))</formula>
    </cfRule>
  </conditionalFormatting>
  <conditionalFormatting sqref="AW52:AY53">
    <cfRule type="expression" dxfId="616" priority="59">
      <formula>INDIRECT(ADDRESS(ROW(),COLUMN()))=TRUNC(INDIRECT(ADDRESS(ROW(),COLUMN())))</formula>
    </cfRule>
  </conditionalFormatting>
  <conditionalFormatting sqref="AZ52:BC53">
    <cfRule type="expression" dxfId="615" priority="58">
      <formula>INDIRECT(ADDRESS(ROW(),COLUMN()))=TRUNC(INDIRECT(ADDRESS(ROW(),COLUMN())))</formula>
    </cfRule>
  </conditionalFormatting>
  <conditionalFormatting sqref="U55:AA56">
    <cfRule type="expression" dxfId="614" priority="56">
      <formula>INDIRECT(ADDRESS(ROW(),COLUMN()))=TRUNC(INDIRECT(ADDRESS(ROW(),COLUMN())))</formula>
    </cfRule>
  </conditionalFormatting>
  <conditionalFormatting sqref="AB55:AH56">
    <cfRule type="expression" dxfId="613" priority="54">
      <formula>INDIRECT(ADDRESS(ROW(),COLUMN()))=TRUNC(INDIRECT(ADDRESS(ROW(),COLUMN())))</formula>
    </cfRule>
  </conditionalFormatting>
  <conditionalFormatting sqref="AI55:AO56">
    <cfRule type="expression" dxfId="612" priority="52">
      <formula>INDIRECT(ADDRESS(ROW(),COLUMN()))=TRUNC(INDIRECT(ADDRESS(ROW(),COLUMN())))</formula>
    </cfRule>
  </conditionalFormatting>
  <conditionalFormatting sqref="AP55:AV56">
    <cfRule type="expression" dxfId="611" priority="50">
      <formula>INDIRECT(ADDRESS(ROW(),COLUMN()))=TRUNC(INDIRECT(ADDRESS(ROW(),COLUMN())))</formula>
    </cfRule>
  </conditionalFormatting>
  <conditionalFormatting sqref="AW55:AY56">
    <cfRule type="expression" dxfId="610" priority="48">
      <formula>INDIRECT(ADDRESS(ROW(),COLUMN()))=TRUNC(INDIRECT(ADDRESS(ROW(),COLUMN())))</formula>
    </cfRule>
  </conditionalFormatting>
  <conditionalFormatting sqref="AZ55:BC56">
    <cfRule type="expression" dxfId="609" priority="47">
      <formula>INDIRECT(ADDRESS(ROW(),COLUMN()))=TRUNC(INDIRECT(ADDRESS(ROW(),COLUMN())))</formula>
    </cfRule>
  </conditionalFormatting>
  <conditionalFormatting sqref="U58:AA59">
    <cfRule type="expression" dxfId="608" priority="45">
      <formula>INDIRECT(ADDRESS(ROW(),COLUMN()))=TRUNC(INDIRECT(ADDRESS(ROW(),COLUMN())))</formula>
    </cfRule>
  </conditionalFormatting>
  <conditionalFormatting sqref="AB58:AH59">
    <cfRule type="expression" dxfId="607" priority="43">
      <formula>INDIRECT(ADDRESS(ROW(),COLUMN()))=TRUNC(INDIRECT(ADDRESS(ROW(),COLUMN())))</formula>
    </cfRule>
  </conditionalFormatting>
  <conditionalFormatting sqref="AI58:AO59">
    <cfRule type="expression" dxfId="606" priority="41">
      <formula>INDIRECT(ADDRESS(ROW(),COLUMN()))=TRUNC(INDIRECT(ADDRESS(ROW(),COLUMN())))</formula>
    </cfRule>
  </conditionalFormatting>
  <conditionalFormatting sqref="AP58:AV59">
    <cfRule type="expression" dxfId="605" priority="39">
      <formula>INDIRECT(ADDRESS(ROW(),COLUMN()))=TRUNC(INDIRECT(ADDRESS(ROW(),COLUMN())))</formula>
    </cfRule>
  </conditionalFormatting>
  <conditionalFormatting sqref="AW58:AY59">
    <cfRule type="expression" dxfId="604" priority="37">
      <formula>INDIRECT(ADDRESS(ROW(),COLUMN()))=TRUNC(INDIRECT(ADDRESS(ROW(),COLUMN())))</formula>
    </cfRule>
  </conditionalFormatting>
  <conditionalFormatting sqref="AZ58:BC59">
    <cfRule type="expression" dxfId="603" priority="36">
      <formula>INDIRECT(ADDRESS(ROW(),COLUMN()))=TRUNC(INDIRECT(ADDRESS(ROW(),COLUMN())))</formula>
    </cfRule>
  </conditionalFormatting>
  <conditionalFormatting sqref="U61:AA62">
    <cfRule type="expression" dxfId="602" priority="34">
      <formula>INDIRECT(ADDRESS(ROW(),COLUMN()))=TRUNC(INDIRECT(ADDRESS(ROW(),COLUMN())))</formula>
    </cfRule>
  </conditionalFormatting>
  <conditionalFormatting sqref="AB61:AH62">
    <cfRule type="expression" dxfId="601" priority="32">
      <formula>INDIRECT(ADDRESS(ROW(),COLUMN()))=TRUNC(INDIRECT(ADDRESS(ROW(),COLUMN())))</formula>
    </cfRule>
  </conditionalFormatting>
  <conditionalFormatting sqref="AI61:AO62">
    <cfRule type="expression" dxfId="600" priority="30">
      <formula>INDIRECT(ADDRESS(ROW(),COLUMN()))=TRUNC(INDIRECT(ADDRESS(ROW(),COLUMN())))</formula>
    </cfRule>
  </conditionalFormatting>
  <conditionalFormatting sqref="AP61:AV62">
    <cfRule type="expression" dxfId="599" priority="28">
      <formula>INDIRECT(ADDRESS(ROW(),COLUMN()))=TRUNC(INDIRECT(ADDRESS(ROW(),COLUMN())))</formula>
    </cfRule>
  </conditionalFormatting>
  <conditionalFormatting sqref="AW61:AY62">
    <cfRule type="expression" dxfId="598" priority="26">
      <formula>INDIRECT(ADDRESS(ROW(),COLUMN()))=TRUNC(INDIRECT(ADDRESS(ROW(),COLUMN())))</formula>
    </cfRule>
  </conditionalFormatting>
  <conditionalFormatting sqref="AZ61:BC62">
    <cfRule type="expression" dxfId="597" priority="25">
      <formula>INDIRECT(ADDRESS(ROW(),COLUMN()))=TRUNC(INDIRECT(ADDRESS(ROW(),COLUMN())))</formula>
    </cfRule>
  </conditionalFormatting>
  <conditionalFormatting sqref="U64:AA65">
    <cfRule type="expression" dxfId="596" priority="23">
      <formula>INDIRECT(ADDRESS(ROW(),COLUMN()))=TRUNC(INDIRECT(ADDRESS(ROW(),COLUMN())))</formula>
    </cfRule>
  </conditionalFormatting>
  <conditionalFormatting sqref="AB64:AH65">
    <cfRule type="expression" dxfId="595" priority="21">
      <formula>INDIRECT(ADDRESS(ROW(),COLUMN()))=TRUNC(INDIRECT(ADDRESS(ROW(),COLUMN())))</formula>
    </cfRule>
  </conditionalFormatting>
  <conditionalFormatting sqref="AI64:AO65">
    <cfRule type="expression" dxfId="594" priority="19">
      <formula>INDIRECT(ADDRESS(ROW(),COLUMN()))=TRUNC(INDIRECT(ADDRESS(ROW(),COLUMN())))</formula>
    </cfRule>
  </conditionalFormatting>
  <conditionalFormatting sqref="AP64:AV65">
    <cfRule type="expression" dxfId="593" priority="17">
      <formula>INDIRECT(ADDRESS(ROW(),COLUMN()))=TRUNC(INDIRECT(ADDRESS(ROW(),COLUMN())))</formula>
    </cfRule>
  </conditionalFormatting>
  <conditionalFormatting sqref="AW64:AY65">
    <cfRule type="expression" dxfId="592" priority="15">
      <formula>INDIRECT(ADDRESS(ROW(),COLUMN()))=TRUNC(INDIRECT(ADDRESS(ROW(),COLUMN())))</formula>
    </cfRule>
  </conditionalFormatting>
  <conditionalFormatting sqref="AZ64:BC65">
    <cfRule type="expression" dxfId="591" priority="14">
      <formula>INDIRECT(ADDRESS(ROW(),COLUMN()))=TRUNC(INDIRECT(ADDRESS(ROW(),COLUMN())))</formula>
    </cfRule>
  </conditionalFormatting>
  <conditionalFormatting sqref="U67:AA68">
    <cfRule type="expression" dxfId="590" priority="12">
      <formula>INDIRECT(ADDRESS(ROW(),COLUMN()))=TRUNC(INDIRECT(ADDRESS(ROW(),COLUMN())))</formula>
    </cfRule>
  </conditionalFormatting>
  <conditionalFormatting sqref="AB67:AH68">
    <cfRule type="expression" dxfId="589" priority="10">
      <formula>INDIRECT(ADDRESS(ROW(),COLUMN()))=TRUNC(INDIRECT(ADDRESS(ROW(),COLUMN())))</formula>
    </cfRule>
  </conditionalFormatting>
  <conditionalFormatting sqref="AI67:AO68">
    <cfRule type="expression" dxfId="588" priority="8">
      <formula>INDIRECT(ADDRESS(ROW(),COLUMN()))=TRUNC(INDIRECT(ADDRESS(ROW(),COLUMN())))</formula>
    </cfRule>
  </conditionalFormatting>
  <conditionalFormatting sqref="AP67:AV68">
    <cfRule type="expression" dxfId="587" priority="6">
      <formula>INDIRECT(ADDRESS(ROW(),COLUMN()))=TRUNC(INDIRECT(ADDRESS(ROW(),COLUMN())))</formula>
    </cfRule>
  </conditionalFormatting>
  <conditionalFormatting sqref="AW67:AY68">
    <cfRule type="expression" dxfId="586" priority="4">
      <formula>INDIRECT(ADDRESS(ROW(),COLUMN()))=TRUNC(INDIRECT(ADDRESS(ROW(),COLUMN())))</formula>
    </cfRule>
  </conditionalFormatting>
  <conditionalFormatting sqref="AZ67:BC68">
    <cfRule type="expression" dxfId="585" priority="3">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Normal="100" workbookViewId="0"/>
  </sheetViews>
  <sheetFormatPr defaultColWidth="9" defaultRowHeight="26.4" x14ac:dyDescent="0.45"/>
  <cols>
    <col min="1" max="1" width="1.59765625" style="145" customWidth="1"/>
    <col min="2" max="2" width="5.59765625" style="144" customWidth="1"/>
    <col min="3" max="3" width="10.59765625" style="144" customWidth="1"/>
    <col min="4" max="4" width="10.59765625" style="144" hidden="1" customWidth="1"/>
    <col min="5" max="5" width="3.3984375" style="144" bestFit="1" customWidth="1"/>
    <col min="6" max="6" width="15.59765625" style="145" customWidth="1"/>
    <col min="7" max="7" width="3.3984375" style="145" bestFit="1" customWidth="1"/>
    <col min="8" max="8" width="15.59765625" style="145" customWidth="1"/>
    <col min="9" max="9" width="3.3984375" style="145" bestFit="1" customWidth="1"/>
    <col min="10" max="10" width="15.59765625" style="144" customWidth="1"/>
    <col min="11" max="11" width="3.3984375" style="145" bestFit="1" customWidth="1"/>
    <col min="12" max="12" width="15.59765625" style="145" customWidth="1"/>
    <col min="13" max="13" width="5" style="145" customWidth="1"/>
    <col min="14" max="14" width="15.59765625" style="145" customWidth="1"/>
    <col min="15" max="15" width="3.3984375" style="145" customWidth="1"/>
    <col min="16" max="16" width="15.59765625" style="145" customWidth="1"/>
    <col min="17" max="17" width="3.3984375" style="145" customWidth="1"/>
    <col min="18" max="18" width="15.59765625" style="145" customWidth="1"/>
    <col min="19" max="19" width="3.3984375" style="145" customWidth="1"/>
    <col min="20" max="20" width="15.59765625" style="145" customWidth="1"/>
    <col min="21" max="21" width="3.3984375" style="145" customWidth="1"/>
    <col min="22" max="22" width="15.59765625" style="145" customWidth="1"/>
    <col min="23" max="23" width="3.3984375" style="145" customWidth="1"/>
    <col min="24" max="24" width="15.59765625" style="145" customWidth="1"/>
    <col min="25" max="25" width="3.3984375" style="145" customWidth="1"/>
    <col min="26" max="26" width="15.59765625" style="145" customWidth="1"/>
    <col min="27" max="27" width="3.3984375" style="145" customWidth="1"/>
    <col min="28" max="28" width="50.59765625" style="145" customWidth="1"/>
    <col min="29" max="16384" width="9" style="145"/>
  </cols>
  <sheetData>
    <row r="1" spans="2:28" x14ac:dyDescent="0.45">
      <c r="B1" s="143" t="s">
        <v>32</v>
      </c>
    </row>
    <row r="2" spans="2:28" x14ac:dyDescent="0.45">
      <c r="B2" s="146" t="s">
        <v>33</v>
      </c>
      <c r="F2" s="147"/>
      <c r="G2" s="148"/>
      <c r="H2" s="148"/>
      <c r="I2" s="148"/>
      <c r="J2" s="149"/>
      <c r="K2" s="148"/>
      <c r="L2" s="148"/>
    </row>
    <row r="3" spans="2:28" x14ac:dyDescent="0.45">
      <c r="B3" s="147" t="s">
        <v>139</v>
      </c>
      <c r="F3" s="149" t="s">
        <v>140</v>
      </c>
      <c r="G3" s="148"/>
      <c r="H3" s="148"/>
      <c r="I3" s="148"/>
      <c r="J3" s="149"/>
      <c r="K3" s="148"/>
      <c r="L3" s="148"/>
    </row>
    <row r="4" spans="2:28" x14ac:dyDescent="0.45">
      <c r="B4" s="146"/>
      <c r="F4" s="397" t="s">
        <v>34</v>
      </c>
      <c r="G4" s="397"/>
      <c r="H4" s="397"/>
      <c r="I4" s="397"/>
      <c r="J4" s="397"/>
      <c r="K4" s="397"/>
      <c r="L4" s="397"/>
      <c r="N4" s="397" t="s">
        <v>65</v>
      </c>
      <c r="O4" s="397"/>
      <c r="P4" s="397"/>
      <c r="R4" s="397" t="s">
        <v>64</v>
      </c>
      <c r="S4" s="397"/>
      <c r="T4" s="397"/>
      <c r="U4" s="397"/>
      <c r="V4" s="397"/>
      <c r="W4" s="397"/>
      <c r="X4" s="397"/>
      <c r="Z4" s="163" t="s">
        <v>74</v>
      </c>
      <c r="AB4" s="397" t="s">
        <v>171</v>
      </c>
    </row>
    <row r="5" spans="2:28" x14ac:dyDescent="0.45">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397"/>
    </row>
    <row r="6" spans="2:28" x14ac:dyDescent="0.45">
      <c r="B6" s="150">
        <v>1</v>
      </c>
      <c r="C6" s="151" t="s">
        <v>38</v>
      </c>
      <c r="D6" s="166" t="str">
        <f>C6</f>
        <v>a</v>
      </c>
      <c r="E6" s="150" t="s">
        <v>16</v>
      </c>
      <c r="F6" s="152">
        <v>0.29166666666666669</v>
      </c>
      <c r="G6" s="150" t="s">
        <v>17</v>
      </c>
      <c r="H6" s="152">
        <v>0.66666666666666663</v>
      </c>
      <c r="I6" s="153" t="s">
        <v>37</v>
      </c>
      <c r="J6" s="152">
        <v>4.1666666666666664E-2</v>
      </c>
      <c r="K6" s="154" t="s">
        <v>2</v>
      </c>
      <c r="L6" s="157">
        <f>IF(OR(F6="",H6=""),"",(H6+IF(F6&gt;H6,1,0)-F6-J6)*24)</f>
        <v>7.9999999999999982</v>
      </c>
      <c r="N6" s="155">
        <f>【記載例】認知症対応型共同生活介護!$BB$13</f>
        <v>0.29166666666666669</v>
      </c>
      <c r="O6" s="144" t="s">
        <v>17</v>
      </c>
      <c r="P6" s="155">
        <f>【記載例】認知症対応型共同生活介護!$BF$13</f>
        <v>0.83333333333333337</v>
      </c>
      <c r="R6" s="158">
        <f t="shared" ref="R6:R8" si="0">IF(F6="","",IF(F6&lt;N6,N6,IF(F6&gt;=P6,"",F6)))</f>
        <v>0.29166666666666669</v>
      </c>
      <c r="S6" s="144" t="s">
        <v>17</v>
      </c>
      <c r="T6" s="158">
        <f t="shared" ref="T6:T8" si="1">IF(H6="","",IF(H6&gt;F6,IF(H6&lt;P6,H6,P6),P6))</f>
        <v>0.66666666666666663</v>
      </c>
      <c r="U6" s="156" t="s">
        <v>37</v>
      </c>
      <c r="V6" s="152">
        <v>4.1666666666666664E-2</v>
      </c>
      <c r="W6" s="145" t="s">
        <v>2</v>
      </c>
      <c r="X6" s="157">
        <f>IF(R6="","",IF((T6+IF(R6&gt;T6,1,0)-R6-V6)*24=0,"",(T6+IF(R6&gt;T6,1,0)-R6-V6)*24))</f>
        <v>7.9999999999999982</v>
      </c>
      <c r="Z6" s="157" t="str">
        <f>IF(X6="",L6,IF(OR(L6-X6=0,L6-X6&lt;0),"-",L6-X6))</f>
        <v>-</v>
      </c>
      <c r="AB6" s="165"/>
    </row>
    <row r="7" spans="2:28" x14ac:dyDescent="0.45">
      <c r="B7" s="150">
        <v>2</v>
      </c>
      <c r="C7" s="151" t="s">
        <v>39</v>
      </c>
      <c r="D7" s="166" t="str">
        <f t="shared" ref="D7:D38" si="2">C7</f>
        <v>b</v>
      </c>
      <c r="E7" s="150" t="s">
        <v>16</v>
      </c>
      <c r="F7" s="152">
        <v>0.45833333333333331</v>
      </c>
      <c r="G7" s="150" t="s">
        <v>17</v>
      </c>
      <c r="H7" s="152">
        <v>0.83333333333333337</v>
      </c>
      <c r="I7" s="153" t="s">
        <v>37</v>
      </c>
      <c r="J7" s="152">
        <v>4.1666666666666664E-2</v>
      </c>
      <c r="K7" s="154" t="s">
        <v>2</v>
      </c>
      <c r="L7" s="157">
        <f>IF(OR(F7="",H7=""),"",(H7+IF(F7&gt;H7,1,0)-F7-J7)*24)</f>
        <v>8</v>
      </c>
      <c r="N7" s="155">
        <f>【記載例】認知症対応型共同生活介護!$BB$13</f>
        <v>0.29166666666666669</v>
      </c>
      <c r="O7" s="144" t="s">
        <v>17</v>
      </c>
      <c r="P7" s="155">
        <f>【記載例】認知症対応型共同生活介護!$BF$13</f>
        <v>0.83333333333333337</v>
      </c>
      <c r="R7" s="158">
        <f t="shared" si="0"/>
        <v>0.45833333333333331</v>
      </c>
      <c r="S7" s="144" t="s">
        <v>17</v>
      </c>
      <c r="T7" s="158">
        <f t="shared" si="1"/>
        <v>0.83333333333333337</v>
      </c>
      <c r="U7" s="156" t="s">
        <v>37</v>
      </c>
      <c r="V7" s="152">
        <v>4.1666666666666664E-2</v>
      </c>
      <c r="W7" s="145" t="s">
        <v>2</v>
      </c>
      <c r="X7" s="157">
        <f>IF(R7="","",IF((T7+IF(R7&gt;T7,1,0)-R7-V7)*24=0,"",(T7+IF(R7&gt;T7,1,0)-R7-V7)*24))</f>
        <v>8</v>
      </c>
      <c r="Z7" s="157" t="str">
        <f>IF(X7="",L7,IF(OR(L7-X7=0,L7-X7&lt;0),"-",L7-X7))</f>
        <v>-</v>
      </c>
      <c r="AB7" s="165"/>
    </row>
    <row r="8" spans="2:28" x14ac:dyDescent="0.45">
      <c r="B8" s="150">
        <v>3</v>
      </c>
      <c r="C8" s="151" t="s">
        <v>40</v>
      </c>
      <c r="D8" s="166" t="str">
        <f t="shared" si="2"/>
        <v>c</v>
      </c>
      <c r="E8" s="150" t="s">
        <v>16</v>
      </c>
      <c r="F8" s="152">
        <v>0.375</v>
      </c>
      <c r="G8" s="150" t="s">
        <v>17</v>
      </c>
      <c r="H8" s="152">
        <v>0.75</v>
      </c>
      <c r="I8" s="153" t="s">
        <v>37</v>
      </c>
      <c r="J8" s="152">
        <v>4.1666666666666664E-2</v>
      </c>
      <c r="K8" s="154" t="s">
        <v>2</v>
      </c>
      <c r="L8" s="157">
        <f>IF(OR(F8="",H8=""),"",(H8+IF(F8&gt;H8,1,0)-F8-J8)*24)</f>
        <v>8</v>
      </c>
      <c r="N8" s="155">
        <f>【記載例】認知症対応型共同生活介護!$BB$13</f>
        <v>0.29166666666666669</v>
      </c>
      <c r="O8" s="144" t="s">
        <v>17</v>
      </c>
      <c r="P8" s="155">
        <f>【記載例】認知症対応型共同生活介護!$BF$13</f>
        <v>0.83333333333333337</v>
      </c>
      <c r="R8" s="158">
        <f t="shared" si="0"/>
        <v>0.375</v>
      </c>
      <c r="S8" s="144" t="s">
        <v>17</v>
      </c>
      <c r="T8" s="158">
        <f t="shared" si="1"/>
        <v>0.75</v>
      </c>
      <c r="U8" s="156" t="s">
        <v>37</v>
      </c>
      <c r="V8" s="152">
        <v>4.1666666666666664E-2</v>
      </c>
      <c r="W8" s="145" t="s">
        <v>2</v>
      </c>
      <c r="X8" s="157">
        <f>IF(R8="","",IF((T8+IF(R8&gt;T8,1,0)-R8-V8)*24=0,"",(T8+IF(R8&gt;T8,1,0)-R8-V8)*24))</f>
        <v>8</v>
      </c>
      <c r="Z8" s="157" t="str">
        <f>IF(X8="",L8,IF(OR(L8-X8=0,L8-X8&lt;0),"-",L8-X8))</f>
        <v>-</v>
      </c>
      <c r="AB8" s="165"/>
    </row>
    <row r="9" spans="2:28" x14ac:dyDescent="0.45">
      <c r="B9" s="150">
        <v>4</v>
      </c>
      <c r="C9" s="151" t="s">
        <v>155</v>
      </c>
      <c r="D9" s="166" t="str">
        <f t="shared" si="2"/>
        <v>d</v>
      </c>
      <c r="E9" s="150" t="s">
        <v>16</v>
      </c>
      <c r="F9" s="152">
        <v>0.35416666666666669</v>
      </c>
      <c r="G9" s="150" t="s">
        <v>17</v>
      </c>
      <c r="H9" s="152">
        <v>0.72916666666666663</v>
      </c>
      <c r="I9" s="153" t="s">
        <v>37</v>
      </c>
      <c r="J9" s="152">
        <v>4.1666666666666664E-2</v>
      </c>
      <c r="K9" s="154" t="s">
        <v>2</v>
      </c>
      <c r="L9" s="157">
        <f>IF(OR(F9="",H9=""),"",(H9+IF(F9&gt;H9,1,0)-F9-J9)*24)</f>
        <v>7.9999999999999982</v>
      </c>
      <c r="N9" s="155">
        <f>【記載例】認知症対応型共同生活介護!$BB$13</f>
        <v>0.29166666666666669</v>
      </c>
      <c r="O9" s="144" t="s">
        <v>17</v>
      </c>
      <c r="P9" s="155">
        <f>【記載例】認知症対応型共同生活介護!$BF$13</f>
        <v>0.83333333333333337</v>
      </c>
      <c r="R9" s="158">
        <f t="shared" ref="R9:R22" si="3">IF(F9="","",IF(F9&lt;N9,N9,IF(F9&gt;=P9,"",F9)))</f>
        <v>0.35416666666666669</v>
      </c>
      <c r="S9" s="144" t="s">
        <v>17</v>
      </c>
      <c r="T9" s="158">
        <f t="shared" ref="T9:T22" si="4">IF(H9="","",IF(H9&gt;F9,IF(H9&lt;P9,H9,P9),P9))</f>
        <v>0.72916666666666663</v>
      </c>
      <c r="U9" s="156" t="s">
        <v>37</v>
      </c>
      <c r="V9" s="152">
        <v>4.1666666666666664E-2</v>
      </c>
      <c r="W9" s="145" t="s">
        <v>2</v>
      </c>
      <c r="X9" s="157">
        <f>IF(R9="","",IF((T9+IF(R9&gt;T9,1,0)-R9-V9)*24=0,"",(T9+IF(R9&gt;T9,1,0)-R9-V9)*24))</f>
        <v>7.9999999999999982</v>
      </c>
      <c r="Z9" s="157" t="str">
        <f>IF(X9="",L9,IF(OR(L9-X9=0,L9-X9&lt;0),"-",L9-X9))</f>
        <v>-</v>
      </c>
      <c r="AB9" s="165"/>
    </row>
    <row r="10" spans="2:28" x14ac:dyDescent="0.45">
      <c r="B10" s="150">
        <v>5</v>
      </c>
      <c r="C10" s="151" t="s">
        <v>42</v>
      </c>
      <c r="D10" s="166" t="str">
        <f t="shared" si="2"/>
        <v>e</v>
      </c>
      <c r="E10" s="150" t="s">
        <v>16</v>
      </c>
      <c r="F10" s="152">
        <v>0.375</v>
      </c>
      <c r="G10" s="150" t="s">
        <v>17</v>
      </c>
      <c r="H10" s="152">
        <v>0.625</v>
      </c>
      <c r="I10" s="153" t="s">
        <v>37</v>
      </c>
      <c r="J10" s="152">
        <v>0</v>
      </c>
      <c r="K10" s="154" t="s">
        <v>2</v>
      </c>
      <c r="L10" s="157">
        <f t="shared" ref="L10:L22" si="5">IF(OR(F10="",H10=""),"",(H10+IF(F10&gt;H10,1,0)-F10-J10)*24)</f>
        <v>6</v>
      </c>
      <c r="N10" s="155">
        <f>【記載例】認知症対応型共同生活介護!$BB$13</f>
        <v>0.29166666666666669</v>
      </c>
      <c r="O10" s="144" t="s">
        <v>17</v>
      </c>
      <c r="P10" s="155">
        <f>【記載例】認知症対応型共同生活介護!$BF$13</f>
        <v>0.83333333333333337</v>
      </c>
      <c r="R10" s="158">
        <f t="shared" si="3"/>
        <v>0.375</v>
      </c>
      <c r="S10" s="144" t="s">
        <v>17</v>
      </c>
      <c r="T10" s="158">
        <f t="shared" si="4"/>
        <v>0.625</v>
      </c>
      <c r="U10" s="156" t="s">
        <v>37</v>
      </c>
      <c r="V10" s="152">
        <v>0</v>
      </c>
      <c r="W10" s="145" t="s">
        <v>2</v>
      </c>
      <c r="X10" s="157">
        <f t="shared" ref="X10:X22" si="6">IF(R10="","",IF((T10+IF(R10&gt;T10,1,0)-R10-V10)*24=0,"",(T10+IF(R10&gt;T10,1,0)-R10-V10)*24))</f>
        <v>6</v>
      </c>
      <c r="Z10" s="157" t="str">
        <f t="shared" ref="Z10:Z22" si="7">IF(X10="",L10,IF(OR(L10-X10=0,L10-X10&lt;0),"-",L10-X10))</f>
        <v>-</v>
      </c>
      <c r="AB10" s="165"/>
    </row>
    <row r="11" spans="2:28" x14ac:dyDescent="0.45">
      <c r="B11" s="150">
        <v>6</v>
      </c>
      <c r="C11" s="151" t="s">
        <v>43</v>
      </c>
      <c r="D11" s="166" t="str">
        <f t="shared" si="2"/>
        <v>f</v>
      </c>
      <c r="E11" s="150" t="s">
        <v>16</v>
      </c>
      <c r="F11" s="152">
        <v>0.41666666666666669</v>
      </c>
      <c r="G11" s="150" t="s">
        <v>17</v>
      </c>
      <c r="H11" s="152">
        <v>0.66666666666666663</v>
      </c>
      <c r="I11" s="153" t="s">
        <v>37</v>
      </c>
      <c r="J11" s="152">
        <v>0</v>
      </c>
      <c r="K11" s="154" t="s">
        <v>2</v>
      </c>
      <c r="L11" s="157">
        <f t="shared" si="5"/>
        <v>5.9999999999999982</v>
      </c>
      <c r="N11" s="155">
        <f>【記載例】認知症対応型共同生活介護!$BB$13</f>
        <v>0.29166666666666669</v>
      </c>
      <c r="O11" s="144" t="s">
        <v>17</v>
      </c>
      <c r="P11" s="155">
        <f>【記載例】認知症対応型共同生活介護!$BF$13</f>
        <v>0.83333333333333337</v>
      </c>
      <c r="R11" s="158">
        <f t="shared" si="3"/>
        <v>0.41666666666666669</v>
      </c>
      <c r="S11" s="144" t="s">
        <v>17</v>
      </c>
      <c r="T11" s="158">
        <f t="shared" si="4"/>
        <v>0.66666666666666663</v>
      </c>
      <c r="U11" s="156" t="s">
        <v>37</v>
      </c>
      <c r="V11" s="152">
        <v>0</v>
      </c>
      <c r="W11" s="145" t="s">
        <v>2</v>
      </c>
      <c r="X11" s="157">
        <f t="shared" si="6"/>
        <v>5.9999999999999982</v>
      </c>
      <c r="Z11" s="157" t="str">
        <f t="shared" si="7"/>
        <v>-</v>
      </c>
      <c r="AB11" s="165"/>
    </row>
    <row r="12" spans="2:28" x14ac:dyDescent="0.45">
      <c r="B12" s="150">
        <v>7</v>
      </c>
      <c r="C12" s="151" t="s">
        <v>44</v>
      </c>
      <c r="D12" s="166" t="str">
        <f t="shared" si="2"/>
        <v>g</v>
      </c>
      <c r="E12" s="150" t="s">
        <v>16</v>
      </c>
      <c r="F12" s="152">
        <v>0.29166666666666669</v>
      </c>
      <c r="G12" s="150" t="s">
        <v>17</v>
      </c>
      <c r="H12" s="152">
        <v>0.39583333333333331</v>
      </c>
      <c r="I12" s="153" t="s">
        <v>37</v>
      </c>
      <c r="J12" s="152">
        <v>0</v>
      </c>
      <c r="K12" s="154" t="s">
        <v>2</v>
      </c>
      <c r="L12" s="157">
        <f t="shared" si="5"/>
        <v>2.4999999999999991</v>
      </c>
      <c r="N12" s="155">
        <f>【記載例】認知症対応型共同生活介護!$BB$13</f>
        <v>0.29166666666666669</v>
      </c>
      <c r="O12" s="144" t="s">
        <v>17</v>
      </c>
      <c r="P12" s="155">
        <f>【記載例】認知症対応型共同生活介護!$BF$13</f>
        <v>0.83333333333333337</v>
      </c>
      <c r="R12" s="158">
        <f t="shared" si="3"/>
        <v>0.29166666666666669</v>
      </c>
      <c r="S12" s="144" t="s">
        <v>17</v>
      </c>
      <c r="T12" s="158">
        <f t="shared" si="4"/>
        <v>0.39583333333333331</v>
      </c>
      <c r="U12" s="156" t="s">
        <v>37</v>
      </c>
      <c r="V12" s="152">
        <v>0</v>
      </c>
      <c r="W12" s="145" t="s">
        <v>2</v>
      </c>
      <c r="X12" s="157">
        <f t="shared" si="6"/>
        <v>2.4999999999999991</v>
      </c>
      <c r="Z12" s="157" t="str">
        <f t="shared" si="7"/>
        <v>-</v>
      </c>
      <c r="AB12" s="165"/>
    </row>
    <row r="13" spans="2:28" x14ac:dyDescent="0.45">
      <c r="B13" s="150">
        <v>8</v>
      </c>
      <c r="C13" s="151" t="s">
        <v>45</v>
      </c>
      <c r="D13" s="166" t="str">
        <f t="shared" si="2"/>
        <v>h</v>
      </c>
      <c r="E13" s="150" t="s">
        <v>16</v>
      </c>
      <c r="F13" s="152">
        <v>0.66666666666666663</v>
      </c>
      <c r="G13" s="150" t="s">
        <v>17</v>
      </c>
      <c r="H13" s="152">
        <v>0.83333333333333337</v>
      </c>
      <c r="I13" s="153" t="s">
        <v>37</v>
      </c>
      <c r="J13" s="152">
        <v>0</v>
      </c>
      <c r="K13" s="154" t="s">
        <v>2</v>
      </c>
      <c r="L13" s="157">
        <f t="shared" si="5"/>
        <v>4.0000000000000018</v>
      </c>
      <c r="N13" s="155">
        <f>【記載例】認知症対応型共同生活介護!$BB$13</f>
        <v>0.29166666666666669</v>
      </c>
      <c r="O13" s="144" t="s">
        <v>17</v>
      </c>
      <c r="P13" s="155">
        <f>【記載例】認知症対応型共同生活介護!$BF$13</f>
        <v>0.83333333333333337</v>
      </c>
      <c r="R13" s="158">
        <f t="shared" si="3"/>
        <v>0.66666666666666663</v>
      </c>
      <c r="S13" s="144" t="s">
        <v>17</v>
      </c>
      <c r="T13" s="158">
        <f t="shared" si="4"/>
        <v>0.83333333333333337</v>
      </c>
      <c r="U13" s="156" t="s">
        <v>37</v>
      </c>
      <c r="V13" s="152">
        <v>0</v>
      </c>
      <c r="W13" s="145" t="s">
        <v>2</v>
      </c>
      <c r="X13" s="157">
        <f t="shared" si="6"/>
        <v>4.0000000000000018</v>
      </c>
      <c r="Z13" s="157" t="str">
        <f t="shared" si="7"/>
        <v>-</v>
      </c>
      <c r="AB13" s="165"/>
    </row>
    <row r="14" spans="2:28" x14ac:dyDescent="0.45">
      <c r="B14" s="150">
        <v>9</v>
      </c>
      <c r="C14" s="151" t="s">
        <v>46</v>
      </c>
      <c r="D14" s="166" t="str">
        <f t="shared" si="2"/>
        <v>i</v>
      </c>
      <c r="E14" s="150" t="s">
        <v>16</v>
      </c>
      <c r="F14" s="152">
        <v>0.70833333333333337</v>
      </c>
      <c r="G14" s="150" t="s">
        <v>17</v>
      </c>
      <c r="H14" s="152">
        <v>1</v>
      </c>
      <c r="I14" s="153" t="s">
        <v>37</v>
      </c>
      <c r="J14" s="152">
        <v>0</v>
      </c>
      <c r="K14" s="154" t="s">
        <v>2</v>
      </c>
      <c r="L14" s="157">
        <f t="shared" si="5"/>
        <v>6.9999999999999991</v>
      </c>
      <c r="N14" s="155">
        <f>【記載例】認知症対応型共同生活介護!$BB$13</f>
        <v>0.29166666666666669</v>
      </c>
      <c r="O14" s="144" t="s">
        <v>17</v>
      </c>
      <c r="P14" s="155">
        <f>【記載例】認知症対応型共同生活介護!$BF$13</f>
        <v>0.83333333333333337</v>
      </c>
      <c r="R14" s="158">
        <f t="shared" si="3"/>
        <v>0.70833333333333337</v>
      </c>
      <c r="S14" s="144" t="s">
        <v>17</v>
      </c>
      <c r="T14" s="158">
        <f t="shared" si="4"/>
        <v>0.83333333333333337</v>
      </c>
      <c r="U14" s="156" t="s">
        <v>37</v>
      </c>
      <c r="V14" s="152">
        <v>0</v>
      </c>
      <c r="W14" s="145" t="s">
        <v>2</v>
      </c>
      <c r="X14" s="157">
        <f t="shared" si="6"/>
        <v>3</v>
      </c>
      <c r="Z14" s="157">
        <f t="shared" si="7"/>
        <v>3.9999999999999991</v>
      </c>
      <c r="AB14" s="165" t="s">
        <v>206</v>
      </c>
    </row>
    <row r="15" spans="2:28" x14ac:dyDescent="0.45">
      <c r="B15" s="150">
        <v>10</v>
      </c>
      <c r="C15" s="151" t="s">
        <v>47</v>
      </c>
      <c r="D15" s="166" t="str">
        <f t="shared" si="2"/>
        <v>j</v>
      </c>
      <c r="E15" s="150" t="s">
        <v>16</v>
      </c>
      <c r="F15" s="152">
        <v>0</v>
      </c>
      <c r="G15" s="150" t="s">
        <v>17</v>
      </c>
      <c r="H15" s="152">
        <v>0.41666666666666669</v>
      </c>
      <c r="I15" s="153" t="s">
        <v>37</v>
      </c>
      <c r="J15" s="152">
        <v>4.1666666666666664E-2</v>
      </c>
      <c r="K15" s="154" t="s">
        <v>2</v>
      </c>
      <c r="L15" s="157">
        <f t="shared" si="5"/>
        <v>9</v>
      </c>
      <c r="N15" s="155">
        <f>【記載例】認知症対応型共同生活介護!$BB$13</f>
        <v>0.29166666666666669</v>
      </c>
      <c r="O15" s="144" t="s">
        <v>17</v>
      </c>
      <c r="P15" s="155">
        <f>【記載例】認知症対応型共同生活介護!$BF$13</f>
        <v>0.83333333333333337</v>
      </c>
      <c r="R15" s="158">
        <f t="shared" si="3"/>
        <v>0.29166666666666669</v>
      </c>
      <c r="S15" s="144" t="s">
        <v>17</v>
      </c>
      <c r="T15" s="158">
        <f t="shared" si="4"/>
        <v>0.41666666666666669</v>
      </c>
      <c r="U15" s="156" t="s">
        <v>37</v>
      </c>
      <c r="V15" s="152">
        <v>0</v>
      </c>
      <c r="W15" s="145" t="s">
        <v>2</v>
      </c>
      <c r="X15" s="157">
        <f t="shared" si="6"/>
        <v>3</v>
      </c>
      <c r="Z15" s="157">
        <f t="shared" si="7"/>
        <v>6</v>
      </c>
      <c r="AB15" s="165" t="s">
        <v>207</v>
      </c>
    </row>
    <row r="16" spans="2:28" x14ac:dyDescent="0.45">
      <c r="B16" s="150">
        <v>11</v>
      </c>
      <c r="C16" s="151" t="s">
        <v>48</v>
      </c>
      <c r="D16" s="166" t="str">
        <f t="shared" si="2"/>
        <v>k</v>
      </c>
      <c r="E16" s="150" t="s">
        <v>16</v>
      </c>
      <c r="F16" s="152"/>
      <c r="G16" s="150" t="s">
        <v>17</v>
      </c>
      <c r="H16" s="152"/>
      <c r="I16" s="153" t="s">
        <v>37</v>
      </c>
      <c r="J16" s="152">
        <v>0</v>
      </c>
      <c r="K16" s="154" t="s">
        <v>2</v>
      </c>
      <c r="L16" s="157" t="str">
        <f t="shared" si="5"/>
        <v/>
      </c>
      <c r="N16" s="155">
        <f>【記載例】認知症対応型共同生活介護!$BB$13</f>
        <v>0.29166666666666669</v>
      </c>
      <c r="O16" s="144" t="s">
        <v>17</v>
      </c>
      <c r="P16" s="155">
        <f>【記載例】認知症対応型共同生活介護!$BF$13</f>
        <v>0.83333333333333337</v>
      </c>
      <c r="R16" s="158" t="str">
        <f t="shared" si="3"/>
        <v/>
      </c>
      <c r="S16" s="144" t="s">
        <v>17</v>
      </c>
      <c r="T16" s="158" t="str">
        <f t="shared" si="4"/>
        <v/>
      </c>
      <c r="U16" s="156" t="s">
        <v>37</v>
      </c>
      <c r="V16" s="152">
        <v>0</v>
      </c>
      <c r="W16" s="145" t="s">
        <v>2</v>
      </c>
      <c r="X16" s="157" t="str">
        <f t="shared" si="6"/>
        <v/>
      </c>
      <c r="Z16" s="157" t="str">
        <f t="shared" si="7"/>
        <v/>
      </c>
      <c r="AB16" s="165"/>
    </row>
    <row r="17" spans="2:28" x14ac:dyDescent="0.45">
      <c r="B17" s="150">
        <v>12</v>
      </c>
      <c r="C17" s="151" t="s">
        <v>49</v>
      </c>
      <c r="D17" s="166" t="str">
        <f t="shared" si="2"/>
        <v>l</v>
      </c>
      <c r="E17" s="150" t="s">
        <v>16</v>
      </c>
      <c r="F17" s="152"/>
      <c r="G17" s="150" t="s">
        <v>17</v>
      </c>
      <c r="H17" s="152"/>
      <c r="I17" s="153" t="s">
        <v>37</v>
      </c>
      <c r="J17" s="152">
        <v>0</v>
      </c>
      <c r="K17" s="154" t="s">
        <v>2</v>
      </c>
      <c r="L17" s="157" t="str">
        <f t="shared" si="5"/>
        <v/>
      </c>
      <c r="N17" s="155">
        <f>【記載例】認知症対応型共同生活介護!$BB$13</f>
        <v>0.29166666666666669</v>
      </c>
      <c r="O17" s="144" t="s">
        <v>17</v>
      </c>
      <c r="P17" s="155">
        <f>【記載例】認知症対応型共同生活介護!$BF$13</f>
        <v>0.83333333333333337</v>
      </c>
      <c r="R17" s="158" t="str">
        <f t="shared" si="3"/>
        <v/>
      </c>
      <c r="S17" s="144" t="s">
        <v>17</v>
      </c>
      <c r="T17" s="158" t="str">
        <f t="shared" si="4"/>
        <v/>
      </c>
      <c r="U17" s="156" t="s">
        <v>37</v>
      </c>
      <c r="V17" s="152">
        <v>0</v>
      </c>
      <c r="W17" s="145" t="s">
        <v>2</v>
      </c>
      <c r="X17" s="157" t="str">
        <f t="shared" si="6"/>
        <v/>
      </c>
      <c r="Z17" s="157" t="str">
        <f t="shared" si="7"/>
        <v/>
      </c>
      <c r="AB17" s="165"/>
    </row>
    <row r="18" spans="2:28" x14ac:dyDescent="0.45">
      <c r="B18" s="150">
        <v>13</v>
      </c>
      <c r="C18" s="151" t="s">
        <v>50</v>
      </c>
      <c r="D18" s="166" t="str">
        <f t="shared" si="2"/>
        <v>m</v>
      </c>
      <c r="E18" s="150" t="s">
        <v>16</v>
      </c>
      <c r="F18" s="152"/>
      <c r="G18" s="150" t="s">
        <v>17</v>
      </c>
      <c r="H18" s="152"/>
      <c r="I18" s="153" t="s">
        <v>37</v>
      </c>
      <c r="J18" s="152">
        <v>0</v>
      </c>
      <c r="K18" s="154" t="s">
        <v>2</v>
      </c>
      <c r="L18" s="157" t="str">
        <f t="shared" si="5"/>
        <v/>
      </c>
      <c r="N18" s="155">
        <f>【記載例】認知症対応型共同生活介護!$BB$13</f>
        <v>0.29166666666666669</v>
      </c>
      <c r="O18" s="144" t="s">
        <v>17</v>
      </c>
      <c r="P18" s="155">
        <f>【記載例】認知症対応型共同生活介護!$BF$13</f>
        <v>0.83333333333333337</v>
      </c>
      <c r="R18" s="158" t="str">
        <f t="shared" si="3"/>
        <v/>
      </c>
      <c r="S18" s="144" t="s">
        <v>17</v>
      </c>
      <c r="T18" s="158" t="str">
        <f t="shared" si="4"/>
        <v/>
      </c>
      <c r="U18" s="156" t="s">
        <v>37</v>
      </c>
      <c r="V18" s="152">
        <v>0</v>
      </c>
      <c r="W18" s="145" t="s">
        <v>2</v>
      </c>
      <c r="X18" s="157" t="str">
        <f t="shared" si="6"/>
        <v/>
      </c>
      <c r="Z18" s="157" t="str">
        <f t="shared" si="7"/>
        <v/>
      </c>
      <c r="AB18" s="165"/>
    </row>
    <row r="19" spans="2:28" x14ac:dyDescent="0.45">
      <c r="B19" s="150">
        <v>14</v>
      </c>
      <c r="C19" s="151" t="s">
        <v>51</v>
      </c>
      <c r="D19" s="166" t="str">
        <f t="shared" si="2"/>
        <v>n</v>
      </c>
      <c r="E19" s="150" t="s">
        <v>16</v>
      </c>
      <c r="F19" s="152"/>
      <c r="G19" s="150" t="s">
        <v>17</v>
      </c>
      <c r="H19" s="152"/>
      <c r="I19" s="153" t="s">
        <v>37</v>
      </c>
      <c r="J19" s="152">
        <v>0</v>
      </c>
      <c r="K19" s="154" t="s">
        <v>2</v>
      </c>
      <c r="L19" s="157" t="str">
        <f t="shared" si="5"/>
        <v/>
      </c>
      <c r="N19" s="155">
        <f>【記載例】認知症対応型共同生活介護!$BB$13</f>
        <v>0.29166666666666669</v>
      </c>
      <c r="O19" s="144" t="s">
        <v>17</v>
      </c>
      <c r="P19" s="155">
        <f>【記載例】認知症対応型共同生活介護!$BF$13</f>
        <v>0.83333333333333337</v>
      </c>
      <c r="R19" s="158" t="str">
        <f t="shared" si="3"/>
        <v/>
      </c>
      <c r="S19" s="144" t="s">
        <v>17</v>
      </c>
      <c r="T19" s="158" t="str">
        <f t="shared" si="4"/>
        <v/>
      </c>
      <c r="U19" s="156" t="s">
        <v>37</v>
      </c>
      <c r="V19" s="152">
        <v>0</v>
      </c>
      <c r="W19" s="145" t="s">
        <v>2</v>
      </c>
      <c r="X19" s="157" t="str">
        <f t="shared" si="6"/>
        <v/>
      </c>
      <c r="Z19" s="157" t="str">
        <f t="shared" si="7"/>
        <v/>
      </c>
      <c r="AB19" s="165"/>
    </row>
    <row r="20" spans="2:28" x14ac:dyDescent="0.45">
      <c r="B20" s="150">
        <v>15</v>
      </c>
      <c r="C20" s="151" t="s">
        <v>52</v>
      </c>
      <c r="D20" s="166" t="str">
        <f t="shared" si="2"/>
        <v>o</v>
      </c>
      <c r="E20" s="150" t="s">
        <v>16</v>
      </c>
      <c r="F20" s="152"/>
      <c r="G20" s="150" t="s">
        <v>17</v>
      </c>
      <c r="H20" s="152"/>
      <c r="I20" s="153" t="s">
        <v>37</v>
      </c>
      <c r="J20" s="152">
        <v>0</v>
      </c>
      <c r="K20" s="154" t="s">
        <v>2</v>
      </c>
      <c r="L20" s="157" t="str">
        <f t="shared" si="5"/>
        <v/>
      </c>
      <c r="N20" s="155">
        <f>【記載例】認知症対応型共同生活介護!$BB$13</f>
        <v>0.29166666666666669</v>
      </c>
      <c r="O20" s="144" t="s">
        <v>17</v>
      </c>
      <c r="P20" s="155">
        <f>【記載例】認知症対応型共同生活介護!$BF$13</f>
        <v>0.83333333333333337</v>
      </c>
      <c r="R20" s="158" t="str">
        <f t="shared" si="3"/>
        <v/>
      </c>
      <c r="S20" s="144" t="s">
        <v>17</v>
      </c>
      <c r="T20" s="158" t="str">
        <f t="shared" si="4"/>
        <v/>
      </c>
      <c r="U20" s="156" t="s">
        <v>37</v>
      </c>
      <c r="V20" s="152">
        <v>0</v>
      </c>
      <c r="W20" s="145" t="s">
        <v>2</v>
      </c>
      <c r="X20" s="157" t="str">
        <f t="shared" si="6"/>
        <v/>
      </c>
      <c r="Z20" s="157" t="str">
        <f t="shared" si="7"/>
        <v/>
      </c>
      <c r="AB20" s="165"/>
    </row>
    <row r="21" spans="2:28" x14ac:dyDescent="0.45">
      <c r="B21" s="150">
        <v>16</v>
      </c>
      <c r="C21" s="151" t="s">
        <v>53</v>
      </c>
      <c r="D21" s="166" t="str">
        <f t="shared" si="2"/>
        <v>p</v>
      </c>
      <c r="E21" s="150" t="s">
        <v>16</v>
      </c>
      <c r="F21" s="152"/>
      <c r="G21" s="150" t="s">
        <v>17</v>
      </c>
      <c r="H21" s="152"/>
      <c r="I21" s="153" t="s">
        <v>37</v>
      </c>
      <c r="J21" s="152">
        <v>0</v>
      </c>
      <c r="K21" s="154" t="s">
        <v>2</v>
      </c>
      <c r="L21" s="157" t="str">
        <f t="shared" si="5"/>
        <v/>
      </c>
      <c r="N21" s="155">
        <f>【記載例】認知症対応型共同生活介護!$BB$13</f>
        <v>0.29166666666666669</v>
      </c>
      <c r="O21" s="144" t="s">
        <v>17</v>
      </c>
      <c r="P21" s="155">
        <f>【記載例】認知症対応型共同生活介護!$BF$13</f>
        <v>0.83333333333333337</v>
      </c>
      <c r="R21" s="158" t="str">
        <f t="shared" si="3"/>
        <v/>
      </c>
      <c r="S21" s="144" t="s">
        <v>17</v>
      </c>
      <c r="T21" s="158" t="str">
        <f t="shared" si="4"/>
        <v/>
      </c>
      <c r="U21" s="156" t="s">
        <v>37</v>
      </c>
      <c r="V21" s="152">
        <v>0</v>
      </c>
      <c r="W21" s="145" t="s">
        <v>2</v>
      </c>
      <c r="X21" s="157" t="str">
        <f t="shared" si="6"/>
        <v/>
      </c>
      <c r="Z21" s="157" t="str">
        <f t="shared" si="7"/>
        <v/>
      </c>
      <c r="AB21" s="165"/>
    </row>
    <row r="22" spans="2:28" x14ac:dyDescent="0.45">
      <c r="B22" s="150">
        <v>17</v>
      </c>
      <c r="C22" s="151" t="s">
        <v>54</v>
      </c>
      <c r="D22" s="166" t="str">
        <f t="shared" si="2"/>
        <v>q</v>
      </c>
      <c r="E22" s="150" t="s">
        <v>16</v>
      </c>
      <c r="F22" s="152"/>
      <c r="G22" s="150" t="s">
        <v>17</v>
      </c>
      <c r="H22" s="152"/>
      <c r="I22" s="153" t="s">
        <v>37</v>
      </c>
      <c r="J22" s="152">
        <v>0</v>
      </c>
      <c r="K22" s="154" t="s">
        <v>2</v>
      </c>
      <c r="L22" s="157" t="str">
        <f t="shared" si="5"/>
        <v/>
      </c>
      <c r="N22" s="155">
        <f>【記載例】認知症対応型共同生活介護!$BB$13</f>
        <v>0.29166666666666669</v>
      </c>
      <c r="O22" s="144" t="s">
        <v>17</v>
      </c>
      <c r="P22" s="155">
        <f>【記載例】認知症対応型共同生活介護!$BF$13</f>
        <v>0.83333333333333337</v>
      </c>
      <c r="R22" s="158" t="str">
        <f t="shared" si="3"/>
        <v/>
      </c>
      <c r="S22" s="144" t="s">
        <v>17</v>
      </c>
      <c r="T22" s="158" t="str">
        <f t="shared" si="4"/>
        <v/>
      </c>
      <c r="U22" s="156" t="s">
        <v>37</v>
      </c>
      <c r="V22" s="152">
        <v>0</v>
      </c>
      <c r="W22" s="145" t="s">
        <v>2</v>
      </c>
      <c r="X22" s="157" t="str">
        <f t="shared" si="6"/>
        <v/>
      </c>
      <c r="Z22" s="157" t="str">
        <f t="shared" si="7"/>
        <v/>
      </c>
      <c r="AB22" s="165"/>
    </row>
    <row r="23" spans="2:28" x14ac:dyDescent="0.45">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144</v>
      </c>
      <c r="AB23" s="165"/>
    </row>
    <row r="24" spans="2:28" x14ac:dyDescent="0.45">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144</v>
      </c>
      <c r="AB24" s="165"/>
    </row>
    <row r="25" spans="2:28" x14ac:dyDescent="0.45">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144</v>
      </c>
      <c r="AB25" s="165"/>
    </row>
    <row r="26" spans="2:28" x14ac:dyDescent="0.45">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144</v>
      </c>
      <c r="AB26" s="165"/>
    </row>
    <row r="27" spans="2:28" x14ac:dyDescent="0.45">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144</v>
      </c>
      <c r="AB27" s="165"/>
    </row>
    <row r="28" spans="2:28" x14ac:dyDescent="0.45">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144</v>
      </c>
      <c r="AB28" s="165"/>
    </row>
    <row r="29" spans="2:28" x14ac:dyDescent="0.45">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144</v>
      </c>
      <c r="AB29" s="165"/>
    </row>
    <row r="30" spans="2:28" x14ac:dyDescent="0.45">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144</v>
      </c>
      <c r="AB30" s="165"/>
    </row>
    <row r="31" spans="2:28" x14ac:dyDescent="0.45">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144</v>
      </c>
      <c r="Y31" s="154"/>
      <c r="Z31" s="161">
        <v>1</v>
      </c>
      <c r="AB31" s="165"/>
    </row>
    <row r="32" spans="2:28" x14ac:dyDescent="0.45">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144</v>
      </c>
      <c r="Y32" s="154"/>
      <c r="Z32" s="161">
        <v>2</v>
      </c>
      <c r="AB32" s="165"/>
    </row>
    <row r="33" spans="2:28" x14ac:dyDescent="0.45">
      <c r="B33" s="150">
        <v>28</v>
      </c>
      <c r="C33" s="151" t="s">
        <v>162</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144</v>
      </c>
      <c r="Y33" s="154"/>
      <c r="Z33" s="161">
        <v>3</v>
      </c>
      <c r="AB33" s="165"/>
    </row>
    <row r="34" spans="2:28" x14ac:dyDescent="0.45">
      <c r="B34" s="150">
        <v>29</v>
      </c>
      <c r="C34" s="151" t="s">
        <v>163</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144</v>
      </c>
      <c r="Y34" s="154"/>
      <c r="Z34" s="161">
        <v>4</v>
      </c>
      <c r="AB34" s="165"/>
    </row>
    <row r="35" spans="2:28" x14ac:dyDescent="0.45">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144</v>
      </c>
      <c r="Y35" s="154"/>
      <c r="Z35" s="161">
        <v>5</v>
      </c>
      <c r="AB35" s="165"/>
    </row>
    <row r="36" spans="2:28" x14ac:dyDescent="0.45">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144</v>
      </c>
      <c r="Y36" s="154"/>
      <c r="Z36" s="161">
        <v>6</v>
      </c>
      <c r="AB36" s="165"/>
    </row>
    <row r="37" spans="2:28" x14ac:dyDescent="0.45">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144</v>
      </c>
      <c r="Y37" s="154"/>
      <c r="Z37" s="161">
        <v>7</v>
      </c>
      <c r="AB37" s="165"/>
    </row>
    <row r="38" spans="2:28" x14ac:dyDescent="0.45">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144</v>
      </c>
      <c r="Y38" s="154"/>
      <c r="Z38" s="161">
        <v>8</v>
      </c>
      <c r="AB38" s="165"/>
    </row>
    <row r="39" spans="2:28" x14ac:dyDescent="0.45">
      <c r="B39" s="150">
        <v>34</v>
      </c>
      <c r="C39" s="167" t="s">
        <v>103</v>
      </c>
      <c r="D39" s="166"/>
      <c r="E39" s="150" t="s">
        <v>16</v>
      </c>
      <c r="F39" s="152">
        <v>0.29166666666666669</v>
      </c>
      <c r="G39" s="150" t="s">
        <v>17</v>
      </c>
      <c r="H39" s="152">
        <v>0.39583333333333331</v>
      </c>
      <c r="I39" s="153" t="s">
        <v>37</v>
      </c>
      <c r="J39" s="152">
        <v>0</v>
      </c>
      <c r="K39" s="154" t="s">
        <v>2</v>
      </c>
      <c r="L39" s="157">
        <f t="shared" ref="L39:L40" si="8">IF(OR(F39="",H39=""),"",(H39+IF(F39&gt;H39,1,0)-F39-J39)*24)</f>
        <v>2.4999999999999991</v>
      </c>
      <c r="N39" s="155">
        <f>【記載例】認知症対応型共同生活介護!$BB$13</f>
        <v>0.29166666666666669</v>
      </c>
      <c r="O39" s="144" t="s">
        <v>17</v>
      </c>
      <c r="P39" s="155">
        <f>【記載例】認知症対応型共同生活介護!$BF$13</f>
        <v>0.83333333333333337</v>
      </c>
      <c r="R39" s="158">
        <f t="shared" ref="R39:R43" si="9">IF(F39="","",IF(F39&lt;N39,N39,IF(F39&gt;=P39,"",F39)))</f>
        <v>0.29166666666666669</v>
      </c>
      <c r="S39" s="144" t="s">
        <v>17</v>
      </c>
      <c r="T39" s="158">
        <f t="shared" ref="T39:T43" si="10">IF(H39="","",IF(H39&gt;F39,IF(H39&lt;P39,H39,P39),P39))</f>
        <v>0.39583333333333331</v>
      </c>
      <c r="U39" s="156" t="s">
        <v>37</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45">
      <c r="B40" s="150"/>
      <c r="C40" s="168" t="s">
        <v>180</v>
      </c>
      <c r="D40" s="166"/>
      <c r="E40" s="150" t="s">
        <v>16</v>
      </c>
      <c r="F40" s="152">
        <v>0.6875</v>
      </c>
      <c r="G40" s="150" t="s">
        <v>17</v>
      </c>
      <c r="H40" s="152">
        <v>0.83333333333333337</v>
      </c>
      <c r="I40" s="153" t="s">
        <v>37</v>
      </c>
      <c r="J40" s="152">
        <v>0</v>
      </c>
      <c r="K40" s="154" t="s">
        <v>2</v>
      </c>
      <c r="L40" s="157">
        <f t="shared" si="8"/>
        <v>3.5000000000000009</v>
      </c>
      <c r="N40" s="155">
        <f>【記載例】認知症対応型共同生活介護!$BB$13</f>
        <v>0.29166666666666669</v>
      </c>
      <c r="O40" s="144" t="s">
        <v>17</v>
      </c>
      <c r="P40" s="155">
        <f>【記載例】認知症対応型共同生活介護!$BF$13</f>
        <v>0.83333333333333337</v>
      </c>
      <c r="R40" s="158">
        <f t="shared" si="9"/>
        <v>0.6875</v>
      </c>
      <c r="S40" s="144" t="s">
        <v>17</v>
      </c>
      <c r="T40" s="158">
        <f t="shared" si="10"/>
        <v>0.83333333333333337</v>
      </c>
      <c r="U40" s="156" t="s">
        <v>37</v>
      </c>
      <c r="V40" s="152">
        <v>0</v>
      </c>
      <c r="W40" s="145" t="s">
        <v>2</v>
      </c>
      <c r="X40" s="157">
        <f t="shared" si="11"/>
        <v>3.5000000000000009</v>
      </c>
      <c r="Z40" s="157" t="str">
        <f t="shared" si="12"/>
        <v>-</v>
      </c>
      <c r="AB40" s="165"/>
    </row>
    <row r="41" spans="2:28" x14ac:dyDescent="0.45">
      <c r="B41" s="150"/>
      <c r="C41" s="162" t="s">
        <v>180</v>
      </c>
      <c r="D41" s="166" t="str">
        <f>C39</f>
        <v>ag</v>
      </c>
      <c r="E41" s="150" t="s">
        <v>16</v>
      </c>
      <c r="F41" s="152" t="s">
        <v>36</v>
      </c>
      <c r="G41" s="150" t="s">
        <v>17</v>
      </c>
      <c r="H41" s="152" t="s">
        <v>36</v>
      </c>
      <c r="I41" s="153" t="s">
        <v>37</v>
      </c>
      <c r="J41" s="152" t="s">
        <v>36</v>
      </c>
      <c r="K41" s="154" t="s">
        <v>2</v>
      </c>
      <c r="L41" s="157">
        <f>IF(OR(L39="",L40=""),"",L39+L40)</f>
        <v>6</v>
      </c>
      <c r="N41" s="155" t="s">
        <v>188</v>
      </c>
      <c r="O41" s="144" t="s">
        <v>17</v>
      </c>
      <c r="P41" s="155" t="s">
        <v>188</v>
      </c>
      <c r="R41" s="158" t="s">
        <v>188</v>
      </c>
      <c r="S41" s="144" t="s">
        <v>17</v>
      </c>
      <c r="T41" s="158" t="s">
        <v>188</v>
      </c>
      <c r="U41" s="156" t="s">
        <v>37</v>
      </c>
      <c r="V41" s="152" t="s">
        <v>172</v>
      </c>
      <c r="W41" s="145" t="s">
        <v>2</v>
      </c>
      <c r="X41" s="157">
        <f>IF(OR(X39="",X40=""),"",X39+X40)</f>
        <v>6</v>
      </c>
      <c r="Z41" s="157" t="str">
        <f>IF(X41="",L41,IF(OR(L41-X41=0,L41-X41&lt;0),"-",L41-X41))</f>
        <v>-</v>
      </c>
      <c r="AB41" s="165" t="s">
        <v>173</v>
      </c>
    </row>
    <row r="42" spans="2:28" x14ac:dyDescent="0.45">
      <c r="B42" s="150"/>
      <c r="C42" s="167" t="s">
        <v>165</v>
      </c>
      <c r="D42" s="166"/>
      <c r="E42" s="150" t="s">
        <v>16</v>
      </c>
      <c r="F42" s="152"/>
      <c r="G42" s="150" t="s">
        <v>17</v>
      </c>
      <c r="H42" s="152"/>
      <c r="I42" s="153" t="s">
        <v>37</v>
      </c>
      <c r="J42" s="152">
        <v>0</v>
      </c>
      <c r="K42" s="154" t="s">
        <v>2</v>
      </c>
      <c r="L42" s="157" t="str">
        <f t="shared" ref="L42:L43" si="13">IF(OR(F42="",H42=""),"",(H42+IF(F42&gt;H42,1,0)-F42-J42)*24)</f>
        <v/>
      </c>
      <c r="N42" s="155">
        <f>【記載例】認知症対応型共同生活介護!$BB$13</f>
        <v>0.29166666666666669</v>
      </c>
      <c r="O42" s="144" t="s">
        <v>17</v>
      </c>
      <c r="P42" s="155">
        <f>【記載例】認知症対応型共同生活介護!$BF$13</f>
        <v>0.83333333333333337</v>
      </c>
      <c r="R42" s="158" t="str">
        <f t="shared" si="9"/>
        <v/>
      </c>
      <c r="S42" s="144" t="s">
        <v>17</v>
      </c>
      <c r="T42" s="158" t="str">
        <f t="shared" si="10"/>
        <v/>
      </c>
      <c r="U42" s="156" t="s">
        <v>37</v>
      </c>
      <c r="V42" s="152">
        <v>0</v>
      </c>
      <c r="W42" s="145" t="s">
        <v>2</v>
      </c>
      <c r="X42" s="157" t="str">
        <f t="shared" ref="X42:X43" si="14">IF(R42="","",IF((T42+IF(R42&gt;T42,1,0)-R42-V42)*24=0,"",(T42+IF(R42&gt;T42,1,0)-R42-V42)*24))</f>
        <v/>
      </c>
      <c r="Z42" s="157" t="str">
        <f t="shared" ref="Z42:Z43" si="15">IF(X42="",L42,IF(OR(L42-X42=0,L42-X42&lt;0),"-",L42-X42))</f>
        <v/>
      </c>
      <c r="AB42" s="165"/>
    </row>
    <row r="43" spans="2:28" x14ac:dyDescent="0.45">
      <c r="B43" s="150">
        <v>35</v>
      </c>
      <c r="C43" s="168" t="s">
        <v>180</v>
      </c>
      <c r="D43" s="166"/>
      <c r="E43" s="150" t="s">
        <v>16</v>
      </c>
      <c r="F43" s="152"/>
      <c r="G43" s="150" t="s">
        <v>17</v>
      </c>
      <c r="H43" s="152"/>
      <c r="I43" s="153" t="s">
        <v>37</v>
      </c>
      <c r="J43" s="152">
        <v>0</v>
      </c>
      <c r="K43" s="154" t="s">
        <v>2</v>
      </c>
      <c r="L43" s="157" t="str">
        <f t="shared" si="13"/>
        <v/>
      </c>
      <c r="N43" s="155">
        <f>【記載例】認知症対応型共同生活介護!$BB$13</f>
        <v>0.29166666666666669</v>
      </c>
      <c r="O43" s="144" t="s">
        <v>17</v>
      </c>
      <c r="P43" s="155">
        <f>【記載例】認知症対応型共同生活介護!$BF$13</f>
        <v>0.83333333333333337</v>
      </c>
      <c r="R43" s="158" t="str">
        <f t="shared" si="9"/>
        <v/>
      </c>
      <c r="S43" s="144" t="s">
        <v>17</v>
      </c>
      <c r="T43" s="158" t="str">
        <f t="shared" si="10"/>
        <v/>
      </c>
      <c r="U43" s="156" t="s">
        <v>37</v>
      </c>
      <c r="V43" s="152">
        <v>0</v>
      </c>
      <c r="W43" s="145" t="s">
        <v>2</v>
      </c>
      <c r="X43" s="157" t="str">
        <f t="shared" si="14"/>
        <v/>
      </c>
      <c r="Z43" s="157" t="str">
        <f t="shared" si="15"/>
        <v/>
      </c>
      <c r="AB43" s="165"/>
    </row>
    <row r="44" spans="2:28" x14ac:dyDescent="0.45">
      <c r="B44" s="150"/>
      <c r="C44" s="162" t="s">
        <v>180</v>
      </c>
      <c r="D44" s="166" t="str">
        <f>C42</f>
        <v>ah</v>
      </c>
      <c r="E44" s="150" t="s">
        <v>16</v>
      </c>
      <c r="F44" s="152" t="s">
        <v>36</v>
      </c>
      <c r="G44" s="150" t="s">
        <v>17</v>
      </c>
      <c r="H44" s="152" t="s">
        <v>36</v>
      </c>
      <c r="I44" s="153" t="s">
        <v>37</v>
      </c>
      <c r="J44" s="152" t="s">
        <v>36</v>
      </c>
      <c r="K44" s="154" t="s">
        <v>2</v>
      </c>
      <c r="L44" s="157" t="str">
        <f>IF(OR(L42="",L43=""),"",L42+L43)</f>
        <v/>
      </c>
      <c r="N44" s="155" t="s">
        <v>188</v>
      </c>
      <c r="O44" s="144" t="s">
        <v>17</v>
      </c>
      <c r="P44" s="155" t="s">
        <v>188</v>
      </c>
      <c r="R44" s="158" t="s">
        <v>188</v>
      </c>
      <c r="S44" s="144" t="s">
        <v>17</v>
      </c>
      <c r="T44" s="158" t="s">
        <v>188</v>
      </c>
      <c r="U44" s="156" t="s">
        <v>37</v>
      </c>
      <c r="V44" s="152" t="s">
        <v>172</v>
      </c>
      <c r="W44" s="145" t="s">
        <v>2</v>
      </c>
      <c r="X44" s="157" t="str">
        <f>IF(OR(X42="",X43=""),"",X42+X43)</f>
        <v/>
      </c>
      <c r="Z44" s="157" t="str">
        <f>IF(X44="",L44,IF(OR(L44-X44=0,L44-X44&lt;0),"-",L44-X44))</f>
        <v/>
      </c>
      <c r="AB44" s="165" t="s">
        <v>174</v>
      </c>
    </row>
    <row r="45" spans="2:28" x14ac:dyDescent="0.45">
      <c r="B45" s="150"/>
      <c r="C45" s="167" t="s">
        <v>166</v>
      </c>
      <c r="D45" s="166"/>
      <c r="E45" s="150" t="s">
        <v>16</v>
      </c>
      <c r="F45" s="152"/>
      <c r="G45" s="150" t="s">
        <v>17</v>
      </c>
      <c r="H45" s="152"/>
      <c r="I45" s="153" t="s">
        <v>37</v>
      </c>
      <c r="J45" s="152">
        <v>0</v>
      </c>
      <c r="K45" s="154" t="s">
        <v>2</v>
      </c>
      <c r="L45" s="157" t="str">
        <f t="shared" ref="L45:L46" si="16">IF(OR(F45="",H45=""),"",(H45+IF(F45&gt;H45,1,0)-F45-J45)*24)</f>
        <v/>
      </c>
      <c r="N45" s="155">
        <f>【記載例】認知症対応型共同生活介護!$BB$13</f>
        <v>0.29166666666666669</v>
      </c>
      <c r="O45" s="144" t="s">
        <v>17</v>
      </c>
      <c r="P45" s="155">
        <f>【記載例】認知症対応型共同生活介護!$BF$13</f>
        <v>0.83333333333333337</v>
      </c>
      <c r="R45" s="158" t="str">
        <f t="shared" ref="R45:R46" si="17">IF(F45="","",IF(F45&lt;N45,N45,IF(F45&gt;=P45,"",F45)))</f>
        <v/>
      </c>
      <c r="S45" s="144" t="s">
        <v>17</v>
      </c>
      <c r="T45" s="158" t="str">
        <f t="shared" ref="T45:T46" si="18">IF(H45="","",IF(H45&gt;F45,IF(H45&lt;P45,H45,P45),P45))</f>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5">
      <c r="B46" s="150">
        <v>36</v>
      </c>
      <c r="C46" s="168" t="s">
        <v>180</v>
      </c>
      <c r="D46" s="166"/>
      <c r="E46" s="150" t="s">
        <v>16</v>
      </c>
      <c r="F46" s="152"/>
      <c r="G46" s="150" t="s">
        <v>17</v>
      </c>
      <c r="H46" s="152"/>
      <c r="I46" s="153" t="s">
        <v>37</v>
      </c>
      <c r="J46" s="152">
        <v>0</v>
      </c>
      <c r="K46" s="154" t="s">
        <v>2</v>
      </c>
      <c r="L46" s="157" t="str">
        <f t="shared" si="16"/>
        <v/>
      </c>
      <c r="N46" s="155">
        <f>【記載例】認知症対応型共同生活介護!$BB$13</f>
        <v>0.29166666666666669</v>
      </c>
      <c r="O46" s="144" t="s">
        <v>17</v>
      </c>
      <c r="P46" s="155">
        <f>【記載例】認知症対応型共同生活介護!$BF$13</f>
        <v>0.83333333333333337</v>
      </c>
      <c r="R46" s="158" t="str">
        <f t="shared" si="17"/>
        <v/>
      </c>
      <c r="S46" s="144" t="s">
        <v>17</v>
      </c>
      <c r="T46" s="158" t="str">
        <f t="shared" si="18"/>
        <v/>
      </c>
      <c r="U46" s="156" t="s">
        <v>37</v>
      </c>
      <c r="V46" s="152">
        <v>0</v>
      </c>
      <c r="W46" s="145" t="s">
        <v>2</v>
      </c>
      <c r="X46" s="157" t="str">
        <f t="shared" si="19"/>
        <v/>
      </c>
      <c r="Z46" s="157" t="str">
        <f t="shared" si="20"/>
        <v/>
      </c>
      <c r="AB46" s="165"/>
    </row>
    <row r="47" spans="2:28" x14ac:dyDescent="0.45">
      <c r="B47" s="150"/>
      <c r="C47" s="162" t="s">
        <v>180</v>
      </c>
      <c r="D47" s="166" t="str">
        <f>C45</f>
        <v>ai</v>
      </c>
      <c r="E47" s="150" t="s">
        <v>16</v>
      </c>
      <c r="F47" s="152" t="s">
        <v>36</v>
      </c>
      <c r="G47" s="150" t="s">
        <v>17</v>
      </c>
      <c r="H47" s="152" t="s">
        <v>36</v>
      </c>
      <c r="I47" s="153" t="s">
        <v>37</v>
      </c>
      <c r="J47" s="152" t="s">
        <v>36</v>
      </c>
      <c r="K47" s="154" t="s">
        <v>2</v>
      </c>
      <c r="L47" s="157" t="str">
        <f>IF(OR(L45="",L46=""),"",L45+L46)</f>
        <v/>
      </c>
      <c r="N47" s="155" t="s">
        <v>188</v>
      </c>
      <c r="O47" s="144" t="s">
        <v>17</v>
      </c>
      <c r="P47" s="155" t="s">
        <v>188</v>
      </c>
      <c r="R47" s="158" t="s">
        <v>188</v>
      </c>
      <c r="S47" s="144" t="s">
        <v>17</v>
      </c>
      <c r="T47" s="158" t="s">
        <v>188</v>
      </c>
      <c r="U47" s="156" t="s">
        <v>37</v>
      </c>
      <c r="V47" s="152" t="s">
        <v>172</v>
      </c>
      <c r="W47" s="145" t="s">
        <v>2</v>
      </c>
      <c r="X47" s="157" t="str">
        <f>IF(OR(X45="",X46=""),"",X45+X46)</f>
        <v/>
      </c>
      <c r="Z47" s="157" t="str">
        <f>IF(X47="",L47,IF(OR(L47-X47=0,L47-X47&lt;0),"-",L47-X47))</f>
        <v/>
      </c>
      <c r="AB47" s="165" t="s">
        <v>174</v>
      </c>
    </row>
    <row r="49" spans="3:4" x14ac:dyDescent="0.45">
      <c r="C49" s="146" t="s">
        <v>177</v>
      </c>
      <c r="D49" s="146"/>
    </row>
    <row r="50" spans="3:4" x14ac:dyDescent="0.45">
      <c r="C50" s="146" t="s">
        <v>178</v>
      </c>
      <c r="D50" s="146"/>
    </row>
    <row r="51" spans="3:4" x14ac:dyDescent="0.45">
      <c r="C51" s="146" t="s">
        <v>175</v>
      </c>
      <c r="D51" s="146"/>
    </row>
    <row r="52" spans="3:4" x14ac:dyDescent="0.45">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237"/>
  <sheetViews>
    <sheetView showGridLines="0"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252</v>
      </c>
      <c r="D1" s="5"/>
      <c r="E1" s="5"/>
      <c r="F1" s="5"/>
      <c r="G1" s="5"/>
      <c r="H1" s="5"/>
      <c r="K1" s="7" t="s">
        <v>0</v>
      </c>
      <c r="N1" s="5"/>
      <c r="O1" s="5"/>
      <c r="P1" s="5"/>
      <c r="Q1" s="5"/>
      <c r="R1" s="5"/>
      <c r="S1" s="5"/>
      <c r="T1" s="5"/>
      <c r="U1" s="5"/>
      <c r="AQ1" s="9" t="s">
        <v>30</v>
      </c>
      <c r="AR1" s="288" t="s">
        <v>194</v>
      </c>
      <c r="AS1" s="289"/>
      <c r="AT1" s="289"/>
      <c r="AU1" s="289"/>
      <c r="AV1" s="289"/>
      <c r="AW1" s="289"/>
      <c r="AX1" s="289"/>
      <c r="AY1" s="289"/>
      <c r="AZ1" s="289"/>
      <c r="BA1" s="289"/>
      <c r="BB1" s="289"/>
      <c r="BC1" s="289"/>
      <c r="BD1" s="289"/>
      <c r="BE1" s="289"/>
      <c r="BF1" s="289"/>
      <c r="BG1" s="289"/>
      <c r="BH1" s="9" t="s">
        <v>2</v>
      </c>
    </row>
    <row r="2" spans="2:65" s="8" customFormat="1" ht="20.25" customHeight="1" x14ac:dyDescent="0.45">
      <c r="H2" s="7"/>
      <c r="K2" s="7"/>
      <c r="L2" s="7"/>
      <c r="N2" s="9"/>
      <c r="O2" s="9"/>
      <c r="P2" s="9"/>
      <c r="Q2" s="9"/>
      <c r="R2" s="9"/>
      <c r="S2" s="9"/>
      <c r="T2" s="9"/>
      <c r="U2" s="9"/>
      <c r="Z2" s="112" t="s">
        <v>27</v>
      </c>
      <c r="AA2" s="290">
        <v>6</v>
      </c>
      <c r="AB2" s="290"/>
      <c r="AC2" s="112" t="s">
        <v>28</v>
      </c>
      <c r="AD2" s="291">
        <f>IF(AA2=0,"",YEAR(DATE(2018+AA2,1,1)))</f>
        <v>2024</v>
      </c>
      <c r="AE2" s="291"/>
      <c r="AF2" s="113" t="s">
        <v>29</v>
      </c>
      <c r="AG2" s="113" t="s">
        <v>1</v>
      </c>
      <c r="AH2" s="290">
        <v>4</v>
      </c>
      <c r="AI2" s="290"/>
      <c r="AJ2" s="113" t="s">
        <v>24</v>
      </c>
      <c r="AQ2" s="9" t="s">
        <v>31</v>
      </c>
      <c r="AR2" s="290" t="s">
        <v>202</v>
      </c>
      <c r="AS2" s="290"/>
      <c r="AT2" s="290"/>
      <c r="AU2" s="290"/>
      <c r="AV2" s="290"/>
      <c r="AW2" s="290"/>
      <c r="AX2" s="290"/>
      <c r="AY2" s="290"/>
      <c r="AZ2" s="290"/>
      <c r="BA2" s="290"/>
      <c r="BB2" s="290"/>
      <c r="BC2" s="290"/>
      <c r="BD2" s="290"/>
      <c r="BE2" s="290"/>
      <c r="BF2" s="290"/>
      <c r="BG2" s="290"/>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92" t="s">
        <v>181</v>
      </c>
      <c r="BD3" s="293"/>
      <c r="BE3" s="293"/>
      <c r="BF3" s="294"/>
      <c r="BG3" s="9"/>
    </row>
    <row r="4" spans="2:65" s="8" customFormat="1" ht="20.25" customHeight="1" x14ac:dyDescent="0.45">
      <c r="H4" s="7"/>
      <c r="K4" s="7"/>
      <c r="M4" s="9"/>
      <c r="N4" s="9"/>
      <c r="O4" s="9"/>
      <c r="P4" s="9"/>
      <c r="Q4" s="9"/>
      <c r="R4" s="9"/>
      <c r="S4" s="9"/>
      <c r="AA4" s="35"/>
      <c r="AB4" s="35"/>
      <c r="AC4" s="36"/>
      <c r="AD4" s="37"/>
      <c r="AE4" s="36"/>
      <c r="BB4" s="38" t="s">
        <v>149</v>
      </c>
      <c r="BC4" s="292" t="s">
        <v>150</v>
      </c>
      <c r="BD4" s="293"/>
      <c r="BE4" s="293"/>
      <c r="BF4" s="294"/>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66">
        <v>40</v>
      </c>
      <c r="AZ6" s="267"/>
      <c r="BA6" s="2" t="s">
        <v>22</v>
      </c>
      <c r="BB6" s="6"/>
      <c r="BC6" s="266">
        <v>160</v>
      </c>
      <c r="BD6" s="267"/>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8">
        <f>DAY(EOMONTH(DATE(AD2,AH2,1),0))</f>
        <v>30</v>
      </c>
      <c r="BD8" s="269"/>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218</v>
      </c>
      <c r="AR10" s="70"/>
      <c r="AS10" s="70"/>
      <c r="AT10" s="77"/>
      <c r="AU10" s="66"/>
      <c r="AV10" s="78"/>
      <c r="AW10" s="78"/>
      <c r="AX10" s="78"/>
      <c r="AY10" s="66"/>
      <c r="AZ10" s="66"/>
      <c r="BA10" s="67" t="s">
        <v>216</v>
      </c>
      <c r="BB10" s="66"/>
      <c r="BC10" s="266"/>
      <c r="BD10" s="267"/>
      <c r="BE10" s="2" t="s">
        <v>217</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8"/>
      <c r="V12" s="338"/>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307"/>
      <c r="AN13" s="307"/>
      <c r="AO13" s="66" t="s">
        <v>203</v>
      </c>
      <c r="AP13" s="73"/>
      <c r="AQ13" s="79"/>
      <c r="AR13" s="79"/>
      <c r="AS13" s="73" t="s">
        <v>95</v>
      </c>
      <c r="AT13" s="70"/>
      <c r="AU13" s="70"/>
      <c r="AV13" s="70"/>
      <c r="AW13" s="70"/>
      <c r="AX13" s="70"/>
      <c r="AY13" s="70"/>
      <c r="AZ13" s="70"/>
      <c r="BA13" s="70"/>
      <c r="BB13" s="295">
        <v>0.29166666666666669</v>
      </c>
      <c r="BC13" s="296"/>
      <c r="BD13" s="297"/>
      <c r="BE13" s="76" t="s">
        <v>17</v>
      </c>
      <c r="BF13" s="295">
        <v>0.83333333333333337</v>
      </c>
      <c r="BG13" s="296"/>
      <c r="BH13" s="297"/>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307"/>
      <c r="AN14" s="307"/>
      <c r="AO14" s="240" t="s">
        <v>204</v>
      </c>
      <c r="AP14" s="241"/>
      <c r="AQ14" s="241"/>
      <c r="AR14" s="80"/>
      <c r="AS14" s="73" t="s">
        <v>96</v>
      </c>
      <c r="AT14" s="70"/>
      <c r="AU14" s="70"/>
      <c r="AV14" s="70"/>
      <c r="AW14" s="70"/>
      <c r="AX14" s="70"/>
      <c r="AY14" s="70"/>
      <c r="AZ14" s="70"/>
      <c r="BA14" s="70"/>
      <c r="BB14" s="295">
        <v>0.83333333333333337</v>
      </c>
      <c r="BC14" s="296"/>
      <c r="BD14" s="297"/>
      <c r="BE14" s="76" t="s">
        <v>17</v>
      </c>
      <c r="BF14" s="295">
        <v>0.29166666666666669</v>
      </c>
      <c r="BG14" s="296"/>
      <c r="BH14" s="297"/>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08" t="s">
        <v>20</v>
      </c>
      <c r="C16" s="298" t="s">
        <v>221</v>
      </c>
      <c r="D16" s="299"/>
      <c r="E16" s="311"/>
      <c r="F16" s="183"/>
      <c r="G16" s="186"/>
      <c r="H16" s="314" t="s">
        <v>222</v>
      </c>
      <c r="I16" s="317" t="s">
        <v>223</v>
      </c>
      <c r="J16" s="299"/>
      <c r="K16" s="299"/>
      <c r="L16" s="311"/>
      <c r="M16" s="317" t="s">
        <v>224</v>
      </c>
      <c r="N16" s="299"/>
      <c r="O16" s="311"/>
      <c r="P16" s="317" t="s">
        <v>97</v>
      </c>
      <c r="Q16" s="299"/>
      <c r="R16" s="299"/>
      <c r="S16" s="299"/>
      <c r="T16" s="300"/>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2</v>
      </c>
      <c r="AS16" s="116"/>
      <c r="AT16" s="116"/>
      <c r="AU16" s="116"/>
      <c r="AV16" s="116"/>
      <c r="AW16" s="116"/>
      <c r="AX16" s="116"/>
      <c r="AY16" s="119"/>
      <c r="AZ16" s="320" t="str">
        <f>IF(BC3="計画","(12)1～4週目の勤務時間数合計","(12)1か月の勤務時間数　合計")</f>
        <v>(12)1か月の勤務時間数　合計</v>
      </c>
      <c r="BA16" s="321"/>
      <c r="BB16" s="326" t="s">
        <v>226</v>
      </c>
      <c r="BC16" s="327"/>
      <c r="BD16" s="298" t="s">
        <v>227</v>
      </c>
      <c r="BE16" s="299"/>
      <c r="BF16" s="299"/>
      <c r="BG16" s="299"/>
      <c r="BH16" s="300"/>
    </row>
    <row r="17" spans="2:60" ht="20.25" customHeight="1" x14ac:dyDescent="0.45">
      <c r="B17" s="309"/>
      <c r="C17" s="301"/>
      <c r="D17" s="302"/>
      <c r="E17" s="312"/>
      <c r="F17" s="184"/>
      <c r="G17" s="187"/>
      <c r="H17" s="315"/>
      <c r="I17" s="318"/>
      <c r="J17" s="302"/>
      <c r="K17" s="302"/>
      <c r="L17" s="312"/>
      <c r="M17" s="318"/>
      <c r="N17" s="302"/>
      <c r="O17" s="312"/>
      <c r="P17" s="318"/>
      <c r="Q17" s="302"/>
      <c r="R17" s="302"/>
      <c r="S17" s="302"/>
      <c r="T17" s="303"/>
      <c r="U17" s="332" t="s">
        <v>11</v>
      </c>
      <c r="V17" s="332"/>
      <c r="W17" s="332"/>
      <c r="X17" s="332"/>
      <c r="Y17" s="332"/>
      <c r="Z17" s="332"/>
      <c r="AA17" s="333"/>
      <c r="AB17" s="334" t="s">
        <v>12</v>
      </c>
      <c r="AC17" s="332"/>
      <c r="AD17" s="332"/>
      <c r="AE17" s="332"/>
      <c r="AF17" s="332"/>
      <c r="AG17" s="332"/>
      <c r="AH17" s="333"/>
      <c r="AI17" s="334" t="s">
        <v>13</v>
      </c>
      <c r="AJ17" s="332"/>
      <c r="AK17" s="332"/>
      <c r="AL17" s="332"/>
      <c r="AM17" s="332"/>
      <c r="AN17" s="332"/>
      <c r="AO17" s="333"/>
      <c r="AP17" s="334" t="s">
        <v>14</v>
      </c>
      <c r="AQ17" s="332"/>
      <c r="AR17" s="332"/>
      <c r="AS17" s="332"/>
      <c r="AT17" s="332"/>
      <c r="AU17" s="332"/>
      <c r="AV17" s="333"/>
      <c r="AW17" s="334" t="s">
        <v>15</v>
      </c>
      <c r="AX17" s="332"/>
      <c r="AY17" s="332"/>
      <c r="AZ17" s="322"/>
      <c r="BA17" s="323"/>
      <c r="BB17" s="328"/>
      <c r="BC17" s="329"/>
      <c r="BD17" s="301"/>
      <c r="BE17" s="302"/>
      <c r="BF17" s="302"/>
      <c r="BG17" s="302"/>
      <c r="BH17" s="303"/>
    </row>
    <row r="18" spans="2:60" ht="20.25" customHeight="1" x14ac:dyDescent="0.45">
      <c r="B18" s="309"/>
      <c r="C18" s="301"/>
      <c r="D18" s="302"/>
      <c r="E18" s="312"/>
      <c r="F18" s="184"/>
      <c r="G18" s="187"/>
      <c r="H18" s="315"/>
      <c r="I18" s="318"/>
      <c r="J18" s="302"/>
      <c r="K18" s="302"/>
      <c r="L18" s="312"/>
      <c r="M18" s="318"/>
      <c r="N18" s="302"/>
      <c r="O18" s="312"/>
      <c r="P18" s="318"/>
      <c r="Q18" s="302"/>
      <c r="R18" s="302"/>
      <c r="S18" s="302"/>
      <c r="T18" s="303"/>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22"/>
      <c r="BA18" s="323"/>
      <c r="BB18" s="328"/>
      <c r="BC18" s="329"/>
      <c r="BD18" s="301"/>
      <c r="BE18" s="302"/>
      <c r="BF18" s="302"/>
      <c r="BG18" s="302"/>
      <c r="BH18" s="303"/>
    </row>
    <row r="19" spans="2:60" ht="20.25" hidden="1" customHeight="1" x14ac:dyDescent="0.45">
      <c r="B19" s="309"/>
      <c r="C19" s="301"/>
      <c r="D19" s="302"/>
      <c r="E19" s="312"/>
      <c r="F19" s="184"/>
      <c r="G19" s="187"/>
      <c r="H19" s="315"/>
      <c r="I19" s="318"/>
      <c r="J19" s="302"/>
      <c r="K19" s="302"/>
      <c r="L19" s="312"/>
      <c r="M19" s="318"/>
      <c r="N19" s="302"/>
      <c r="O19" s="312"/>
      <c r="P19" s="318"/>
      <c r="Q19" s="302"/>
      <c r="R19" s="302"/>
      <c r="S19" s="302"/>
      <c r="T19" s="303"/>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22"/>
      <c r="BA19" s="323"/>
      <c r="BB19" s="328"/>
      <c r="BC19" s="329"/>
      <c r="BD19" s="301"/>
      <c r="BE19" s="302"/>
      <c r="BF19" s="302"/>
      <c r="BG19" s="302"/>
      <c r="BH19" s="303"/>
    </row>
    <row r="20" spans="2:60" ht="20.25" customHeight="1" thickBot="1" x14ac:dyDescent="0.5">
      <c r="B20" s="310"/>
      <c r="C20" s="304"/>
      <c r="D20" s="305"/>
      <c r="E20" s="313"/>
      <c r="F20" s="185"/>
      <c r="G20" s="188"/>
      <c r="H20" s="316"/>
      <c r="I20" s="319"/>
      <c r="J20" s="305"/>
      <c r="K20" s="305"/>
      <c r="L20" s="313"/>
      <c r="M20" s="319"/>
      <c r="N20" s="305"/>
      <c r="O20" s="313"/>
      <c r="P20" s="319"/>
      <c r="Q20" s="305"/>
      <c r="R20" s="305"/>
      <c r="S20" s="305"/>
      <c r="T20" s="306"/>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24"/>
      <c r="BA20" s="325"/>
      <c r="BB20" s="330"/>
      <c r="BC20" s="331"/>
      <c r="BD20" s="304"/>
      <c r="BE20" s="305"/>
      <c r="BF20" s="305"/>
      <c r="BG20" s="305"/>
      <c r="BH20" s="306"/>
    </row>
    <row r="21" spans="2:60" ht="20.25" customHeight="1" x14ac:dyDescent="0.45">
      <c r="B21" s="122"/>
      <c r="C21" s="372"/>
      <c r="D21" s="373"/>
      <c r="E21" s="374"/>
      <c r="F21" s="181"/>
      <c r="G21" s="182"/>
      <c r="H21" s="339"/>
      <c r="I21" s="384"/>
      <c r="J21" s="385"/>
      <c r="K21" s="385"/>
      <c r="L21" s="386"/>
      <c r="M21" s="340"/>
      <c r="N21" s="341"/>
      <c r="O21" s="342"/>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2"/>
      <c r="BA21" s="283"/>
      <c r="BB21" s="284"/>
      <c r="BC21" s="283"/>
      <c r="BD21" s="285"/>
      <c r="BE21" s="286"/>
      <c r="BF21" s="286"/>
      <c r="BG21" s="286"/>
      <c r="BH21" s="287"/>
    </row>
    <row r="22" spans="2:60" ht="20.25" customHeight="1" x14ac:dyDescent="0.45">
      <c r="B22" s="125">
        <v>1</v>
      </c>
      <c r="C22" s="375"/>
      <c r="D22" s="376"/>
      <c r="E22" s="377"/>
      <c r="F22" s="178">
        <f>C21</f>
        <v>0</v>
      </c>
      <c r="G22" s="174"/>
      <c r="H22" s="336"/>
      <c r="I22" s="260"/>
      <c r="J22" s="261"/>
      <c r="K22" s="261"/>
      <c r="L22" s="262"/>
      <c r="M22" s="273"/>
      <c r="N22" s="274"/>
      <c r="O22" s="275"/>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51">
        <f>IF($BC$3="４週",SUM(U22:AV22),IF($BC$3="暦月",SUM(U22:AY22),""))</f>
        <v>0</v>
      </c>
      <c r="BA22" s="252"/>
      <c r="BB22" s="253">
        <f>IF($BC$3="４週",AZ22/4,IF($BC$3="暦月",(AZ22/($BC$8/7)),""))</f>
        <v>0</v>
      </c>
      <c r="BC22" s="252"/>
      <c r="BD22" s="245"/>
      <c r="BE22" s="246"/>
      <c r="BF22" s="246"/>
      <c r="BG22" s="246"/>
      <c r="BH22" s="247"/>
    </row>
    <row r="23" spans="2:60" ht="20.25" customHeight="1" x14ac:dyDescent="0.45">
      <c r="B23" s="127"/>
      <c r="C23" s="378"/>
      <c r="D23" s="379"/>
      <c r="E23" s="380"/>
      <c r="F23" s="179"/>
      <c r="G23" s="175">
        <f>C21</f>
        <v>0</v>
      </c>
      <c r="H23" s="337"/>
      <c r="I23" s="263"/>
      <c r="J23" s="264"/>
      <c r="K23" s="264"/>
      <c r="L23" s="265"/>
      <c r="M23" s="276"/>
      <c r="N23" s="277"/>
      <c r="O23" s="278"/>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4">
        <f>IF($BC$3="４週",SUM(U23:AV23),IF($BC$3="暦月",SUM(U23:AY23),""))</f>
        <v>0</v>
      </c>
      <c r="BA23" s="255"/>
      <c r="BB23" s="256">
        <f>IF($BC$3="４週",AZ23/4,IF($BC$3="暦月",(AZ23/($BC$8/7)),""))</f>
        <v>0</v>
      </c>
      <c r="BC23" s="255"/>
      <c r="BD23" s="248"/>
      <c r="BE23" s="249"/>
      <c r="BF23" s="249"/>
      <c r="BG23" s="249"/>
      <c r="BH23" s="250"/>
    </row>
    <row r="24" spans="2:60" ht="20.25" customHeight="1" x14ac:dyDescent="0.45">
      <c r="B24" s="129"/>
      <c r="C24" s="381"/>
      <c r="D24" s="382"/>
      <c r="E24" s="383"/>
      <c r="F24" s="177"/>
      <c r="G24" s="173"/>
      <c r="H24" s="343"/>
      <c r="I24" s="257"/>
      <c r="J24" s="258"/>
      <c r="K24" s="258"/>
      <c r="L24" s="259"/>
      <c r="M24" s="270"/>
      <c r="N24" s="271"/>
      <c r="O24" s="272"/>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79"/>
      <c r="BA24" s="280"/>
      <c r="BB24" s="281"/>
      <c r="BC24" s="280"/>
      <c r="BD24" s="242"/>
      <c r="BE24" s="243"/>
      <c r="BF24" s="243"/>
      <c r="BG24" s="243"/>
      <c r="BH24" s="244"/>
    </row>
    <row r="25" spans="2:60" ht="20.25" customHeight="1" x14ac:dyDescent="0.45">
      <c r="B25" s="125">
        <f>B22+1</f>
        <v>2</v>
      </c>
      <c r="C25" s="375"/>
      <c r="D25" s="376"/>
      <c r="E25" s="377"/>
      <c r="F25" s="178">
        <f>C24</f>
        <v>0</v>
      </c>
      <c r="G25" s="174"/>
      <c r="H25" s="336"/>
      <c r="I25" s="260"/>
      <c r="J25" s="261"/>
      <c r="K25" s="261"/>
      <c r="L25" s="262"/>
      <c r="M25" s="273"/>
      <c r="N25" s="274"/>
      <c r="O25" s="275"/>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51">
        <f>IF($BC$3="４週",SUM(U25:AV25),IF($BC$3="暦月",SUM(U25:AY25),""))</f>
        <v>0</v>
      </c>
      <c r="BA25" s="252"/>
      <c r="BB25" s="253">
        <f>IF($BC$3="４週",AZ25/4,IF($BC$3="暦月",(AZ25/($BC$8/7)),""))</f>
        <v>0</v>
      </c>
      <c r="BC25" s="252"/>
      <c r="BD25" s="245"/>
      <c r="BE25" s="246"/>
      <c r="BF25" s="246"/>
      <c r="BG25" s="246"/>
      <c r="BH25" s="247"/>
    </row>
    <row r="26" spans="2:60" ht="20.25" customHeight="1" x14ac:dyDescent="0.45">
      <c r="B26" s="127"/>
      <c r="C26" s="378"/>
      <c r="D26" s="379"/>
      <c r="E26" s="380"/>
      <c r="F26" s="179"/>
      <c r="G26" s="175">
        <f>C24</f>
        <v>0</v>
      </c>
      <c r="H26" s="337"/>
      <c r="I26" s="263"/>
      <c r="J26" s="264"/>
      <c r="K26" s="264"/>
      <c r="L26" s="265"/>
      <c r="M26" s="276"/>
      <c r="N26" s="277"/>
      <c r="O26" s="278"/>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4">
        <f>IF($BC$3="４週",SUM(U26:AV26),IF($BC$3="暦月",SUM(U26:AY26),""))</f>
        <v>0</v>
      </c>
      <c r="BA26" s="255"/>
      <c r="BB26" s="256">
        <f>IF($BC$3="４週",AZ26/4,IF($BC$3="暦月",(AZ26/($BC$8/7)),""))</f>
        <v>0</v>
      </c>
      <c r="BC26" s="255"/>
      <c r="BD26" s="248"/>
      <c r="BE26" s="249"/>
      <c r="BF26" s="249"/>
      <c r="BG26" s="249"/>
      <c r="BH26" s="250"/>
    </row>
    <row r="27" spans="2:60" ht="20.25" customHeight="1" x14ac:dyDescent="0.45">
      <c r="B27" s="129"/>
      <c r="C27" s="381"/>
      <c r="D27" s="382"/>
      <c r="E27" s="383"/>
      <c r="F27" s="178"/>
      <c r="G27" s="174"/>
      <c r="H27" s="335"/>
      <c r="I27" s="257"/>
      <c r="J27" s="258"/>
      <c r="K27" s="258"/>
      <c r="L27" s="259"/>
      <c r="M27" s="270"/>
      <c r="N27" s="271"/>
      <c r="O27" s="272"/>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79"/>
      <c r="BA27" s="280"/>
      <c r="BB27" s="281"/>
      <c r="BC27" s="280"/>
      <c r="BD27" s="242"/>
      <c r="BE27" s="243"/>
      <c r="BF27" s="243"/>
      <c r="BG27" s="243"/>
      <c r="BH27" s="244"/>
    </row>
    <row r="28" spans="2:60" ht="20.25" customHeight="1" x14ac:dyDescent="0.45">
      <c r="B28" s="125">
        <f>B25+1</f>
        <v>3</v>
      </c>
      <c r="C28" s="375"/>
      <c r="D28" s="376"/>
      <c r="E28" s="377"/>
      <c r="F28" s="178">
        <f>C27</f>
        <v>0</v>
      </c>
      <c r="G28" s="174"/>
      <c r="H28" s="336"/>
      <c r="I28" s="260"/>
      <c r="J28" s="261"/>
      <c r="K28" s="261"/>
      <c r="L28" s="262"/>
      <c r="M28" s="273"/>
      <c r="N28" s="274"/>
      <c r="O28" s="275"/>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51">
        <f>IF($BC$3="４週",SUM(U28:AV28),IF($BC$3="暦月",SUM(U28:AY28),""))</f>
        <v>0</v>
      </c>
      <c r="BA28" s="252"/>
      <c r="BB28" s="253">
        <f>IF($BC$3="４週",AZ28/4,IF($BC$3="暦月",(AZ28/($BC$8/7)),""))</f>
        <v>0</v>
      </c>
      <c r="BC28" s="252"/>
      <c r="BD28" s="245"/>
      <c r="BE28" s="246"/>
      <c r="BF28" s="246"/>
      <c r="BG28" s="246"/>
      <c r="BH28" s="247"/>
    </row>
    <row r="29" spans="2:60" ht="20.25" customHeight="1" x14ac:dyDescent="0.45">
      <c r="B29" s="127"/>
      <c r="C29" s="378"/>
      <c r="D29" s="379"/>
      <c r="E29" s="380"/>
      <c r="F29" s="179"/>
      <c r="G29" s="175">
        <f>C27</f>
        <v>0</v>
      </c>
      <c r="H29" s="337"/>
      <c r="I29" s="263"/>
      <c r="J29" s="264"/>
      <c r="K29" s="264"/>
      <c r="L29" s="265"/>
      <c r="M29" s="276"/>
      <c r="N29" s="277"/>
      <c r="O29" s="278"/>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4">
        <f>IF($BC$3="４週",SUM(U29:AV29),IF($BC$3="暦月",SUM(U29:AY29),""))</f>
        <v>0</v>
      </c>
      <c r="BA29" s="255"/>
      <c r="BB29" s="256">
        <f>IF($BC$3="４週",AZ29/4,IF($BC$3="暦月",(AZ29/($BC$8/7)),""))</f>
        <v>0</v>
      </c>
      <c r="BC29" s="255"/>
      <c r="BD29" s="248"/>
      <c r="BE29" s="249"/>
      <c r="BF29" s="249"/>
      <c r="BG29" s="249"/>
      <c r="BH29" s="250"/>
    </row>
    <row r="30" spans="2:60" ht="20.25" customHeight="1" x14ac:dyDescent="0.45">
      <c r="B30" s="129"/>
      <c r="C30" s="381"/>
      <c r="D30" s="382"/>
      <c r="E30" s="383"/>
      <c r="F30" s="178"/>
      <c r="G30" s="174"/>
      <c r="H30" s="335"/>
      <c r="I30" s="257"/>
      <c r="J30" s="258"/>
      <c r="K30" s="258"/>
      <c r="L30" s="259"/>
      <c r="M30" s="270"/>
      <c r="N30" s="271"/>
      <c r="O30" s="272"/>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79"/>
      <c r="BA30" s="280"/>
      <c r="BB30" s="281"/>
      <c r="BC30" s="280"/>
      <c r="BD30" s="242"/>
      <c r="BE30" s="243"/>
      <c r="BF30" s="243"/>
      <c r="BG30" s="243"/>
      <c r="BH30" s="244"/>
    </row>
    <row r="31" spans="2:60" ht="20.25" customHeight="1" x14ac:dyDescent="0.45">
      <c r="B31" s="125">
        <f>B28+1</f>
        <v>4</v>
      </c>
      <c r="C31" s="375"/>
      <c r="D31" s="376"/>
      <c r="E31" s="377"/>
      <c r="F31" s="178">
        <f>C30</f>
        <v>0</v>
      </c>
      <c r="G31" s="174"/>
      <c r="H31" s="336"/>
      <c r="I31" s="260"/>
      <c r="J31" s="261"/>
      <c r="K31" s="261"/>
      <c r="L31" s="262"/>
      <c r="M31" s="273"/>
      <c r="N31" s="274"/>
      <c r="O31" s="275"/>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51">
        <f>IF($BC$3="４週",SUM(U31:AV31),IF($BC$3="暦月",SUM(U31:AY31),""))</f>
        <v>0</v>
      </c>
      <c r="BA31" s="252"/>
      <c r="BB31" s="253">
        <f>IF($BC$3="４週",AZ31/4,IF($BC$3="暦月",(AZ31/($BC$8/7)),""))</f>
        <v>0</v>
      </c>
      <c r="BC31" s="252"/>
      <c r="BD31" s="245"/>
      <c r="BE31" s="246"/>
      <c r="BF31" s="246"/>
      <c r="BG31" s="246"/>
      <c r="BH31" s="247"/>
    </row>
    <row r="32" spans="2:60" ht="20.25" customHeight="1" x14ac:dyDescent="0.45">
      <c r="B32" s="127"/>
      <c r="C32" s="378"/>
      <c r="D32" s="379"/>
      <c r="E32" s="380"/>
      <c r="F32" s="179"/>
      <c r="G32" s="175">
        <f>C30</f>
        <v>0</v>
      </c>
      <c r="H32" s="337"/>
      <c r="I32" s="263"/>
      <c r="J32" s="264"/>
      <c r="K32" s="264"/>
      <c r="L32" s="265"/>
      <c r="M32" s="276"/>
      <c r="N32" s="277"/>
      <c r="O32" s="278"/>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4">
        <f>IF($BC$3="４週",SUM(U32:AV32),IF($BC$3="暦月",SUM(U32:AY32),""))</f>
        <v>0</v>
      </c>
      <c r="BA32" s="255"/>
      <c r="BB32" s="256">
        <f>IF($BC$3="４週",AZ32/4,IF($BC$3="暦月",(AZ32/($BC$8/7)),""))</f>
        <v>0</v>
      </c>
      <c r="BC32" s="255"/>
      <c r="BD32" s="248"/>
      <c r="BE32" s="249"/>
      <c r="BF32" s="249"/>
      <c r="BG32" s="249"/>
      <c r="BH32" s="250"/>
    </row>
    <row r="33" spans="2:60" ht="20.25" customHeight="1" x14ac:dyDescent="0.45">
      <c r="B33" s="129"/>
      <c r="C33" s="381"/>
      <c r="D33" s="382"/>
      <c r="E33" s="383"/>
      <c r="F33" s="178"/>
      <c r="G33" s="174"/>
      <c r="H33" s="335"/>
      <c r="I33" s="257"/>
      <c r="J33" s="258"/>
      <c r="K33" s="258"/>
      <c r="L33" s="259"/>
      <c r="M33" s="270"/>
      <c r="N33" s="271"/>
      <c r="O33" s="272"/>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79"/>
      <c r="BA33" s="280"/>
      <c r="BB33" s="281"/>
      <c r="BC33" s="280"/>
      <c r="BD33" s="242"/>
      <c r="BE33" s="243"/>
      <c r="BF33" s="243"/>
      <c r="BG33" s="243"/>
      <c r="BH33" s="244"/>
    </row>
    <row r="34" spans="2:60" ht="20.25" customHeight="1" x14ac:dyDescent="0.45">
      <c r="B34" s="125">
        <f>B31+1</f>
        <v>5</v>
      </c>
      <c r="C34" s="375"/>
      <c r="D34" s="376"/>
      <c r="E34" s="377"/>
      <c r="F34" s="178">
        <f>C33</f>
        <v>0</v>
      </c>
      <c r="G34" s="174"/>
      <c r="H34" s="336"/>
      <c r="I34" s="260"/>
      <c r="J34" s="261"/>
      <c r="K34" s="261"/>
      <c r="L34" s="262"/>
      <c r="M34" s="273"/>
      <c r="N34" s="274"/>
      <c r="O34" s="275"/>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51">
        <f>IF($BC$3="４週",SUM(U34:AV34),IF($BC$3="暦月",SUM(U34:AY34),""))</f>
        <v>0</v>
      </c>
      <c r="BA34" s="252"/>
      <c r="BB34" s="253">
        <f>IF($BC$3="４週",AZ34/4,IF($BC$3="暦月",(AZ34/($BC$8/7)),""))</f>
        <v>0</v>
      </c>
      <c r="BC34" s="252"/>
      <c r="BD34" s="245"/>
      <c r="BE34" s="246"/>
      <c r="BF34" s="246"/>
      <c r="BG34" s="246"/>
      <c r="BH34" s="247"/>
    </row>
    <row r="35" spans="2:60" ht="20.25" customHeight="1" x14ac:dyDescent="0.45">
      <c r="B35" s="127"/>
      <c r="C35" s="378"/>
      <c r="D35" s="379"/>
      <c r="E35" s="380"/>
      <c r="F35" s="179"/>
      <c r="G35" s="175">
        <f>C33</f>
        <v>0</v>
      </c>
      <c r="H35" s="337"/>
      <c r="I35" s="263"/>
      <c r="J35" s="264"/>
      <c r="K35" s="264"/>
      <c r="L35" s="265"/>
      <c r="M35" s="276"/>
      <c r="N35" s="277"/>
      <c r="O35" s="278"/>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4">
        <f>IF($BC$3="４週",SUM(U35:AV35),IF($BC$3="暦月",SUM(U35:AY35),""))</f>
        <v>0</v>
      </c>
      <c r="BA35" s="255"/>
      <c r="BB35" s="256">
        <f>IF($BC$3="４週",AZ35/4,IF($BC$3="暦月",(AZ35/($BC$8/7)),""))</f>
        <v>0</v>
      </c>
      <c r="BC35" s="255"/>
      <c r="BD35" s="248"/>
      <c r="BE35" s="249"/>
      <c r="BF35" s="249"/>
      <c r="BG35" s="249"/>
      <c r="BH35" s="250"/>
    </row>
    <row r="36" spans="2:60" ht="20.25" customHeight="1" x14ac:dyDescent="0.45">
      <c r="B36" s="129"/>
      <c r="C36" s="381"/>
      <c r="D36" s="382"/>
      <c r="E36" s="383"/>
      <c r="F36" s="178"/>
      <c r="G36" s="174"/>
      <c r="H36" s="335"/>
      <c r="I36" s="257"/>
      <c r="J36" s="258"/>
      <c r="K36" s="258"/>
      <c r="L36" s="259"/>
      <c r="M36" s="270"/>
      <c r="N36" s="271"/>
      <c r="O36" s="272"/>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79"/>
      <c r="BA36" s="280"/>
      <c r="BB36" s="281"/>
      <c r="BC36" s="280"/>
      <c r="BD36" s="242"/>
      <c r="BE36" s="243"/>
      <c r="BF36" s="243"/>
      <c r="BG36" s="243"/>
      <c r="BH36" s="244"/>
    </row>
    <row r="37" spans="2:60" ht="20.25" customHeight="1" x14ac:dyDescent="0.45">
      <c r="B37" s="125">
        <f>B34+1</f>
        <v>6</v>
      </c>
      <c r="C37" s="375"/>
      <c r="D37" s="376"/>
      <c r="E37" s="377"/>
      <c r="F37" s="178">
        <f>C36</f>
        <v>0</v>
      </c>
      <c r="G37" s="174"/>
      <c r="H37" s="336"/>
      <c r="I37" s="260"/>
      <c r="J37" s="261"/>
      <c r="K37" s="261"/>
      <c r="L37" s="262"/>
      <c r="M37" s="273"/>
      <c r="N37" s="274"/>
      <c r="O37" s="275"/>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51">
        <f>IF($BC$3="４週",SUM(U37:AV37),IF($BC$3="暦月",SUM(U37:AY37),""))</f>
        <v>0</v>
      </c>
      <c r="BA37" s="252"/>
      <c r="BB37" s="253">
        <f>IF($BC$3="４週",AZ37/4,IF($BC$3="暦月",(AZ37/($BC$8/7)),""))</f>
        <v>0</v>
      </c>
      <c r="BC37" s="252"/>
      <c r="BD37" s="245"/>
      <c r="BE37" s="246"/>
      <c r="BF37" s="246"/>
      <c r="BG37" s="246"/>
      <c r="BH37" s="247"/>
    </row>
    <row r="38" spans="2:60" ht="20.25" customHeight="1" x14ac:dyDescent="0.45">
      <c r="B38" s="127"/>
      <c r="C38" s="378"/>
      <c r="D38" s="379"/>
      <c r="E38" s="380"/>
      <c r="F38" s="179"/>
      <c r="G38" s="175">
        <f>C36</f>
        <v>0</v>
      </c>
      <c r="H38" s="337"/>
      <c r="I38" s="263"/>
      <c r="J38" s="264"/>
      <c r="K38" s="264"/>
      <c r="L38" s="265"/>
      <c r="M38" s="276"/>
      <c r="N38" s="277"/>
      <c r="O38" s="278"/>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4">
        <f>IF($BC$3="４週",SUM(U38:AV38),IF($BC$3="暦月",SUM(U38:AY38),""))</f>
        <v>0</v>
      </c>
      <c r="BA38" s="255"/>
      <c r="BB38" s="256">
        <f>IF($BC$3="４週",AZ38/4,IF($BC$3="暦月",(AZ38/($BC$8/7)),""))</f>
        <v>0</v>
      </c>
      <c r="BC38" s="255"/>
      <c r="BD38" s="248"/>
      <c r="BE38" s="249"/>
      <c r="BF38" s="249"/>
      <c r="BG38" s="249"/>
      <c r="BH38" s="250"/>
    </row>
    <row r="39" spans="2:60" ht="20.25" customHeight="1" x14ac:dyDescent="0.45">
      <c r="B39" s="129"/>
      <c r="C39" s="381"/>
      <c r="D39" s="382"/>
      <c r="E39" s="383"/>
      <c r="F39" s="178"/>
      <c r="G39" s="174"/>
      <c r="H39" s="335"/>
      <c r="I39" s="257"/>
      <c r="J39" s="258"/>
      <c r="K39" s="258"/>
      <c r="L39" s="259"/>
      <c r="M39" s="270"/>
      <c r="N39" s="271"/>
      <c r="O39" s="272"/>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79"/>
      <c r="BA39" s="280"/>
      <c r="BB39" s="281"/>
      <c r="BC39" s="280"/>
      <c r="BD39" s="242"/>
      <c r="BE39" s="243"/>
      <c r="BF39" s="243"/>
      <c r="BG39" s="243"/>
      <c r="BH39" s="244"/>
    </row>
    <row r="40" spans="2:60" ht="20.25" customHeight="1" x14ac:dyDescent="0.45">
      <c r="B40" s="125">
        <f>B37+1</f>
        <v>7</v>
      </c>
      <c r="C40" s="375"/>
      <c r="D40" s="376"/>
      <c r="E40" s="377"/>
      <c r="F40" s="178">
        <f>C39</f>
        <v>0</v>
      </c>
      <c r="G40" s="174"/>
      <c r="H40" s="336"/>
      <c r="I40" s="260"/>
      <c r="J40" s="261"/>
      <c r="K40" s="261"/>
      <c r="L40" s="262"/>
      <c r="M40" s="273"/>
      <c r="N40" s="274"/>
      <c r="O40" s="275"/>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51">
        <f>IF($BC$3="４週",SUM(U40:AV40),IF($BC$3="暦月",SUM(U40:AY40),""))</f>
        <v>0</v>
      </c>
      <c r="BA40" s="252"/>
      <c r="BB40" s="253">
        <f>IF($BC$3="４週",AZ40/4,IF($BC$3="暦月",(AZ40/($BC$8/7)),""))</f>
        <v>0</v>
      </c>
      <c r="BC40" s="252"/>
      <c r="BD40" s="245"/>
      <c r="BE40" s="246"/>
      <c r="BF40" s="246"/>
      <c r="BG40" s="246"/>
      <c r="BH40" s="247"/>
    </row>
    <row r="41" spans="2:60" ht="20.25" customHeight="1" x14ac:dyDescent="0.45">
      <c r="B41" s="127"/>
      <c r="C41" s="378"/>
      <c r="D41" s="379"/>
      <c r="E41" s="380"/>
      <c r="F41" s="179"/>
      <c r="G41" s="175">
        <f>C39</f>
        <v>0</v>
      </c>
      <c r="H41" s="337"/>
      <c r="I41" s="263"/>
      <c r="J41" s="264"/>
      <c r="K41" s="264"/>
      <c r="L41" s="265"/>
      <c r="M41" s="276"/>
      <c r="N41" s="277"/>
      <c r="O41" s="278"/>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4">
        <f>IF($BC$3="４週",SUM(U41:AV41),IF($BC$3="暦月",SUM(U41:AY41),""))</f>
        <v>0</v>
      </c>
      <c r="BA41" s="255"/>
      <c r="BB41" s="256">
        <f>IF($BC$3="４週",AZ41/4,IF($BC$3="暦月",(AZ41/($BC$8/7)),""))</f>
        <v>0</v>
      </c>
      <c r="BC41" s="255"/>
      <c r="BD41" s="248"/>
      <c r="BE41" s="249"/>
      <c r="BF41" s="249"/>
      <c r="BG41" s="249"/>
      <c r="BH41" s="250"/>
    </row>
    <row r="42" spans="2:60" ht="20.25" customHeight="1" x14ac:dyDescent="0.45">
      <c r="B42" s="129"/>
      <c r="C42" s="381"/>
      <c r="D42" s="382"/>
      <c r="E42" s="383"/>
      <c r="F42" s="178"/>
      <c r="G42" s="174"/>
      <c r="H42" s="335"/>
      <c r="I42" s="257"/>
      <c r="J42" s="258"/>
      <c r="K42" s="258"/>
      <c r="L42" s="259"/>
      <c r="M42" s="270"/>
      <c r="N42" s="271"/>
      <c r="O42" s="272"/>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79"/>
      <c r="BA42" s="280"/>
      <c r="BB42" s="281"/>
      <c r="BC42" s="280"/>
      <c r="BD42" s="242"/>
      <c r="BE42" s="243"/>
      <c r="BF42" s="243"/>
      <c r="BG42" s="243"/>
      <c r="BH42" s="244"/>
    </row>
    <row r="43" spans="2:60" ht="20.25" customHeight="1" x14ac:dyDescent="0.45">
      <c r="B43" s="125">
        <f>B40+1</f>
        <v>8</v>
      </c>
      <c r="C43" s="375"/>
      <c r="D43" s="376"/>
      <c r="E43" s="377"/>
      <c r="F43" s="178">
        <f>C42</f>
        <v>0</v>
      </c>
      <c r="G43" s="174"/>
      <c r="H43" s="336"/>
      <c r="I43" s="260"/>
      <c r="J43" s="261"/>
      <c r="K43" s="261"/>
      <c r="L43" s="262"/>
      <c r="M43" s="273"/>
      <c r="N43" s="274"/>
      <c r="O43" s="275"/>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51">
        <f>IF($BC$3="４週",SUM(U43:AV43),IF($BC$3="暦月",SUM(U43:AY43),""))</f>
        <v>0</v>
      </c>
      <c r="BA43" s="252"/>
      <c r="BB43" s="253">
        <f>IF($BC$3="４週",AZ43/4,IF($BC$3="暦月",(AZ43/($BC$8/7)),""))</f>
        <v>0</v>
      </c>
      <c r="BC43" s="252"/>
      <c r="BD43" s="245"/>
      <c r="BE43" s="246"/>
      <c r="BF43" s="246"/>
      <c r="BG43" s="246"/>
      <c r="BH43" s="247"/>
    </row>
    <row r="44" spans="2:60" ht="20.25" customHeight="1" x14ac:dyDescent="0.45">
      <c r="B44" s="127"/>
      <c r="C44" s="378"/>
      <c r="D44" s="379"/>
      <c r="E44" s="380"/>
      <c r="F44" s="179"/>
      <c r="G44" s="175">
        <f>C42</f>
        <v>0</v>
      </c>
      <c r="H44" s="337"/>
      <c r="I44" s="263"/>
      <c r="J44" s="264"/>
      <c r="K44" s="264"/>
      <c r="L44" s="265"/>
      <c r="M44" s="276"/>
      <c r="N44" s="277"/>
      <c r="O44" s="278"/>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4">
        <f>IF($BC$3="４週",SUM(U44:AV44),IF($BC$3="暦月",SUM(U44:AY44),""))</f>
        <v>0</v>
      </c>
      <c r="BA44" s="255"/>
      <c r="BB44" s="256">
        <f>IF($BC$3="４週",AZ44/4,IF($BC$3="暦月",(AZ44/($BC$8/7)),""))</f>
        <v>0</v>
      </c>
      <c r="BC44" s="255"/>
      <c r="BD44" s="248"/>
      <c r="BE44" s="249"/>
      <c r="BF44" s="249"/>
      <c r="BG44" s="249"/>
      <c r="BH44" s="250"/>
    </row>
    <row r="45" spans="2:60" ht="20.25" customHeight="1" x14ac:dyDescent="0.45">
      <c r="B45" s="129"/>
      <c r="C45" s="381"/>
      <c r="D45" s="382"/>
      <c r="E45" s="383"/>
      <c r="F45" s="178"/>
      <c r="G45" s="174"/>
      <c r="H45" s="335"/>
      <c r="I45" s="257"/>
      <c r="J45" s="258"/>
      <c r="K45" s="258"/>
      <c r="L45" s="259"/>
      <c r="M45" s="270"/>
      <c r="N45" s="271"/>
      <c r="O45" s="272"/>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79"/>
      <c r="BA45" s="280"/>
      <c r="BB45" s="281"/>
      <c r="BC45" s="280"/>
      <c r="BD45" s="242"/>
      <c r="BE45" s="243"/>
      <c r="BF45" s="243"/>
      <c r="BG45" s="243"/>
      <c r="BH45" s="244"/>
    </row>
    <row r="46" spans="2:60" ht="20.25" customHeight="1" x14ac:dyDescent="0.45">
      <c r="B46" s="125">
        <f>B43+1</f>
        <v>9</v>
      </c>
      <c r="C46" s="375"/>
      <c r="D46" s="376"/>
      <c r="E46" s="377"/>
      <c r="F46" s="178">
        <f>C45</f>
        <v>0</v>
      </c>
      <c r="G46" s="174"/>
      <c r="H46" s="336"/>
      <c r="I46" s="260"/>
      <c r="J46" s="261"/>
      <c r="K46" s="261"/>
      <c r="L46" s="262"/>
      <c r="M46" s="273"/>
      <c r="N46" s="274"/>
      <c r="O46" s="275"/>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51">
        <f>IF($BC$3="４週",SUM(U46:AV46),IF($BC$3="暦月",SUM(U46:AY46),""))</f>
        <v>0</v>
      </c>
      <c r="BA46" s="252"/>
      <c r="BB46" s="253">
        <f>IF($BC$3="４週",AZ46/4,IF($BC$3="暦月",(AZ46/($BC$8/7)),""))</f>
        <v>0</v>
      </c>
      <c r="BC46" s="252"/>
      <c r="BD46" s="245"/>
      <c r="BE46" s="246"/>
      <c r="BF46" s="246"/>
      <c r="BG46" s="246"/>
      <c r="BH46" s="247"/>
    </row>
    <row r="47" spans="2:60" ht="20.25" customHeight="1" x14ac:dyDescent="0.45">
      <c r="B47" s="127"/>
      <c r="C47" s="378"/>
      <c r="D47" s="379"/>
      <c r="E47" s="380"/>
      <c r="F47" s="179"/>
      <c r="G47" s="175">
        <f>C45</f>
        <v>0</v>
      </c>
      <c r="H47" s="337"/>
      <c r="I47" s="263"/>
      <c r="J47" s="264"/>
      <c r="K47" s="264"/>
      <c r="L47" s="265"/>
      <c r="M47" s="276"/>
      <c r="N47" s="277"/>
      <c r="O47" s="278"/>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4">
        <f>IF($BC$3="４週",SUM(U47:AV47),IF($BC$3="暦月",SUM(U47:AY47),""))</f>
        <v>0</v>
      </c>
      <c r="BA47" s="255"/>
      <c r="BB47" s="256">
        <f>IF($BC$3="４週",AZ47/4,IF($BC$3="暦月",(AZ47/($BC$8/7)),""))</f>
        <v>0</v>
      </c>
      <c r="BC47" s="255"/>
      <c r="BD47" s="248"/>
      <c r="BE47" s="249"/>
      <c r="BF47" s="249"/>
      <c r="BG47" s="249"/>
      <c r="BH47" s="250"/>
    </row>
    <row r="48" spans="2:60" ht="20.25" customHeight="1" x14ac:dyDescent="0.45">
      <c r="B48" s="129"/>
      <c r="C48" s="381"/>
      <c r="D48" s="382"/>
      <c r="E48" s="383"/>
      <c r="F48" s="178"/>
      <c r="G48" s="174"/>
      <c r="H48" s="335"/>
      <c r="I48" s="257"/>
      <c r="J48" s="258"/>
      <c r="K48" s="258"/>
      <c r="L48" s="259"/>
      <c r="M48" s="270"/>
      <c r="N48" s="271"/>
      <c r="O48" s="272"/>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79"/>
      <c r="BA48" s="280"/>
      <c r="BB48" s="281"/>
      <c r="BC48" s="280"/>
      <c r="BD48" s="242"/>
      <c r="BE48" s="243"/>
      <c r="BF48" s="243"/>
      <c r="BG48" s="243"/>
      <c r="BH48" s="244"/>
    </row>
    <row r="49" spans="2:60" ht="20.25" customHeight="1" x14ac:dyDescent="0.45">
      <c r="B49" s="125">
        <f>B46+1</f>
        <v>10</v>
      </c>
      <c r="C49" s="375"/>
      <c r="D49" s="376"/>
      <c r="E49" s="377"/>
      <c r="F49" s="178">
        <f>C48</f>
        <v>0</v>
      </c>
      <c r="G49" s="174"/>
      <c r="H49" s="336"/>
      <c r="I49" s="260"/>
      <c r="J49" s="261"/>
      <c r="K49" s="261"/>
      <c r="L49" s="262"/>
      <c r="M49" s="273"/>
      <c r="N49" s="274"/>
      <c r="O49" s="275"/>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51">
        <f>IF($BC$3="４週",SUM(U49:AV49),IF($BC$3="暦月",SUM(U49:AY49),""))</f>
        <v>0</v>
      </c>
      <c r="BA49" s="252"/>
      <c r="BB49" s="253">
        <f>IF($BC$3="４週",AZ49/4,IF($BC$3="暦月",(AZ49/($BC$8/7)),""))</f>
        <v>0</v>
      </c>
      <c r="BC49" s="252"/>
      <c r="BD49" s="245"/>
      <c r="BE49" s="246"/>
      <c r="BF49" s="246"/>
      <c r="BG49" s="246"/>
      <c r="BH49" s="247"/>
    </row>
    <row r="50" spans="2:60" ht="20.25" customHeight="1" x14ac:dyDescent="0.45">
      <c r="B50" s="127"/>
      <c r="C50" s="378"/>
      <c r="D50" s="379"/>
      <c r="E50" s="380"/>
      <c r="F50" s="179"/>
      <c r="G50" s="175">
        <f>C48</f>
        <v>0</v>
      </c>
      <c r="H50" s="337"/>
      <c r="I50" s="263"/>
      <c r="J50" s="264"/>
      <c r="K50" s="264"/>
      <c r="L50" s="265"/>
      <c r="M50" s="276"/>
      <c r="N50" s="277"/>
      <c r="O50" s="278"/>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4">
        <f>IF($BC$3="４週",SUM(U50:AV50),IF($BC$3="暦月",SUM(U50:AY50),""))</f>
        <v>0</v>
      </c>
      <c r="BA50" s="255"/>
      <c r="BB50" s="256">
        <f>IF($BC$3="４週",AZ50/4,IF($BC$3="暦月",(AZ50/($BC$8/7)),""))</f>
        <v>0</v>
      </c>
      <c r="BC50" s="255"/>
      <c r="BD50" s="248"/>
      <c r="BE50" s="249"/>
      <c r="BF50" s="249"/>
      <c r="BG50" s="249"/>
      <c r="BH50" s="250"/>
    </row>
    <row r="51" spans="2:60" ht="20.25" customHeight="1" x14ac:dyDescent="0.45">
      <c r="B51" s="129"/>
      <c r="C51" s="381"/>
      <c r="D51" s="382"/>
      <c r="E51" s="383"/>
      <c r="F51" s="178"/>
      <c r="G51" s="174"/>
      <c r="H51" s="335"/>
      <c r="I51" s="257"/>
      <c r="J51" s="258"/>
      <c r="K51" s="258"/>
      <c r="L51" s="259"/>
      <c r="M51" s="270"/>
      <c r="N51" s="271"/>
      <c r="O51" s="272"/>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79"/>
      <c r="BA51" s="280"/>
      <c r="BB51" s="281"/>
      <c r="BC51" s="280"/>
      <c r="BD51" s="242"/>
      <c r="BE51" s="243"/>
      <c r="BF51" s="243"/>
      <c r="BG51" s="243"/>
      <c r="BH51" s="244"/>
    </row>
    <row r="52" spans="2:60" ht="20.25" customHeight="1" x14ac:dyDescent="0.45">
      <c r="B52" s="125">
        <f>B49+1</f>
        <v>11</v>
      </c>
      <c r="C52" s="375"/>
      <c r="D52" s="376"/>
      <c r="E52" s="377"/>
      <c r="F52" s="178">
        <f>C51</f>
        <v>0</v>
      </c>
      <c r="G52" s="174"/>
      <c r="H52" s="336"/>
      <c r="I52" s="260"/>
      <c r="J52" s="261"/>
      <c r="K52" s="261"/>
      <c r="L52" s="262"/>
      <c r="M52" s="273"/>
      <c r="N52" s="274"/>
      <c r="O52" s="275"/>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51">
        <f>IF($BC$3="４週",SUM(U52:AV52),IF($BC$3="暦月",SUM(U52:AY52),""))</f>
        <v>0</v>
      </c>
      <c r="BA52" s="252"/>
      <c r="BB52" s="253">
        <f>IF($BC$3="４週",AZ52/4,IF($BC$3="暦月",(AZ52/($BC$8/7)),""))</f>
        <v>0</v>
      </c>
      <c r="BC52" s="252"/>
      <c r="BD52" s="245"/>
      <c r="BE52" s="246"/>
      <c r="BF52" s="246"/>
      <c r="BG52" s="246"/>
      <c r="BH52" s="247"/>
    </row>
    <row r="53" spans="2:60" ht="20.25" customHeight="1" x14ac:dyDescent="0.45">
      <c r="B53" s="127"/>
      <c r="C53" s="378"/>
      <c r="D53" s="379"/>
      <c r="E53" s="380"/>
      <c r="F53" s="179"/>
      <c r="G53" s="175">
        <f>C51</f>
        <v>0</v>
      </c>
      <c r="H53" s="337"/>
      <c r="I53" s="263"/>
      <c r="J53" s="264"/>
      <c r="K53" s="264"/>
      <c r="L53" s="265"/>
      <c r="M53" s="276"/>
      <c r="N53" s="277"/>
      <c r="O53" s="278"/>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4">
        <f>IF($BC$3="４週",SUM(U53:AV53),IF($BC$3="暦月",SUM(U53:AY53),""))</f>
        <v>0</v>
      </c>
      <c r="BA53" s="255"/>
      <c r="BB53" s="256">
        <f>IF($BC$3="４週",AZ53/4,IF($BC$3="暦月",(AZ53/($BC$8/7)),""))</f>
        <v>0</v>
      </c>
      <c r="BC53" s="255"/>
      <c r="BD53" s="248"/>
      <c r="BE53" s="249"/>
      <c r="BF53" s="249"/>
      <c r="BG53" s="249"/>
      <c r="BH53" s="250"/>
    </row>
    <row r="54" spans="2:60" ht="20.25" customHeight="1" x14ac:dyDescent="0.45">
      <c r="B54" s="129"/>
      <c r="C54" s="381"/>
      <c r="D54" s="382"/>
      <c r="E54" s="383"/>
      <c r="F54" s="178"/>
      <c r="G54" s="174"/>
      <c r="H54" s="335"/>
      <c r="I54" s="257"/>
      <c r="J54" s="258"/>
      <c r="K54" s="258"/>
      <c r="L54" s="259"/>
      <c r="M54" s="270"/>
      <c r="N54" s="271"/>
      <c r="O54" s="272"/>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79"/>
      <c r="BA54" s="280"/>
      <c r="BB54" s="281"/>
      <c r="BC54" s="280"/>
      <c r="BD54" s="242"/>
      <c r="BE54" s="243"/>
      <c r="BF54" s="243"/>
      <c r="BG54" s="243"/>
      <c r="BH54" s="244"/>
    </row>
    <row r="55" spans="2:60" ht="20.25" customHeight="1" x14ac:dyDescent="0.45">
      <c r="B55" s="125">
        <f>B52+1</f>
        <v>12</v>
      </c>
      <c r="C55" s="375"/>
      <c r="D55" s="376"/>
      <c r="E55" s="377"/>
      <c r="F55" s="178">
        <f>C54</f>
        <v>0</v>
      </c>
      <c r="G55" s="174"/>
      <c r="H55" s="336"/>
      <c r="I55" s="260"/>
      <c r="J55" s="261"/>
      <c r="K55" s="261"/>
      <c r="L55" s="262"/>
      <c r="M55" s="273"/>
      <c r="N55" s="274"/>
      <c r="O55" s="275"/>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51">
        <f>IF($BC$3="４週",SUM(U55:AV55),IF($BC$3="暦月",SUM(U55:AY55),""))</f>
        <v>0</v>
      </c>
      <c r="BA55" s="252"/>
      <c r="BB55" s="253">
        <f>IF($BC$3="４週",AZ55/4,IF($BC$3="暦月",(AZ55/($BC$8/7)),""))</f>
        <v>0</v>
      </c>
      <c r="BC55" s="252"/>
      <c r="BD55" s="245"/>
      <c r="BE55" s="246"/>
      <c r="BF55" s="246"/>
      <c r="BG55" s="246"/>
      <c r="BH55" s="247"/>
    </row>
    <row r="56" spans="2:60" ht="20.25" customHeight="1" x14ac:dyDescent="0.45">
      <c r="B56" s="127"/>
      <c r="C56" s="378"/>
      <c r="D56" s="379"/>
      <c r="E56" s="380"/>
      <c r="F56" s="179"/>
      <c r="G56" s="175">
        <f>C54</f>
        <v>0</v>
      </c>
      <c r="H56" s="337"/>
      <c r="I56" s="263"/>
      <c r="J56" s="264"/>
      <c r="K56" s="264"/>
      <c r="L56" s="265"/>
      <c r="M56" s="276"/>
      <c r="N56" s="277"/>
      <c r="O56" s="278"/>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4">
        <f>IF($BC$3="４週",SUM(U56:AV56),IF($BC$3="暦月",SUM(U56:AY56),""))</f>
        <v>0</v>
      </c>
      <c r="BA56" s="255"/>
      <c r="BB56" s="256">
        <f>IF($BC$3="４週",AZ56/4,IF($BC$3="暦月",(AZ56/($BC$8/7)),""))</f>
        <v>0</v>
      </c>
      <c r="BC56" s="255"/>
      <c r="BD56" s="248"/>
      <c r="BE56" s="249"/>
      <c r="BF56" s="249"/>
      <c r="BG56" s="249"/>
      <c r="BH56" s="250"/>
    </row>
    <row r="57" spans="2:60" ht="20.25" customHeight="1" x14ac:dyDescent="0.45">
      <c r="B57" s="129"/>
      <c r="C57" s="381"/>
      <c r="D57" s="382"/>
      <c r="E57" s="383"/>
      <c r="F57" s="178"/>
      <c r="G57" s="174"/>
      <c r="H57" s="335"/>
      <c r="I57" s="257"/>
      <c r="J57" s="258"/>
      <c r="K57" s="258"/>
      <c r="L57" s="259"/>
      <c r="M57" s="270"/>
      <c r="N57" s="271"/>
      <c r="O57" s="272"/>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79"/>
      <c r="BA57" s="280"/>
      <c r="BB57" s="281"/>
      <c r="BC57" s="280"/>
      <c r="BD57" s="242"/>
      <c r="BE57" s="243"/>
      <c r="BF57" s="243"/>
      <c r="BG57" s="243"/>
      <c r="BH57" s="244"/>
    </row>
    <row r="58" spans="2:60" ht="20.25" customHeight="1" x14ac:dyDescent="0.45">
      <c r="B58" s="125">
        <f>B55+1</f>
        <v>13</v>
      </c>
      <c r="C58" s="375"/>
      <c r="D58" s="376"/>
      <c r="E58" s="377"/>
      <c r="F58" s="178">
        <f>C57</f>
        <v>0</v>
      </c>
      <c r="G58" s="174"/>
      <c r="H58" s="336"/>
      <c r="I58" s="260"/>
      <c r="J58" s="261"/>
      <c r="K58" s="261"/>
      <c r="L58" s="262"/>
      <c r="M58" s="273"/>
      <c r="N58" s="274"/>
      <c r="O58" s="275"/>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51">
        <f>IF($BC$3="４週",SUM(U58:AV58),IF($BC$3="暦月",SUM(U58:AY58),""))</f>
        <v>0</v>
      </c>
      <c r="BA58" s="252"/>
      <c r="BB58" s="253">
        <f>IF($BC$3="４週",AZ58/4,IF($BC$3="暦月",(AZ58/($BC$8/7)),""))</f>
        <v>0</v>
      </c>
      <c r="BC58" s="252"/>
      <c r="BD58" s="245"/>
      <c r="BE58" s="246"/>
      <c r="BF58" s="246"/>
      <c r="BG58" s="246"/>
      <c r="BH58" s="247"/>
    </row>
    <row r="59" spans="2:60" ht="20.25" customHeight="1" x14ac:dyDescent="0.45">
      <c r="B59" s="127"/>
      <c r="C59" s="378"/>
      <c r="D59" s="379"/>
      <c r="E59" s="380"/>
      <c r="F59" s="179"/>
      <c r="G59" s="175">
        <f>C57</f>
        <v>0</v>
      </c>
      <c r="H59" s="337"/>
      <c r="I59" s="263"/>
      <c r="J59" s="264"/>
      <c r="K59" s="264"/>
      <c r="L59" s="265"/>
      <c r="M59" s="276"/>
      <c r="N59" s="277"/>
      <c r="O59" s="278"/>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4">
        <f>IF($BC$3="４週",SUM(U59:AV59),IF($BC$3="暦月",SUM(U59:AY59),""))</f>
        <v>0</v>
      </c>
      <c r="BA59" s="255"/>
      <c r="BB59" s="256">
        <f>IF($BC$3="４週",AZ59/4,IF($BC$3="暦月",(AZ59/($BC$8/7)),""))</f>
        <v>0</v>
      </c>
      <c r="BC59" s="255"/>
      <c r="BD59" s="248"/>
      <c r="BE59" s="249"/>
      <c r="BF59" s="249"/>
      <c r="BG59" s="249"/>
      <c r="BH59" s="250"/>
    </row>
    <row r="60" spans="2:60" ht="20.25" customHeight="1" x14ac:dyDescent="0.45">
      <c r="B60" s="129"/>
      <c r="C60" s="381"/>
      <c r="D60" s="382"/>
      <c r="E60" s="383"/>
      <c r="F60" s="178"/>
      <c r="G60" s="174"/>
      <c r="H60" s="335"/>
      <c r="I60" s="257"/>
      <c r="J60" s="258"/>
      <c r="K60" s="258"/>
      <c r="L60" s="259"/>
      <c r="M60" s="270"/>
      <c r="N60" s="271"/>
      <c r="O60" s="272"/>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79"/>
      <c r="BA60" s="280"/>
      <c r="BB60" s="281"/>
      <c r="BC60" s="280"/>
      <c r="BD60" s="242"/>
      <c r="BE60" s="243"/>
      <c r="BF60" s="243"/>
      <c r="BG60" s="243"/>
      <c r="BH60" s="244"/>
    </row>
    <row r="61" spans="2:60" ht="20.25" customHeight="1" x14ac:dyDescent="0.45">
      <c r="B61" s="125">
        <f>B58+1</f>
        <v>14</v>
      </c>
      <c r="C61" s="375"/>
      <c r="D61" s="376"/>
      <c r="E61" s="377"/>
      <c r="F61" s="178">
        <f>C60</f>
        <v>0</v>
      </c>
      <c r="G61" s="174"/>
      <c r="H61" s="336"/>
      <c r="I61" s="260"/>
      <c r="J61" s="261"/>
      <c r="K61" s="261"/>
      <c r="L61" s="262"/>
      <c r="M61" s="273"/>
      <c r="N61" s="274"/>
      <c r="O61" s="275"/>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51">
        <f>IF($BC$3="４週",SUM(U61:AV61),IF($BC$3="暦月",SUM(U61:AY61),""))</f>
        <v>0</v>
      </c>
      <c r="BA61" s="252"/>
      <c r="BB61" s="253">
        <f>IF($BC$3="４週",AZ61/4,IF($BC$3="暦月",(AZ61/($BC$8/7)),""))</f>
        <v>0</v>
      </c>
      <c r="BC61" s="252"/>
      <c r="BD61" s="245"/>
      <c r="BE61" s="246"/>
      <c r="BF61" s="246"/>
      <c r="BG61" s="246"/>
      <c r="BH61" s="247"/>
    </row>
    <row r="62" spans="2:60" ht="20.25" customHeight="1" x14ac:dyDescent="0.45">
      <c r="B62" s="127"/>
      <c r="C62" s="378"/>
      <c r="D62" s="379"/>
      <c r="E62" s="380"/>
      <c r="F62" s="179"/>
      <c r="G62" s="175">
        <f>C60</f>
        <v>0</v>
      </c>
      <c r="H62" s="337"/>
      <c r="I62" s="263"/>
      <c r="J62" s="264"/>
      <c r="K62" s="264"/>
      <c r="L62" s="265"/>
      <c r="M62" s="276"/>
      <c r="N62" s="277"/>
      <c r="O62" s="278"/>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4">
        <f>IF($BC$3="４週",SUM(U62:AV62),IF($BC$3="暦月",SUM(U62:AY62),""))</f>
        <v>0</v>
      </c>
      <c r="BA62" s="255"/>
      <c r="BB62" s="256">
        <f>IF($BC$3="４週",AZ62/4,IF($BC$3="暦月",(AZ62/($BC$8/7)),""))</f>
        <v>0</v>
      </c>
      <c r="BC62" s="255"/>
      <c r="BD62" s="248"/>
      <c r="BE62" s="249"/>
      <c r="BF62" s="249"/>
      <c r="BG62" s="249"/>
      <c r="BH62" s="250"/>
    </row>
    <row r="63" spans="2:60" ht="20.25" customHeight="1" x14ac:dyDescent="0.45">
      <c r="B63" s="129"/>
      <c r="C63" s="381"/>
      <c r="D63" s="382"/>
      <c r="E63" s="383"/>
      <c r="F63" s="178"/>
      <c r="G63" s="174"/>
      <c r="H63" s="335"/>
      <c r="I63" s="257"/>
      <c r="J63" s="258"/>
      <c r="K63" s="258"/>
      <c r="L63" s="259"/>
      <c r="M63" s="270"/>
      <c r="N63" s="271"/>
      <c r="O63" s="272"/>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79"/>
      <c r="BA63" s="280"/>
      <c r="BB63" s="281"/>
      <c r="BC63" s="280"/>
      <c r="BD63" s="242"/>
      <c r="BE63" s="243"/>
      <c r="BF63" s="243"/>
      <c r="BG63" s="243"/>
      <c r="BH63" s="244"/>
    </row>
    <row r="64" spans="2:60" ht="20.25" customHeight="1" x14ac:dyDescent="0.45">
      <c r="B64" s="125">
        <f>B61+1</f>
        <v>15</v>
      </c>
      <c r="C64" s="375"/>
      <c r="D64" s="376"/>
      <c r="E64" s="377"/>
      <c r="F64" s="178">
        <f>C63</f>
        <v>0</v>
      </c>
      <c r="G64" s="174"/>
      <c r="H64" s="336"/>
      <c r="I64" s="260"/>
      <c r="J64" s="261"/>
      <c r="K64" s="261"/>
      <c r="L64" s="262"/>
      <c r="M64" s="273"/>
      <c r="N64" s="274"/>
      <c r="O64" s="275"/>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51">
        <f>IF($BC$3="４週",SUM(U64:AV64),IF($BC$3="暦月",SUM(U64:AY64),""))</f>
        <v>0</v>
      </c>
      <c r="BA64" s="252"/>
      <c r="BB64" s="253">
        <f>IF($BC$3="４週",AZ64/4,IF($BC$3="暦月",(AZ64/($BC$8/7)),""))</f>
        <v>0</v>
      </c>
      <c r="BC64" s="252"/>
      <c r="BD64" s="245"/>
      <c r="BE64" s="246"/>
      <c r="BF64" s="246"/>
      <c r="BG64" s="246"/>
      <c r="BH64" s="247"/>
    </row>
    <row r="65" spans="2:60" ht="20.25" customHeight="1" x14ac:dyDescent="0.45">
      <c r="B65" s="127"/>
      <c r="C65" s="378"/>
      <c r="D65" s="379"/>
      <c r="E65" s="380"/>
      <c r="F65" s="179"/>
      <c r="G65" s="175">
        <f>C63</f>
        <v>0</v>
      </c>
      <c r="H65" s="337"/>
      <c r="I65" s="263"/>
      <c r="J65" s="264"/>
      <c r="K65" s="264"/>
      <c r="L65" s="265"/>
      <c r="M65" s="276"/>
      <c r="N65" s="277"/>
      <c r="O65" s="278"/>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4">
        <f>IF($BC$3="４週",SUM(U65:AV65),IF($BC$3="暦月",SUM(U65:AY65),""))</f>
        <v>0</v>
      </c>
      <c r="BA65" s="255"/>
      <c r="BB65" s="256">
        <f>IF($BC$3="４週",AZ65/4,IF($BC$3="暦月",(AZ65/($BC$8/7)),""))</f>
        <v>0</v>
      </c>
      <c r="BC65" s="255"/>
      <c r="BD65" s="248"/>
      <c r="BE65" s="249"/>
      <c r="BF65" s="249"/>
      <c r="BG65" s="249"/>
      <c r="BH65" s="250"/>
    </row>
    <row r="66" spans="2:60" ht="20.25" customHeight="1" x14ac:dyDescent="0.45">
      <c r="B66" s="129"/>
      <c r="C66" s="381"/>
      <c r="D66" s="382"/>
      <c r="E66" s="383"/>
      <c r="F66" s="177"/>
      <c r="G66" s="173"/>
      <c r="H66" s="343"/>
      <c r="I66" s="257"/>
      <c r="J66" s="258"/>
      <c r="K66" s="258"/>
      <c r="L66" s="259"/>
      <c r="M66" s="270"/>
      <c r="N66" s="271"/>
      <c r="O66" s="272"/>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79"/>
      <c r="BA66" s="280"/>
      <c r="BB66" s="281"/>
      <c r="BC66" s="280"/>
      <c r="BD66" s="242"/>
      <c r="BE66" s="243"/>
      <c r="BF66" s="243"/>
      <c r="BG66" s="243"/>
      <c r="BH66" s="244"/>
    </row>
    <row r="67" spans="2:60" ht="20.25" customHeight="1" x14ac:dyDescent="0.45">
      <c r="B67" s="125">
        <f>B64+1</f>
        <v>16</v>
      </c>
      <c r="C67" s="375"/>
      <c r="D67" s="376"/>
      <c r="E67" s="377"/>
      <c r="F67" s="178">
        <f>C66</f>
        <v>0</v>
      </c>
      <c r="G67" s="174"/>
      <c r="H67" s="336"/>
      <c r="I67" s="260"/>
      <c r="J67" s="261"/>
      <c r="K67" s="261"/>
      <c r="L67" s="262"/>
      <c r="M67" s="273"/>
      <c r="N67" s="274"/>
      <c r="O67" s="275"/>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51">
        <f>IF($BC$3="４週",SUM(U67:AV67),IF($BC$3="暦月",SUM(U67:AY67),""))</f>
        <v>0</v>
      </c>
      <c r="BA67" s="252"/>
      <c r="BB67" s="253">
        <f>IF($BC$3="４週",AZ67/4,IF($BC$3="暦月",(AZ67/($BC$8/7)),""))</f>
        <v>0</v>
      </c>
      <c r="BC67" s="252"/>
      <c r="BD67" s="245"/>
      <c r="BE67" s="246"/>
      <c r="BF67" s="246"/>
      <c r="BG67" s="246"/>
      <c r="BH67" s="247"/>
    </row>
    <row r="68" spans="2:60" ht="20.25" customHeight="1" x14ac:dyDescent="0.45">
      <c r="B68" s="127"/>
      <c r="C68" s="378"/>
      <c r="D68" s="379"/>
      <c r="E68" s="380"/>
      <c r="F68" s="179"/>
      <c r="G68" s="175">
        <f>C66</f>
        <v>0</v>
      </c>
      <c r="H68" s="337"/>
      <c r="I68" s="263"/>
      <c r="J68" s="264"/>
      <c r="K68" s="264"/>
      <c r="L68" s="265"/>
      <c r="M68" s="276"/>
      <c r="N68" s="277"/>
      <c r="O68" s="278"/>
      <c r="P68" s="206" t="s">
        <v>73</v>
      </c>
      <c r="Q68" s="26"/>
      <c r="R68" s="26"/>
      <c r="S68" s="18"/>
      <c r="T68" s="57"/>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4">
        <f>IF($BC$3="４週",SUM(U68:AV68),IF($BC$3="暦月",SUM(U68:AY68),""))</f>
        <v>0</v>
      </c>
      <c r="BA68" s="255"/>
      <c r="BB68" s="256">
        <f>IF($BC$3="４週",AZ68/4,IF($BC$3="暦月",(AZ68/($BC$8/7)),""))</f>
        <v>0</v>
      </c>
      <c r="BC68" s="255"/>
      <c r="BD68" s="248"/>
      <c r="BE68" s="249"/>
      <c r="BF68" s="249"/>
      <c r="BG68" s="249"/>
      <c r="BH68" s="250"/>
    </row>
    <row r="69" spans="2:60" ht="20.25" customHeight="1" x14ac:dyDescent="0.45">
      <c r="B69" s="129"/>
      <c r="C69" s="381"/>
      <c r="D69" s="382"/>
      <c r="E69" s="383"/>
      <c r="F69" s="177"/>
      <c r="G69" s="173"/>
      <c r="H69" s="343"/>
      <c r="I69" s="257"/>
      <c r="J69" s="258"/>
      <c r="K69" s="258"/>
      <c r="L69" s="259"/>
      <c r="M69" s="270"/>
      <c r="N69" s="271"/>
      <c r="O69" s="272"/>
      <c r="P69" s="44" t="s">
        <v>18</v>
      </c>
      <c r="Q69" s="45"/>
      <c r="R69" s="45"/>
      <c r="S69" s="46"/>
      <c r="T69" s="60"/>
      <c r="U69" s="216"/>
      <c r="V69" s="217"/>
      <c r="W69" s="217"/>
      <c r="X69" s="217"/>
      <c r="Y69" s="217"/>
      <c r="Z69" s="217"/>
      <c r="AA69" s="218"/>
      <c r="AB69" s="216"/>
      <c r="AC69" s="217"/>
      <c r="AD69" s="217"/>
      <c r="AE69" s="217"/>
      <c r="AF69" s="217"/>
      <c r="AG69" s="217"/>
      <c r="AH69" s="218"/>
      <c r="AI69" s="216"/>
      <c r="AJ69" s="217"/>
      <c r="AK69" s="217"/>
      <c r="AL69" s="217"/>
      <c r="AM69" s="217"/>
      <c r="AN69" s="217"/>
      <c r="AO69" s="218"/>
      <c r="AP69" s="216"/>
      <c r="AQ69" s="217"/>
      <c r="AR69" s="217"/>
      <c r="AS69" s="217"/>
      <c r="AT69" s="217"/>
      <c r="AU69" s="217"/>
      <c r="AV69" s="218"/>
      <c r="AW69" s="216"/>
      <c r="AX69" s="217"/>
      <c r="AY69" s="217"/>
      <c r="AZ69" s="279"/>
      <c r="BA69" s="280"/>
      <c r="BB69" s="281"/>
      <c r="BC69" s="280"/>
      <c r="BD69" s="242"/>
      <c r="BE69" s="243"/>
      <c r="BF69" s="243"/>
      <c r="BG69" s="243"/>
      <c r="BH69" s="244"/>
    </row>
    <row r="70" spans="2:60" ht="20.25" customHeight="1" x14ac:dyDescent="0.45">
      <c r="B70" s="125">
        <f>B67+1</f>
        <v>17</v>
      </c>
      <c r="C70" s="375"/>
      <c r="D70" s="376"/>
      <c r="E70" s="377"/>
      <c r="F70" s="178">
        <f>C69</f>
        <v>0</v>
      </c>
      <c r="G70" s="174"/>
      <c r="H70" s="336"/>
      <c r="I70" s="260"/>
      <c r="J70" s="261"/>
      <c r="K70" s="261"/>
      <c r="L70" s="262"/>
      <c r="M70" s="273"/>
      <c r="N70" s="274"/>
      <c r="O70" s="275"/>
      <c r="P70" s="23" t="s">
        <v>72</v>
      </c>
      <c r="Q70" s="24"/>
      <c r="R70" s="24"/>
      <c r="S70" s="19"/>
      <c r="T70" s="53"/>
      <c r="U70" s="210" t="str">
        <f>IF(U69="","",VLOOKUP(U69,'シフト記号表（勤務時間帯）'!$D$6:$X$47,21,FALSE))</f>
        <v/>
      </c>
      <c r="V70" s="211" t="str">
        <f>IF(V69="","",VLOOKUP(V69,'シフト記号表（勤務時間帯）'!$D$6:$X$47,21,FALSE))</f>
        <v/>
      </c>
      <c r="W70" s="211" t="str">
        <f>IF(W69="","",VLOOKUP(W69,'シフト記号表（勤務時間帯）'!$D$6:$X$47,21,FALSE))</f>
        <v/>
      </c>
      <c r="X70" s="211" t="str">
        <f>IF(X69="","",VLOOKUP(X69,'シフト記号表（勤務時間帯）'!$D$6:$X$47,21,FALSE))</f>
        <v/>
      </c>
      <c r="Y70" s="211" t="str">
        <f>IF(Y69="","",VLOOKUP(Y69,'シフト記号表（勤務時間帯）'!$D$6:$X$47,21,FALSE))</f>
        <v/>
      </c>
      <c r="Z70" s="211" t="str">
        <f>IF(Z69="","",VLOOKUP(Z69,'シフト記号表（勤務時間帯）'!$D$6:$X$47,21,FALSE))</f>
        <v/>
      </c>
      <c r="AA70" s="212" t="str">
        <f>IF(AA69="","",VLOOKUP(AA69,'シフト記号表（勤務時間帯）'!$D$6:$X$47,21,FALSE))</f>
        <v/>
      </c>
      <c r="AB70" s="210" t="str">
        <f>IF(AB69="","",VLOOKUP(AB69,'シフト記号表（勤務時間帯）'!$D$6:$X$47,21,FALSE))</f>
        <v/>
      </c>
      <c r="AC70" s="211" t="str">
        <f>IF(AC69="","",VLOOKUP(AC69,'シフト記号表（勤務時間帯）'!$D$6:$X$47,21,FALSE))</f>
        <v/>
      </c>
      <c r="AD70" s="211" t="str">
        <f>IF(AD69="","",VLOOKUP(AD69,'シフト記号表（勤務時間帯）'!$D$6:$X$47,21,FALSE))</f>
        <v/>
      </c>
      <c r="AE70" s="211" t="str">
        <f>IF(AE69="","",VLOOKUP(AE69,'シフト記号表（勤務時間帯）'!$D$6:$X$47,21,FALSE))</f>
        <v/>
      </c>
      <c r="AF70" s="211" t="str">
        <f>IF(AF69="","",VLOOKUP(AF69,'シフト記号表（勤務時間帯）'!$D$6:$X$47,21,FALSE))</f>
        <v/>
      </c>
      <c r="AG70" s="211" t="str">
        <f>IF(AG69="","",VLOOKUP(AG69,'シフト記号表（勤務時間帯）'!$D$6:$X$47,21,FALSE))</f>
        <v/>
      </c>
      <c r="AH70" s="212" t="str">
        <f>IF(AH69="","",VLOOKUP(AH69,'シフト記号表（勤務時間帯）'!$D$6:$X$47,21,FALSE))</f>
        <v/>
      </c>
      <c r="AI70" s="210" t="str">
        <f>IF(AI69="","",VLOOKUP(AI69,'シフト記号表（勤務時間帯）'!$D$6:$X$47,21,FALSE))</f>
        <v/>
      </c>
      <c r="AJ70" s="211" t="str">
        <f>IF(AJ69="","",VLOOKUP(AJ69,'シフト記号表（勤務時間帯）'!$D$6:$X$47,21,FALSE))</f>
        <v/>
      </c>
      <c r="AK70" s="211" t="str">
        <f>IF(AK69="","",VLOOKUP(AK69,'シフト記号表（勤務時間帯）'!$D$6:$X$47,21,FALSE))</f>
        <v/>
      </c>
      <c r="AL70" s="211" t="str">
        <f>IF(AL69="","",VLOOKUP(AL69,'シフト記号表（勤務時間帯）'!$D$6:$X$47,21,FALSE))</f>
        <v/>
      </c>
      <c r="AM70" s="211" t="str">
        <f>IF(AM69="","",VLOOKUP(AM69,'シフト記号表（勤務時間帯）'!$D$6:$X$47,21,FALSE))</f>
        <v/>
      </c>
      <c r="AN70" s="211" t="str">
        <f>IF(AN69="","",VLOOKUP(AN69,'シフト記号表（勤務時間帯）'!$D$6:$X$47,21,FALSE))</f>
        <v/>
      </c>
      <c r="AO70" s="212" t="str">
        <f>IF(AO69="","",VLOOKUP(AO69,'シフト記号表（勤務時間帯）'!$D$6:$X$47,21,FALSE))</f>
        <v/>
      </c>
      <c r="AP70" s="210" t="str">
        <f>IF(AP69="","",VLOOKUP(AP69,'シフト記号表（勤務時間帯）'!$D$6:$X$47,21,FALSE))</f>
        <v/>
      </c>
      <c r="AQ70" s="211" t="str">
        <f>IF(AQ69="","",VLOOKUP(AQ69,'シフト記号表（勤務時間帯）'!$D$6:$X$47,21,FALSE))</f>
        <v/>
      </c>
      <c r="AR70" s="211" t="str">
        <f>IF(AR69="","",VLOOKUP(AR69,'シフト記号表（勤務時間帯）'!$D$6:$X$47,21,FALSE))</f>
        <v/>
      </c>
      <c r="AS70" s="211" t="str">
        <f>IF(AS69="","",VLOOKUP(AS69,'シフト記号表（勤務時間帯）'!$D$6:$X$47,21,FALSE))</f>
        <v/>
      </c>
      <c r="AT70" s="211" t="str">
        <f>IF(AT69="","",VLOOKUP(AT69,'シフト記号表（勤務時間帯）'!$D$6:$X$47,21,FALSE))</f>
        <v/>
      </c>
      <c r="AU70" s="211" t="str">
        <f>IF(AU69="","",VLOOKUP(AU69,'シフト記号表（勤務時間帯）'!$D$6:$X$47,21,FALSE))</f>
        <v/>
      </c>
      <c r="AV70" s="212" t="str">
        <f>IF(AV69="","",VLOOKUP(AV69,'シフト記号表（勤務時間帯）'!$D$6:$X$47,21,FALSE))</f>
        <v/>
      </c>
      <c r="AW70" s="210" t="str">
        <f>IF(AW69="","",VLOOKUP(AW69,'シフト記号表（勤務時間帯）'!$D$6:$X$47,21,FALSE))</f>
        <v/>
      </c>
      <c r="AX70" s="211" t="str">
        <f>IF(AX69="","",VLOOKUP(AX69,'シフト記号表（勤務時間帯）'!$D$6:$X$47,21,FALSE))</f>
        <v/>
      </c>
      <c r="AY70" s="211" t="str">
        <f>IF(AY69="","",VLOOKUP(AY69,'シフト記号表（勤務時間帯）'!$D$6:$X$47,21,FALSE))</f>
        <v/>
      </c>
      <c r="AZ70" s="251">
        <f>IF($BC$3="４週",SUM(U70:AV70),IF($BC$3="暦月",SUM(U70:AY70),""))</f>
        <v>0</v>
      </c>
      <c r="BA70" s="252"/>
      <c r="BB70" s="253">
        <f>IF($BC$3="４週",AZ70/4,IF($BC$3="暦月",(AZ70/($BC$8/7)),""))</f>
        <v>0</v>
      </c>
      <c r="BC70" s="252"/>
      <c r="BD70" s="245"/>
      <c r="BE70" s="246"/>
      <c r="BF70" s="246"/>
      <c r="BG70" s="246"/>
      <c r="BH70" s="247"/>
    </row>
    <row r="71" spans="2:60" ht="20.25" customHeight="1" x14ac:dyDescent="0.45">
      <c r="B71" s="127"/>
      <c r="C71" s="378"/>
      <c r="D71" s="379"/>
      <c r="E71" s="380"/>
      <c r="F71" s="179"/>
      <c r="G71" s="175">
        <f>C69</f>
        <v>0</v>
      </c>
      <c r="H71" s="337"/>
      <c r="I71" s="263"/>
      <c r="J71" s="264"/>
      <c r="K71" s="264"/>
      <c r="L71" s="265"/>
      <c r="M71" s="276"/>
      <c r="N71" s="277"/>
      <c r="O71" s="278"/>
      <c r="P71" s="206" t="s">
        <v>73</v>
      </c>
      <c r="Q71" s="26"/>
      <c r="R71" s="26"/>
      <c r="S71" s="18"/>
      <c r="T71" s="57"/>
      <c r="U71" s="213" t="str">
        <f>IF(U69="","",VLOOKUP(U69,'シフト記号表（勤務時間帯）'!$D$6:$Z$47,23,FALSE))</f>
        <v/>
      </c>
      <c r="V71" s="214" t="str">
        <f>IF(V69="","",VLOOKUP(V69,'シフト記号表（勤務時間帯）'!$D$6:$Z$47,23,FALSE))</f>
        <v/>
      </c>
      <c r="W71" s="214" t="str">
        <f>IF(W69="","",VLOOKUP(W69,'シフト記号表（勤務時間帯）'!$D$6:$Z$47,23,FALSE))</f>
        <v/>
      </c>
      <c r="X71" s="214" t="str">
        <f>IF(X69="","",VLOOKUP(X69,'シフト記号表（勤務時間帯）'!$D$6:$Z$47,23,FALSE))</f>
        <v/>
      </c>
      <c r="Y71" s="214" t="str">
        <f>IF(Y69="","",VLOOKUP(Y69,'シフト記号表（勤務時間帯）'!$D$6:$Z$47,23,FALSE))</f>
        <v/>
      </c>
      <c r="Z71" s="214" t="str">
        <f>IF(Z69="","",VLOOKUP(Z69,'シフト記号表（勤務時間帯）'!$D$6:$Z$47,23,FALSE))</f>
        <v/>
      </c>
      <c r="AA71" s="215" t="str">
        <f>IF(AA69="","",VLOOKUP(AA69,'シフト記号表（勤務時間帯）'!$D$6:$Z$47,23,FALSE))</f>
        <v/>
      </c>
      <c r="AB71" s="213" t="str">
        <f>IF(AB69="","",VLOOKUP(AB69,'シフト記号表（勤務時間帯）'!$D$6:$Z$47,23,FALSE))</f>
        <v/>
      </c>
      <c r="AC71" s="214" t="str">
        <f>IF(AC69="","",VLOOKUP(AC69,'シフト記号表（勤務時間帯）'!$D$6:$Z$47,23,FALSE))</f>
        <v/>
      </c>
      <c r="AD71" s="214" t="str">
        <f>IF(AD69="","",VLOOKUP(AD69,'シフト記号表（勤務時間帯）'!$D$6:$Z$47,23,FALSE))</f>
        <v/>
      </c>
      <c r="AE71" s="214" t="str">
        <f>IF(AE69="","",VLOOKUP(AE69,'シフト記号表（勤務時間帯）'!$D$6:$Z$47,23,FALSE))</f>
        <v/>
      </c>
      <c r="AF71" s="214" t="str">
        <f>IF(AF69="","",VLOOKUP(AF69,'シフト記号表（勤務時間帯）'!$D$6:$Z$47,23,FALSE))</f>
        <v/>
      </c>
      <c r="AG71" s="214" t="str">
        <f>IF(AG69="","",VLOOKUP(AG69,'シフト記号表（勤務時間帯）'!$D$6:$Z$47,23,FALSE))</f>
        <v/>
      </c>
      <c r="AH71" s="215" t="str">
        <f>IF(AH69="","",VLOOKUP(AH69,'シフト記号表（勤務時間帯）'!$D$6:$Z$47,23,FALSE))</f>
        <v/>
      </c>
      <c r="AI71" s="213" t="str">
        <f>IF(AI69="","",VLOOKUP(AI69,'シフト記号表（勤務時間帯）'!$D$6:$Z$47,23,FALSE))</f>
        <v/>
      </c>
      <c r="AJ71" s="214" t="str">
        <f>IF(AJ69="","",VLOOKUP(AJ69,'シフト記号表（勤務時間帯）'!$D$6:$Z$47,23,FALSE))</f>
        <v/>
      </c>
      <c r="AK71" s="214" t="str">
        <f>IF(AK69="","",VLOOKUP(AK69,'シフト記号表（勤務時間帯）'!$D$6:$Z$47,23,FALSE))</f>
        <v/>
      </c>
      <c r="AL71" s="214" t="str">
        <f>IF(AL69="","",VLOOKUP(AL69,'シフト記号表（勤務時間帯）'!$D$6:$Z$47,23,FALSE))</f>
        <v/>
      </c>
      <c r="AM71" s="214" t="str">
        <f>IF(AM69="","",VLOOKUP(AM69,'シフト記号表（勤務時間帯）'!$D$6:$Z$47,23,FALSE))</f>
        <v/>
      </c>
      <c r="AN71" s="214" t="str">
        <f>IF(AN69="","",VLOOKUP(AN69,'シフト記号表（勤務時間帯）'!$D$6:$Z$47,23,FALSE))</f>
        <v/>
      </c>
      <c r="AO71" s="215" t="str">
        <f>IF(AO69="","",VLOOKUP(AO69,'シフト記号表（勤務時間帯）'!$D$6:$Z$47,23,FALSE))</f>
        <v/>
      </c>
      <c r="AP71" s="213" t="str">
        <f>IF(AP69="","",VLOOKUP(AP69,'シフト記号表（勤務時間帯）'!$D$6:$Z$47,23,FALSE))</f>
        <v/>
      </c>
      <c r="AQ71" s="214" t="str">
        <f>IF(AQ69="","",VLOOKUP(AQ69,'シフト記号表（勤務時間帯）'!$D$6:$Z$47,23,FALSE))</f>
        <v/>
      </c>
      <c r="AR71" s="214" t="str">
        <f>IF(AR69="","",VLOOKUP(AR69,'シフト記号表（勤務時間帯）'!$D$6:$Z$47,23,FALSE))</f>
        <v/>
      </c>
      <c r="AS71" s="214" t="str">
        <f>IF(AS69="","",VLOOKUP(AS69,'シフト記号表（勤務時間帯）'!$D$6:$Z$47,23,FALSE))</f>
        <v/>
      </c>
      <c r="AT71" s="214" t="str">
        <f>IF(AT69="","",VLOOKUP(AT69,'シフト記号表（勤務時間帯）'!$D$6:$Z$47,23,FALSE))</f>
        <v/>
      </c>
      <c r="AU71" s="214" t="str">
        <f>IF(AU69="","",VLOOKUP(AU69,'シフト記号表（勤務時間帯）'!$D$6:$Z$47,23,FALSE))</f>
        <v/>
      </c>
      <c r="AV71" s="215" t="str">
        <f>IF(AV69="","",VLOOKUP(AV69,'シフト記号表（勤務時間帯）'!$D$6:$Z$47,23,FALSE))</f>
        <v/>
      </c>
      <c r="AW71" s="213" t="str">
        <f>IF(AW69="","",VLOOKUP(AW69,'シフト記号表（勤務時間帯）'!$D$6:$Z$47,23,FALSE))</f>
        <v/>
      </c>
      <c r="AX71" s="214" t="str">
        <f>IF(AX69="","",VLOOKUP(AX69,'シフト記号表（勤務時間帯）'!$D$6:$Z$47,23,FALSE))</f>
        <v/>
      </c>
      <c r="AY71" s="214" t="str">
        <f>IF(AY69="","",VLOOKUP(AY69,'シフト記号表（勤務時間帯）'!$D$6:$Z$47,23,FALSE))</f>
        <v/>
      </c>
      <c r="AZ71" s="254">
        <f>IF($BC$3="４週",SUM(U71:AV71),IF($BC$3="暦月",SUM(U71:AY71),""))</f>
        <v>0</v>
      </c>
      <c r="BA71" s="255"/>
      <c r="BB71" s="256">
        <f>IF($BC$3="４週",AZ71/4,IF($BC$3="暦月",(AZ71/($BC$8/7)),""))</f>
        <v>0</v>
      </c>
      <c r="BC71" s="255"/>
      <c r="BD71" s="248"/>
      <c r="BE71" s="249"/>
      <c r="BF71" s="249"/>
      <c r="BG71" s="249"/>
      <c r="BH71" s="250"/>
    </row>
    <row r="72" spans="2:60" ht="20.25" customHeight="1" x14ac:dyDescent="0.45">
      <c r="B72" s="129"/>
      <c r="C72" s="381"/>
      <c r="D72" s="382"/>
      <c r="E72" s="383"/>
      <c r="F72" s="177"/>
      <c r="G72" s="173"/>
      <c r="H72" s="343"/>
      <c r="I72" s="257"/>
      <c r="J72" s="258"/>
      <c r="K72" s="258"/>
      <c r="L72" s="259"/>
      <c r="M72" s="270"/>
      <c r="N72" s="271"/>
      <c r="O72" s="272"/>
      <c r="P72" s="44" t="s">
        <v>18</v>
      </c>
      <c r="Q72" s="45"/>
      <c r="R72" s="45"/>
      <c r="S72" s="46"/>
      <c r="T72" s="60"/>
      <c r="U72" s="216"/>
      <c r="V72" s="217"/>
      <c r="W72" s="217"/>
      <c r="X72" s="217"/>
      <c r="Y72" s="217"/>
      <c r="Z72" s="217"/>
      <c r="AA72" s="218"/>
      <c r="AB72" s="216"/>
      <c r="AC72" s="217"/>
      <c r="AD72" s="217"/>
      <c r="AE72" s="217"/>
      <c r="AF72" s="217"/>
      <c r="AG72" s="217"/>
      <c r="AH72" s="218"/>
      <c r="AI72" s="216"/>
      <c r="AJ72" s="217"/>
      <c r="AK72" s="217"/>
      <c r="AL72" s="217"/>
      <c r="AM72" s="217"/>
      <c r="AN72" s="217"/>
      <c r="AO72" s="218"/>
      <c r="AP72" s="216"/>
      <c r="AQ72" s="217"/>
      <c r="AR72" s="217"/>
      <c r="AS72" s="217"/>
      <c r="AT72" s="217"/>
      <c r="AU72" s="217"/>
      <c r="AV72" s="218"/>
      <c r="AW72" s="216"/>
      <c r="AX72" s="217"/>
      <c r="AY72" s="217"/>
      <c r="AZ72" s="279"/>
      <c r="BA72" s="280"/>
      <c r="BB72" s="281"/>
      <c r="BC72" s="280"/>
      <c r="BD72" s="242"/>
      <c r="BE72" s="243"/>
      <c r="BF72" s="243"/>
      <c r="BG72" s="243"/>
      <c r="BH72" s="244"/>
    </row>
    <row r="73" spans="2:60" ht="20.25" customHeight="1" x14ac:dyDescent="0.45">
      <c r="B73" s="125">
        <f>B70+1</f>
        <v>18</v>
      </c>
      <c r="C73" s="375"/>
      <c r="D73" s="376"/>
      <c r="E73" s="377"/>
      <c r="F73" s="178">
        <f>C72</f>
        <v>0</v>
      </c>
      <c r="G73" s="174"/>
      <c r="H73" s="336"/>
      <c r="I73" s="260"/>
      <c r="J73" s="261"/>
      <c r="K73" s="261"/>
      <c r="L73" s="262"/>
      <c r="M73" s="273"/>
      <c r="N73" s="274"/>
      <c r="O73" s="275"/>
      <c r="P73" s="23" t="s">
        <v>72</v>
      </c>
      <c r="Q73" s="24"/>
      <c r="R73" s="24"/>
      <c r="S73" s="19"/>
      <c r="T73" s="53"/>
      <c r="U73" s="210" t="str">
        <f>IF(U72="","",VLOOKUP(U72,'シフト記号表（勤務時間帯）'!$D$6:$X$47,21,FALSE))</f>
        <v/>
      </c>
      <c r="V73" s="211" t="str">
        <f>IF(V72="","",VLOOKUP(V72,'シフト記号表（勤務時間帯）'!$D$6:$X$47,21,FALSE))</f>
        <v/>
      </c>
      <c r="W73" s="211" t="str">
        <f>IF(W72="","",VLOOKUP(W72,'シフト記号表（勤務時間帯）'!$D$6:$X$47,21,FALSE))</f>
        <v/>
      </c>
      <c r="X73" s="211" t="str">
        <f>IF(X72="","",VLOOKUP(X72,'シフト記号表（勤務時間帯）'!$D$6:$X$47,21,FALSE))</f>
        <v/>
      </c>
      <c r="Y73" s="211" t="str">
        <f>IF(Y72="","",VLOOKUP(Y72,'シフト記号表（勤務時間帯）'!$D$6:$X$47,21,FALSE))</f>
        <v/>
      </c>
      <c r="Z73" s="211" t="str">
        <f>IF(Z72="","",VLOOKUP(Z72,'シフト記号表（勤務時間帯）'!$D$6:$X$47,21,FALSE))</f>
        <v/>
      </c>
      <c r="AA73" s="212" t="str">
        <f>IF(AA72="","",VLOOKUP(AA72,'シフト記号表（勤務時間帯）'!$D$6:$X$47,21,FALSE))</f>
        <v/>
      </c>
      <c r="AB73" s="210" t="str">
        <f>IF(AB72="","",VLOOKUP(AB72,'シフト記号表（勤務時間帯）'!$D$6:$X$47,21,FALSE))</f>
        <v/>
      </c>
      <c r="AC73" s="211" t="str">
        <f>IF(AC72="","",VLOOKUP(AC72,'シフト記号表（勤務時間帯）'!$D$6:$X$47,21,FALSE))</f>
        <v/>
      </c>
      <c r="AD73" s="211" t="str">
        <f>IF(AD72="","",VLOOKUP(AD72,'シフト記号表（勤務時間帯）'!$D$6:$X$47,21,FALSE))</f>
        <v/>
      </c>
      <c r="AE73" s="211" t="str">
        <f>IF(AE72="","",VLOOKUP(AE72,'シフト記号表（勤務時間帯）'!$D$6:$X$47,21,FALSE))</f>
        <v/>
      </c>
      <c r="AF73" s="211" t="str">
        <f>IF(AF72="","",VLOOKUP(AF72,'シフト記号表（勤務時間帯）'!$D$6:$X$47,21,FALSE))</f>
        <v/>
      </c>
      <c r="AG73" s="211" t="str">
        <f>IF(AG72="","",VLOOKUP(AG72,'シフト記号表（勤務時間帯）'!$D$6:$X$47,21,FALSE))</f>
        <v/>
      </c>
      <c r="AH73" s="212" t="str">
        <f>IF(AH72="","",VLOOKUP(AH72,'シフト記号表（勤務時間帯）'!$D$6:$X$47,21,FALSE))</f>
        <v/>
      </c>
      <c r="AI73" s="210" t="str">
        <f>IF(AI72="","",VLOOKUP(AI72,'シフト記号表（勤務時間帯）'!$D$6:$X$47,21,FALSE))</f>
        <v/>
      </c>
      <c r="AJ73" s="211" t="str">
        <f>IF(AJ72="","",VLOOKUP(AJ72,'シフト記号表（勤務時間帯）'!$D$6:$X$47,21,FALSE))</f>
        <v/>
      </c>
      <c r="AK73" s="211" t="str">
        <f>IF(AK72="","",VLOOKUP(AK72,'シフト記号表（勤務時間帯）'!$D$6:$X$47,21,FALSE))</f>
        <v/>
      </c>
      <c r="AL73" s="211" t="str">
        <f>IF(AL72="","",VLOOKUP(AL72,'シフト記号表（勤務時間帯）'!$D$6:$X$47,21,FALSE))</f>
        <v/>
      </c>
      <c r="AM73" s="211" t="str">
        <f>IF(AM72="","",VLOOKUP(AM72,'シフト記号表（勤務時間帯）'!$D$6:$X$47,21,FALSE))</f>
        <v/>
      </c>
      <c r="AN73" s="211" t="str">
        <f>IF(AN72="","",VLOOKUP(AN72,'シフト記号表（勤務時間帯）'!$D$6:$X$47,21,FALSE))</f>
        <v/>
      </c>
      <c r="AO73" s="212" t="str">
        <f>IF(AO72="","",VLOOKUP(AO72,'シフト記号表（勤務時間帯）'!$D$6:$X$47,21,FALSE))</f>
        <v/>
      </c>
      <c r="AP73" s="210" t="str">
        <f>IF(AP72="","",VLOOKUP(AP72,'シフト記号表（勤務時間帯）'!$D$6:$X$47,21,FALSE))</f>
        <v/>
      </c>
      <c r="AQ73" s="211" t="str">
        <f>IF(AQ72="","",VLOOKUP(AQ72,'シフト記号表（勤務時間帯）'!$D$6:$X$47,21,FALSE))</f>
        <v/>
      </c>
      <c r="AR73" s="211" t="str">
        <f>IF(AR72="","",VLOOKUP(AR72,'シフト記号表（勤務時間帯）'!$D$6:$X$47,21,FALSE))</f>
        <v/>
      </c>
      <c r="AS73" s="211" t="str">
        <f>IF(AS72="","",VLOOKUP(AS72,'シフト記号表（勤務時間帯）'!$D$6:$X$47,21,FALSE))</f>
        <v/>
      </c>
      <c r="AT73" s="211" t="str">
        <f>IF(AT72="","",VLOOKUP(AT72,'シフト記号表（勤務時間帯）'!$D$6:$X$47,21,FALSE))</f>
        <v/>
      </c>
      <c r="AU73" s="211" t="str">
        <f>IF(AU72="","",VLOOKUP(AU72,'シフト記号表（勤務時間帯）'!$D$6:$X$47,21,FALSE))</f>
        <v/>
      </c>
      <c r="AV73" s="212" t="str">
        <f>IF(AV72="","",VLOOKUP(AV72,'シフト記号表（勤務時間帯）'!$D$6:$X$47,21,FALSE))</f>
        <v/>
      </c>
      <c r="AW73" s="210" t="str">
        <f>IF(AW72="","",VLOOKUP(AW72,'シフト記号表（勤務時間帯）'!$D$6:$X$47,21,FALSE))</f>
        <v/>
      </c>
      <c r="AX73" s="211" t="str">
        <f>IF(AX72="","",VLOOKUP(AX72,'シフト記号表（勤務時間帯）'!$D$6:$X$47,21,FALSE))</f>
        <v/>
      </c>
      <c r="AY73" s="211" t="str">
        <f>IF(AY72="","",VLOOKUP(AY72,'シフト記号表（勤務時間帯）'!$D$6:$X$47,21,FALSE))</f>
        <v/>
      </c>
      <c r="AZ73" s="251">
        <f>IF($BC$3="４週",SUM(U73:AV73),IF($BC$3="暦月",SUM(U73:AY73),""))</f>
        <v>0</v>
      </c>
      <c r="BA73" s="252"/>
      <c r="BB73" s="253">
        <f>IF($BC$3="４週",AZ73/4,IF($BC$3="暦月",(AZ73/($BC$8/7)),""))</f>
        <v>0</v>
      </c>
      <c r="BC73" s="252"/>
      <c r="BD73" s="245"/>
      <c r="BE73" s="246"/>
      <c r="BF73" s="246"/>
      <c r="BG73" s="246"/>
      <c r="BH73" s="247"/>
    </row>
    <row r="74" spans="2:60" ht="20.25" customHeight="1" x14ac:dyDescent="0.45">
      <c r="B74" s="127"/>
      <c r="C74" s="378"/>
      <c r="D74" s="379"/>
      <c r="E74" s="380"/>
      <c r="F74" s="179"/>
      <c r="G74" s="175">
        <f>C72</f>
        <v>0</v>
      </c>
      <c r="H74" s="337"/>
      <c r="I74" s="263"/>
      <c r="J74" s="264"/>
      <c r="K74" s="264"/>
      <c r="L74" s="265"/>
      <c r="M74" s="276"/>
      <c r="N74" s="277"/>
      <c r="O74" s="278"/>
      <c r="P74" s="206" t="s">
        <v>73</v>
      </c>
      <c r="Q74" s="26"/>
      <c r="R74" s="26"/>
      <c r="S74" s="18"/>
      <c r="T74" s="57"/>
      <c r="U74" s="213" t="str">
        <f>IF(U72="","",VLOOKUP(U72,'シフト記号表（勤務時間帯）'!$D$6:$Z$47,23,FALSE))</f>
        <v/>
      </c>
      <c r="V74" s="214" t="str">
        <f>IF(V72="","",VLOOKUP(V72,'シフト記号表（勤務時間帯）'!$D$6:$Z$47,23,FALSE))</f>
        <v/>
      </c>
      <c r="W74" s="214" t="str">
        <f>IF(W72="","",VLOOKUP(W72,'シフト記号表（勤務時間帯）'!$D$6:$Z$47,23,FALSE))</f>
        <v/>
      </c>
      <c r="X74" s="214" t="str">
        <f>IF(X72="","",VLOOKUP(X72,'シフト記号表（勤務時間帯）'!$D$6:$Z$47,23,FALSE))</f>
        <v/>
      </c>
      <c r="Y74" s="214" t="str">
        <f>IF(Y72="","",VLOOKUP(Y72,'シフト記号表（勤務時間帯）'!$D$6:$Z$47,23,FALSE))</f>
        <v/>
      </c>
      <c r="Z74" s="214" t="str">
        <f>IF(Z72="","",VLOOKUP(Z72,'シフト記号表（勤務時間帯）'!$D$6:$Z$47,23,FALSE))</f>
        <v/>
      </c>
      <c r="AA74" s="215" t="str">
        <f>IF(AA72="","",VLOOKUP(AA72,'シフト記号表（勤務時間帯）'!$D$6:$Z$47,23,FALSE))</f>
        <v/>
      </c>
      <c r="AB74" s="213" t="str">
        <f>IF(AB72="","",VLOOKUP(AB72,'シフト記号表（勤務時間帯）'!$D$6:$Z$47,23,FALSE))</f>
        <v/>
      </c>
      <c r="AC74" s="214" t="str">
        <f>IF(AC72="","",VLOOKUP(AC72,'シフト記号表（勤務時間帯）'!$D$6:$Z$47,23,FALSE))</f>
        <v/>
      </c>
      <c r="AD74" s="214" t="str">
        <f>IF(AD72="","",VLOOKUP(AD72,'シフト記号表（勤務時間帯）'!$D$6:$Z$47,23,FALSE))</f>
        <v/>
      </c>
      <c r="AE74" s="214" t="str">
        <f>IF(AE72="","",VLOOKUP(AE72,'シフト記号表（勤務時間帯）'!$D$6:$Z$47,23,FALSE))</f>
        <v/>
      </c>
      <c r="AF74" s="214" t="str">
        <f>IF(AF72="","",VLOOKUP(AF72,'シフト記号表（勤務時間帯）'!$D$6:$Z$47,23,FALSE))</f>
        <v/>
      </c>
      <c r="AG74" s="214" t="str">
        <f>IF(AG72="","",VLOOKUP(AG72,'シフト記号表（勤務時間帯）'!$D$6:$Z$47,23,FALSE))</f>
        <v/>
      </c>
      <c r="AH74" s="215" t="str">
        <f>IF(AH72="","",VLOOKUP(AH72,'シフト記号表（勤務時間帯）'!$D$6:$Z$47,23,FALSE))</f>
        <v/>
      </c>
      <c r="AI74" s="213" t="str">
        <f>IF(AI72="","",VLOOKUP(AI72,'シフト記号表（勤務時間帯）'!$D$6:$Z$47,23,FALSE))</f>
        <v/>
      </c>
      <c r="AJ74" s="214" t="str">
        <f>IF(AJ72="","",VLOOKUP(AJ72,'シフト記号表（勤務時間帯）'!$D$6:$Z$47,23,FALSE))</f>
        <v/>
      </c>
      <c r="AK74" s="214" t="str">
        <f>IF(AK72="","",VLOOKUP(AK72,'シフト記号表（勤務時間帯）'!$D$6:$Z$47,23,FALSE))</f>
        <v/>
      </c>
      <c r="AL74" s="214" t="str">
        <f>IF(AL72="","",VLOOKUP(AL72,'シフト記号表（勤務時間帯）'!$D$6:$Z$47,23,FALSE))</f>
        <v/>
      </c>
      <c r="AM74" s="214" t="str">
        <f>IF(AM72="","",VLOOKUP(AM72,'シフト記号表（勤務時間帯）'!$D$6:$Z$47,23,FALSE))</f>
        <v/>
      </c>
      <c r="AN74" s="214" t="str">
        <f>IF(AN72="","",VLOOKUP(AN72,'シフト記号表（勤務時間帯）'!$D$6:$Z$47,23,FALSE))</f>
        <v/>
      </c>
      <c r="AO74" s="215" t="str">
        <f>IF(AO72="","",VLOOKUP(AO72,'シフト記号表（勤務時間帯）'!$D$6:$Z$47,23,FALSE))</f>
        <v/>
      </c>
      <c r="AP74" s="213" t="str">
        <f>IF(AP72="","",VLOOKUP(AP72,'シフト記号表（勤務時間帯）'!$D$6:$Z$47,23,FALSE))</f>
        <v/>
      </c>
      <c r="AQ74" s="214" t="str">
        <f>IF(AQ72="","",VLOOKUP(AQ72,'シフト記号表（勤務時間帯）'!$D$6:$Z$47,23,FALSE))</f>
        <v/>
      </c>
      <c r="AR74" s="214" t="str">
        <f>IF(AR72="","",VLOOKUP(AR72,'シフト記号表（勤務時間帯）'!$D$6:$Z$47,23,FALSE))</f>
        <v/>
      </c>
      <c r="AS74" s="214" t="str">
        <f>IF(AS72="","",VLOOKUP(AS72,'シフト記号表（勤務時間帯）'!$D$6:$Z$47,23,FALSE))</f>
        <v/>
      </c>
      <c r="AT74" s="214" t="str">
        <f>IF(AT72="","",VLOOKUP(AT72,'シフト記号表（勤務時間帯）'!$D$6:$Z$47,23,FALSE))</f>
        <v/>
      </c>
      <c r="AU74" s="214" t="str">
        <f>IF(AU72="","",VLOOKUP(AU72,'シフト記号表（勤務時間帯）'!$D$6:$Z$47,23,FALSE))</f>
        <v/>
      </c>
      <c r="AV74" s="215" t="str">
        <f>IF(AV72="","",VLOOKUP(AV72,'シフト記号表（勤務時間帯）'!$D$6:$Z$47,23,FALSE))</f>
        <v/>
      </c>
      <c r="AW74" s="213" t="str">
        <f>IF(AW72="","",VLOOKUP(AW72,'シフト記号表（勤務時間帯）'!$D$6:$Z$47,23,FALSE))</f>
        <v/>
      </c>
      <c r="AX74" s="214" t="str">
        <f>IF(AX72="","",VLOOKUP(AX72,'シフト記号表（勤務時間帯）'!$D$6:$Z$47,23,FALSE))</f>
        <v/>
      </c>
      <c r="AY74" s="214" t="str">
        <f>IF(AY72="","",VLOOKUP(AY72,'シフト記号表（勤務時間帯）'!$D$6:$Z$47,23,FALSE))</f>
        <v/>
      </c>
      <c r="AZ74" s="254">
        <f>IF($BC$3="４週",SUM(U74:AV74),IF($BC$3="暦月",SUM(U74:AY74),""))</f>
        <v>0</v>
      </c>
      <c r="BA74" s="255"/>
      <c r="BB74" s="256">
        <f>IF($BC$3="４週",AZ74/4,IF($BC$3="暦月",(AZ74/($BC$8/7)),""))</f>
        <v>0</v>
      </c>
      <c r="BC74" s="255"/>
      <c r="BD74" s="248"/>
      <c r="BE74" s="249"/>
      <c r="BF74" s="249"/>
      <c r="BG74" s="249"/>
      <c r="BH74" s="250"/>
    </row>
    <row r="75" spans="2:60" ht="20.25" customHeight="1" x14ac:dyDescent="0.45">
      <c r="B75" s="129"/>
      <c r="C75" s="381"/>
      <c r="D75" s="382"/>
      <c r="E75" s="383"/>
      <c r="F75" s="177"/>
      <c r="G75" s="173"/>
      <c r="H75" s="343"/>
      <c r="I75" s="257"/>
      <c r="J75" s="258"/>
      <c r="K75" s="258"/>
      <c r="L75" s="259"/>
      <c r="M75" s="270"/>
      <c r="N75" s="271"/>
      <c r="O75" s="272"/>
      <c r="P75" s="44" t="s">
        <v>18</v>
      </c>
      <c r="Q75" s="45"/>
      <c r="R75" s="45"/>
      <c r="S75" s="46"/>
      <c r="T75" s="60"/>
      <c r="U75" s="216"/>
      <c r="V75" s="217"/>
      <c r="W75" s="217"/>
      <c r="X75" s="217"/>
      <c r="Y75" s="217"/>
      <c r="Z75" s="217"/>
      <c r="AA75" s="218"/>
      <c r="AB75" s="216"/>
      <c r="AC75" s="217"/>
      <c r="AD75" s="217"/>
      <c r="AE75" s="217"/>
      <c r="AF75" s="217"/>
      <c r="AG75" s="217"/>
      <c r="AH75" s="218"/>
      <c r="AI75" s="216"/>
      <c r="AJ75" s="217"/>
      <c r="AK75" s="217"/>
      <c r="AL75" s="217"/>
      <c r="AM75" s="217"/>
      <c r="AN75" s="217"/>
      <c r="AO75" s="218"/>
      <c r="AP75" s="216"/>
      <c r="AQ75" s="217"/>
      <c r="AR75" s="217"/>
      <c r="AS75" s="217"/>
      <c r="AT75" s="217"/>
      <c r="AU75" s="217"/>
      <c r="AV75" s="218"/>
      <c r="AW75" s="216"/>
      <c r="AX75" s="217"/>
      <c r="AY75" s="217"/>
      <c r="AZ75" s="279"/>
      <c r="BA75" s="280"/>
      <c r="BB75" s="281"/>
      <c r="BC75" s="280"/>
      <c r="BD75" s="242"/>
      <c r="BE75" s="243"/>
      <c r="BF75" s="243"/>
      <c r="BG75" s="243"/>
      <c r="BH75" s="244"/>
    </row>
    <row r="76" spans="2:60" ht="20.25" customHeight="1" x14ac:dyDescent="0.45">
      <c r="B76" s="125">
        <f>B73+1</f>
        <v>19</v>
      </c>
      <c r="C76" s="375"/>
      <c r="D76" s="376"/>
      <c r="E76" s="377"/>
      <c r="F76" s="178">
        <f>C75</f>
        <v>0</v>
      </c>
      <c r="G76" s="174"/>
      <c r="H76" s="336"/>
      <c r="I76" s="260"/>
      <c r="J76" s="261"/>
      <c r="K76" s="261"/>
      <c r="L76" s="262"/>
      <c r="M76" s="273"/>
      <c r="N76" s="274"/>
      <c r="O76" s="275"/>
      <c r="P76" s="23" t="s">
        <v>72</v>
      </c>
      <c r="Q76" s="24"/>
      <c r="R76" s="24"/>
      <c r="S76" s="19"/>
      <c r="T76" s="53"/>
      <c r="U76" s="210" t="str">
        <f>IF(U75="","",VLOOKUP(U75,'シフト記号表（勤務時間帯）'!$D$6:$X$47,21,FALSE))</f>
        <v/>
      </c>
      <c r="V76" s="211" t="str">
        <f>IF(V75="","",VLOOKUP(V75,'シフト記号表（勤務時間帯）'!$D$6:$X$47,21,FALSE))</f>
        <v/>
      </c>
      <c r="W76" s="211" t="str">
        <f>IF(W75="","",VLOOKUP(W75,'シフト記号表（勤務時間帯）'!$D$6:$X$47,21,FALSE))</f>
        <v/>
      </c>
      <c r="X76" s="211" t="str">
        <f>IF(X75="","",VLOOKUP(X75,'シフト記号表（勤務時間帯）'!$D$6:$X$47,21,FALSE))</f>
        <v/>
      </c>
      <c r="Y76" s="211" t="str">
        <f>IF(Y75="","",VLOOKUP(Y75,'シフト記号表（勤務時間帯）'!$D$6:$X$47,21,FALSE))</f>
        <v/>
      </c>
      <c r="Z76" s="211" t="str">
        <f>IF(Z75="","",VLOOKUP(Z75,'シフト記号表（勤務時間帯）'!$D$6:$X$47,21,FALSE))</f>
        <v/>
      </c>
      <c r="AA76" s="212" t="str">
        <f>IF(AA75="","",VLOOKUP(AA75,'シフト記号表（勤務時間帯）'!$D$6:$X$47,21,FALSE))</f>
        <v/>
      </c>
      <c r="AB76" s="210" t="str">
        <f>IF(AB75="","",VLOOKUP(AB75,'シフト記号表（勤務時間帯）'!$D$6:$X$47,21,FALSE))</f>
        <v/>
      </c>
      <c r="AC76" s="211" t="str">
        <f>IF(AC75="","",VLOOKUP(AC75,'シフト記号表（勤務時間帯）'!$D$6:$X$47,21,FALSE))</f>
        <v/>
      </c>
      <c r="AD76" s="211" t="str">
        <f>IF(AD75="","",VLOOKUP(AD75,'シフト記号表（勤務時間帯）'!$D$6:$X$47,21,FALSE))</f>
        <v/>
      </c>
      <c r="AE76" s="211" t="str">
        <f>IF(AE75="","",VLOOKUP(AE75,'シフト記号表（勤務時間帯）'!$D$6:$X$47,21,FALSE))</f>
        <v/>
      </c>
      <c r="AF76" s="211" t="str">
        <f>IF(AF75="","",VLOOKUP(AF75,'シフト記号表（勤務時間帯）'!$D$6:$X$47,21,FALSE))</f>
        <v/>
      </c>
      <c r="AG76" s="211" t="str">
        <f>IF(AG75="","",VLOOKUP(AG75,'シフト記号表（勤務時間帯）'!$D$6:$X$47,21,FALSE))</f>
        <v/>
      </c>
      <c r="AH76" s="212" t="str">
        <f>IF(AH75="","",VLOOKUP(AH75,'シフト記号表（勤務時間帯）'!$D$6:$X$47,21,FALSE))</f>
        <v/>
      </c>
      <c r="AI76" s="210" t="str">
        <f>IF(AI75="","",VLOOKUP(AI75,'シフト記号表（勤務時間帯）'!$D$6:$X$47,21,FALSE))</f>
        <v/>
      </c>
      <c r="AJ76" s="211" t="str">
        <f>IF(AJ75="","",VLOOKUP(AJ75,'シフト記号表（勤務時間帯）'!$D$6:$X$47,21,FALSE))</f>
        <v/>
      </c>
      <c r="AK76" s="211" t="str">
        <f>IF(AK75="","",VLOOKUP(AK75,'シフト記号表（勤務時間帯）'!$D$6:$X$47,21,FALSE))</f>
        <v/>
      </c>
      <c r="AL76" s="211" t="str">
        <f>IF(AL75="","",VLOOKUP(AL75,'シフト記号表（勤務時間帯）'!$D$6:$X$47,21,FALSE))</f>
        <v/>
      </c>
      <c r="AM76" s="211" t="str">
        <f>IF(AM75="","",VLOOKUP(AM75,'シフト記号表（勤務時間帯）'!$D$6:$X$47,21,FALSE))</f>
        <v/>
      </c>
      <c r="AN76" s="211" t="str">
        <f>IF(AN75="","",VLOOKUP(AN75,'シフト記号表（勤務時間帯）'!$D$6:$X$47,21,FALSE))</f>
        <v/>
      </c>
      <c r="AO76" s="212" t="str">
        <f>IF(AO75="","",VLOOKUP(AO75,'シフト記号表（勤務時間帯）'!$D$6:$X$47,21,FALSE))</f>
        <v/>
      </c>
      <c r="AP76" s="210" t="str">
        <f>IF(AP75="","",VLOOKUP(AP75,'シフト記号表（勤務時間帯）'!$D$6:$X$47,21,FALSE))</f>
        <v/>
      </c>
      <c r="AQ76" s="211" t="str">
        <f>IF(AQ75="","",VLOOKUP(AQ75,'シフト記号表（勤務時間帯）'!$D$6:$X$47,21,FALSE))</f>
        <v/>
      </c>
      <c r="AR76" s="211" t="str">
        <f>IF(AR75="","",VLOOKUP(AR75,'シフト記号表（勤務時間帯）'!$D$6:$X$47,21,FALSE))</f>
        <v/>
      </c>
      <c r="AS76" s="211" t="str">
        <f>IF(AS75="","",VLOOKUP(AS75,'シフト記号表（勤務時間帯）'!$D$6:$X$47,21,FALSE))</f>
        <v/>
      </c>
      <c r="AT76" s="211" t="str">
        <f>IF(AT75="","",VLOOKUP(AT75,'シフト記号表（勤務時間帯）'!$D$6:$X$47,21,FALSE))</f>
        <v/>
      </c>
      <c r="AU76" s="211" t="str">
        <f>IF(AU75="","",VLOOKUP(AU75,'シフト記号表（勤務時間帯）'!$D$6:$X$47,21,FALSE))</f>
        <v/>
      </c>
      <c r="AV76" s="212" t="str">
        <f>IF(AV75="","",VLOOKUP(AV75,'シフト記号表（勤務時間帯）'!$D$6:$X$47,21,FALSE))</f>
        <v/>
      </c>
      <c r="AW76" s="210" t="str">
        <f>IF(AW75="","",VLOOKUP(AW75,'シフト記号表（勤務時間帯）'!$D$6:$X$47,21,FALSE))</f>
        <v/>
      </c>
      <c r="AX76" s="211" t="str">
        <f>IF(AX75="","",VLOOKUP(AX75,'シフト記号表（勤務時間帯）'!$D$6:$X$47,21,FALSE))</f>
        <v/>
      </c>
      <c r="AY76" s="211" t="str">
        <f>IF(AY75="","",VLOOKUP(AY75,'シフト記号表（勤務時間帯）'!$D$6:$X$47,21,FALSE))</f>
        <v/>
      </c>
      <c r="AZ76" s="251">
        <f>IF($BC$3="４週",SUM(U76:AV76),IF($BC$3="暦月",SUM(U76:AY76),""))</f>
        <v>0</v>
      </c>
      <c r="BA76" s="252"/>
      <c r="BB76" s="253">
        <f>IF($BC$3="４週",AZ76/4,IF($BC$3="暦月",(AZ76/($BC$8/7)),""))</f>
        <v>0</v>
      </c>
      <c r="BC76" s="252"/>
      <c r="BD76" s="245"/>
      <c r="BE76" s="246"/>
      <c r="BF76" s="246"/>
      <c r="BG76" s="246"/>
      <c r="BH76" s="247"/>
    </row>
    <row r="77" spans="2:60" ht="20.25" customHeight="1" x14ac:dyDescent="0.45">
      <c r="B77" s="127"/>
      <c r="C77" s="378"/>
      <c r="D77" s="379"/>
      <c r="E77" s="380"/>
      <c r="F77" s="179"/>
      <c r="G77" s="175">
        <f>C75</f>
        <v>0</v>
      </c>
      <c r="H77" s="337"/>
      <c r="I77" s="263"/>
      <c r="J77" s="264"/>
      <c r="K77" s="264"/>
      <c r="L77" s="265"/>
      <c r="M77" s="276"/>
      <c r="N77" s="277"/>
      <c r="O77" s="278"/>
      <c r="P77" s="206" t="s">
        <v>73</v>
      </c>
      <c r="Q77" s="26"/>
      <c r="R77" s="26"/>
      <c r="S77" s="18"/>
      <c r="T77" s="57"/>
      <c r="U77" s="213" t="str">
        <f>IF(U75="","",VLOOKUP(U75,'シフト記号表（勤務時間帯）'!$D$6:$Z$47,23,FALSE))</f>
        <v/>
      </c>
      <c r="V77" s="214" t="str">
        <f>IF(V75="","",VLOOKUP(V75,'シフト記号表（勤務時間帯）'!$D$6:$Z$47,23,FALSE))</f>
        <v/>
      </c>
      <c r="W77" s="214" t="str">
        <f>IF(W75="","",VLOOKUP(W75,'シフト記号表（勤務時間帯）'!$D$6:$Z$47,23,FALSE))</f>
        <v/>
      </c>
      <c r="X77" s="214" t="str">
        <f>IF(X75="","",VLOOKUP(X75,'シフト記号表（勤務時間帯）'!$D$6:$Z$47,23,FALSE))</f>
        <v/>
      </c>
      <c r="Y77" s="214" t="str">
        <f>IF(Y75="","",VLOOKUP(Y75,'シフト記号表（勤務時間帯）'!$D$6:$Z$47,23,FALSE))</f>
        <v/>
      </c>
      <c r="Z77" s="214" t="str">
        <f>IF(Z75="","",VLOOKUP(Z75,'シフト記号表（勤務時間帯）'!$D$6:$Z$47,23,FALSE))</f>
        <v/>
      </c>
      <c r="AA77" s="215" t="str">
        <f>IF(AA75="","",VLOOKUP(AA75,'シフト記号表（勤務時間帯）'!$D$6:$Z$47,23,FALSE))</f>
        <v/>
      </c>
      <c r="AB77" s="213" t="str">
        <f>IF(AB75="","",VLOOKUP(AB75,'シフト記号表（勤務時間帯）'!$D$6:$Z$47,23,FALSE))</f>
        <v/>
      </c>
      <c r="AC77" s="214" t="str">
        <f>IF(AC75="","",VLOOKUP(AC75,'シフト記号表（勤務時間帯）'!$D$6:$Z$47,23,FALSE))</f>
        <v/>
      </c>
      <c r="AD77" s="214" t="str">
        <f>IF(AD75="","",VLOOKUP(AD75,'シフト記号表（勤務時間帯）'!$D$6:$Z$47,23,FALSE))</f>
        <v/>
      </c>
      <c r="AE77" s="214" t="str">
        <f>IF(AE75="","",VLOOKUP(AE75,'シフト記号表（勤務時間帯）'!$D$6:$Z$47,23,FALSE))</f>
        <v/>
      </c>
      <c r="AF77" s="214" t="str">
        <f>IF(AF75="","",VLOOKUP(AF75,'シフト記号表（勤務時間帯）'!$D$6:$Z$47,23,FALSE))</f>
        <v/>
      </c>
      <c r="AG77" s="214" t="str">
        <f>IF(AG75="","",VLOOKUP(AG75,'シフト記号表（勤務時間帯）'!$D$6:$Z$47,23,FALSE))</f>
        <v/>
      </c>
      <c r="AH77" s="215" t="str">
        <f>IF(AH75="","",VLOOKUP(AH75,'シフト記号表（勤務時間帯）'!$D$6:$Z$47,23,FALSE))</f>
        <v/>
      </c>
      <c r="AI77" s="213" t="str">
        <f>IF(AI75="","",VLOOKUP(AI75,'シフト記号表（勤務時間帯）'!$D$6:$Z$47,23,FALSE))</f>
        <v/>
      </c>
      <c r="AJ77" s="214" t="str">
        <f>IF(AJ75="","",VLOOKUP(AJ75,'シフト記号表（勤務時間帯）'!$D$6:$Z$47,23,FALSE))</f>
        <v/>
      </c>
      <c r="AK77" s="214" t="str">
        <f>IF(AK75="","",VLOOKUP(AK75,'シフト記号表（勤務時間帯）'!$D$6:$Z$47,23,FALSE))</f>
        <v/>
      </c>
      <c r="AL77" s="214" t="str">
        <f>IF(AL75="","",VLOOKUP(AL75,'シフト記号表（勤務時間帯）'!$D$6:$Z$47,23,FALSE))</f>
        <v/>
      </c>
      <c r="AM77" s="214" t="str">
        <f>IF(AM75="","",VLOOKUP(AM75,'シフト記号表（勤務時間帯）'!$D$6:$Z$47,23,FALSE))</f>
        <v/>
      </c>
      <c r="AN77" s="214" t="str">
        <f>IF(AN75="","",VLOOKUP(AN75,'シフト記号表（勤務時間帯）'!$D$6:$Z$47,23,FALSE))</f>
        <v/>
      </c>
      <c r="AO77" s="215" t="str">
        <f>IF(AO75="","",VLOOKUP(AO75,'シフト記号表（勤務時間帯）'!$D$6:$Z$47,23,FALSE))</f>
        <v/>
      </c>
      <c r="AP77" s="213" t="str">
        <f>IF(AP75="","",VLOOKUP(AP75,'シフト記号表（勤務時間帯）'!$D$6:$Z$47,23,FALSE))</f>
        <v/>
      </c>
      <c r="AQ77" s="214" t="str">
        <f>IF(AQ75="","",VLOOKUP(AQ75,'シフト記号表（勤務時間帯）'!$D$6:$Z$47,23,FALSE))</f>
        <v/>
      </c>
      <c r="AR77" s="214" t="str">
        <f>IF(AR75="","",VLOOKUP(AR75,'シフト記号表（勤務時間帯）'!$D$6:$Z$47,23,FALSE))</f>
        <v/>
      </c>
      <c r="AS77" s="214" t="str">
        <f>IF(AS75="","",VLOOKUP(AS75,'シフト記号表（勤務時間帯）'!$D$6:$Z$47,23,FALSE))</f>
        <v/>
      </c>
      <c r="AT77" s="214" t="str">
        <f>IF(AT75="","",VLOOKUP(AT75,'シフト記号表（勤務時間帯）'!$D$6:$Z$47,23,FALSE))</f>
        <v/>
      </c>
      <c r="AU77" s="214" t="str">
        <f>IF(AU75="","",VLOOKUP(AU75,'シフト記号表（勤務時間帯）'!$D$6:$Z$47,23,FALSE))</f>
        <v/>
      </c>
      <c r="AV77" s="215" t="str">
        <f>IF(AV75="","",VLOOKUP(AV75,'シフト記号表（勤務時間帯）'!$D$6:$Z$47,23,FALSE))</f>
        <v/>
      </c>
      <c r="AW77" s="213" t="str">
        <f>IF(AW75="","",VLOOKUP(AW75,'シフト記号表（勤務時間帯）'!$D$6:$Z$47,23,FALSE))</f>
        <v/>
      </c>
      <c r="AX77" s="214" t="str">
        <f>IF(AX75="","",VLOOKUP(AX75,'シフト記号表（勤務時間帯）'!$D$6:$Z$47,23,FALSE))</f>
        <v/>
      </c>
      <c r="AY77" s="214" t="str">
        <f>IF(AY75="","",VLOOKUP(AY75,'シフト記号表（勤務時間帯）'!$D$6:$Z$47,23,FALSE))</f>
        <v/>
      </c>
      <c r="AZ77" s="254">
        <f>IF($BC$3="４週",SUM(U77:AV77),IF($BC$3="暦月",SUM(U77:AY77),""))</f>
        <v>0</v>
      </c>
      <c r="BA77" s="255"/>
      <c r="BB77" s="256">
        <f>IF($BC$3="４週",AZ77/4,IF($BC$3="暦月",(AZ77/($BC$8/7)),""))</f>
        <v>0</v>
      </c>
      <c r="BC77" s="255"/>
      <c r="BD77" s="248"/>
      <c r="BE77" s="249"/>
      <c r="BF77" s="249"/>
      <c r="BG77" s="249"/>
      <c r="BH77" s="250"/>
    </row>
    <row r="78" spans="2:60" ht="20.25" customHeight="1" x14ac:dyDescent="0.45">
      <c r="B78" s="129"/>
      <c r="C78" s="381"/>
      <c r="D78" s="382"/>
      <c r="E78" s="383"/>
      <c r="F78" s="177"/>
      <c r="G78" s="173"/>
      <c r="H78" s="343"/>
      <c r="I78" s="257"/>
      <c r="J78" s="258"/>
      <c r="K78" s="258"/>
      <c r="L78" s="259"/>
      <c r="M78" s="270"/>
      <c r="N78" s="271"/>
      <c r="O78" s="272"/>
      <c r="P78" s="44" t="s">
        <v>18</v>
      </c>
      <c r="Q78" s="45"/>
      <c r="R78" s="45"/>
      <c r="S78" s="46"/>
      <c r="T78" s="60"/>
      <c r="U78" s="216"/>
      <c r="V78" s="217"/>
      <c r="W78" s="217"/>
      <c r="X78" s="217"/>
      <c r="Y78" s="217"/>
      <c r="Z78" s="217"/>
      <c r="AA78" s="218"/>
      <c r="AB78" s="216"/>
      <c r="AC78" s="217"/>
      <c r="AD78" s="217"/>
      <c r="AE78" s="217"/>
      <c r="AF78" s="217"/>
      <c r="AG78" s="217"/>
      <c r="AH78" s="218"/>
      <c r="AI78" s="216"/>
      <c r="AJ78" s="217"/>
      <c r="AK78" s="217"/>
      <c r="AL78" s="217"/>
      <c r="AM78" s="217"/>
      <c r="AN78" s="217"/>
      <c r="AO78" s="218"/>
      <c r="AP78" s="216"/>
      <c r="AQ78" s="217"/>
      <c r="AR78" s="217"/>
      <c r="AS78" s="217"/>
      <c r="AT78" s="217"/>
      <c r="AU78" s="217"/>
      <c r="AV78" s="218"/>
      <c r="AW78" s="216"/>
      <c r="AX78" s="217"/>
      <c r="AY78" s="217"/>
      <c r="AZ78" s="279"/>
      <c r="BA78" s="280"/>
      <c r="BB78" s="281"/>
      <c r="BC78" s="280"/>
      <c r="BD78" s="242"/>
      <c r="BE78" s="243"/>
      <c r="BF78" s="243"/>
      <c r="BG78" s="243"/>
      <c r="BH78" s="244"/>
    </row>
    <row r="79" spans="2:60" ht="20.25" customHeight="1" x14ac:dyDescent="0.45">
      <c r="B79" s="125">
        <f>B76+1</f>
        <v>20</v>
      </c>
      <c r="C79" s="375"/>
      <c r="D79" s="376"/>
      <c r="E79" s="377"/>
      <c r="F79" s="178">
        <f>C78</f>
        <v>0</v>
      </c>
      <c r="G79" s="174"/>
      <c r="H79" s="336"/>
      <c r="I79" s="260"/>
      <c r="J79" s="261"/>
      <c r="K79" s="261"/>
      <c r="L79" s="262"/>
      <c r="M79" s="273"/>
      <c r="N79" s="274"/>
      <c r="O79" s="275"/>
      <c r="P79" s="23" t="s">
        <v>72</v>
      </c>
      <c r="Q79" s="24"/>
      <c r="R79" s="24"/>
      <c r="S79" s="19"/>
      <c r="T79" s="53"/>
      <c r="U79" s="210" t="str">
        <f>IF(U78="","",VLOOKUP(U78,'シフト記号表（勤務時間帯）'!$D$6:$X$47,21,FALSE))</f>
        <v/>
      </c>
      <c r="V79" s="211" t="str">
        <f>IF(V78="","",VLOOKUP(V78,'シフト記号表（勤務時間帯）'!$D$6:$X$47,21,FALSE))</f>
        <v/>
      </c>
      <c r="W79" s="211" t="str">
        <f>IF(W78="","",VLOOKUP(W78,'シフト記号表（勤務時間帯）'!$D$6:$X$47,21,FALSE))</f>
        <v/>
      </c>
      <c r="X79" s="211" t="str">
        <f>IF(X78="","",VLOOKUP(X78,'シフト記号表（勤務時間帯）'!$D$6:$X$47,21,FALSE))</f>
        <v/>
      </c>
      <c r="Y79" s="211" t="str">
        <f>IF(Y78="","",VLOOKUP(Y78,'シフト記号表（勤務時間帯）'!$D$6:$X$47,21,FALSE))</f>
        <v/>
      </c>
      <c r="Z79" s="211" t="str">
        <f>IF(Z78="","",VLOOKUP(Z78,'シフト記号表（勤務時間帯）'!$D$6:$X$47,21,FALSE))</f>
        <v/>
      </c>
      <c r="AA79" s="212" t="str">
        <f>IF(AA78="","",VLOOKUP(AA78,'シフト記号表（勤務時間帯）'!$D$6:$X$47,21,FALSE))</f>
        <v/>
      </c>
      <c r="AB79" s="210" t="str">
        <f>IF(AB78="","",VLOOKUP(AB78,'シフト記号表（勤務時間帯）'!$D$6:$X$47,21,FALSE))</f>
        <v/>
      </c>
      <c r="AC79" s="211" t="str">
        <f>IF(AC78="","",VLOOKUP(AC78,'シフト記号表（勤務時間帯）'!$D$6:$X$47,21,FALSE))</f>
        <v/>
      </c>
      <c r="AD79" s="211" t="str">
        <f>IF(AD78="","",VLOOKUP(AD78,'シフト記号表（勤務時間帯）'!$D$6:$X$47,21,FALSE))</f>
        <v/>
      </c>
      <c r="AE79" s="211" t="str">
        <f>IF(AE78="","",VLOOKUP(AE78,'シフト記号表（勤務時間帯）'!$D$6:$X$47,21,FALSE))</f>
        <v/>
      </c>
      <c r="AF79" s="211" t="str">
        <f>IF(AF78="","",VLOOKUP(AF78,'シフト記号表（勤務時間帯）'!$D$6:$X$47,21,FALSE))</f>
        <v/>
      </c>
      <c r="AG79" s="211" t="str">
        <f>IF(AG78="","",VLOOKUP(AG78,'シフト記号表（勤務時間帯）'!$D$6:$X$47,21,FALSE))</f>
        <v/>
      </c>
      <c r="AH79" s="212" t="str">
        <f>IF(AH78="","",VLOOKUP(AH78,'シフト記号表（勤務時間帯）'!$D$6:$X$47,21,FALSE))</f>
        <v/>
      </c>
      <c r="AI79" s="210" t="str">
        <f>IF(AI78="","",VLOOKUP(AI78,'シフト記号表（勤務時間帯）'!$D$6:$X$47,21,FALSE))</f>
        <v/>
      </c>
      <c r="AJ79" s="211" t="str">
        <f>IF(AJ78="","",VLOOKUP(AJ78,'シフト記号表（勤務時間帯）'!$D$6:$X$47,21,FALSE))</f>
        <v/>
      </c>
      <c r="AK79" s="211" t="str">
        <f>IF(AK78="","",VLOOKUP(AK78,'シフト記号表（勤務時間帯）'!$D$6:$X$47,21,FALSE))</f>
        <v/>
      </c>
      <c r="AL79" s="211" t="str">
        <f>IF(AL78="","",VLOOKUP(AL78,'シフト記号表（勤務時間帯）'!$D$6:$X$47,21,FALSE))</f>
        <v/>
      </c>
      <c r="AM79" s="211" t="str">
        <f>IF(AM78="","",VLOOKUP(AM78,'シフト記号表（勤務時間帯）'!$D$6:$X$47,21,FALSE))</f>
        <v/>
      </c>
      <c r="AN79" s="211" t="str">
        <f>IF(AN78="","",VLOOKUP(AN78,'シフト記号表（勤務時間帯）'!$D$6:$X$47,21,FALSE))</f>
        <v/>
      </c>
      <c r="AO79" s="212" t="str">
        <f>IF(AO78="","",VLOOKUP(AO78,'シフト記号表（勤務時間帯）'!$D$6:$X$47,21,FALSE))</f>
        <v/>
      </c>
      <c r="AP79" s="210" t="str">
        <f>IF(AP78="","",VLOOKUP(AP78,'シフト記号表（勤務時間帯）'!$D$6:$X$47,21,FALSE))</f>
        <v/>
      </c>
      <c r="AQ79" s="211" t="str">
        <f>IF(AQ78="","",VLOOKUP(AQ78,'シフト記号表（勤務時間帯）'!$D$6:$X$47,21,FALSE))</f>
        <v/>
      </c>
      <c r="AR79" s="211" t="str">
        <f>IF(AR78="","",VLOOKUP(AR78,'シフト記号表（勤務時間帯）'!$D$6:$X$47,21,FALSE))</f>
        <v/>
      </c>
      <c r="AS79" s="211" t="str">
        <f>IF(AS78="","",VLOOKUP(AS78,'シフト記号表（勤務時間帯）'!$D$6:$X$47,21,FALSE))</f>
        <v/>
      </c>
      <c r="AT79" s="211" t="str">
        <f>IF(AT78="","",VLOOKUP(AT78,'シフト記号表（勤務時間帯）'!$D$6:$X$47,21,FALSE))</f>
        <v/>
      </c>
      <c r="AU79" s="211" t="str">
        <f>IF(AU78="","",VLOOKUP(AU78,'シフト記号表（勤務時間帯）'!$D$6:$X$47,21,FALSE))</f>
        <v/>
      </c>
      <c r="AV79" s="212" t="str">
        <f>IF(AV78="","",VLOOKUP(AV78,'シフト記号表（勤務時間帯）'!$D$6:$X$47,21,FALSE))</f>
        <v/>
      </c>
      <c r="AW79" s="210" t="str">
        <f>IF(AW78="","",VLOOKUP(AW78,'シフト記号表（勤務時間帯）'!$D$6:$X$47,21,FALSE))</f>
        <v/>
      </c>
      <c r="AX79" s="211" t="str">
        <f>IF(AX78="","",VLOOKUP(AX78,'シフト記号表（勤務時間帯）'!$D$6:$X$47,21,FALSE))</f>
        <v/>
      </c>
      <c r="AY79" s="211" t="str">
        <f>IF(AY78="","",VLOOKUP(AY78,'シフト記号表（勤務時間帯）'!$D$6:$X$47,21,FALSE))</f>
        <v/>
      </c>
      <c r="AZ79" s="251">
        <f>IF($BC$3="４週",SUM(U79:AV79),IF($BC$3="暦月",SUM(U79:AY79),""))</f>
        <v>0</v>
      </c>
      <c r="BA79" s="252"/>
      <c r="BB79" s="253">
        <f>IF($BC$3="４週",AZ79/4,IF($BC$3="暦月",(AZ79/($BC$8/7)),""))</f>
        <v>0</v>
      </c>
      <c r="BC79" s="252"/>
      <c r="BD79" s="245"/>
      <c r="BE79" s="246"/>
      <c r="BF79" s="246"/>
      <c r="BG79" s="246"/>
      <c r="BH79" s="247"/>
    </row>
    <row r="80" spans="2:60" ht="20.25" customHeight="1" x14ac:dyDescent="0.45">
      <c r="B80" s="127"/>
      <c r="C80" s="378"/>
      <c r="D80" s="379"/>
      <c r="E80" s="380"/>
      <c r="F80" s="179"/>
      <c r="G80" s="175">
        <f>C78</f>
        <v>0</v>
      </c>
      <c r="H80" s="337"/>
      <c r="I80" s="263"/>
      <c r="J80" s="264"/>
      <c r="K80" s="264"/>
      <c r="L80" s="265"/>
      <c r="M80" s="276"/>
      <c r="N80" s="277"/>
      <c r="O80" s="278"/>
      <c r="P80" s="206" t="s">
        <v>73</v>
      </c>
      <c r="Q80" s="26"/>
      <c r="R80" s="26"/>
      <c r="S80" s="18"/>
      <c r="T80" s="57"/>
      <c r="U80" s="213" t="str">
        <f>IF(U78="","",VLOOKUP(U78,'シフト記号表（勤務時間帯）'!$D$6:$Z$47,23,FALSE))</f>
        <v/>
      </c>
      <c r="V80" s="214" t="str">
        <f>IF(V78="","",VLOOKUP(V78,'シフト記号表（勤務時間帯）'!$D$6:$Z$47,23,FALSE))</f>
        <v/>
      </c>
      <c r="W80" s="214" t="str">
        <f>IF(W78="","",VLOOKUP(W78,'シフト記号表（勤務時間帯）'!$D$6:$Z$47,23,FALSE))</f>
        <v/>
      </c>
      <c r="X80" s="214" t="str">
        <f>IF(X78="","",VLOOKUP(X78,'シフト記号表（勤務時間帯）'!$D$6:$Z$47,23,FALSE))</f>
        <v/>
      </c>
      <c r="Y80" s="214" t="str">
        <f>IF(Y78="","",VLOOKUP(Y78,'シフト記号表（勤務時間帯）'!$D$6:$Z$47,23,FALSE))</f>
        <v/>
      </c>
      <c r="Z80" s="214" t="str">
        <f>IF(Z78="","",VLOOKUP(Z78,'シフト記号表（勤務時間帯）'!$D$6:$Z$47,23,FALSE))</f>
        <v/>
      </c>
      <c r="AA80" s="215" t="str">
        <f>IF(AA78="","",VLOOKUP(AA78,'シフト記号表（勤務時間帯）'!$D$6:$Z$47,23,FALSE))</f>
        <v/>
      </c>
      <c r="AB80" s="213" t="str">
        <f>IF(AB78="","",VLOOKUP(AB78,'シフト記号表（勤務時間帯）'!$D$6:$Z$47,23,FALSE))</f>
        <v/>
      </c>
      <c r="AC80" s="214" t="str">
        <f>IF(AC78="","",VLOOKUP(AC78,'シフト記号表（勤務時間帯）'!$D$6:$Z$47,23,FALSE))</f>
        <v/>
      </c>
      <c r="AD80" s="214" t="str">
        <f>IF(AD78="","",VLOOKUP(AD78,'シフト記号表（勤務時間帯）'!$D$6:$Z$47,23,FALSE))</f>
        <v/>
      </c>
      <c r="AE80" s="214" t="str">
        <f>IF(AE78="","",VLOOKUP(AE78,'シフト記号表（勤務時間帯）'!$D$6:$Z$47,23,FALSE))</f>
        <v/>
      </c>
      <c r="AF80" s="214" t="str">
        <f>IF(AF78="","",VLOOKUP(AF78,'シフト記号表（勤務時間帯）'!$D$6:$Z$47,23,FALSE))</f>
        <v/>
      </c>
      <c r="AG80" s="214" t="str">
        <f>IF(AG78="","",VLOOKUP(AG78,'シフト記号表（勤務時間帯）'!$D$6:$Z$47,23,FALSE))</f>
        <v/>
      </c>
      <c r="AH80" s="215" t="str">
        <f>IF(AH78="","",VLOOKUP(AH78,'シフト記号表（勤務時間帯）'!$D$6:$Z$47,23,FALSE))</f>
        <v/>
      </c>
      <c r="AI80" s="213" t="str">
        <f>IF(AI78="","",VLOOKUP(AI78,'シフト記号表（勤務時間帯）'!$D$6:$Z$47,23,FALSE))</f>
        <v/>
      </c>
      <c r="AJ80" s="214" t="str">
        <f>IF(AJ78="","",VLOOKUP(AJ78,'シフト記号表（勤務時間帯）'!$D$6:$Z$47,23,FALSE))</f>
        <v/>
      </c>
      <c r="AK80" s="214" t="str">
        <f>IF(AK78="","",VLOOKUP(AK78,'シフト記号表（勤務時間帯）'!$D$6:$Z$47,23,FALSE))</f>
        <v/>
      </c>
      <c r="AL80" s="214" t="str">
        <f>IF(AL78="","",VLOOKUP(AL78,'シフト記号表（勤務時間帯）'!$D$6:$Z$47,23,FALSE))</f>
        <v/>
      </c>
      <c r="AM80" s="214" t="str">
        <f>IF(AM78="","",VLOOKUP(AM78,'シフト記号表（勤務時間帯）'!$D$6:$Z$47,23,FALSE))</f>
        <v/>
      </c>
      <c r="AN80" s="214" t="str">
        <f>IF(AN78="","",VLOOKUP(AN78,'シフト記号表（勤務時間帯）'!$D$6:$Z$47,23,FALSE))</f>
        <v/>
      </c>
      <c r="AO80" s="215" t="str">
        <f>IF(AO78="","",VLOOKUP(AO78,'シフト記号表（勤務時間帯）'!$D$6:$Z$47,23,FALSE))</f>
        <v/>
      </c>
      <c r="AP80" s="213" t="str">
        <f>IF(AP78="","",VLOOKUP(AP78,'シフト記号表（勤務時間帯）'!$D$6:$Z$47,23,FALSE))</f>
        <v/>
      </c>
      <c r="AQ80" s="214" t="str">
        <f>IF(AQ78="","",VLOOKUP(AQ78,'シフト記号表（勤務時間帯）'!$D$6:$Z$47,23,FALSE))</f>
        <v/>
      </c>
      <c r="AR80" s="214" t="str">
        <f>IF(AR78="","",VLOOKUP(AR78,'シフト記号表（勤務時間帯）'!$D$6:$Z$47,23,FALSE))</f>
        <v/>
      </c>
      <c r="AS80" s="214" t="str">
        <f>IF(AS78="","",VLOOKUP(AS78,'シフト記号表（勤務時間帯）'!$D$6:$Z$47,23,FALSE))</f>
        <v/>
      </c>
      <c r="AT80" s="214" t="str">
        <f>IF(AT78="","",VLOOKUP(AT78,'シフト記号表（勤務時間帯）'!$D$6:$Z$47,23,FALSE))</f>
        <v/>
      </c>
      <c r="AU80" s="214" t="str">
        <f>IF(AU78="","",VLOOKUP(AU78,'シフト記号表（勤務時間帯）'!$D$6:$Z$47,23,FALSE))</f>
        <v/>
      </c>
      <c r="AV80" s="215" t="str">
        <f>IF(AV78="","",VLOOKUP(AV78,'シフト記号表（勤務時間帯）'!$D$6:$Z$47,23,FALSE))</f>
        <v/>
      </c>
      <c r="AW80" s="213" t="str">
        <f>IF(AW78="","",VLOOKUP(AW78,'シフト記号表（勤務時間帯）'!$D$6:$Z$47,23,FALSE))</f>
        <v/>
      </c>
      <c r="AX80" s="214" t="str">
        <f>IF(AX78="","",VLOOKUP(AX78,'シフト記号表（勤務時間帯）'!$D$6:$Z$47,23,FALSE))</f>
        <v/>
      </c>
      <c r="AY80" s="214" t="str">
        <f>IF(AY78="","",VLOOKUP(AY78,'シフト記号表（勤務時間帯）'!$D$6:$Z$47,23,FALSE))</f>
        <v/>
      </c>
      <c r="AZ80" s="254">
        <f>IF($BC$3="４週",SUM(U80:AV80),IF($BC$3="暦月",SUM(U80:AY80),""))</f>
        <v>0</v>
      </c>
      <c r="BA80" s="255"/>
      <c r="BB80" s="256">
        <f>IF($BC$3="４週",AZ80/4,IF($BC$3="暦月",(AZ80/($BC$8/7)),""))</f>
        <v>0</v>
      </c>
      <c r="BC80" s="255"/>
      <c r="BD80" s="248"/>
      <c r="BE80" s="249"/>
      <c r="BF80" s="249"/>
      <c r="BG80" s="249"/>
      <c r="BH80" s="250"/>
    </row>
    <row r="81" spans="2:60" ht="20.25" customHeight="1" x14ac:dyDescent="0.45">
      <c r="B81" s="129"/>
      <c r="C81" s="381"/>
      <c r="D81" s="382"/>
      <c r="E81" s="383"/>
      <c r="F81" s="177"/>
      <c r="G81" s="173"/>
      <c r="H81" s="343"/>
      <c r="I81" s="257"/>
      <c r="J81" s="258"/>
      <c r="K81" s="258"/>
      <c r="L81" s="259"/>
      <c r="M81" s="270"/>
      <c r="N81" s="271"/>
      <c r="O81" s="272"/>
      <c r="P81" s="44" t="s">
        <v>18</v>
      </c>
      <c r="Q81" s="45"/>
      <c r="R81" s="45"/>
      <c r="S81" s="46"/>
      <c r="T81" s="60"/>
      <c r="U81" s="216"/>
      <c r="V81" s="217"/>
      <c r="W81" s="217"/>
      <c r="X81" s="217"/>
      <c r="Y81" s="217"/>
      <c r="Z81" s="217"/>
      <c r="AA81" s="218"/>
      <c r="AB81" s="216"/>
      <c r="AC81" s="217"/>
      <c r="AD81" s="217"/>
      <c r="AE81" s="217"/>
      <c r="AF81" s="217"/>
      <c r="AG81" s="217"/>
      <c r="AH81" s="218"/>
      <c r="AI81" s="216"/>
      <c r="AJ81" s="217"/>
      <c r="AK81" s="217"/>
      <c r="AL81" s="217"/>
      <c r="AM81" s="217"/>
      <c r="AN81" s="217"/>
      <c r="AO81" s="218"/>
      <c r="AP81" s="216"/>
      <c r="AQ81" s="217"/>
      <c r="AR81" s="217"/>
      <c r="AS81" s="217"/>
      <c r="AT81" s="217"/>
      <c r="AU81" s="217"/>
      <c r="AV81" s="218"/>
      <c r="AW81" s="216"/>
      <c r="AX81" s="217"/>
      <c r="AY81" s="217"/>
      <c r="AZ81" s="279"/>
      <c r="BA81" s="280"/>
      <c r="BB81" s="281"/>
      <c r="BC81" s="280"/>
      <c r="BD81" s="242"/>
      <c r="BE81" s="243"/>
      <c r="BF81" s="243"/>
      <c r="BG81" s="243"/>
      <c r="BH81" s="244"/>
    </row>
    <row r="82" spans="2:60" ht="20.25" customHeight="1" x14ac:dyDescent="0.45">
      <c r="B82" s="125">
        <f>B79+1</f>
        <v>21</v>
      </c>
      <c r="C82" s="375"/>
      <c r="D82" s="376"/>
      <c r="E82" s="377"/>
      <c r="F82" s="178">
        <f>C81</f>
        <v>0</v>
      </c>
      <c r="G82" s="174"/>
      <c r="H82" s="336"/>
      <c r="I82" s="260"/>
      <c r="J82" s="261"/>
      <c r="K82" s="261"/>
      <c r="L82" s="262"/>
      <c r="M82" s="273"/>
      <c r="N82" s="274"/>
      <c r="O82" s="275"/>
      <c r="P82" s="23" t="s">
        <v>72</v>
      </c>
      <c r="Q82" s="24"/>
      <c r="R82" s="24"/>
      <c r="S82" s="19"/>
      <c r="T82" s="53"/>
      <c r="U82" s="210" t="str">
        <f>IF(U81="","",VLOOKUP(U81,'シフト記号表（勤務時間帯）'!$D$6:$X$47,21,FALSE))</f>
        <v/>
      </c>
      <c r="V82" s="211" t="str">
        <f>IF(V81="","",VLOOKUP(V81,'シフト記号表（勤務時間帯）'!$D$6:$X$47,21,FALSE))</f>
        <v/>
      </c>
      <c r="W82" s="211" t="str">
        <f>IF(W81="","",VLOOKUP(W81,'シフト記号表（勤務時間帯）'!$D$6:$X$47,21,FALSE))</f>
        <v/>
      </c>
      <c r="X82" s="211" t="str">
        <f>IF(X81="","",VLOOKUP(X81,'シフト記号表（勤務時間帯）'!$D$6:$X$47,21,FALSE))</f>
        <v/>
      </c>
      <c r="Y82" s="211" t="str">
        <f>IF(Y81="","",VLOOKUP(Y81,'シフト記号表（勤務時間帯）'!$D$6:$X$47,21,FALSE))</f>
        <v/>
      </c>
      <c r="Z82" s="211" t="str">
        <f>IF(Z81="","",VLOOKUP(Z81,'シフト記号表（勤務時間帯）'!$D$6:$X$47,21,FALSE))</f>
        <v/>
      </c>
      <c r="AA82" s="212" t="str">
        <f>IF(AA81="","",VLOOKUP(AA81,'シフト記号表（勤務時間帯）'!$D$6:$X$47,21,FALSE))</f>
        <v/>
      </c>
      <c r="AB82" s="210" t="str">
        <f>IF(AB81="","",VLOOKUP(AB81,'シフト記号表（勤務時間帯）'!$D$6:$X$47,21,FALSE))</f>
        <v/>
      </c>
      <c r="AC82" s="211" t="str">
        <f>IF(AC81="","",VLOOKUP(AC81,'シフト記号表（勤務時間帯）'!$D$6:$X$47,21,FALSE))</f>
        <v/>
      </c>
      <c r="AD82" s="211" t="str">
        <f>IF(AD81="","",VLOOKUP(AD81,'シフト記号表（勤務時間帯）'!$D$6:$X$47,21,FALSE))</f>
        <v/>
      </c>
      <c r="AE82" s="211" t="str">
        <f>IF(AE81="","",VLOOKUP(AE81,'シフト記号表（勤務時間帯）'!$D$6:$X$47,21,FALSE))</f>
        <v/>
      </c>
      <c r="AF82" s="211" t="str">
        <f>IF(AF81="","",VLOOKUP(AF81,'シフト記号表（勤務時間帯）'!$D$6:$X$47,21,FALSE))</f>
        <v/>
      </c>
      <c r="AG82" s="211" t="str">
        <f>IF(AG81="","",VLOOKUP(AG81,'シフト記号表（勤務時間帯）'!$D$6:$X$47,21,FALSE))</f>
        <v/>
      </c>
      <c r="AH82" s="212" t="str">
        <f>IF(AH81="","",VLOOKUP(AH81,'シフト記号表（勤務時間帯）'!$D$6:$X$47,21,FALSE))</f>
        <v/>
      </c>
      <c r="AI82" s="210" t="str">
        <f>IF(AI81="","",VLOOKUP(AI81,'シフト記号表（勤務時間帯）'!$D$6:$X$47,21,FALSE))</f>
        <v/>
      </c>
      <c r="AJ82" s="211" t="str">
        <f>IF(AJ81="","",VLOOKUP(AJ81,'シフト記号表（勤務時間帯）'!$D$6:$X$47,21,FALSE))</f>
        <v/>
      </c>
      <c r="AK82" s="211" t="str">
        <f>IF(AK81="","",VLOOKUP(AK81,'シフト記号表（勤務時間帯）'!$D$6:$X$47,21,FALSE))</f>
        <v/>
      </c>
      <c r="AL82" s="211" t="str">
        <f>IF(AL81="","",VLOOKUP(AL81,'シフト記号表（勤務時間帯）'!$D$6:$X$47,21,FALSE))</f>
        <v/>
      </c>
      <c r="AM82" s="211" t="str">
        <f>IF(AM81="","",VLOOKUP(AM81,'シフト記号表（勤務時間帯）'!$D$6:$X$47,21,FALSE))</f>
        <v/>
      </c>
      <c r="AN82" s="211" t="str">
        <f>IF(AN81="","",VLOOKUP(AN81,'シフト記号表（勤務時間帯）'!$D$6:$X$47,21,FALSE))</f>
        <v/>
      </c>
      <c r="AO82" s="212" t="str">
        <f>IF(AO81="","",VLOOKUP(AO81,'シフト記号表（勤務時間帯）'!$D$6:$X$47,21,FALSE))</f>
        <v/>
      </c>
      <c r="AP82" s="210" t="str">
        <f>IF(AP81="","",VLOOKUP(AP81,'シフト記号表（勤務時間帯）'!$D$6:$X$47,21,FALSE))</f>
        <v/>
      </c>
      <c r="AQ82" s="211" t="str">
        <f>IF(AQ81="","",VLOOKUP(AQ81,'シフト記号表（勤務時間帯）'!$D$6:$X$47,21,FALSE))</f>
        <v/>
      </c>
      <c r="AR82" s="211" t="str">
        <f>IF(AR81="","",VLOOKUP(AR81,'シフト記号表（勤務時間帯）'!$D$6:$X$47,21,FALSE))</f>
        <v/>
      </c>
      <c r="AS82" s="211" t="str">
        <f>IF(AS81="","",VLOOKUP(AS81,'シフト記号表（勤務時間帯）'!$D$6:$X$47,21,FALSE))</f>
        <v/>
      </c>
      <c r="AT82" s="211" t="str">
        <f>IF(AT81="","",VLOOKUP(AT81,'シフト記号表（勤務時間帯）'!$D$6:$X$47,21,FALSE))</f>
        <v/>
      </c>
      <c r="AU82" s="211" t="str">
        <f>IF(AU81="","",VLOOKUP(AU81,'シフト記号表（勤務時間帯）'!$D$6:$X$47,21,FALSE))</f>
        <v/>
      </c>
      <c r="AV82" s="212" t="str">
        <f>IF(AV81="","",VLOOKUP(AV81,'シフト記号表（勤務時間帯）'!$D$6:$X$47,21,FALSE))</f>
        <v/>
      </c>
      <c r="AW82" s="210" t="str">
        <f>IF(AW81="","",VLOOKUP(AW81,'シフト記号表（勤務時間帯）'!$D$6:$X$47,21,FALSE))</f>
        <v/>
      </c>
      <c r="AX82" s="211" t="str">
        <f>IF(AX81="","",VLOOKUP(AX81,'シフト記号表（勤務時間帯）'!$D$6:$X$47,21,FALSE))</f>
        <v/>
      </c>
      <c r="AY82" s="211" t="str">
        <f>IF(AY81="","",VLOOKUP(AY81,'シフト記号表（勤務時間帯）'!$D$6:$X$47,21,FALSE))</f>
        <v/>
      </c>
      <c r="AZ82" s="251">
        <f>IF($BC$3="４週",SUM(U82:AV82),IF($BC$3="暦月",SUM(U82:AY82),""))</f>
        <v>0</v>
      </c>
      <c r="BA82" s="252"/>
      <c r="BB82" s="253">
        <f>IF($BC$3="４週",AZ82/4,IF($BC$3="暦月",(AZ82/($BC$8/7)),""))</f>
        <v>0</v>
      </c>
      <c r="BC82" s="252"/>
      <c r="BD82" s="245"/>
      <c r="BE82" s="246"/>
      <c r="BF82" s="246"/>
      <c r="BG82" s="246"/>
      <c r="BH82" s="247"/>
    </row>
    <row r="83" spans="2:60" ht="20.25" customHeight="1" x14ac:dyDescent="0.45">
      <c r="B83" s="127"/>
      <c r="C83" s="378"/>
      <c r="D83" s="379"/>
      <c r="E83" s="380"/>
      <c r="F83" s="179"/>
      <c r="G83" s="175">
        <f>C81</f>
        <v>0</v>
      </c>
      <c r="H83" s="337"/>
      <c r="I83" s="263"/>
      <c r="J83" s="264"/>
      <c r="K83" s="264"/>
      <c r="L83" s="265"/>
      <c r="M83" s="276"/>
      <c r="N83" s="277"/>
      <c r="O83" s="278"/>
      <c r="P83" s="206" t="s">
        <v>73</v>
      </c>
      <c r="Q83" s="26"/>
      <c r="R83" s="26"/>
      <c r="S83" s="18"/>
      <c r="T83" s="57"/>
      <c r="U83" s="213" t="str">
        <f>IF(U81="","",VLOOKUP(U81,'シフト記号表（勤務時間帯）'!$D$6:$Z$47,23,FALSE))</f>
        <v/>
      </c>
      <c r="V83" s="214" t="str">
        <f>IF(V81="","",VLOOKUP(V81,'シフト記号表（勤務時間帯）'!$D$6:$Z$47,23,FALSE))</f>
        <v/>
      </c>
      <c r="W83" s="214" t="str">
        <f>IF(W81="","",VLOOKUP(W81,'シフト記号表（勤務時間帯）'!$D$6:$Z$47,23,FALSE))</f>
        <v/>
      </c>
      <c r="X83" s="214" t="str">
        <f>IF(X81="","",VLOOKUP(X81,'シフト記号表（勤務時間帯）'!$D$6:$Z$47,23,FALSE))</f>
        <v/>
      </c>
      <c r="Y83" s="214" t="str">
        <f>IF(Y81="","",VLOOKUP(Y81,'シフト記号表（勤務時間帯）'!$D$6:$Z$47,23,FALSE))</f>
        <v/>
      </c>
      <c r="Z83" s="214" t="str">
        <f>IF(Z81="","",VLOOKUP(Z81,'シフト記号表（勤務時間帯）'!$D$6:$Z$47,23,FALSE))</f>
        <v/>
      </c>
      <c r="AA83" s="215" t="str">
        <f>IF(AA81="","",VLOOKUP(AA81,'シフト記号表（勤務時間帯）'!$D$6:$Z$47,23,FALSE))</f>
        <v/>
      </c>
      <c r="AB83" s="213" t="str">
        <f>IF(AB81="","",VLOOKUP(AB81,'シフト記号表（勤務時間帯）'!$D$6:$Z$47,23,FALSE))</f>
        <v/>
      </c>
      <c r="AC83" s="214" t="str">
        <f>IF(AC81="","",VLOOKUP(AC81,'シフト記号表（勤務時間帯）'!$D$6:$Z$47,23,FALSE))</f>
        <v/>
      </c>
      <c r="AD83" s="214" t="str">
        <f>IF(AD81="","",VLOOKUP(AD81,'シフト記号表（勤務時間帯）'!$D$6:$Z$47,23,FALSE))</f>
        <v/>
      </c>
      <c r="AE83" s="214" t="str">
        <f>IF(AE81="","",VLOOKUP(AE81,'シフト記号表（勤務時間帯）'!$D$6:$Z$47,23,FALSE))</f>
        <v/>
      </c>
      <c r="AF83" s="214" t="str">
        <f>IF(AF81="","",VLOOKUP(AF81,'シフト記号表（勤務時間帯）'!$D$6:$Z$47,23,FALSE))</f>
        <v/>
      </c>
      <c r="AG83" s="214" t="str">
        <f>IF(AG81="","",VLOOKUP(AG81,'シフト記号表（勤務時間帯）'!$D$6:$Z$47,23,FALSE))</f>
        <v/>
      </c>
      <c r="AH83" s="215" t="str">
        <f>IF(AH81="","",VLOOKUP(AH81,'シフト記号表（勤務時間帯）'!$D$6:$Z$47,23,FALSE))</f>
        <v/>
      </c>
      <c r="AI83" s="213" t="str">
        <f>IF(AI81="","",VLOOKUP(AI81,'シフト記号表（勤務時間帯）'!$D$6:$Z$47,23,FALSE))</f>
        <v/>
      </c>
      <c r="AJ83" s="214" t="str">
        <f>IF(AJ81="","",VLOOKUP(AJ81,'シフト記号表（勤務時間帯）'!$D$6:$Z$47,23,FALSE))</f>
        <v/>
      </c>
      <c r="AK83" s="214" t="str">
        <f>IF(AK81="","",VLOOKUP(AK81,'シフト記号表（勤務時間帯）'!$D$6:$Z$47,23,FALSE))</f>
        <v/>
      </c>
      <c r="AL83" s="214" t="str">
        <f>IF(AL81="","",VLOOKUP(AL81,'シフト記号表（勤務時間帯）'!$D$6:$Z$47,23,FALSE))</f>
        <v/>
      </c>
      <c r="AM83" s="214" t="str">
        <f>IF(AM81="","",VLOOKUP(AM81,'シフト記号表（勤務時間帯）'!$D$6:$Z$47,23,FALSE))</f>
        <v/>
      </c>
      <c r="AN83" s="214" t="str">
        <f>IF(AN81="","",VLOOKUP(AN81,'シフト記号表（勤務時間帯）'!$D$6:$Z$47,23,FALSE))</f>
        <v/>
      </c>
      <c r="AO83" s="215" t="str">
        <f>IF(AO81="","",VLOOKUP(AO81,'シフト記号表（勤務時間帯）'!$D$6:$Z$47,23,FALSE))</f>
        <v/>
      </c>
      <c r="AP83" s="213" t="str">
        <f>IF(AP81="","",VLOOKUP(AP81,'シフト記号表（勤務時間帯）'!$D$6:$Z$47,23,FALSE))</f>
        <v/>
      </c>
      <c r="AQ83" s="214" t="str">
        <f>IF(AQ81="","",VLOOKUP(AQ81,'シフト記号表（勤務時間帯）'!$D$6:$Z$47,23,FALSE))</f>
        <v/>
      </c>
      <c r="AR83" s="214" t="str">
        <f>IF(AR81="","",VLOOKUP(AR81,'シフト記号表（勤務時間帯）'!$D$6:$Z$47,23,FALSE))</f>
        <v/>
      </c>
      <c r="AS83" s="214" t="str">
        <f>IF(AS81="","",VLOOKUP(AS81,'シフト記号表（勤務時間帯）'!$D$6:$Z$47,23,FALSE))</f>
        <v/>
      </c>
      <c r="AT83" s="214" t="str">
        <f>IF(AT81="","",VLOOKUP(AT81,'シフト記号表（勤務時間帯）'!$D$6:$Z$47,23,FALSE))</f>
        <v/>
      </c>
      <c r="AU83" s="214" t="str">
        <f>IF(AU81="","",VLOOKUP(AU81,'シフト記号表（勤務時間帯）'!$D$6:$Z$47,23,FALSE))</f>
        <v/>
      </c>
      <c r="AV83" s="215" t="str">
        <f>IF(AV81="","",VLOOKUP(AV81,'シフト記号表（勤務時間帯）'!$D$6:$Z$47,23,FALSE))</f>
        <v/>
      </c>
      <c r="AW83" s="213" t="str">
        <f>IF(AW81="","",VLOOKUP(AW81,'シフト記号表（勤務時間帯）'!$D$6:$Z$47,23,FALSE))</f>
        <v/>
      </c>
      <c r="AX83" s="214" t="str">
        <f>IF(AX81="","",VLOOKUP(AX81,'シフト記号表（勤務時間帯）'!$D$6:$Z$47,23,FALSE))</f>
        <v/>
      </c>
      <c r="AY83" s="214" t="str">
        <f>IF(AY81="","",VLOOKUP(AY81,'シフト記号表（勤務時間帯）'!$D$6:$Z$47,23,FALSE))</f>
        <v/>
      </c>
      <c r="AZ83" s="254">
        <f>IF($BC$3="４週",SUM(U83:AV83),IF($BC$3="暦月",SUM(U83:AY83),""))</f>
        <v>0</v>
      </c>
      <c r="BA83" s="255"/>
      <c r="BB83" s="256">
        <f>IF($BC$3="４週",AZ83/4,IF($BC$3="暦月",(AZ83/($BC$8/7)),""))</f>
        <v>0</v>
      </c>
      <c r="BC83" s="255"/>
      <c r="BD83" s="248"/>
      <c r="BE83" s="249"/>
      <c r="BF83" s="249"/>
      <c r="BG83" s="249"/>
      <c r="BH83" s="250"/>
    </row>
    <row r="84" spans="2:60" ht="20.25" customHeight="1" x14ac:dyDescent="0.45">
      <c r="B84" s="129"/>
      <c r="C84" s="381"/>
      <c r="D84" s="382"/>
      <c r="E84" s="383"/>
      <c r="F84" s="177"/>
      <c r="G84" s="173"/>
      <c r="H84" s="343"/>
      <c r="I84" s="257"/>
      <c r="J84" s="258"/>
      <c r="K84" s="258"/>
      <c r="L84" s="259"/>
      <c r="M84" s="270"/>
      <c r="N84" s="271"/>
      <c r="O84" s="272"/>
      <c r="P84" s="44" t="s">
        <v>18</v>
      </c>
      <c r="Q84" s="45"/>
      <c r="R84" s="45"/>
      <c r="S84" s="46"/>
      <c r="T84" s="60"/>
      <c r="U84" s="216"/>
      <c r="V84" s="217"/>
      <c r="W84" s="217"/>
      <c r="X84" s="217"/>
      <c r="Y84" s="217"/>
      <c r="Z84" s="217"/>
      <c r="AA84" s="218"/>
      <c r="AB84" s="216"/>
      <c r="AC84" s="217"/>
      <c r="AD84" s="217"/>
      <c r="AE84" s="217"/>
      <c r="AF84" s="217"/>
      <c r="AG84" s="217"/>
      <c r="AH84" s="218"/>
      <c r="AI84" s="216"/>
      <c r="AJ84" s="217"/>
      <c r="AK84" s="217"/>
      <c r="AL84" s="217"/>
      <c r="AM84" s="217"/>
      <c r="AN84" s="217"/>
      <c r="AO84" s="218"/>
      <c r="AP84" s="216"/>
      <c r="AQ84" s="217"/>
      <c r="AR84" s="217"/>
      <c r="AS84" s="217"/>
      <c r="AT84" s="217"/>
      <c r="AU84" s="217"/>
      <c r="AV84" s="218"/>
      <c r="AW84" s="216"/>
      <c r="AX84" s="217"/>
      <c r="AY84" s="217"/>
      <c r="AZ84" s="279"/>
      <c r="BA84" s="280"/>
      <c r="BB84" s="281"/>
      <c r="BC84" s="280"/>
      <c r="BD84" s="242"/>
      <c r="BE84" s="243"/>
      <c r="BF84" s="243"/>
      <c r="BG84" s="243"/>
      <c r="BH84" s="244"/>
    </row>
    <row r="85" spans="2:60" ht="20.25" customHeight="1" x14ac:dyDescent="0.45">
      <c r="B85" s="125">
        <f>B82+1</f>
        <v>22</v>
      </c>
      <c r="C85" s="375"/>
      <c r="D85" s="376"/>
      <c r="E85" s="377"/>
      <c r="F85" s="178">
        <f>C84</f>
        <v>0</v>
      </c>
      <c r="G85" s="174"/>
      <c r="H85" s="336"/>
      <c r="I85" s="260"/>
      <c r="J85" s="261"/>
      <c r="K85" s="261"/>
      <c r="L85" s="262"/>
      <c r="M85" s="273"/>
      <c r="N85" s="274"/>
      <c r="O85" s="275"/>
      <c r="P85" s="23" t="s">
        <v>72</v>
      </c>
      <c r="Q85" s="24"/>
      <c r="R85" s="24"/>
      <c r="S85" s="19"/>
      <c r="T85" s="53"/>
      <c r="U85" s="210" t="str">
        <f>IF(U84="","",VLOOKUP(U84,'シフト記号表（勤務時間帯）'!$D$6:$X$47,21,FALSE))</f>
        <v/>
      </c>
      <c r="V85" s="211" t="str">
        <f>IF(V84="","",VLOOKUP(V84,'シフト記号表（勤務時間帯）'!$D$6:$X$47,21,FALSE))</f>
        <v/>
      </c>
      <c r="W85" s="211" t="str">
        <f>IF(W84="","",VLOOKUP(W84,'シフト記号表（勤務時間帯）'!$D$6:$X$47,21,FALSE))</f>
        <v/>
      </c>
      <c r="X85" s="211" t="str">
        <f>IF(X84="","",VLOOKUP(X84,'シフト記号表（勤務時間帯）'!$D$6:$X$47,21,FALSE))</f>
        <v/>
      </c>
      <c r="Y85" s="211" t="str">
        <f>IF(Y84="","",VLOOKUP(Y84,'シフト記号表（勤務時間帯）'!$D$6:$X$47,21,FALSE))</f>
        <v/>
      </c>
      <c r="Z85" s="211" t="str">
        <f>IF(Z84="","",VLOOKUP(Z84,'シフト記号表（勤務時間帯）'!$D$6:$X$47,21,FALSE))</f>
        <v/>
      </c>
      <c r="AA85" s="212" t="str">
        <f>IF(AA84="","",VLOOKUP(AA84,'シフト記号表（勤務時間帯）'!$D$6:$X$47,21,FALSE))</f>
        <v/>
      </c>
      <c r="AB85" s="210" t="str">
        <f>IF(AB84="","",VLOOKUP(AB84,'シフト記号表（勤務時間帯）'!$D$6:$X$47,21,FALSE))</f>
        <v/>
      </c>
      <c r="AC85" s="211" t="str">
        <f>IF(AC84="","",VLOOKUP(AC84,'シフト記号表（勤務時間帯）'!$D$6:$X$47,21,FALSE))</f>
        <v/>
      </c>
      <c r="AD85" s="211" t="str">
        <f>IF(AD84="","",VLOOKUP(AD84,'シフト記号表（勤務時間帯）'!$D$6:$X$47,21,FALSE))</f>
        <v/>
      </c>
      <c r="AE85" s="211" t="str">
        <f>IF(AE84="","",VLOOKUP(AE84,'シフト記号表（勤務時間帯）'!$D$6:$X$47,21,FALSE))</f>
        <v/>
      </c>
      <c r="AF85" s="211" t="str">
        <f>IF(AF84="","",VLOOKUP(AF84,'シフト記号表（勤務時間帯）'!$D$6:$X$47,21,FALSE))</f>
        <v/>
      </c>
      <c r="AG85" s="211" t="str">
        <f>IF(AG84="","",VLOOKUP(AG84,'シフト記号表（勤務時間帯）'!$D$6:$X$47,21,FALSE))</f>
        <v/>
      </c>
      <c r="AH85" s="212" t="str">
        <f>IF(AH84="","",VLOOKUP(AH84,'シフト記号表（勤務時間帯）'!$D$6:$X$47,21,FALSE))</f>
        <v/>
      </c>
      <c r="AI85" s="210" t="str">
        <f>IF(AI84="","",VLOOKUP(AI84,'シフト記号表（勤務時間帯）'!$D$6:$X$47,21,FALSE))</f>
        <v/>
      </c>
      <c r="AJ85" s="211" t="str">
        <f>IF(AJ84="","",VLOOKUP(AJ84,'シフト記号表（勤務時間帯）'!$D$6:$X$47,21,FALSE))</f>
        <v/>
      </c>
      <c r="AK85" s="211" t="str">
        <f>IF(AK84="","",VLOOKUP(AK84,'シフト記号表（勤務時間帯）'!$D$6:$X$47,21,FALSE))</f>
        <v/>
      </c>
      <c r="AL85" s="211" t="str">
        <f>IF(AL84="","",VLOOKUP(AL84,'シフト記号表（勤務時間帯）'!$D$6:$X$47,21,FALSE))</f>
        <v/>
      </c>
      <c r="AM85" s="211" t="str">
        <f>IF(AM84="","",VLOOKUP(AM84,'シフト記号表（勤務時間帯）'!$D$6:$X$47,21,FALSE))</f>
        <v/>
      </c>
      <c r="AN85" s="211" t="str">
        <f>IF(AN84="","",VLOOKUP(AN84,'シフト記号表（勤務時間帯）'!$D$6:$X$47,21,FALSE))</f>
        <v/>
      </c>
      <c r="AO85" s="212" t="str">
        <f>IF(AO84="","",VLOOKUP(AO84,'シフト記号表（勤務時間帯）'!$D$6:$X$47,21,FALSE))</f>
        <v/>
      </c>
      <c r="AP85" s="210" t="str">
        <f>IF(AP84="","",VLOOKUP(AP84,'シフト記号表（勤務時間帯）'!$D$6:$X$47,21,FALSE))</f>
        <v/>
      </c>
      <c r="AQ85" s="211" t="str">
        <f>IF(AQ84="","",VLOOKUP(AQ84,'シフト記号表（勤務時間帯）'!$D$6:$X$47,21,FALSE))</f>
        <v/>
      </c>
      <c r="AR85" s="211" t="str">
        <f>IF(AR84="","",VLOOKUP(AR84,'シフト記号表（勤務時間帯）'!$D$6:$X$47,21,FALSE))</f>
        <v/>
      </c>
      <c r="AS85" s="211" t="str">
        <f>IF(AS84="","",VLOOKUP(AS84,'シフト記号表（勤務時間帯）'!$D$6:$X$47,21,FALSE))</f>
        <v/>
      </c>
      <c r="AT85" s="211" t="str">
        <f>IF(AT84="","",VLOOKUP(AT84,'シフト記号表（勤務時間帯）'!$D$6:$X$47,21,FALSE))</f>
        <v/>
      </c>
      <c r="AU85" s="211" t="str">
        <f>IF(AU84="","",VLOOKUP(AU84,'シフト記号表（勤務時間帯）'!$D$6:$X$47,21,FALSE))</f>
        <v/>
      </c>
      <c r="AV85" s="212" t="str">
        <f>IF(AV84="","",VLOOKUP(AV84,'シフト記号表（勤務時間帯）'!$D$6:$X$47,21,FALSE))</f>
        <v/>
      </c>
      <c r="AW85" s="210" t="str">
        <f>IF(AW84="","",VLOOKUP(AW84,'シフト記号表（勤務時間帯）'!$D$6:$X$47,21,FALSE))</f>
        <v/>
      </c>
      <c r="AX85" s="211" t="str">
        <f>IF(AX84="","",VLOOKUP(AX84,'シフト記号表（勤務時間帯）'!$D$6:$X$47,21,FALSE))</f>
        <v/>
      </c>
      <c r="AY85" s="211" t="str">
        <f>IF(AY84="","",VLOOKUP(AY84,'シフト記号表（勤務時間帯）'!$D$6:$X$47,21,FALSE))</f>
        <v/>
      </c>
      <c r="AZ85" s="251">
        <f>IF($BC$3="４週",SUM(U85:AV85),IF($BC$3="暦月",SUM(U85:AY85),""))</f>
        <v>0</v>
      </c>
      <c r="BA85" s="252"/>
      <c r="BB85" s="253">
        <f>IF($BC$3="４週",AZ85/4,IF($BC$3="暦月",(AZ85/($BC$8/7)),""))</f>
        <v>0</v>
      </c>
      <c r="BC85" s="252"/>
      <c r="BD85" s="245"/>
      <c r="BE85" s="246"/>
      <c r="BF85" s="246"/>
      <c r="BG85" s="246"/>
      <c r="BH85" s="247"/>
    </row>
    <row r="86" spans="2:60" ht="20.25" customHeight="1" x14ac:dyDescent="0.45">
      <c r="B86" s="127"/>
      <c r="C86" s="378"/>
      <c r="D86" s="379"/>
      <c r="E86" s="380"/>
      <c r="F86" s="179"/>
      <c r="G86" s="175">
        <f>C84</f>
        <v>0</v>
      </c>
      <c r="H86" s="337"/>
      <c r="I86" s="263"/>
      <c r="J86" s="264"/>
      <c r="K86" s="264"/>
      <c r="L86" s="265"/>
      <c r="M86" s="276"/>
      <c r="N86" s="277"/>
      <c r="O86" s="278"/>
      <c r="P86" s="206" t="s">
        <v>73</v>
      </c>
      <c r="Q86" s="26"/>
      <c r="R86" s="26"/>
      <c r="S86" s="18"/>
      <c r="T86" s="57"/>
      <c r="U86" s="213" t="str">
        <f>IF(U84="","",VLOOKUP(U84,'シフト記号表（勤務時間帯）'!$D$6:$Z$47,23,FALSE))</f>
        <v/>
      </c>
      <c r="V86" s="214" t="str">
        <f>IF(V84="","",VLOOKUP(V84,'シフト記号表（勤務時間帯）'!$D$6:$Z$47,23,FALSE))</f>
        <v/>
      </c>
      <c r="W86" s="214" t="str">
        <f>IF(W84="","",VLOOKUP(W84,'シフト記号表（勤務時間帯）'!$D$6:$Z$47,23,FALSE))</f>
        <v/>
      </c>
      <c r="X86" s="214" t="str">
        <f>IF(X84="","",VLOOKUP(X84,'シフト記号表（勤務時間帯）'!$D$6:$Z$47,23,FALSE))</f>
        <v/>
      </c>
      <c r="Y86" s="214" t="str">
        <f>IF(Y84="","",VLOOKUP(Y84,'シフト記号表（勤務時間帯）'!$D$6:$Z$47,23,FALSE))</f>
        <v/>
      </c>
      <c r="Z86" s="214" t="str">
        <f>IF(Z84="","",VLOOKUP(Z84,'シフト記号表（勤務時間帯）'!$D$6:$Z$47,23,FALSE))</f>
        <v/>
      </c>
      <c r="AA86" s="215" t="str">
        <f>IF(AA84="","",VLOOKUP(AA84,'シフト記号表（勤務時間帯）'!$D$6:$Z$47,23,FALSE))</f>
        <v/>
      </c>
      <c r="AB86" s="213" t="str">
        <f>IF(AB84="","",VLOOKUP(AB84,'シフト記号表（勤務時間帯）'!$D$6:$Z$47,23,FALSE))</f>
        <v/>
      </c>
      <c r="AC86" s="214" t="str">
        <f>IF(AC84="","",VLOOKUP(AC84,'シフト記号表（勤務時間帯）'!$D$6:$Z$47,23,FALSE))</f>
        <v/>
      </c>
      <c r="AD86" s="214" t="str">
        <f>IF(AD84="","",VLOOKUP(AD84,'シフト記号表（勤務時間帯）'!$D$6:$Z$47,23,FALSE))</f>
        <v/>
      </c>
      <c r="AE86" s="214" t="str">
        <f>IF(AE84="","",VLOOKUP(AE84,'シフト記号表（勤務時間帯）'!$D$6:$Z$47,23,FALSE))</f>
        <v/>
      </c>
      <c r="AF86" s="214" t="str">
        <f>IF(AF84="","",VLOOKUP(AF84,'シフト記号表（勤務時間帯）'!$D$6:$Z$47,23,FALSE))</f>
        <v/>
      </c>
      <c r="AG86" s="214" t="str">
        <f>IF(AG84="","",VLOOKUP(AG84,'シフト記号表（勤務時間帯）'!$D$6:$Z$47,23,FALSE))</f>
        <v/>
      </c>
      <c r="AH86" s="215" t="str">
        <f>IF(AH84="","",VLOOKUP(AH84,'シフト記号表（勤務時間帯）'!$D$6:$Z$47,23,FALSE))</f>
        <v/>
      </c>
      <c r="AI86" s="213" t="str">
        <f>IF(AI84="","",VLOOKUP(AI84,'シフト記号表（勤務時間帯）'!$D$6:$Z$47,23,FALSE))</f>
        <v/>
      </c>
      <c r="AJ86" s="214" t="str">
        <f>IF(AJ84="","",VLOOKUP(AJ84,'シフト記号表（勤務時間帯）'!$D$6:$Z$47,23,FALSE))</f>
        <v/>
      </c>
      <c r="AK86" s="214" t="str">
        <f>IF(AK84="","",VLOOKUP(AK84,'シフト記号表（勤務時間帯）'!$D$6:$Z$47,23,FALSE))</f>
        <v/>
      </c>
      <c r="AL86" s="214" t="str">
        <f>IF(AL84="","",VLOOKUP(AL84,'シフト記号表（勤務時間帯）'!$D$6:$Z$47,23,FALSE))</f>
        <v/>
      </c>
      <c r="AM86" s="214" t="str">
        <f>IF(AM84="","",VLOOKUP(AM84,'シフト記号表（勤務時間帯）'!$D$6:$Z$47,23,FALSE))</f>
        <v/>
      </c>
      <c r="AN86" s="214" t="str">
        <f>IF(AN84="","",VLOOKUP(AN84,'シフト記号表（勤務時間帯）'!$D$6:$Z$47,23,FALSE))</f>
        <v/>
      </c>
      <c r="AO86" s="215" t="str">
        <f>IF(AO84="","",VLOOKUP(AO84,'シフト記号表（勤務時間帯）'!$D$6:$Z$47,23,FALSE))</f>
        <v/>
      </c>
      <c r="AP86" s="213" t="str">
        <f>IF(AP84="","",VLOOKUP(AP84,'シフト記号表（勤務時間帯）'!$D$6:$Z$47,23,FALSE))</f>
        <v/>
      </c>
      <c r="AQ86" s="214" t="str">
        <f>IF(AQ84="","",VLOOKUP(AQ84,'シフト記号表（勤務時間帯）'!$D$6:$Z$47,23,FALSE))</f>
        <v/>
      </c>
      <c r="AR86" s="214" t="str">
        <f>IF(AR84="","",VLOOKUP(AR84,'シフト記号表（勤務時間帯）'!$D$6:$Z$47,23,FALSE))</f>
        <v/>
      </c>
      <c r="AS86" s="214" t="str">
        <f>IF(AS84="","",VLOOKUP(AS84,'シフト記号表（勤務時間帯）'!$D$6:$Z$47,23,FALSE))</f>
        <v/>
      </c>
      <c r="AT86" s="214" t="str">
        <f>IF(AT84="","",VLOOKUP(AT84,'シフト記号表（勤務時間帯）'!$D$6:$Z$47,23,FALSE))</f>
        <v/>
      </c>
      <c r="AU86" s="214" t="str">
        <f>IF(AU84="","",VLOOKUP(AU84,'シフト記号表（勤務時間帯）'!$D$6:$Z$47,23,FALSE))</f>
        <v/>
      </c>
      <c r="AV86" s="215" t="str">
        <f>IF(AV84="","",VLOOKUP(AV84,'シフト記号表（勤務時間帯）'!$D$6:$Z$47,23,FALSE))</f>
        <v/>
      </c>
      <c r="AW86" s="213" t="str">
        <f>IF(AW84="","",VLOOKUP(AW84,'シフト記号表（勤務時間帯）'!$D$6:$Z$47,23,FALSE))</f>
        <v/>
      </c>
      <c r="AX86" s="214" t="str">
        <f>IF(AX84="","",VLOOKUP(AX84,'シフト記号表（勤務時間帯）'!$D$6:$Z$47,23,FALSE))</f>
        <v/>
      </c>
      <c r="AY86" s="214" t="str">
        <f>IF(AY84="","",VLOOKUP(AY84,'シフト記号表（勤務時間帯）'!$D$6:$Z$47,23,FALSE))</f>
        <v/>
      </c>
      <c r="AZ86" s="254">
        <f>IF($BC$3="４週",SUM(U86:AV86),IF($BC$3="暦月",SUM(U86:AY86),""))</f>
        <v>0</v>
      </c>
      <c r="BA86" s="255"/>
      <c r="BB86" s="256">
        <f>IF($BC$3="４週",AZ86/4,IF($BC$3="暦月",(AZ86/($BC$8/7)),""))</f>
        <v>0</v>
      </c>
      <c r="BC86" s="255"/>
      <c r="BD86" s="248"/>
      <c r="BE86" s="249"/>
      <c r="BF86" s="249"/>
      <c r="BG86" s="249"/>
      <c r="BH86" s="250"/>
    </row>
    <row r="87" spans="2:60" ht="20.25" customHeight="1" x14ac:dyDescent="0.45">
      <c r="B87" s="129"/>
      <c r="C87" s="381"/>
      <c r="D87" s="382"/>
      <c r="E87" s="383"/>
      <c r="F87" s="177"/>
      <c r="G87" s="173"/>
      <c r="H87" s="343"/>
      <c r="I87" s="257"/>
      <c r="J87" s="258"/>
      <c r="K87" s="258"/>
      <c r="L87" s="259"/>
      <c r="M87" s="270"/>
      <c r="N87" s="271"/>
      <c r="O87" s="272"/>
      <c r="P87" s="44" t="s">
        <v>18</v>
      </c>
      <c r="Q87" s="45"/>
      <c r="R87" s="45"/>
      <c r="S87" s="46"/>
      <c r="T87" s="60"/>
      <c r="U87" s="216"/>
      <c r="V87" s="217"/>
      <c r="W87" s="217"/>
      <c r="X87" s="217"/>
      <c r="Y87" s="217"/>
      <c r="Z87" s="217"/>
      <c r="AA87" s="218"/>
      <c r="AB87" s="216"/>
      <c r="AC87" s="217"/>
      <c r="AD87" s="217"/>
      <c r="AE87" s="217"/>
      <c r="AF87" s="217"/>
      <c r="AG87" s="217"/>
      <c r="AH87" s="218"/>
      <c r="AI87" s="216"/>
      <c r="AJ87" s="217"/>
      <c r="AK87" s="217"/>
      <c r="AL87" s="217"/>
      <c r="AM87" s="217"/>
      <c r="AN87" s="217"/>
      <c r="AO87" s="218"/>
      <c r="AP87" s="216"/>
      <c r="AQ87" s="217"/>
      <c r="AR87" s="217"/>
      <c r="AS87" s="217"/>
      <c r="AT87" s="217"/>
      <c r="AU87" s="217"/>
      <c r="AV87" s="218"/>
      <c r="AW87" s="216"/>
      <c r="AX87" s="217"/>
      <c r="AY87" s="217"/>
      <c r="AZ87" s="279"/>
      <c r="BA87" s="280"/>
      <c r="BB87" s="281"/>
      <c r="BC87" s="280"/>
      <c r="BD87" s="242"/>
      <c r="BE87" s="243"/>
      <c r="BF87" s="243"/>
      <c r="BG87" s="243"/>
      <c r="BH87" s="244"/>
    </row>
    <row r="88" spans="2:60" ht="20.25" customHeight="1" x14ac:dyDescent="0.45">
      <c r="B88" s="125">
        <f>B85+1</f>
        <v>23</v>
      </c>
      <c r="C88" s="375"/>
      <c r="D88" s="376"/>
      <c r="E88" s="377"/>
      <c r="F88" s="178">
        <f>C87</f>
        <v>0</v>
      </c>
      <c r="G88" s="174"/>
      <c r="H88" s="336"/>
      <c r="I88" s="260"/>
      <c r="J88" s="261"/>
      <c r="K88" s="261"/>
      <c r="L88" s="262"/>
      <c r="M88" s="273"/>
      <c r="N88" s="274"/>
      <c r="O88" s="275"/>
      <c r="P88" s="23" t="s">
        <v>72</v>
      </c>
      <c r="Q88" s="24"/>
      <c r="R88" s="24"/>
      <c r="S88" s="19"/>
      <c r="T88" s="53"/>
      <c r="U88" s="210" t="str">
        <f>IF(U87="","",VLOOKUP(U87,'シフト記号表（勤務時間帯）'!$D$6:$X$47,21,FALSE))</f>
        <v/>
      </c>
      <c r="V88" s="211" t="str">
        <f>IF(V87="","",VLOOKUP(V87,'シフト記号表（勤務時間帯）'!$D$6:$X$47,21,FALSE))</f>
        <v/>
      </c>
      <c r="W88" s="211" t="str">
        <f>IF(W87="","",VLOOKUP(W87,'シフト記号表（勤務時間帯）'!$D$6:$X$47,21,FALSE))</f>
        <v/>
      </c>
      <c r="X88" s="211" t="str">
        <f>IF(X87="","",VLOOKUP(X87,'シフト記号表（勤務時間帯）'!$D$6:$X$47,21,FALSE))</f>
        <v/>
      </c>
      <c r="Y88" s="211" t="str">
        <f>IF(Y87="","",VLOOKUP(Y87,'シフト記号表（勤務時間帯）'!$D$6:$X$47,21,FALSE))</f>
        <v/>
      </c>
      <c r="Z88" s="211" t="str">
        <f>IF(Z87="","",VLOOKUP(Z87,'シフト記号表（勤務時間帯）'!$D$6:$X$47,21,FALSE))</f>
        <v/>
      </c>
      <c r="AA88" s="212" t="str">
        <f>IF(AA87="","",VLOOKUP(AA87,'シフト記号表（勤務時間帯）'!$D$6:$X$47,21,FALSE))</f>
        <v/>
      </c>
      <c r="AB88" s="210" t="str">
        <f>IF(AB87="","",VLOOKUP(AB87,'シフト記号表（勤務時間帯）'!$D$6:$X$47,21,FALSE))</f>
        <v/>
      </c>
      <c r="AC88" s="211" t="str">
        <f>IF(AC87="","",VLOOKUP(AC87,'シフト記号表（勤務時間帯）'!$D$6:$X$47,21,FALSE))</f>
        <v/>
      </c>
      <c r="AD88" s="211" t="str">
        <f>IF(AD87="","",VLOOKUP(AD87,'シフト記号表（勤務時間帯）'!$D$6:$X$47,21,FALSE))</f>
        <v/>
      </c>
      <c r="AE88" s="211" t="str">
        <f>IF(AE87="","",VLOOKUP(AE87,'シフト記号表（勤務時間帯）'!$D$6:$X$47,21,FALSE))</f>
        <v/>
      </c>
      <c r="AF88" s="211" t="str">
        <f>IF(AF87="","",VLOOKUP(AF87,'シフト記号表（勤務時間帯）'!$D$6:$X$47,21,FALSE))</f>
        <v/>
      </c>
      <c r="AG88" s="211" t="str">
        <f>IF(AG87="","",VLOOKUP(AG87,'シフト記号表（勤務時間帯）'!$D$6:$X$47,21,FALSE))</f>
        <v/>
      </c>
      <c r="AH88" s="212" t="str">
        <f>IF(AH87="","",VLOOKUP(AH87,'シフト記号表（勤務時間帯）'!$D$6:$X$47,21,FALSE))</f>
        <v/>
      </c>
      <c r="AI88" s="210" t="str">
        <f>IF(AI87="","",VLOOKUP(AI87,'シフト記号表（勤務時間帯）'!$D$6:$X$47,21,FALSE))</f>
        <v/>
      </c>
      <c r="AJ88" s="211" t="str">
        <f>IF(AJ87="","",VLOOKUP(AJ87,'シフト記号表（勤務時間帯）'!$D$6:$X$47,21,FALSE))</f>
        <v/>
      </c>
      <c r="AK88" s="211" t="str">
        <f>IF(AK87="","",VLOOKUP(AK87,'シフト記号表（勤務時間帯）'!$D$6:$X$47,21,FALSE))</f>
        <v/>
      </c>
      <c r="AL88" s="211" t="str">
        <f>IF(AL87="","",VLOOKUP(AL87,'シフト記号表（勤務時間帯）'!$D$6:$X$47,21,FALSE))</f>
        <v/>
      </c>
      <c r="AM88" s="211" t="str">
        <f>IF(AM87="","",VLOOKUP(AM87,'シフト記号表（勤務時間帯）'!$D$6:$X$47,21,FALSE))</f>
        <v/>
      </c>
      <c r="AN88" s="211" t="str">
        <f>IF(AN87="","",VLOOKUP(AN87,'シフト記号表（勤務時間帯）'!$D$6:$X$47,21,FALSE))</f>
        <v/>
      </c>
      <c r="AO88" s="212" t="str">
        <f>IF(AO87="","",VLOOKUP(AO87,'シフト記号表（勤務時間帯）'!$D$6:$X$47,21,FALSE))</f>
        <v/>
      </c>
      <c r="AP88" s="210" t="str">
        <f>IF(AP87="","",VLOOKUP(AP87,'シフト記号表（勤務時間帯）'!$D$6:$X$47,21,FALSE))</f>
        <v/>
      </c>
      <c r="AQ88" s="211" t="str">
        <f>IF(AQ87="","",VLOOKUP(AQ87,'シフト記号表（勤務時間帯）'!$D$6:$X$47,21,FALSE))</f>
        <v/>
      </c>
      <c r="AR88" s="211" t="str">
        <f>IF(AR87="","",VLOOKUP(AR87,'シフト記号表（勤務時間帯）'!$D$6:$X$47,21,FALSE))</f>
        <v/>
      </c>
      <c r="AS88" s="211" t="str">
        <f>IF(AS87="","",VLOOKUP(AS87,'シフト記号表（勤務時間帯）'!$D$6:$X$47,21,FALSE))</f>
        <v/>
      </c>
      <c r="AT88" s="211" t="str">
        <f>IF(AT87="","",VLOOKUP(AT87,'シフト記号表（勤務時間帯）'!$D$6:$X$47,21,FALSE))</f>
        <v/>
      </c>
      <c r="AU88" s="211" t="str">
        <f>IF(AU87="","",VLOOKUP(AU87,'シフト記号表（勤務時間帯）'!$D$6:$X$47,21,FALSE))</f>
        <v/>
      </c>
      <c r="AV88" s="212" t="str">
        <f>IF(AV87="","",VLOOKUP(AV87,'シフト記号表（勤務時間帯）'!$D$6:$X$47,21,FALSE))</f>
        <v/>
      </c>
      <c r="AW88" s="210" t="str">
        <f>IF(AW87="","",VLOOKUP(AW87,'シフト記号表（勤務時間帯）'!$D$6:$X$47,21,FALSE))</f>
        <v/>
      </c>
      <c r="AX88" s="211" t="str">
        <f>IF(AX87="","",VLOOKUP(AX87,'シフト記号表（勤務時間帯）'!$D$6:$X$47,21,FALSE))</f>
        <v/>
      </c>
      <c r="AY88" s="211" t="str">
        <f>IF(AY87="","",VLOOKUP(AY87,'シフト記号表（勤務時間帯）'!$D$6:$X$47,21,FALSE))</f>
        <v/>
      </c>
      <c r="AZ88" s="251">
        <f>IF($BC$3="４週",SUM(U88:AV88),IF($BC$3="暦月",SUM(U88:AY88),""))</f>
        <v>0</v>
      </c>
      <c r="BA88" s="252"/>
      <c r="BB88" s="253">
        <f>IF($BC$3="４週",AZ88/4,IF($BC$3="暦月",(AZ88/($BC$8/7)),""))</f>
        <v>0</v>
      </c>
      <c r="BC88" s="252"/>
      <c r="BD88" s="245"/>
      <c r="BE88" s="246"/>
      <c r="BF88" s="246"/>
      <c r="BG88" s="246"/>
      <c r="BH88" s="247"/>
    </row>
    <row r="89" spans="2:60" ht="20.25" customHeight="1" x14ac:dyDescent="0.45">
      <c r="B89" s="127"/>
      <c r="C89" s="378"/>
      <c r="D89" s="379"/>
      <c r="E89" s="380"/>
      <c r="F89" s="179"/>
      <c r="G89" s="175">
        <f>C87</f>
        <v>0</v>
      </c>
      <c r="H89" s="337"/>
      <c r="I89" s="263"/>
      <c r="J89" s="264"/>
      <c r="K89" s="264"/>
      <c r="L89" s="265"/>
      <c r="M89" s="276"/>
      <c r="N89" s="277"/>
      <c r="O89" s="278"/>
      <c r="P89" s="206" t="s">
        <v>73</v>
      </c>
      <c r="Q89" s="26"/>
      <c r="R89" s="26"/>
      <c r="S89" s="18"/>
      <c r="T89" s="57"/>
      <c r="U89" s="213" t="str">
        <f>IF(U87="","",VLOOKUP(U87,'シフト記号表（勤務時間帯）'!$D$6:$Z$47,23,FALSE))</f>
        <v/>
      </c>
      <c r="V89" s="214" t="str">
        <f>IF(V87="","",VLOOKUP(V87,'シフト記号表（勤務時間帯）'!$D$6:$Z$47,23,FALSE))</f>
        <v/>
      </c>
      <c r="W89" s="214" t="str">
        <f>IF(W87="","",VLOOKUP(W87,'シフト記号表（勤務時間帯）'!$D$6:$Z$47,23,FALSE))</f>
        <v/>
      </c>
      <c r="X89" s="214" t="str">
        <f>IF(X87="","",VLOOKUP(X87,'シフト記号表（勤務時間帯）'!$D$6:$Z$47,23,FALSE))</f>
        <v/>
      </c>
      <c r="Y89" s="214" t="str">
        <f>IF(Y87="","",VLOOKUP(Y87,'シフト記号表（勤務時間帯）'!$D$6:$Z$47,23,FALSE))</f>
        <v/>
      </c>
      <c r="Z89" s="214" t="str">
        <f>IF(Z87="","",VLOOKUP(Z87,'シフト記号表（勤務時間帯）'!$D$6:$Z$47,23,FALSE))</f>
        <v/>
      </c>
      <c r="AA89" s="215" t="str">
        <f>IF(AA87="","",VLOOKUP(AA87,'シフト記号表（勤務時間帯）'!$D$6:$Z$47,23,FALSE))</f>
        <v/>
      </c>
      <c r="AB89" s="213" t="str">
        <f>IF(AB87="","",VLOOKUP(AB87,'シフト記号表（勤務時間帯）'!$D$6:$Z$47,23,FALSE))</f>
        <v/>
      </c>
      <c r="AC89" s="214" t="str">
        <f>IF(AC87="","",VLOOKUP(AC87,'シフト記号表（勤務時間帯）'!$D$6:$Z$47,23,FALSE))</f>
        <v/>
      </c>
      <c r="AD89" s="214" t="str">
        <f>IF(AD87="","",VLOOKUP(AD87,'シフト記号表（勤務時間帯）'!$D$6:$Z$47,23,FALSE))</f>
        <v/>
      </c>
      <c r="AE89" s="214" t="str">
        <f>IF(AE87="","",VLOOKUP(AE87,'シフト記号表（勤務時間帯）'!$D$6:$Z$47,23,FALSE))</f>
        <v/>
      </c>
      <c r="AF89" s="214" t="str">
        <f>IF(AF87="","",VLOOKUP(AF87,'シフト記号表（勤務時間帯）'!$D$6:$Z$47,23,FALSE))</f>
        <v/>
      </c>
      <c r="AG89" s="214" t="str">
        <f>IF(AG87="","",VLOOKUP(AG87,'シフト記号表（勤務時間帯）'!$D$6:$Z$47,23,FALSE))</f>
        <v/>
      </c>
      <c r="AH89" s="215" t="str">
        <f>IF(AH87="","",VLOOKUP(AH87,'シフト記号表（勤務時間帯）'!$D$6:$Z$47,23,FALSE))</f>
        <v/>
      </c>
      <c r="AI89" s="213" t="str">
        <f>IF(AI87="","",VLOOKUP(AI87,'シフト記号表（勤務時間帯）'!$D$6:$Z$47,23,FALSE))</f>
        <v/>
      </c>
      <c r="AJ89" s="214" t="str">
        <f>IF(AJ87="","",VLOOKUP(AJ87,'シフト記号表（勤務時間帯）'!$D$6:$Z$47,23,FALSE))</f>
        <v/>
      </c>
      <c r="AK89" s="214" t="str">
        <f>IF(AK87="","",VLOOKUP(AK87,'シフト記号表（勤務時間帯）'!$D$6:$Z$47,23,FALSE))</f>
        <v/>
      </c>
      <c r="AL89" s="214" t="str">
        <f>IF(AL87="","",VLOOKUP(AL87,'シフト記号表（勤務時間帯）'!$D$6:$Z$47,23,FALSE))</f>
        <v/>
      </c>
      <c r="AM89" s="214" t="str">
        <f>IF(AM87="","",VLOOKUP(AM87,'シフト記号表（勤務時間帯）'!$D$6:$Z$47,23,FALSE))</f>
        <v/>
      </c>
      <c r="AN89" s="214" t="str">
        <f>IF(AN87="","",VLOOKUP(AN87,'シフト記号表（勤務時間帯）'!$D$6:$Z$47,23,FALSE))</f>
        <v/>
      </c>
      <c r="AO89" s="215" t="str">
        <f>IF(AO87="","",VLOOKUP(AO87,'シフト記号表（勤務時間帯）'!$D$6:$Z$47,23,FALSE))</f>
        <v/>
      </c>
      <c r="AP89" s="213" t="str">
        <f>IF(AP87="","",VLOOKUP(AP87,'シフト記号表（勤務時間帯）'!$D$6:$Z$47,23,FALSE))</f>
        <v/>
      </c>
      <c r="AQ89" s="214" t="str">
        <f>IF(AQ87="","",VLOOKUP(AQ87,'シフト記号表（勤務時間帯）'!$D$6:$Z$47,23,FALSE))</f>
        <v/>
      </c>
      <c r="AR89" s="214" t="str">
        <f>IF(AR87="","",VLOOKUP(AR87,'シフト記号表（勤務時間帯）'!$D$6:$Z$47,23,FALSE))</f>
        <v/>
      </c>
      <c r="AS89" s="214" t="str">
        <f>IF(AS87="","",VLOOKUP(AS87,'シフト記号表（勤務時間帯）'!$D$6:$Z$47,23,FALSE))</f>
        <v/>
      </c>
      <c r="AT89" s="214" t="str">
        <f>IF(AT87="","",VLOOKUP(AT87,'シフト記号表（勤務時間帯）'!$D$6:$Z$47,23,FALSE))</f>
        <v/>
      </c>
      <c r="AU89" s="214" t="str">
        <f>IF(AU87="","",VLOOKUP(AU87,'シフト記号表（勤務時間帯）'!$D$6:$Z$47,23,FALSE))</f>
        <v/>
      </c>
      <c r="AV89" s="215" t="str">
        <f>IF(AV87="","",VLOOKUP(AV87,'シフト記号表（勤務時間帯）'!$D$6:$Z$47,23,FALSE))</f>
        <v/>
      </c>
      <c r="AW89" s="213" t="str">
        <f>IF(AW87="","",VLOOKUP(AW87,'シフト記号表（勤務時間帯）'!$D$6:$Z$47,23,FALSE))</f>
        <v/>
      </c>
      <c r="AX89" s="214" t="str">
        <f>IF(AX87="","",VLOOKUP(AX87,'シフト記号表（勤務時間帯）'!$D$6:$Z$47,23,FALSE))</f>
        <v/>
      </c>
      <c r="AY89" s="214" t="str">
        <f>IF(AY87="","",VLOOKUP(AY87,'シフト記号表（勤務時間帯）'!$D$6:$Z$47,23,FALSE))</f>
        <v/>
      </c>
      <c r="AZ89" s="254">
        <f>IF($BC$3="４週",SUM(U89:AV89),IF($BC$3="暦月",SUM(U89:AY89),""))</f>
        <v>0</v>
      </c>
      <c r="BA89" s="255"/>
      <c r="BB89" s="256">
        <f>IF($BC$3="４週",AZ89/4,IF($BC$3="暦月",(AZ89/($BC$8/7)),""))</f>
        <v>0</v>
      </c>
      <c r="BC89" s="255"/>
      <c r="BD89" s="248"/>
      <c r="BE89" s="249"/>
      <c r="BF89" s="249"/>
      <c r="BG89" s="249"/>
      <c r="BH89" s="250"/>
    </row>
    <row r="90" spans="2:60" ht="20.25" customHeight="1" x14ac:dyDescent="0.45">
      <c r="B90" s="129"/>
      <c r="C90" s="381"/>
      <c r="D90" s="382"/>
      <c r="E90" s="383"/>
      <c r="F90" s="177"/>
      <c r="G90" s="173"/>
      <c r="H90" s="343"/>
      <c r="I90" s="257"/>
      <c r="J90" s="258"/>
      <c r="K90" s="258"/>
      <c r="L90" s="259"/>
      <c r="M90" s="270"/>
      <c r="N90" s="271"/>
      <c r="O90" s="272"/>
      <c r="P90" s="44" t="s">
        <v>18</v>
      </c>
      <c r="Q90" s="45"/>
      <c r="R90" s="45"/>
      <c r="S90" s="46"/>
      <c r="T90" s="60"/>
      <c r="U90" s="216"/>
      <c r="V90" s="217"/>
      <c r="W90" s="217"/>
      <c r="X90" s="217"/>
      <c r="Y90" s="217"/>
      <c r="Z90" s="217"/>
      <c r="AA90" s="218"/>
      <c r="AB90" s="216"/>
      <c r="AC90" s="217"/>
      <c r="AD90" s="217"/>
      <c r="AE90" s="217"/>
      <c r="AF90" s="217"/>
      <c r="AG90" s="217"/>
      <c r="AH90" s="218"/>
      <c r="AI90" s="216"/>
      <c r="AJ90" s="217"/>
      <c r="AK90" s="217"/>
      <c r="AL90" s="217"/>
      <c r="AM90" s="217"/>
      <c r="AN90" s="217"/>
      <c r="AO90" s="218"/>
      <c r="AP90" s="216"/>
      <c r="AQ90" s="217"/>
      <c r="AR90" s="217"/>
      <c r="AS90" s="217"/>
      <c r="AT90" s="217"/>
      <c r="AU90" s="217"/>
      <c r="AV90" s="218"/>
      <c r="AW90" s="216"/>
      <c r="AX90" s="217"/>
      <c r="AY90" s="217"/>
      <c r="AZ90" s="279"/>
      <c r="BA90" s="280"/>
      <c r="BB90" s="281"/>
      <c r="BC90" s="280"/>
      <c r="BD90" s="242"/>
      <c r="BE90" s="243"/>
      <c r="BF90" s="243"/>
      <c r="BG90" s="243"/>
      <c r="BH90" s="244"/>
    </row>
    <row r="91" spans="2:60" ht="20.25" customHeight="1" x14ac:dyDescent="0.45">
      <c r="B91" s="125">
        <f>B88+1</f>
        <v>24</v>
      </c>
      <c r="C91" s="375"/>
      <c r="D91" s="376"/>
      <c r="E91" s="377"/>
      <c r="F91" s="178">
        <f>C90</f>
        <v>0</v>
      </c>
      <c r="G91" s="174"/>
      <c r="H91" s="336"/>
      <c r="I91" s="260"/>
      <c r="J91" s="261"/>
      <c r="K91" s="261"/>
      <c r="L91" s="262"/>
      <c r="M91" s="273"/>
      <c r="N91" s="274"/>
      <c r="O91" s="275"/>
      <c r="P91" s="23" t="s">
        <v>72</v>
      </c>
      <c r="Q91" s="24"/>
      <c r="R91" s="24"/>
      <c r="S91" s="19"/>
      <c r="T91" s="53"/>
      <c r="U91" s="210" t="str">
        <f>IF(U90="","",VLOOKUP(U90,'シフト記号表（勤務時間帯）'!$D$6:$X$47,21,FALSE))</f>
        <v/>
      </c>
      <c r="V91" s="211" t="str">
        <f>IF(V90="","",VLOOKUP(V90,'シフト記号表（勤務時間帯）'!$D$6:$X$47,21,FALSE))</f>
        <v/>
      </c>
      <c r="W91" s="211" t="str">
        <f>IF(W90="","",VLOOKUP(W90,'シフト記号表（勤務時間帯）'!$D$6:$X$47,21,FALSE))</f>
        <v/>
      </c>
      <c r="X91" s="211" t="str">
        <f>IF(X90="","",VLOOKUP(X90,'シフト記号表（勤務時間帯）'!$D$6:$X$47,21,FALSE))</f>
        <v/>
      </c>
      <c r="Y91" s="211" t="str">
        <f>IF(Y90="","",VLOOKUP(Y90,'シフト記号表（勤務時間帯）'!$D$6:$X$47,21,FALSE))</f>
        <v/>
      </c>
      <c r="Z91" s="211" t="str">
        <f>IF(Z90="","",VLOOKUP(Z90,'シフト記号表（勤務時間帯）'!$D$6:$X$47,21,FALSE))</f>
        <v/>
      </c>
      <c r="AA91" s="212" t="str">
        <f>IF(AA90="","",VLOOKUP(AA90,'シフト記号表（勤務時間帯）'!$D$6:$X$47,21,FALSE))</f>
        <v/>
      </c>
      <c r="AB91" s="210" t="str">
        <f>IF(AB90="","",VLOOKUP(AB90,'シフト記号表（勤務時間帯）'!$D$6:$X$47,21,FALSE))</f>
        <v/>
      </c>
      <c r="AC91" s="211" t="str">
        <f>IF(AC90="","",VLOOKUP(AC90,'シフト記号表（勤務時間帯）'!$D$6:$X$47,21,FALSE))</f>
        <v/>
      </c>
      <c r="AD91" s="211" t="str">
        <f>IF(AD90="","",VLOOKUP(AD90,'シフト記号表（勤務時間帯）'!$D$6:$X$47,21,FALSE))</f>
        <v/>
      </c>
      <c r="AE91" s="211" t="str">
        <f>IF(AE90="","",VLOOKUP(AE90,'シフト記号表（勤務時間帯）'!$D$6:$X$47,21,FALSE))</f>
        <v/>
      </c>
      <c r="AF91" s="211" t="str">
        <f>IF(AF90="","",VLOOKUP(AF90,'シフト記号表（勤務時間帯）'!$D$6:$X$47,21,FALSE))</f>
        <v/>
      </c>
      <c r="AG91" s="211" t="str">
        <f>IF(AG90="","",VLOOKUP(AG90,'シフト記号表（勤務時間帯）'!$D$6:$X$47,21,FALSE))</f>
        <v/>
      </c>
      <c r="AH91" s="212" t="str">
        <f>IF(AH90="","",VLOOKUP(AH90,'シフト記号表（勤務時間帯）'!$D$6:$X$47,21,FALSE))</f>
        <v/>
      </c>
      <c r="AI91" s="210" t="str">
        <f>IF(AI90="","",VLOOKUP(AI90,'シフト記号表（勤務時間帯）'!$D$6:$X$47,21,FALSE))</f>
        <v/>
      </c>
      <c r="AJ91" s="211" t="str">
        <f>IF(AJ90="","",VLOOKUP(AJ90,'シフト記号表（勤務時間帯）'!$D$6:$X$47,21,FALSE))</f>
        <v/>
      </c>
      <c r="AK91" s="211" t="str">
        <f>IF(AK90="","",VLOOKUP(AK90,'シフト記号表（勤務時間帯）'!$D$6:$X$47,21,FALSE))</f>
        <v/>
      </c>
      <c r="AL91" s="211" t="str">
        <f>IF(AL90="","",VLOOKUP(AL90,'シフト記号表（勤務時間帯）'!$D$6:$X$47,21,FALSE))</f>
        <v/>
      </c>
      <c r="AM91" s="211" t="str">
        <f>IF(AM90="","",VLOOKUP(AM90,'シフト記号表（勤務時間帯）'!$D$6:$X$47,21,FALSE))</f>
        <v/>
      </c>
      <c r="AN91" s="211" t="str">
        <f>IF(AN90="","",VLOOKUP(AN90,'シフト記号表（勤務時間帯）'!$D$6:$X$47,21,FALSE))</f>
        <v/>
      </c>
      <c r="AO91" s="212" t="str">
        <f>IF(AO90="","",VLOOKUP(AO90,'シフト記号表（勤務時間帯）'!$D$6:$X$47,21,FALSE))</f>
        <v/>
      </c>
      <c r="AP91" s="210" t="str">
        <f>IF(AP90="","",VLOOKUP(AP90,'シフト記号表（勤務時間帯）'!$D$6:$X$47,21,FALSE))</f>
        <v/>
      </c>
      <c r="AQ91" s="211" t="str">
        <f>IF(AQ90="","",VLOOKUP(AQ90,'シフト記号表（勤務時間帯）'!$D$6:$X$47,21,FALSE))</f>
        <v/>
      </c>
      <c r="AR91" s="211" t="str">
        <f>IF(AR90="","",VLOOKUP(AR90,'シフト記号表（勤務時間帯）'!$D$6:$X$47,21,FALSE))</f>
        <v/>
      </c>
      <c r="AS91" s="211" t="str">
        <f>IF(AS90="","",VLOOKUP(AS90,'シフト記号表（勤務時間帯）'!$D$6:$X$47,21,FALSE))</f>
        <v/>
      </c>
      <c r="AT91" s="211" t="str">
        <f>IF(AT90="","",VLOOKUP(AT90,'シフト記号表（勤務時間帯）'!$D$6:$X$47,21,FALSE))</f>
        <v/>
      </c>
      <c r="AU91" s="211" t="str">
        <f>IF(AU90="","",VLOOKUP(AU90,'シフト記号表（勤務時間帯）'!$D$6:$X$47,21,FALSE))</f>
        <v/>
      </c>
      <c r="AV91" s="212" t="str">
        <f>IF(AV90="","",VLOOKUP(AV90,'シフト記号表（勤務時間帯）'!$D$6:$X$47,21,FALSE))</f>
        <v/>
      </c>
      <c r="AW91" s="210" t="str">
        <f>IF(AW90="","",VLOOKUP(AW90,'シフト記号表（勤務時間帯）'!$D$6:$X$47,21,FALSE))</f>
        <v/>
      </c>
      <c r="AX91" s="211" t="str">
        <f>IF(AX90="","",VLOOKUP(AX90,'シフト記号表（勤務時間帯）'!$D$6:$X$47,21,FALSE))</f>
        <v/>
      </c>
      <c r="AY91" s="211" t="str">
        <f>IF(AY90="","",VLOOKUP(AY90,'シフト記号表（勤務時間帯）'!$D$6:$X$47,21,FALSE))</f>
        <v/>
      </c>
      <c r="AZ91" s="251">
        <f>IF($BC$3="４週",SUM(U91:AV91),IF($BC$3="暦月",SUM(U91:AY91),""))</f>
        <v>0</v>
      </c>
      <c r="BA91" s="252"/>
      <c r="BB91" s="253">
        <f>IF($BC$3="４週",AZ91/4,IF($BC$3="暦月",(AZ91/($BC$8/7)),""))</f>
        <v>0</v>
      </c>
      <c r="BC91" s="252"/>
      <c r="BD91" s="245"/>
      <c r="BE91" s="246"/>
      <c r="BF91" s="246"/>
      <c r="BG91" s="246"/>
      <c r="BH91" s="247"/>
    </row>
    <row r="92" spans="2:60" ht="20.25" customHeight="1" x14ac:dyDescent="0.45">
      <c r="B92" s="127"/>
      <c r="C92" s="378"/>
      <c r="D92" s="379"/>
      <c r="E92" s="380"/>
      <c r="F92" s="179"/>
      <c r="G92" s="175">
        <f>C90</f>
        <v>0</v>
      </c>
      <c r="H92" s="337"/>
      <c r="I92" s="263"/>
      <c r="J92" s="264"/>
      <c r="K92" s="264"/>
      <c r="L92" s="265"/>
      <c r="M92" s="276"/>
      <c r="N92" s="277"/>
      <c r="O92" s="278"/>
      <c r="P92" s="206" t="s">
        <v>73</v>
      </c>
      <c r="Q92" s="26"/>
      <c r="R92" s="26"/>
      <c r="S92" s="18"/>
      <c r="T92" s="57"/>
      <c r="U92" s="213" t="str">
        <f>IF(U90="","",VLOOKUP(U90,'シフト記号表（勤務時間帯）'!$D$6:$Z$47,23,FALSE))</f>
        <v/>
      </c>
      <c r="V92" s="214" t="str">
        <f>IF(V90="","",VLOOKUP(V90,'シフト記号表（勤務時間帯）'!$D$6:$Z$47,23,FALSE))</f>
        <v/>
      </c>
      <c r="W92" s="214" t="str">
        <f>IF(W90="","",VLOOKUP(W90,'シフト記号表（勤務時間帯）'!$D$6:$Z$47,23,FALSE))</f>
        <v/>
      </c>
      <c r="X92" s="214" t="str">
        <f>IF(X90="","",VLOOKUP(X90,'シフト記号表（勤務時間帯）'!$D$6:$Z$47,23,FALSE))</f>
        <v/>
      </c>
      <c r="Y92" s="214" t="str">
        <f>IF(Y90="","",VLOOKUP(Y90,'シフト記号表（勤務時間帯）'!$D$6:$Z$47,23,FALSE))</f>
        <v/>
      </c>
      <c r="Z92" s="214" t="str">
        <f>IF(Z90="","",VLOOKUP(Z90,'シフト記号表（勤務時間帯）'!$D$6:$Z$47,23,FALSE))</f>
        <v/>
      </c>
      <c r="AA92" s="215" t="str">
        <f>IF(AA90="","",VLOOKUP(AA90,'シフト記号表（勤務時間帯）'!$D$6:$Z$47,23,FALSE))</f>
        <v/>
      </c>
      <c r="AB92" s="213" t="str">
        <f>IF(AB90="","",VLOOKUP(AB90,'シフト記号表（勤務時間帯）'!$D$6:$Z$47,23,FALSE))</f>
        <v/>
      </c>
      <c r="AC92" s="214" t="str">
        <f>IF(AC90="","",VLOOKUP(AC90,'シフト記号表（勤務時間帯）'!$D$6:$Z$47,23,FALSE))</f>
        <v/>
      </c>
      <c r="AD92" s="214" t="str">
        <f>IF(AD90="","",VLOOKUP(AD90,'シフト記号表（勤務時間帯）'!$D$6:$Z$47,23,FALSE))</f>
        <v/>
      </c>
      <c r="AE92" s="214" t="str">
        <f>IF(AE90="","",VLOOKUP(AE90,'シフト記号表（勤務時間帯）'!$D$6:$Z$47,23,FALSE))</f>
        <v/>
      </c>
      <c r="AF92" s="214" t="str">
        <f>IF(AF90="","",VLOOKUP(AF90,'シフト記号表（勤務時間帯）'!$D$6:$Z$47,23,FALSE))</f>
        <v/>
      </c>
      <c r="AG92" s="214" t="str">
        <f>IF(AG90="","",VLOOKUP(AG90,'シフト記号表（勤務時間帯）'!$D$6:$Z$47,23,FALSE))</f>
        <v/>
      </c>
      <c r="AH92" s="215" t="str">
        <f>IF(AH90="","",VLOOKUP(AH90,'シフト記号表（勤務時間帯）'!$D$6:$Z$47,23,FALSE))</f>
        <v/>
      </c>
      <c r="AI92" s="213" t="str">
        <f>IF(AI90="","",VLOOKUP(AI90,'シフト記号表（勤務時間帯）'!$D$6:$Z$47,23,FALSE))</f>
        <v/>
      </c>
      <c r="AJ92" s="214" t="str">
        <f>IF(AJ90="","",VLOOKUP(AJ90,'シフト記号表（勤務時間帯）'!$D$6:$Z$47,23,FALSE))</f>
        <v/>
      </c>
      <c r="AK92" s="214" t="str">
        <f>IF(AK90="","",VLOOKUP(AK90,'シフト記号表（勤務時間帯）'!$D$6:$Z$47,23,FALSE))</f>
        <v/>
      </c>
      <c r="AL92" s="214" t="str">
        <f>IF(AL90="","",VLOOKUP(AL90,'シフト記号表（勤務時間帯）'!$D$6:$Z$47,23,FALSE))</f>
        <v/>
      </c>
      <c r="AM92" s="214" t="str">
        <f>IF(AM90="","",VLOOKUP(AM90,'シフト記号表（勤務時間帯）'!$D$6:$Z$47,23,FALSE))</f>
        <v/>
      </c>
      <c r="AN92" s="214" t="str">
        <f>IF(AN90="","",VLOOKUP(AN90,'シフト記号表（勤務時間帯）'!$D$6:$Z$47,23,FALSE))</f>
        <v/>
      </c>
      <c r="AO92" s="215" t="str">
        <f>IF(AO90="","",VLOOKUP(AO90,'シフト記号表（勤務時間帯）'!$D$6:$Z$47,23,FALSE))</f>
        <v/>
      </c>
      <c r="AP92" s="213" t="str">
        <f>IF(AP90="","",VLOOKUP(AP90,'シフト記号表（勤務時間帯）'!$D$6:$Z$47,23,FALSE))</f>
        <v/>
      </c>
      <c r="AQ92" s="214" t="str">
        <f>IF(AQ90="","",VLOOKUP(AQ90,'シフト記号表（勤務時間帯）'!$D$6:$Z$47,23,FALSE))</f>
        <v/>
      </c>
      <c r="AR92" s="214" t="str">
        <f>IF(AR90="","",VLOOKUP(AR90,'シフト記号表（勤務時間帯）'!$D$6:$Z$47,23,FALSE))</f>
        <v/>
      </c>
      <c r="AS92" s="214" t="str">
        <f>IF(AS90="","",VLOOKUP(AS90,'シフト記号表（勤務時間帯）'!$D$6:$Z$47,23,FALSE))</f>
        <v/>
      </c>
      <c r="AT92" s="214" t="str">
        <f>IF(AT90="","",VLOOKUP(AT90,'シフト記号表（勤務時間帯）'!$D$6:$Z$47,23,FALSE))</f>
        <v/>
      </c>
      <c r="AU92" s="214" t="str">
        <f>IF(AU90="","",VLOOKUP(AU90,'シフト記号表（勤務時間帯）'!$D$6:$Z$47,23,FALSE))</f>
        <v/>
      </c>
      <c r="AV92" s="215" t="str">
        <f>IF(AV90="","",VLOOKUP(AV90,'シフト記号表（勤務時間帯）'!$D$6:$Z$47,23,FALSE))</f>
        <v/>
      </c>
      <c r="AW92" s="213" t="str">
        <f>IF(AW90="","",VLOOKUP(AW90,'シフト記号表（勤務時間帯）'!$D$6:$Z$47,23,FALSE))</f>
        <v/>
      </c>
      <c r="AX92" s="214" t="str">
        <f>IF(AX90="","",VLOOKUP(AX90,'シフト記号表（勤務時間帯）'!$D$6:$Z$47,23,FALSE))</f>
        <v/>
      </c>
      <c r="AY92" s="214" t="str">
        <f>IF(AY90="","",VLOOKUP(AY90,'シフト記号表（勤務時間帯）'!$D$6:$Z$47,23,FALSE))</f>
        <v/>
      </c>
      <c r="AZ92" s="254">
        <f>IF($BC$3="４週",SUM(U92:AV92),IF($BC$3="暦月",SUM(U92:AY92),""))</f>
        <v>0</v>
      </c>
      <c r="BA92" s="255"/>
      <c r="BB92" s="256">
        <f>IF($BC$3="４週",AZ92/4,IF($BC$3="暦月",(AZ92/($BC$8/7)),""))</f>
        <v>0</v>
      </c>
      <c r="BC92" s="255"/>
      <c r="BD92" s="248"/>
      <c r="BE92" s="249"/>
      <c r="BF92" s="249"/>
      <c r="BG92" s="249"/>
      <c r="BH92" s="250"/>
    </row>
    <row r="93" spans="2:60" ht="20.25" customHeight="1" x14ac:dyDescent="0.45">
      <c r="B93" s="129"/>
      <c r="C93" s="381"/>
      <c r="D93" s="382"/>
      <c r="E93" s="383"/>
      <c r="F93" s="177"/>
      <c r="G93" s="173"/>
      <c r="H93" s="343"/>
      <c r="I93" s="257"/>
      <c r="J93" s="258"/>
      <c r="K93" s="258"/>
      <c r="L93" s="259"/>
      <c r="M93" s="270"/>
      <c r="N93" s="271"/>
      <c r="O93" s="272"/>
      <c r="P93" s="44" t="s">
        <v>18</v>
      </c>
      <c r="Q93" s="45"/>
      <c r="R93" s="45"/>
      <c r="S93" s="46"/>
      <c r="T93" s="60"/>
      <c r="U93" s="216"/>
      <c r="V93" s="217"/>
      <c r="W93" s="217"/>
      <c r="X93" s="217"/>
      <c r="Y93" s="217"/>
      <c r="Z93" s="217"/>
      <c r="AA93" s="218"/>
      <c r="AB93" s="216"/>
      <c r="AC93" s="217"/>
      <c r="AD93" s="217"/>
      <c r="AE93" s="217"/>
      <c r="AF93" s="217"/>
      <c r="AG93" s="217"/>
      <c r="AH93" s="218"/>
      <c r="AI93" s="216"/>
      <c r="AJ93" s="217"/>
      <c r="AK93" s="217"/>
      <c r="AL93" s="217"/>
      <c r="AM93" s="217"/>
      <c r="AN93" s="217"/>
      <c r="AO93" s="218"/>
      <c r="AP93" s="216"/>
      <c r="AQ93" s="217"/>
      <c r="AR93" s="217"/>
      <c r="AS93" s="217"/>
      <c r="AT93" s="217"/>
      <c r="AU93" s="217"/>
      <c r="AV93" s="218"/>
      <c r="AW93" s="216"/>
      <c r="AX93" s="217"/>
      <c r="AY93" s="217"/>
      <c r="AZ93" s="279"/>
      <c r="BA93" s="280"/>
      <c r="BB93" s="281"/>
      <c r="BC93" s="280"/>
      <c r="BD93" s="242"/>
      <c r="BE93" s="243"/>
      <c r="BF93" s="243"/>
      <c r="BG93" s="243"/>
      <c r="BH93" s="244"/>
    </row>
    <row r="94" spans="2:60" ht="20.25" customHeight="1" x14ac:dyDescent="0.45">
      <c r="B94" s="125">
        <f>B91+1</f>
        <v>25</v>
      </c>
      <c r="C94" s="375"/>
      <c r="D94" s="376"/>
      <c r="E94" s="377"/>
      <c r="F94" s="178">
        <f>C93</f>
        <v>0</v>
      </c>
      <c r="G94" s="174"/>
      <c r="H94" s="336"/>
      <c r="I94" s="260"/>
      <c r="J94" s="261"/>
      <c r="K94" s="261"/>
      <c r="L94" s="262"/>
      <c r="M94" s="273"/>
      <c r="N94" s="274"/>
      <c r="O94" s="275"/>
      <c r="P94" s="23" t="s">
        <v>72</v>
      </c>
      <c r="Q94" s="24"/>
      <c r="R94" s="24"/>
      <c r="S94" s="19"/>
      <c r="T94" s="53"/>
      <c r="U94" s="210" t="str">
        <f>IF(U93="","",VLOOKUP(U93,'シフト記号表（勤務時間帯）'!$D$6:$X$47,21,FALSE))</f>
        <v/>
      </c>
      <c r="V94" s="211" t="str">
        <f>IF(V93="","",VLOOKUP(V93,'シフト記号表（勤務時間帯）'!$D$6:$X$47,21,FALSE))</f>
        <v/>
      </c>
      <c r="W94" s="211" t="str">
        <f>IF(W93="","",VLOOKUP(W93,'シフト記号表（勤務時間帯）'!$D$6:$X$47,21,FALSE))</f>
        <v/>
      </c>
      <c r="X94" s="211" t="str">
        <f>IF(X93="","",VLOOKUP(X93,'シフト記号表（勤務時間帯）'!$D$6:$X$47,21,FALSE))</f>
        <v/>
      </c>
      <c r="Y94" s="211" t="str">
        <f>IF(Y93="","",VLOOKUP(Y93,'シフト記号表（勤務時間帯）'!$D$6:$X$47,21,FALSE))</f>
        <v/>
      </c>
      <c r="Z94" s="211" t="str">
        <f>IF(Z93="","",VLOOKUP(Z93,'シフト記号表（勤務時間帯）'!$D$6:$X$47,21,FALSE))</f>
        <v/>
      </c>
      <c r="AA94" s="212" t="str">
        <f>IF(AA93="","",VLOOKUP(AA93,'シフト記号表（勤務時間帯）'!$D$6:$X$47,21,FALSE))</f>
        <v/>
      </c>
      <c r="AB94" s="210" t="str">
        <f>IF(AB93="","",VLOOKUP(AB93,'シフト記号表（勤務時間帯）'!$D$6:$X$47,21,FALSE))</f>
        <v/>
      </c>
      <c r="AC94" s="211" t="str">
        <f>IF(AC93="","",VLOOKUP(AC93,'シフト記号表（勤務時間帯）'!$D$6:$X$47,21,FALSE))</f>
        <v/>
      </c>
      <c r="AD94" s="211" t="str">
        <f>IF(AD93="","",VLOOKUP(AD93,'シフト記号表（勤務時間帯）'!$D$6:$X$47,21,FALSE))</f>
        <v/>
      </c>
      <c r="AE94" s="211" t="str">
        <f>IF(AE93="","",VLOOKUP(AE93,'シフト記号表（勤務時間帯）'!$D$6:$X$47,21,FALSE))</f>
        <v/>
      </c>
      <c r="AF94" s="211" t="str">
        <f>IF(AF93="","",VLOOKUP(AF93,'シフト記号表（勤務時間帯）'!$D$6:$X$47,21,FALSE))</f>
        <v/>
      </c>
      <c r="AG94" s="211" t="str">
        <f>IF(AG93="","",VLOOKUP(AG93,'シフト記号表（勤務時間帯）'!$D$6:$X$47,21,FALSE))</f>
        <v/>
      </c>
      <c r="AH94" s="212" t="str">
        <f>IF(AH93="","",VLOOKUP(AH93,'シフト記号表（勤務時間帯）'!$D$6:$X$47,21,FALSE))</f>
        <v/>
      </c>
      <c r="AI94" s="210" t="str">
        <f>IF(AI93="","",VLOOKUP(AI93,'シフト記号表（勤務時間帯）'!$D$6:$X$47,21,FALSE))</f>
        <v/>
      </c>
      <c r="AJ94" s="211" t="str">
        <f>IF(AJ93="","",VLOOKUP(AJ93,'シフト記号表（勤務時間帯）'!$D$6:$X$47,21,FALSE))</f>
        <v/>
      </c>
      <c r="AK94" s="211" t="str">
        <f>IF(AK93="","",VLOOKUP(AK93,'シフト記号表（勤務時間帯）'!$D$6:$X$47,21,FALSE))</f>
        <v/>
      </c>
      <c r="AL94" s="211" t="str">
        <f>IF(AL93="","",VLOOKUP(AL93,'シフト記号表（勤務時間帯）'!$D$6:$X$47,21,FALSE))</f>
        <v/>
      </c>
      <c r="AM94" s="211" t="str">
        <f>IF(AM93="","",VLOOKUP(AM93,'シフト記号表（勤務時間帯）'!$D$6:$X$47,21,FALSE))</f>
        <v/>
      </c>
      <c r="AN94" s="211" t="str">
        <f>IF(AN93="","",VLOOKUP(AN93,'シフト記号表（勤務時間帯）'!$D$6:$X$47,21,FALSE))</f>
        <v/>
      </c>
      <c r="AO94" s="212" t="str">
        <f>IF(AO93="","",VLOOKUP(AO93,'シフト記号表（勤務時間帯）'!$D$6:$X$47,21,FALSE))</f>
        <v/>
      </c>
      <c r="AP94" s="210" t="str">
        <f>IF(AP93="","",VLOOKUP(AP93,'シフト記号表（勤務時間帯）'!$D$6:$X$47,21,FALSE))</f>
        <v/>
      </c>
      <c r="AQ94" s="211" t="str">
        <f>IF(AQ93="","",VLOOKUP(AQ93,'シフト記号表（勤務時間帯）'!$D$6:$X$47,21,FALSE))</f>
        <v/>
      </c>
      <c r="AR94" s="211" t="str">
        <f>IF(AR93="","",VLOOKUP(AR93,'シフト記号表（勤務時間帯）'!$D$6:$X$47,21,FALSE))</f>
        <v/>
      </c>
      <c r="AS94" s="211" t="str">
        <f>IF(AS93="","",VLOOKUP(AS93,'シフト記号表（勤務時間帯）'!$D$6:$X$47,21,FALSE))</f>
        <v/>
      </c>
      <c r="AT94" s="211" t="str">
        <f>IF(AT93="","",VLOOKUP(AT93,'シフト記号表（勤務時間帯）'!$D$6:$X$47,21,FALSE))</f>
        <v/>
      </c>
      <c r="AU94" s="211" t="str">
        <f>IF(AU93="","",VLOOKUP(AU93,'シフト記号表（勤務時間帯）'!$D$6:$X$47,21,FALSE))</f>
        <v/>
      </c>
      <c r="AV94" s="212" t="str">
        <f>IF(AV93="","",VLOOKUP(AV93,'シフト記号表（勤務時間帯）'!$D$6:$X$47,21,FALSE))</f>
        <v/>
      </c>
      <c r="AW94" s="210" t="str">
        <f>IF(AW93="","",VLOOKUP(AW93,'シフト記号表（勤務時間帯）'!$D$6:$X$47,21,FALSE))</f>
        <v/>
      </c>
      <c r="AX94" s="211" t="str">
        <f>IF(AX93="","",VLOOKUP(AX93,'シフト記号表（勤務時間帯）'!$D$6:$X$47,21,FALSE))</f>
        <v/>
      </c>
      <c r="AY94" s="211" t="str">
        <f>IF(AY93="","",VLOOKUP(AY93,'シフト記号表（勤務時間帯）'!$D$6:$X$47,21,FALSE))</f>
        <v/>
      </c>
      <c r="AZ94" s="251">
        <f>IF($BC$3="４週",SUM(U94:AV94),IF($BC$3="暦月",SUM(U94:AY94),""))</f>
        <v>0</v>
      </c>
      <c r="BA94" s="252"/>
      <c r="BB94" s="253">
        <f>IF($BC$3="４週",AZ94/4,IF($BC$3="暦月",(AZ94/($BC$8/7)),""))</f>
        <v>0</v>
      </c>
      <c r="BC94" s="252"/>
      <c r="BD94" s="245"/>
      <c r="BE94" s="246"/>
      <c r="BF94" s="246"/>
      <c r="BG94" s="246"/>
      <c r="BH94" s="247"/>
    </row>
    <row r="95" spans="2:60" ht="20.25" customHeight="1" x14ac:dyDescent="0.45">
      <c r="B95" s="127"/>
      <c r="C95" s="378"/>
      <c r="D95" s="379"/>
      <c r="E95" s="380"/>
      <c r="F95" s="179"/>
      <c r="G95" s="175">
        <f>C93</f>
        <v>0</v>
      </c>
      <c r="H95" s="337"/>
      <c r="I95" s="263"/>
      <c r="J95" s="264"/>
      <c r="K95" s="264"/>
      <c r="L95" s="265"/>
      <c r="M95" s="276"/>
      <c r="N95" s="277"/>
      <c r="O95" s="278"/>
      <c r="P95" s="206" t="s">
        <v>73</v>
      </c>
      <c r="Q95" s="26"/>
      <c r="R95" s="26"/>
      <c r="S95" s="18"/>
      <c r="T95" s="57"/>
      <c r="U95" s="213" t="str">
        <f>IF(U93="","",VLOOKUP(U93,'シフト記号表（勤務時間帯）'!$D$6:$Z$47,23,FALSE))</f>
        <v/>
      </c>
      <c r="V95" s="214" t="str">
        <f>IF(V93="","",VLOOKUP(V93,'シフト記号表（勤務時間帯）'!$D$6:$Z$47,23,FALSE))</f>
        <v/>
      </c>
      <c r="W95" s="214" t="str">
        <f>IF(W93="","",VLOOKUP(W93,'シフト記号表（勤務時間帯）'!$D$6:$Z$47,23,FALSE))</f>
        <v/>
      </c>
      <c r="X95" s="214" t="str">
        <f>IF(X93="","",VLOOKUP(X93,'シフト記号表（勤務時間帯）'!$D$6:$Z$47,23,FALSE))</f>
        <v/>
      </c>
      <c r="Y95" s="214" t="str">
        <f>IF(Y93="","",VLOOKUP(Y93,'シフト記号表（勤務時間帯）'!$D$6:$Z$47,23,FALSE))</f>
        <v/>
      </c>
      <c r="Z95" s="214" t="str">
        <f>IF(Z93="","",VLOOKUP(Z93,'シフト記号表（勤務時間帯）'!$D$6:$Z$47,23,FALSE))</f>
        <v/>
      </c>
      <c r="AA95" s="215" t="str">
        <f>IF(AA93="","",VLOOKUP(AA93,'シフト記号表（勤務時間帯）'!$D$6:$Z$47,23,FALSE))</f>
        <v/>
      </c>
      <c r="AB95" s="213" t="str">
        <f>IF(AB93="","",VLOOKUP(AB93,'シフト記号表（勤務時間帯）'!$D$6:$Z$47,23,FALSE))</f>
        <v/>
      </c>
      <c r="AC95" s="214" t="str">
        <f>IF(AC93="","",VLOOKUP(AC93,'シフト記号表（勤務時間帯）'!$D$6:$Z$47,23,FALSE))</f>
        <v/>
      </c>
      <c r="AD95" s="214" t="str">
        <f>IF(AD93="","",VLOOKUP(AD93,'シフト記号表（勤務時間帯）'!$D$6:$Z$47,23,FALSE))</f>
        <v/>
      </c>
      <c r="AE95" s="214" t="str">
        <f>IF(AE93="","",VLOOKUP(AE93,'シフト記号表（勤務時間帯）'!$D$6:$Z$47,23,FALSE))</f>
        <v/>
      </c>
      <c r="AF95" s="214" t="str">
        <f>IF(AF93="","",VLOOKUP(AF93,'シフト記号表（勤務時間帯）'!$D$6:$Z$47,23,FALSE))</f>
        <v/>
      </c>
      <c r="AG95" s="214" t="str">
        <f>IF(AG93="","",VLOOKUP(AG93,'シフト記号表（勤務時間帯）'!$D$6:$Z$47,23,FALSE))</f>
        <v/>
      </c>
      <c r="AH95" s="215" t="str">
        <f>IF(AH93="","",VLOOKUP(AH93,'シフト記号表（勤務時間帯）'!$D$6:$Z$47,23,FALSE))</f>
        <v/>
      </c>
      <c r="AI95" s="213" t="str">
        <f>IF(AI93="","",VLOOKUP(AI93,'シフト記号表（勤務時間帯）'!$D$6:$Z$47,23,FALSE))</f>
        <v/>
      </c>
      <c r="AJ95" s="214" t="str">
        <f>IF(AJ93="","",VLOOKUP(AJ93,'シフト記号表（勤務時間帯）'!$D$6:$Z$47,23,FALSE))</f>
        <v/>
      </c>
      <c r="AK95" s="214" t="str">
        <f>IF(AK93="","",VLOOKUP(AK93,'シフト記号表（勤務時間帯）'!$D$6:$Z$47,23,FALSE))</f>
        <v/>
      </c>
      <c r="AL95" s="214" t="str">
        <f>IF(AL93="","",VLOOKUP(AL93,'シフト記号表（勤務時間帯）'!$D$6:$Z$47,23,FALSE))</f>
        <v/>
      </c>
      <c r="AM95" s="214" t="str">
        <f>IF(AM93="","",VLOOKUP(AM93,'シフト記号表（勤務時間帯）'!$D$6:$Z$47,23,FALSE))</f>
        <v/>
      </c>
      <c r="AN95" s="214" t="str">
        <f>IF(AN93="","",VLOOKUP(AN93,'シフト記号表（勤務時間帯）'!$D$6:$Z$47,23,FALSE))</f>
        <v/>
      </c>
      <c r="AO95" s="215" t="str">
        <f>IF(AO93="","",VLOOKUP(AO93,'シフト記号表（勤務時間帯）'!$D$6:$Z$47,23,FALSE))</f>
        <v/>
      </c>
      <c r="AP95" s="213" t="str">
        <f>IF(AP93="","",VLOOKUP(AP93,'シフト記号表（勤務時間帯）'!$D$6:$Z$47,23,FALSE))</f>
        <v/>
      </c>
      <c r="AQ95" s="214" t="str">
        <f>IF(AQ93="","",VLOOKUP(AQ93,'シフト記号表（勤務時間帯）'!$D$6:$Z$47,23,FALSE))</f>
        <v/>
      </c>
      <c r="AR95" s="214" t="str">
        <f>IF(AR93="","",VLOOKUP(AR93,'シフト記号表（勤務時間帯）'!$D$6:$Z$47,23,FALSE))</f>
        <v/>
      </c>
      <c r="AS95" s="214" t="str">
        <f>IF(AS93="","",VLOOKUP(AS93,'シフト記号表（勤務時間帯）'!$D$6:$Z$47,23,FALSE))</f>
        <v/>
      </c>
      <c r="AT95" s="214" t="str">
        <f>IF(AT93="","",VLOOKUP(AT93,'シフト記号表（勤務時間帯）'!$D$6:$Z$47,23,FALSE))</f>
        <v/>
      </c>
      <c r="AU95" s="214" t="str">
        <f>IF(AU93="","",VLOOKUP(AU93,'シフト記号表（勤務時間帯）'!$D$6:$Z$47,23,FALSE))</f>
        <v/>
      </c>
      <c r="AV95" s="215" t="str">
        <f>IF(AV93="","",VLOOKUP(AV93,'シフト記号表（勤務時間帯）'!$D$6:$Z$47,23,FALSE))</f>
        <v/>
      </c>
      <c r="AW95" s="213" t="str">
        <f>IF(AW93="","",VLOOKUP(AW93,'シフト記号表（勤務時間帯）'!$D$6:$Z$47,23,FALSE))</f>
        <v/>
      </c>
      <c r="AX95" s="214" t="str">
        <f>IF(AX93="","",VLOOKUP(AX93,'シフト記号表（勤務時間帯）'!$D$6:$Z$47,23,FALSE))</f>
        <v/>
      </c>
      <c r="AY95" s="214" t="str">
        <f>IF(AY93="","",VLOOKUP(AY93,'シフト記号表（勤務時間帯）'!$D$6:$Z$47,23,FALSE))</f>
        <v/>
      </c>
      <c r="AZ95" s="254">
        <f>IF($BC$3="４週",SUM(U95:AV95),IF($BC$3="暦月",SUM(U95:AY95),""))</f>
        <v>0</v>
      </c>
      <c r="BA95" s="255"/>
      <c r="BB95" s="256">
        <f>IF($BC$3="４週",AZ95/4,IF($BC$3="暦月",(AZ95/($BC$8/7)),""))</f>
        <v>0</v>
      </c>
      <c r="BC95" s="255"/>
      <c r="BD95" s="248"/>
      <c r="BE95" s="249"/>
      <c r="BF95" s="249"/>
      <c r="BG95" s="249"/>
      <c r="BH95" s="250"/>
    </row>
    <row r="96" spans="2:60" ht="20.25" customHeight="1" x14ac:dyDescent="0.45">
      <c r="B96" s="129"/>
      <c r="C96" s="381"/>
      <c r="D96" s="382"/>
      <c r="E96" s="383"/>
      <c r="F96" s="177"/>
      <c r="G96" s="173"/>
      <c r="H96" s="343"/>
      <c r="I96" s="257"/>
      <c r="J96" s="258"/>
      <c r="K96" s="258"/>
      <c r="L96" s="259"/>
      <c r="M96" s="270"/>
      <c r="N96" s="271"/>
      <c r="O96" s="272"/>
      <c r="P96" s="44" t="s">
        <v>18</v>
      </c>
      <c r="Q96" s="45"/>
      <c r="R96" s="45"/>
      <c r="S96" s="46"/>
      <c r="T96" s="60"/>
      <c r="U96" s="216"/>
      <c r="V96" s="217"/>
      <c r="W96" s="217"/>
      <c r="X96" s="217"/>
      <c r="Y96" s="217"/>
      <c r="Z96" s="217"/>
      <c r="AA96" s="218"/>
      <c r="AB96" s="216"/>
      <c r="AC96" s="217"/>
      <c r="AD96" s="217"/>
      <c r="AE96" s="217"/>
      <c r="AF96" s="217"/>
      <c r="AG96" s="217"/>
      <c r="AH96" s="218"/>
      <c r="AI96" s="216"/>
      <c r="AJ96" s="217"/>
      <c r="AK96" s="217"/>
      <c r="AL96" s="217"/>
      <c r="AM96" s="217"/>
      <c r="AN96" s="217"/>
      <c r="AO96" s="218"/>
      <c r="AP96" s="216"/>
      <c r="AQ96" s="217"/>
      <c r="AR96" s="217"/>
      <c r="AS96" s="217"/>
      <c r="AT96" s="217"/>
      <c r="AU96" s="217"/>
      <c r="AV96" s="218"/>
      <c r="AW96" s="216"/>
      <c r="AX96" s="217"/>
      <c r="AY96" s="217"/>
      <c r="AZ96" s="279"/>
      <c r="BA96" s="280"/>
      <c r="BB96" s="281"/>
      <c r="BC96" s="280"/>
      <c r="BD96" s="242"/>
      <c r="BE96" s="243"/>
      <c r="BF96" s="243"/>
      <c r="BG96" s="243"/>
      <c r="BH96" s="244"/>
    </row>
    <row r="97" spans="2:60" ht="20.25" customHeight="1" x14ac:dyDescent="0.45">
      <c r="B97" s="125">
        <f>B94+1</f>
        <v>26</v>
      </c>
      <c r="C97" s="375"/>
      <c r="D97" s="376"/>
      <c r="E97" s="377"/>
      <c r="F97" s="178">
        <f>C96</f>
        <v>0</v>
      </c>
      <c r="G97" s="174"/>
      <c r="H97" s="336"/>
      <c r="I97" s="260"/>
      <c r="J97" s="261"/>
      <c r="K97" s="261"/>
      <c r="L97" s="262"/>
      <c r="M97" s="273"/>
      <c r="N97" s="274"/>
      <c r="O97" s="275"/>
      <c r="P97" s="23" t="s">
        <v>72</v>
      </c>
      <c r="Q97" s="24"/>
      <c r="R97" s="24"/>
      <c r="S97" s="19"/>
      <c r="T97" s="53"/>
      <c r="U97" s="210" t="str">
        <f>IF(U96="","",VLOOKUP(U96,'シフト記号表（勤務時間帯）'!$D$6:$X$47,21,FALSE))</f>
        <v/>
      </c>
      <c r="V97" s="211" t="str">
        <f>IF(V96="","",VLOOKUP(V96,'シフト記号表（勤務時間帯）'!$D$6:$X$47,21,FALSE))</f>
        <v/>
      </c>
      <c r="W97" s="211" t="str">
        <f>IF(W96="","",VLOOKUP(W96,'シフト記号表（勤務時間帯）'!$D$6:$X$47,21,FALSE))</f>
        <v/>
      </c>
      <c r="X97" s="211" t="str">
        <f>IF(X96="","",VLOOKUP(X96,'シフト記号表（勤務時間帯）'!$D$6:$X$47,21,FALSE))</f>
        <v/>
      </c>
      <c r="Y97" s="211" t="str">
        <f>IF(Y96="","",VLOOKUP(Y96,'シフト記号表（勤務時間帯）'!$D$6:$X$47,21,FALSE))</f>
        <v/>
      </c>
      <c r="Z97" s="211" t="str">
        <f>IF(Z96="","",VLOOKUP(Z96,'シフト記号表（勤務時間帯）'!$D$6:$X$47,21,FALSE))</f>
        <v/>
      </c>
      <c r="AA97" s="212" t="str">
        <f>IF(AA96="","",VLOOKUP(AA96,'シフト記号表（勤務時間帯）'!$D$6:$X$47,21,FALSE))</f>
        <v/>
      </c>
      <c r="AB97" s="210" t="str">
        <f>IF(AB96="","",VLOOKUP(AB96,'シフト記号表（勤務時間帯）'!$D$6:$X$47,21,FALSE))</f>
        <v/>
      </c>
      <c r="AC97" s="211" t="str">
        <f>IF(AC96="","",VLOOKUP(AC96,'シフト記号表（勤務時間帯）'!$D$6:$X$47,21,FALSE))</f>
        <v/>
      </c>
      <c r="AD97" s="211" t="str">
        <f>IF(AD96="","",VLOOKUP(AD96,'シフト記号表（勤務時間帯）'!$D$6:$X$47,21,FALSE))</f>
        <v/>
      </c>
      <c r="AE97" s="211" t="str">
        <f>IF(AE96="","",VLOOKUP(AE96,'シフト記号表（勤務時間帯）'!$D$6:$X$47,21,FALSE))</f>
        <v/>
      </c>
      <c r="AF97" s="211" t="str">
        <f>IF(AF96="","",VLOOKUP(AF96,'シフト記号表（勤務時間帯）'!$D$6:$X$47,21,FALSE))</f>
        <v/>
      </c>
      <c r="AG97" s="211" t="str">
        <f>IF(AG96="","",VLOOKUP(AG96,'シフト記号表（勤務時間帯）'!$D$6:$X$47,21,FALSE))</f>
        <v/>
      </c>
      <c r="AH97" s="212" t="str">
        <f>IF(AH96="","",VLOOKUP(AH96,'シフト記号表（勤務時間帯）'!$D$6:$X$47,21,FALSE))</f>
        <v/>
      </c>
      <c r="AI97" s="210" t="str">
        <f>IF(AI96="","",VLOOKUP(AI96,'シフト記号表（勤務時間帯）'!$D$6:$X$47,21,FALSE))</f>
        <v/>
      </c>
      <c r="AJ97" s="211" t="str">
        <f>IF(AJ96="","",VLOOKUP(AJ96,'シフト記号表（勤務時間帯）'!$D$6:$X$47,21,FALSE))</f>
        <v/>
      </c>
      <c r="AK97" s="211" t="str">
        <f>IF(AK96="","",VLOOKUP(AK96,'シフト記号表（勤務時間帯）'!$D$6:$X$47,21,FALSE))</f>
        <v/>
      </c>
      <c r="AL97" s="211" t="str">
        <f>IF(AL96="","",VLOOKUP(AL96,'シフト記号表（勤務時間帯）'!$D$6:$X$47,21,FALSE))</f>
        <v/>
      </c>
      <c r="AM97" s="211" t="str">
        <f>IF(AM96="","",VLOOKUP(AM96,'シフト記号表（勤務時間帯）'!$D$6:$X$47,21,FALSE))</f>
        <v/>
      </c>
      <c r="AN97" s="211" t="str">
        <f>IF(AN96="","",VLOOKUP(AN96,'シフト記号表（勤務時間帯）'!$D$6:$X$47,21,FALSE))</f>
        <v/>
      </c>
      <c r="AO97" s="212" t="str">
        <f>IF(AO96="","",VLOOKUP(AO96,'シフト記号表（勤務時間帯）'!$D$6:$X$47,21,FALSE))</f>
        <v/>
      </c>
      <c r="AP97" s="210" t="str">
        <f>IF(AP96="","",VLOOKUP(AP96,'シフト記号表（勤務時間帯）'!$D$6:$X$47,21,FALSE))</f>
        <v/>
      </c>
      <c r="AQ97" s="211" t="str">
        <f>IF(AQ96="","",VLOOKUP(AQ96,'シフト記号表（勤務時間帯）'!$D$6:$X$47,21,FALSE))</f>
        <v/>
      </c>
      <c r="AR97" s="211" t="str">
        <f>IF(AR96="","",VLOOKUP(AR96,'シフト記号表（勤務時間帯）'!$D$6:$X$47,21,FALSE))</f>
        <v/>
      </c>
      <c r="AS97" s="211" t="str">
        <f>IF(AS96="","",VLOOKUP(AS96,'シフト記号表（勤務時間帯）'!$D$6:$X$47,21,FALSE))</f>
        <v/>
      </c>
      <c r="AT97" s="211" t="str">
        <f>IF(AT96="","",VLOOKUP(AT96,'シフト記号表（勤務時間帯）'!$D$6:$X$47,21,FALSE))</f>
        <v/>
      </c>
      <c r="AU97" s="211" t="str">
        <f>IF(AU96="","",VLOOKUP(AU96,'シフト記号表（勤務時間帯）'!$D$6:$X$47,21,FALSE))</f>
        <v/>
      </c>
      <c r="AV97" s="212" t="str">
        <f>IF(AV96="","",VLOOKUP(AV96,'シフト記号表（勤務時間帯）'!$D$6:$X$47,21,FALSE))</f>
        <v/>
      </c>
      <c r="AW97" s="210" t="str">
        <f>IF(AW96="","",VLOOKUP(AW96,'シフト記号表（勤務時間帯）'!$D$6:$X$47,21,FALSE))</f>
        <v/>
      </c>
      <c r="AX97" s="211" t="str">
        <f>IF(AX96="","",VLOOKUP(AX96,'シフト記号表（勤務時間帯）'!$D$6:$X$47,21,FALSE))</f>
        <v/>
      </c>
      <c r="AY97" s="211" t="str">
        <f>IF(AY96="","",VLOOKUP(AY96,'シフト記号表（勤務時間帯）'!$D$6:$X$47,21,FALSE))</f>
        <v/>
      </c>
      <c r="AZ97" s="251">
        <f>IF($BC$3="４週",SUM(U97:AV97),IF($BC$3="暦月",SUM(U97:AY97),""))</f>
        <v>0</v>
      </c>
      <c r="BA97" s="252"/>
      <c r="BB97" s="253">
        <f>IF($BC$3="４週",AZ97/4,IF($BC$3="暦月",(AZ97/($BC$8/7)),""))</f>
        <v>0</v>
      </c>
      <c r="BC97" s="252"/>
      <c r="BD97" s="245"/>
      <c r="BE97" s="246"/>
      <c r="BF97" s="246"/>
      <c r="BG97" s="246"/>
      <c r="BH97" s="247"/>
    </row>
    <row r="98" spans="2:60" ht="20.25" customHeight="1" x14ac:dyDescent="0.45">
      <c r="B98" s="127"/>
      <c r="C98" s="378"/>
      <c r="D98" s="379"/>
      <c r="E98" s="380"/>
      <c r="F98" s="179"/>
      <c r="G98" s="175">
        <f>C96</f>
        <v>0</v>
      </c>
      <c r="H98" s="337"/>
      <c r="I98" s="263"/>
      <c r="J98" s="264"/>
      <c r="K98" s="264"/>
      <c r="L98" s="265"/>
      <c r="M98" s="276"/>
      <c r="N98" s="277"/>
      <c r="O98" s="278"/>
      <c r="P98" s="206" t="s">
        <v>73</v>
      </c>
      <c r="Q98" s="26"/>
      <c r="R98" s="26"/>
      <c r="S98" s="18"/>
      <c r="T98" s="57"/>
      <c r="U98" s="213" t="str">
        <f>IF(U96="","",VLOOKUP(U96,'シフト記号表（勤務時間帯）'!$D$6:$Z$47,23,FALSE))</f>
        <v/>
      </c>
      <c r="V98" s="214" t="str">
        <f>IF(V96="","",VLOOKUP(V96,'シフト記号表（勤務時間帯）'!$D$6:$Z$47,23,FALSE))</f>
        <v/>
      </c>
      <c r="W98" s="214" t="str">
        <f>IF(W96="","",VLOOKUP(W96,'シフト記号表（勤務時間帯）'!$D$6:$Z$47,23,FALSE))</f>
        <v/>
      </c>
      <c r="X98" s="214" t="str">
        <f>IF(X96="","",VLOOKUP(X96,'シフト記号表（勤務時間帯）'!$D$6:$Z$47,23,FALSE))</f>
        <v/>
      </c>
      <c r="Y98" s="214" t="str">
        <f>IF(Y96="","",VLOOKUP(Y96,'シフト記号表（勤務時間帯）'!$D$6:$Z$47,23,FALSE))</f>
        <v/>
      </c>
      <c r="Z98" s="214" t="str">
        <f>IF(Z96="","",VLOOKUP(Z96,'シフト記号表（勤務時間帯）'!$D$6:$Z$47,23,FALSE))</f>
        <v/>
      </c>
      <c r="AA98" s="215" t="str">
        <f>IF(AA96="","",VLOOKUP(AA96,'シフト記号表（勤務時間帯）'!$D$6:$Z$47,23,FALSE))</f>
        <v/>
      </c>
      <c r="AB98" s="213" t="str">
        <f>IF(AB96="","",VLOOKUP(AB96,'シフト記号表（勤務時間帯）'!$D$6:$Z$47,23,FALSE))</f>
        <v/>
      </c>
      <c r="AC98" s="214" t="str">
        <f>IF(AC96="","",VLOOKUP(AC96,'シフト記号表（勤務時間帯）'!$D$6:$Z$47,23,FALSE))</f>
        <v/>
      </c>
      <c r="AD98" s="214" t="str">
        <f>IF(AD96="","",VLOOKUP(AD96,'シフト記号表（勤務時間帯）'!$D$6:$Z$47,23,FALSE))</f>
        <v/>
      </c>
      <c r="AE98" s="214" t="str">
        <f>IF(AE96="","",VLOOKUP(AE96,'シフト記号表（勤務時間帯）'!$D$6:$Z$47,23,FALSE))</f>
        <v/>
      </c>
      <c r="AF98" s="214" t="str">
        <f>IF(AF96="","",VLOOKUP(AF96,'シフト記号表（勤務時間帯）'!$D$6:$Z$47,23,FALSE))</f>
        <v/>
      </c>
      <c r="AG98" s="214" t="str">
        <f>IF(AG96="","",VLOOKUP(AG96,'シフト記号表（勤務時間帯）'!$D$6:$Z$47,23,FALSE))</f>
        <v/>
      </c>
      <c r="AH98" s="215" t="str">
        <f>IF(AH96="","",VLOOKUP(AH96,'シフト記号表（勤務時間帯）'!$D$6:$Z$47,23,FALSE))</f>
        <v/>
      </c>
      <c r="AI98" s="213" t="str">
        <f>IF(AI96="","",VLOOKUP(AI96,'シフト記号表（勤務時間帯）'!$D$6:$Z$47,23,FALSE))</f>
        <v/>
      </c>
      <c r="AJ98" s="214" t="str">
        <f>IF(AJ96="","",VLOOKUP(AJ96,'シフト記号表（勤務時間帯）'!$D$6:$Z$47,23,FALSE))</f>
        <v/>
      </c>
      <c r="AK98" s="214" t="str">
        <f>IF(AK96="","",VLOOKUP(AK96,'シフト記号表（勤務時間帯）'!$D$6:$Z$47,23,FALSE))</f>
        <v/>
      </c>
      <c r="AL98" s="214" t="str">
        <f>IF(AL96="","",VLOOKUP(AL96,'シフト記号表（勤務時間帯）'!$D$6:$Z$47,23,FALSE))</f>
        <v/>
      </c>
      <c r="AM98" s="214" t="str">
        <f>IF(AM96="","",VLOOKUP(AM96,'シフト記号表（勤務時間帯）'!$D$6:$Z$47,23,FALSE))</f>
        <v/>
      </c>
      <c r="AN98" s="214" t="str">
        <f>IF(AN96="","",VLOOKUP(AN96,'シフト記号表（勤務時間帯）'!$D$6:$Z$47,23,FALSE))</f>
        <v/>
      </c>
      <c r="AO98" s="215" t="str">
        <f>IF(AO96="","",VLOOKUP(AO96,'シフト記号表（勤務時間帯）'!$D$6:$Z$47,23,FALSE))</f>
        <v/>
      </c>
      <c r="AP98" s="213" t="str">
        <f>IF(AP96="","",VLOOKUP(AP96,'シフト記号表（勤務時間帯）'!$D$6:$Z$47,23,FALSE))</f>
        <v/>
      </c>
      <c r="AQ98" s="214" t="str">
        <f>IF(AQ96="","",VLOOKUP(AQ96,'シフト記号表（勤務時間帯）'!$D$6:$Z$47,23,FALSE))</f>
        <v/>
      </c>
      <c r="AR98" s="214" t="str">
        <f>IF(AR96="","",VLOOKUP(AR96,'シフト記号表（勤務時間帯）'!$D$6:$Z$47,23,FALSE))</f>
        <v/>
      </c>
      <c r="AS98" s="214" t="str">
        <f>IF(AS96="","",VLOOKUP(AS96,'シフト記号表（勤務時間帯）'!$D$6:$Z$47,23,FALSE))</f>
        <v/>
      </c>
      <c r="AT98" s="214" t="str">
        <f>IF(AT96="","",VLOOKUP(AT96,'シフト記号表（勤務時間帯）'!$D$6:$Z$47,23,FALSE))</f>
        <v/>
      </c>
      <c r="AU98" s="214" t="str">
        <f>IF(AU96="","",VLOOKUP(AU96,'シフト記号表（勤務時間帯）'!$D$6:$Z$47,23,FALSE))</f>
        <v/>
      </c>
      <c r="AV98" s="215" t="str">
        <f>IF(AV96="","",VLOOKUP(AV96,'シフト記号表（勤務時間帯）'!$D$6:$Z$47,23,FALSE))</f>
        <v/>
      </c>
      <c r="AW98" s="213" t="str">
        <f>IF(AW96="","",VLOOKUP(AW96,'シフト記号表（勤務時間帯）'!$D$6:$Z$47,23,FALSE))</f>
        <v/>
      </c>
      <c r="AX98" s="214" t="str">
        <f>IF(AX96="","",VLOOKUP(AX96,'シフト記号表（勤務時間帯）'!$D$6:$Z$47,23,FALSE))</f>
        <v/>
      </c>
      <c r="AY98" s="214" t="str">
        <f>IF(AY96="","",VLOOKUP(AY96,'シフト記号表（勤務時間帯）'!$D$6:$Z$47,23,FALSE))</f>
        <v/>
      </c>
      <c r="AZ98" s="254">
        <f>IF($BC$3="４週",SUM(U98:AV98),IF($BC$3="暦月",SUM(U98:AY98),""))</f>
        <v>0</v>
      </c>
      <c r="BA98" s="255"/>
      <c r="BB98" s="256">
        <f>IF($BC$3="４週",AZ98/4,IF($BC$3="暦月",(AZ98/($BC$8/7)),""))</f>
        <v>0</v>
      </c>
      <c r="BC98" s="255"/>
      <c r="BD98" s="248"/>
      <c r="BE98" s="249"/>
      <c r="BF98" s="249"/>
      <c r="BG98" s="249"/>
      <c r="BH98" s="250"/>
    </row>
    <row r="99" spans="2:60" ht="20.25" customHeight="1" x14ac:dyDescent="0.45">
      <c r="B99" s="129"/>
      <c r="C99" s="381"/>
      <c r="D99" s="382"/>
      <c r="E99" s="383"/>
      <c r="F99" s="177"/>
      <c r="G99" s="173"/>
      <c r="H99" s="343"/>
      <c r="I99" s="257"/>
      <c r="J99" s="258"/>
      <c r="K99" s="258"/>
      <c r="L99" s="259"/>
      <c r="M99" s="270"/>
      <c r="N99" s="271"/>
      <c r="O99" s="272"/>
      <c r="P99" s="44" t="s">
        <v>18</v>
      </c>
      <c r="Q99" s="45"/>
      <c r="R99" s="45"/>
      <c r="S99" s="46"/>
      <c r="T99" s="60"/>
      <c r="U99" s="216"/>
      <c r="V99" s="217"/>
      <c r="W99" s="217"/>
      <c r="X99" s="217"/>
      <c r="Y99" s="217"/>
      <c r="Z99" s="217"/>
      <c r="AA99" s="218"/>
      <c r="AB99" s="216"/>
      <c r="AC99" s="217"/>
      <c r="AD99" s="217"/>
      <c r="AE99" s="217"/>
      <c r="AF99" s="217"/>
      <c r="AG99" s="217"/>
      <c r="AH99" s="218"/>
      <c r="AI99" s="216"/>
      <c r="AJ99" s="217"/>
      <c r="AK99" s="217"/>
      <c r="AL99" s="217"/>
      <c r="AM99" s="217"/>
      <c r="AN99" s="217"/>
      <c r="AO99" s="218"/>
      <c r="AP99" s="216"/>
      <c r="AQ99" s="217"/>
      <c r="AR99" s="217"/>
      <c r="AS99" s="217"/>
      <c r="AT99" s="217"/>
      <c r="AU99" s="217"/>
      <c r="AV99" s="218"/>
      <c r="AW99" s="216"/>
      <c r="AX99" s="217"/>
      <c r="AY99" s="217"/>
      <c r="AZ99" s="279"/>
      <c r="BA99" s="280"/>
      <c r="BB99" s="281"/>
      <c r="BC99" s="280"/>
      <c r="BD99" s="242"/>
      <c r="BE99" s="243"/>
      <c r="BF99" s="243"/>
      <c r="BG99" s="243"/>
      <c r="BH99" s="244"/>
    </row>
    <row r="100" spans="2:60" ht="20.25" customHeight="1" x14ac:dyDescent="0.45">
      <c r="B100" s="125">
        <f>B97+1</f>
        <v>27</v>
      </c>
      <c r="C100" s="375"/>
      <c r="D100" s="376"/>
      <c r="E100" s="377"/>
      <c r="F100" s="178">
        <f>C99</f>
        <v>0</v>
      </c>
      <c r="G100" s="174"/>
      <c r="H100" s="336"/>
      <c r="I100" s="260"/>
      <c r="J100" s="261"/>
      <c r="K100" s="261"/>
      <c r="L100" s="262"/>
      <c r="M100" s="273"/>
      <c r="N100" s="274"/>
      <c r="O100" s="275"/>
      <c r="P100" s="23" t="s">
        <v>72</v>
      </c>
      <c r="Q100" s="24"/>
      <c r="R100" s="24"/>
      <c r="S100" s="19"/>
      <c r="T100" s="53"/>
      <c r="U100" s="210" t="str">
        <f>IF(U99="","",VLOOKUP(U99,'シフト記号表（勤務時間帯）'!$D$6:$X$47,21,FALSE))</f>
        <v/>
      </c>
      <c r="V100" s="211" t="str">
        <f>IF(V99="","",VLOOKUP(V99,'シフト記号表（勤務時間帯）'!$D$6:$X$47,21,FALSE))</f>
        <v/>
      </c>
      <c r="W100" s="211" t="str">
        <f>IF(W99="","",VLOOKUP(W99,'シフト記号表（勤務時間帯）'!$D$6:$X$47,21,FALSE))</f>
        <v/>
      </c>
      <c r="X100" s="211" t="str">
        <f>IF(X99="","",VLOOKUP(X99,'シフト記号表（勤務時間帯）'!$D$6:$X$47,21,FALSE))</f>
        <v/>
      </c>
      <c r="Y100" s="211" t="str">
        <f>IF(Y99="","",VLOOKUP(Y99,'シフト記号表（勤務時間帯）'!$D$6:$X$47,21,FALSE))</f>
        <v/>
      </c>
      <c r="Z100" s="211" t="str">
        <f>IF(Z99="","",VLOOKUP(Z99,'シフト記号表（勤務時間帯）'!$D$6:$X$47,21,FALSE))</f>
        <v/>
      </c>
      <c r="AA100" s="212" t="str">
        <f>IF(AA99="","",VLOOKUP(AA99,'シフト記号表（勤務時間帯）'!$D$6:$X$47,21,FALSE))</f>
        <v/>
      </c>
      <c r="AB100" s="210" t="str">
        <f>IF(AB99="","",VLOOKUP(AB99,'シフト記号表（勤務時間帯）'!$D$6:$X$47,21,FALSE))</f>
        <v/>
      </c>
      <c r="AC100" s="211" t="str">
        <f>IF(AC99="","",VLOOKUP(AC99,'シフト記号表（勤務時間帯）'!$D$6:$X$47,21,FALSE))</f>
        <v/>
      </c>
      <c r="AD100" s="211" t="str">
        <f>IF(AD99="","",VLOOKUP(AD99,'シフト記号表（勤務時間帯）'!$D$6:$X$47,21,FALSE))</f>
        <v/>
      </c>
      <c r="AE100" s="211" t="str">
        <f>IF(AE99="","",VLOOKUP(AE99,'シフト記号表（勤務時間帯）'!$D$6:$X$47,21,FALSE))</f>
        <v/>
      </c>
      <c r="AF100" s="211" t="str">
        <f>IF(AF99="","",VLOOKUP(AF99,'シフト記号表（勤務時間帯）'!$D$6:$X$47,21,FALSE))</f>
        <v/>
      </c>
      <c r="AG100" s="211" t="str">
        <f>IF(AG99="","",VLOOKUP(AG99,'シフト記号表（勤務時間帯）'!$D$6:$X$47,21,FALSE))</f>
        <v/>
      </c>
      <c r="AH100" s="212" t="str">
        <f>IF(AH99="","",VLOOKUP(AH99,'シフト記号表（勤務時間帯）'!$D$6:$X$47,21,FALSE))</f>
        <v/>
      </c>
      <c r="AI100" s="210" t="str">
        <f>IF(AI99="","",VLOOKUP(AI99,'シフト記号表（勤務時間帯）'!$D$6:$X$47,21,FALSE))</f>
        <v/>
      </c>
      <c r="AJ100" s="211" t="str">
        <f>IF(AJ99="","",VLOOKUP(AJ99,'シフト記号表（勤務時間帯）'!$D$6:$X$47,21,FALSE))</f>
        <v/>
      </c>
      <c r="AK100" s="211" t="str">
        <f>IF(AK99="","",VLOOKUP(AK99,'シフト記号表（勤務時間帯）'!$D$6:$X$47,21,FALSE))</f>
        <v/>
      </c>
      <c r="AL100" s="211" t="str">
        <f>IF(AL99="","",VLOOKUP(AL99,'シフト記号表（勤務時間帯）'!$D$6:$X$47,21,FALSE))</f>
        <v/>
      </c>
      <c r="AM100" s="211" t="str">
        <f>IF(AM99="","",VLOOKUP(AM99,'シフト記号表（勤務時間帯）'!$D$6:$X$47,21,FALSE))</f>
        <v/>
      </c>
      <c r="AN100" s="211" t="str">
        <f>IF(AN99="","",VLOOKUP(AN99,'シフト記号表（勤務時間帯）'!$D$6:$X$47,21,FALSE))</f>
        <v/>
      </c>
      <c r="AO100" s="212" t="str">
        <f>IF(AO99="","",VLOOKUP(AO99,'シフト記号表（勤務時間帯）'!$D$6:$X$47,21,FALSE))</f>
        <v/>
      </c>
      <c r="AP100" s="210" t="str">
        <f>IF(AP99="","",VLOOKUP(AP99,'シフト記号表（勤務時間帯）'!$D$6:$X$47,21,FALSE))</f>
        <v/>
      </c>
      <c r="AQ100" s="211" t="str">
        <f>IF(AQ99="","",VLOOKUP(AQ99,'シフト記号表（勤務時間帯）'!$D$6:$X$47,21,FALSE))</f>
        <v/>
      </c>
      <c r="AR100" s="211" t="str">
        <f>IF(AR99="","",VLOOKUP(AR99,'シフト記号表（勤務時間帯）'!$D$6:$X$47,21,FALSE))</f>
        <v/>
      </c>
      <c r="AS100" s="211" t="str">
        <f>IF(AS99="","",VLOOKUP(AS99,'シフト記号表（勤務時間帯）'!$D$6:$X$47,21,FALSE))</f>
        <v/>
      </c>
      <c r="AT100" s="211" t="str">
        <f>IF(AT99="","",VLOOKUP(AT99,'シフト記号表（勤務時間帯）'!$D$6:$X$47,21,FALSE))</f>
        <v/>
      </c>
      <c r="AU100" s="211" t="str">
        <f>IF(AU99="","",VLOOKUP(AU99,'シフト記号表（勤務時間帯）'!$D$6:$X$47,21,FALSE))</f>
        <v/>
      </c>
      <c r="AV100" s="212" t="str">
        <f>IF(AV99="","",VLOOKUP(AV99,'シフト記号表（勤務時間帯）'!$D$6:$X$47,21,FALSE))</f>
        <v/>
      </c>
      <c r="AW100" s="210" t="str">
        <f>IF(AW99="","",VLOOKUP(AW99,'シフト記号表（勤務時間帯）'!$D$6:$X$47,21,FALSE))</f>
        <v/>
      </c>
      <c r="AX100" s="211" t="str">
        <f>IF(AX99="","",VLOOKUP(AX99,'シフト記号表（勤務時間帯）'!$D$6:$X$47,21,FALSE))</f>
        <v/>
      </c>
      <c r="AY100" s="211" t="str">
        <f>IF(AY99="","",VLOOKUP(AY99,'シフト記号表（勤務時間帯）'!$D$6:$X$47,21,FALSE))</f>
        <v/>
      </c>
      <c r="AZ100" s="251">
        <f>IF($BC$3="４週",SUM(U100:AV100),IF($BC$3="暦月",SUM(U100:AY100),""))</f>
        <v>0</v>
      </c>
      <c r="BA100" s="252"/>
      <c r="BB100" s="253">
        <f>IF($BC$3="４週",AZ100/4,IF($BC$3="暦月",(AZ100/($BC$8/7)),""))</f>
        <v>0</v>
      </c>
      <c r="BC100" s="252"/>
      <c r="BD100" s="245"/>
      <c r="BE100" s="246"/>
      <c r="BF100" s="246"/>
      <c r="BG100" s="246"/>
      <c r="BH100" s="247"/>
    </row>
    <row r="101" spans="2:60" ht="20.25" customHeight="1" x14ac:dyDescent="0.45">
      <c r="B101" s="127"/>
      <c r="C101" s="378"/>
      <c r="D101" s="379"/>
      <c r="E101" s="380"/>
      <c r="F101" s="179"/>
      <c r="G101" s="175">
        <f>C99</f>
        <v>0</v>
      </c>
      <c r="H101" s="337"/>
      <c r="I101" s="263"/>
      <c r="J101" s="264"/>
      <c r="K101" s="264"/>
      <c r="L101" s="265"/>
      <c r="M101" s="276"/>
      <c r="N101" s="277"/>
      <c r="O101" s="278"/>
      <c r="P101" s="206" t="s">
        <v>73</v>
      </c>
      <c r="Q101" s="26"/>
      <c r="R101" s="26"/>
      <c r="S101" s="18"/>
      <c r="T101" s="57"/>
      <c r="U101" s="213" t="str">
        <f>IF(U99="","",VLOOKUP(U99,'シフト記号表（勤務時間帯）'!$D$6:$Z$47,23,FALSE))</f>
        <v/>
      </c>
      <c r="V101" s="214" t="str">
        <f>IF(V99="","",VLOOKUP(V99,'シフト記号表（勤務時間帯）'!$D$6:$Z$47,23,FALSE))</f>
        <v/>
      </c>
      <c r="W101" s="214" t="str">
        <f>IF(W99="","",VLOOKUP(W99,'シフト記号表（勤務時間帯）'!$D$6:$Z$47,23,FALSE))</f>
        <v/>
      </c>
      <c r="X101" s="214" t="str">
        <f>IF(X99="","",VLOOKUP(X99,'シフト記号表（勤務時間帯）'!$D$6:$Z$47,23,FALSE))</f>
        <v/>
      </c>
      <c r="Y101" s="214" t="str">
        <f>IF(Y99="","",VLOOKUP(Y99,'シフト記号表（勤務時間帯）'!$D$6:$Z$47,23,FALSE))</f>
        <v/>
      </c>
      <c r="Z101" s="214" t="str">
        <f>IF(Z99="","",VLOOKUP(Z99,'シフト記号表（勤務時間帯）'!$D$6:$Z$47,23,FALSE))</f>
        <v/>
      </c>
      <c r="AA101" s="215" t="str">
        <f>IF(AA99="","",VLOOKUP(AA99,'シフト記号表（勤務時間帯）'!$D$6:$Z$47,23,FALSE))</f>
        <v/>
      </c>
      <c r="AB101" s="213" t="str">
        <f>IF(AB99="","",VLOOKUP(AB99,'シフト記号表（勤務時間帯）'!$D$6:$Z$47,23,FALSE))</f>
        <v/>
      </c>
      <c r="AC101" s="214" t="str">
        <f>IF(AC99="","",VLOOKUP(AC99,'シフト記号表（勤務時間帯）'!$D$6:$Z$47,23,FALSE))</f>
        <v/>
      </c>
      <c r="AD101" s="214" t="str">
        <f>IF(AD99="","",VLOOKUP(AD99,'シフト記号表（勤務時間帯）'!$D$6:$Z$47,23,FALSE))</f>
        <v/>
      </c>
      <c r="AE101" s="214" t="str">
        <f>IF(AE99="","",VLOOKUP(AE99,'シフト記号表（勤務時間帯）'!$D$6:$Z$47,23,FALSE))</f>
        <v/>
      </c>
      <c r="AF101" s="214" t="str">
        <f>IF(AF99="","",VLOOKUP(AF99,'シフト記号表（勤務時間帯）'!$D$6:$Z$47,23,FALSE))</f>
        <v/>
      </c>
      <c r="AG101" s="214" t="str">
        <f>IF(AG99="","",VLOOKUP(AG99,'シフト記号表（勤務時間帯）'!$D$6:$Z$47,23,FALSE))</f>
        <v/>
      </c>
      <c r="AH101" s="215" t="str">
        <f>IF(AH99="","",VLOOKUP(AH99,'シフト記号表（勤務時間帯）'!$D$6:$Z$47,23,FALSE))</f>
        <v/>
      </c>
      <c r="AI101" s="213" t="str">
        <f>IF(AI99="","",VLOOKUP(AI99,'シフト記号表（勤務時間帯）'!$D$6:$Z$47,23,FALSE))</f>
        <v/>
      </c>
      <c r="AJ101" s="214" t="str">
        <f>IF(AJ99="","",VLOOKUP(AJ99,'シフト記号表（勤務時間帯）'!$D$6:$Z$47,23,FALSE))</f>
        <v/>
      </c>
      <c r="AK101" s="214" t="str">
        <f>IF(AK99="","",VLOOKUP(AK99,'シフト記号表（勤務時間帯）'!$D$6:$Z$47,23,FALSE))</f>
        <v/>
      </c>
      <c r="AL101" s="214" t="str">
        <f>IF(AL99="","",VLOOKUP(AL99,'シフト記号表（勤務時間帯）'!$D$6:$Z$47,23,FALSE))</f>
        <v/>
      </c>
      <c r="AM101" s="214" t="str">
        <f>IF(AM99="","",VLOOKUP(AM99,'シフト記号表（勤務時間帯）'!$D$6:$Z$47,23,FALSE))</f>
        <v/>
      </c>
      <c r="AN101" s="214" t="str">
        <f>IF(AN99="","",VLOOKUP(AN99,'シフト記号表（勤務時間帯）'!$D$6:$Z$47,23,FALSE))</f>
        <v/>
      </c>
      <c r="AO101" s="215" t="str">
        <f>IF(AO99="","",VLOOKUP(AO99,'シフト記号表（勤務時間帯）'!$D$6:$Z$47,23,FALSE))</f>
        <v/>
      </c>
      <c r="AP101" s="213" t="str">
        <f>IF(AP99="","",VLOOKUP(AP99,'シフト記号表（勤務時間帯）'!$D$6:$Z$47,23,FALSE))</f>
        <v/>
      </c>
      <c r="AQ101" s="214" t="str">
        <f>IF(AQ99="","",VLOOKUP(AQ99,'シフト記号表（勤務時間帯）'!$D$6:$Z$47,23,FALSE))</f>
        <v/>
      </c>
      <c r="AR101" s="214" t="str">
        <f>IF(AR99="","",VLOOKUP(AR99,'シフト記号表（勤務時間帯）'!$D$6:$Z$47,23,FALSE))</f>
        <v/>
      </c>
      <c r="AS101" s="214" t="str">
        <f>IF(AS99="","",VLOOKUP(AS99,'シフト記号表（勤務時間帯）'!$D$6:$Z$47,23,FALSE))</f>
        <v/>
      </c>
      <c r="AT101" s="214" t="str">
        <f>IF(AT99="","",VLOOKUP(AT99,'シフト記号表（勤務時間帯）'!$D$6:$Z$47,23,FALSE))</f>
        <v/>
      </c>
      <c r="AU101" s="214" t="str">
        <f>IF(AU99="","",VLOOKUP(AU99,'シフト記号表（勤務時間帯）'!$D$6:$Z$47,23,FALSE))</f>
        <v/>
      </c>
      <c r="AV101" s="215" t="str">
        <f>IF(AV99="","",VLOOKUP(AV99,'シフト記号表（勤務時間帯）'!$D$6:$Z$47,23,FALSE))</f>
        <v/>
      </c>
      <c r="AW101" s="213" t="str">
        <f>IF(AW99="","",VLOOKUP(AW99,'シフト記号表（勤務時間帯）'!$D$6:$Z$47,23,FALSE))</f>
        <v/>
      </c>
      <c r="AX101" s="214" t="str">
        <f>IF(AX99="","",VLOOKUP(AX99,'シフト記号表（勤務時間帯）'!$D$6:$Z$47,23,FALSE))</f>
        <v/>
      </c>
      <c r="AY101" s="214" t="str">
        <f>IF(AY99="","",VLOOKUP(AY99,'シフト記号表（勤務時間帯）'!$D$6:$Z$47,23,FALSE))</f>
        <v/>
      </c>
      <c r="AZ101" s="254">
        <f>IF($BC$3="４週",SUM(U101:AV101),IF($BC$3="暦月",SUM(U101:AY101),""))</f>
        <v>0</v>
      </c>
      <c r="BA101" s="255"/>
      <c r="BB101" s="256">
        <f>IF($BC$3="４週",AZ101/4,IF($BC$3="暦月",(AZ101/($BC$8/7)),""))</f>
        <v>0</v>
      </c>
      <c r="BC101" s="255"/>
      <c r="BD101" s="248"/>
      <c r="BE101" s="249"/>
      <c r="BF101" s="249"/>
      <c r="BG101" s="249"/>
      <c r="BH101" s="250"/>
    </row>
    <row r="102" spans="2:60" ht="20.25" customHeight="1" x14ac:dyDescent="0.45">
      <c r="B102" s="129"/>
      <c r="C102" s="381"/>
      <c r="D102" s="382"/>
      <c r="E102" s="383"/>
      <c r="F102" s="177"/>
      <c r="G102" s="173"/>
      <c r="H102" s="343"/>
      <c r="I102" s="257"/>
      <c r="J102" s="258"/>
      <c r="K102" s="258"/>
      <c r="L102" s="259"/>
      <c r="M102" s="270"/>
      <c r="N102" s="271"/>
      <c r="O102" s="272"/>
      <c r="P102" s="44" t="s">
        <v>18</v>
      </c>
      <c r="Q102" s="45"/>
      <c r="R102" s="45"/>
      <c r="S102" s="46"/>
      <c r="T102" s="60"/>
      <c r="U102" s="216"/>
      <c r="V102" s="217"/>
      <c r="W102" s="217"/>
      <c r="X102" s="217"/>
      <c r="Y102" s="217"/>
      <c r="Z102" s="217"/>
      <c r="AA102" s="218"/>
      <c r="AB102" s="216"/>
      <c r="AC102" s="217"/>
      <c r="AD102" s="217"/>
      <c r="AE102" s="217"/>
      <c r="AF102" s="217"/>
      <c r="AG102" s="217"/>
      <c r="AH102" s="218"/>
      <c r="AI102" s="216"/>
      <c r="AJ102" s="217"/>
      <c r="AK102" s="217"/>
      <c r="AL102" s="217"/>
      <c r="AM102" s="217"/>
      <c r="AN102" s="217"/>
      <c r="AO102" s="218"/>
      <c r="AP102" s="216"/>
      <c r="AQ102" s="217"/>
      <c r="AR102" s="217"/>
      <c r="AS102" s="217"/>
      <c r="AT102" s="217"/>
      <c r="AU102" s="217"/>
      <c r="AV102" s="218"/>
      <c r="AW102" s="216"/>
      <c r="AX102" s="217"/>
      <c r="AY102" s="217"/>
      <c r="AZ102" s="279"/>
      <c r="BA102" s="280"/>
      <c r="BB102" s="281"/>
      <c r="BC102" s="280"/>
      <c r="BD102" s="242"/>
      <c r="BE102" s="243"/>
      <c r="BF102" s="243"/>
      <c r="BG102" s="243"/>
      <c r="BH102" s="244"/>
    </row>
    <row r="103" spans="2:60" ht="20.25" customHeight="1" x14ac:dyDescent="0.45">
      <c r="B103" s="125">
        <f>B100+1</f>
        <v>28</v>
      </c>
      <c r="C103" s="375"/>
      <c r="D103" s="376"/>
      <c r="E103" s="377"/>
      <c r="F103" s="178">
        <f>C102</f>
        <v>0</v>
      </c>
      <c r="G103" s="174"/>
      <c r="H103" s="336"/>
      <c r="I103" s="260"/>
      <c r="J103" s="261"/>
      <c r="K103" s="261"/>
      <c r="L103" s="262"/>
      <c r="M103" s="273"/>
      <c r="N103" s="274"/>
      <c r="O103" s="275"/>
      <c r="P103" s="23" t="s">
        <v>72</v>
      </c>
      <c r="Q103" s="24"/>
      <c r="R103" s="24"/>
      <c r="S103" s="19"/>
      <c r="T103" s="53"/>
      <c r="U103" s="210" t="str">
        <f>IF(U102="","",VLOOKUP(U102,'シフト記号表（勤務時間帯）'!$D$6:$X$47,21,FALSE))</f>
        <v/>
      </c>
      <c r="V103" s="211" t="str">
        <f>IF(V102="","",VLOOKUP(V102,'シフト記号表（勤務時間帯）'!$D$6:$X$47,21,FALSE))</f>
        <v/>
      </c>
      <c r="W103" s="211" t="str">
        <f>IF(W102="","",VLOOKUP(W102,'シフト記号表（勤務時間帯）'!$D$6:$X$47,21,FALSE))</f>
        <v/>
      </c>
      <c r="X103" s="211" t="str">
        <f>IF(X102="","",VLOOKUP(X102,'シフト記号表（勤務時間帯）'!$D$6:$X$47,21,FALSE))</f>
        <v/>
      </c>
      <c r="Y103" s="211" t="str">
        <f>IF(Y102="","",VLOOKUP(Y102,'シフト記号表（勤務時間帯）'!$D$6:$X$47,21,FALSE))</f>
        <v/>
      </c>
      <c r="Z103" s="211" t="str">
        <f>IF(Z102="","",VLOOKUP(Z102,'シフト記号表（勤務時間帯）'!$D$6:$X$47,21,FALSE))</f>
        <v/>
      </c>
      <c r="AA103" s="212" t="str">
        <f>IF(AA102="","",VLOOKUP(AA102,'シフト記号表（勤務時間帯）'!$D$6:$X$47,21,FALSE))</f>
        <v/>
      </c>
      <c r="AB103" s="210" t="str">
        <f>IF(AB102="","",VLOOKUP(AB102,'シフト記号表（勤務時間帯）'!$D$6:$X$47,21,FALSE))</f>
        <v/>
      </c>
      <c r="AC103" s="211" t="str">
        <f>IF(AC102="","",VLOOKUP(AC102,'シフト記号表（勤務時間帯）'!$D$6:$X$47,21,FALSE))</f>
        <v/>
      </c>
      <c r="AD103" s="211" t="str">
        <f>IF(AD102="","",VLOOKUP(AD102,'シフト記号表（勤務時間帯）'!$D$6:$X$47,21,FALSE))</f>
        <v/>
      </c>
      <c r="AE103" s="211" t="str">
        <f>IF(AE102="","",VLOOKUP(AE102,'シフト記号表（勤務時間帯）'!$D$6:$X$47,21,FALSE))</f>
        <v/>
      </c>
      <c r="AF103" s="211" t="str">
        <f>IF(AF102="","",VLOOKUP(AF102,'シフト記号表（勤務時間帯）'!$D$6:$X$47,21,FALSE))</f>
        <v/>
      </c>
      <c r="AG103" s="211" t="str">
        <f>IF(AG102="","",VLOOKUP(AG102,'シフト記号表（勤務時間帯）'!$D$6:$X$47,21,FALSE))</f>
        <v/>
      </c>
      <c r="AH103" s="212" t="str">
        <f>IF(AH102="","",VLOOKUP(AH102,'シフト記号表（勤務時間帯）'!$D$6:$X$47,21,FALSE))</f>
        <v/>
      </c>
      <c r="AI103" s="210" t="str">
        <f>IF(AI102="","",VLOOKUP(AI102,'シフト記号表（勤務時間帯）'!$D$6:$X$47,21,FALSE))</f>
        <v/>
      </c>
      <c r="AJ103" s="211" t="str">
        <f>IF(AJ102="","",VLOOKUP(AJ102,'シフト記号表（勤務時間帯）'!$D$6:$X$47,21,FALSE))</f>
        <v/>
      </c>
      <c r="AK103" s="211" t="str">
        <f>IF(AK102="","",VLOOKUP(AK102,'シフト記号表（勤務時間帯）'!$D$6:$X$47,21,FALSE))</f>
        <v/>
      </c>
      <c r="AL103" s="211" t="str">
        <f>IF(AL102="","",VLOOKUP(AL102,'シフト記号表（勤務時間帯）'!$D$6:$X$47,21,FALSE))</f>
        <v/>
      </c>
      <c r="AM103" s="211" t="str">
        <f>IF(AM102="","",VLOOKUP(AM102,'シフト記号表（勤務時間帯）'!$D$6:$X$47,21,FALSE))</f>
        <v/>
      </c>
      <c r="AN103" s="211" t="str">
        <f>IF(AN102="","",VLOOKUP(AN102,'シフト記号表（勤務時間帯）'!$D$6:$X$47,21,FALSE))</f>
        <v/>
      </c>
      <c r="AO103" s="212" t="str">
        <f>IF(AO102="","",VLOOKUP(AO102,'シフト記号表（勤務時間帯）'!$D$6:$X$47,21,FALSE))</f>
        <v/>
      </c>
      <c r="AP103" s="210" t="str">
        <f>IF(AP102="","",VLOOKUP(AP102,'シフト記号表（勤務時間帯）'!$D$6:$X$47,21,FALSE))</f>
        <v/>
      </c>
      <c r="AQ103" s="211" t="str">
        <f>IF(AQ102="","",VLOOKUP(AQ102,'シフト記号表（勤務時間帯）'!$D$6:$X$47,21,FALSE))</f>
        <v/>
      </c>
      <c r="AR103" s="211" t="str">
        <f>IF(AR102="","",VLOOKUP(AR102,'シフト記号表（勤務時間帯）'!$D$6:$X$47,21,FALSE))</f>
        <v/>
      </c>
      <c r="AS103" s="211" t="str">
        <f>IF(AS102="","",VLOOKUP(AS102,'シフト記号表（勤務時間帯）'!$D$6:$X$47,21,FALSE))</f>
        <v/>
      </c>
      <c r="AT103" s="211" t="str">
        <f>IF(AT102="","",VLOOKUP(AT102,'シフト記号表（勤務時間帯）'!$D$6:$X$47,21,FALSE))</f>
        <v/>
      </c>
      <c r="AU103" s="211" t="str">
        <f>IF(AU102="","",VLOOKUP(AU102,'シフト記号表（勤務時間帯）'!$D$6:$X$47,21,FALSE))</f>
        <v/>
      </c>
      <c r="AV103" s="212" t="str">
        <f>IF(AV102="","",VLOOKUP(AV102,'シフト記号表（勤務時間帯）'!$D$6:$X$47,21,FALSE))</f>
        <v/>
      </c>
      <c r="AW103" s="210" t="str">
        <f>IF(AW102="","",VLOOKUP(AW102,'シフト記号表（勤務時間帯）'!$D$6:$X$47,21,FALSE))</f>
        <v/>
      </c>
      <c r="AX103" s="211" t="str">
        <f>IF(AX102="","",VLOOKUP(AX102,'シフト記号表（勤務時間帯）'!$D$6:$X$47,21,FALSE))</f>
        <v/>
      </c>
      <c r="AY103" s="211" t="str">
        <f>IF(AY102="","",VLOOKUP(AY102,'シフト記号表（勤務時間帯）'!$D$6:$X$47,21,FALSE))</f>
        <v/>
      </c>
      <c r="AZ103" s="251">
        <f>IF($BC$3="４週",SUM(U103:AV103),IF($BC$3="暦月",SUM(U103:AY103),""))</f>
        <v>0</v>
      </c>
      <c r="BA103" s="252"/>
      <c r="BB103" s="253">
        <f>IF($BC$3="４週",AZ103/4,IF($BC$3="暦月",(AZ103/($BC$8/7)),""))</f>
        <v>0</v>
      </c>
      <c r="BC103" s="252"/>
      <c r="BD103" s="245"/>
      <c r="BE103" s="246"/>
      <c r="BF103" s="246"/>
      <c r="BG103" s="246"/>
      <c r="BH103" s="247"/>
    </row>
    <row r="104" spans="2:60" ht="20.25" customHeight="1" x14ac:dyDescent="0.45">
      <c r="B104" s="127"/>
      <c r="C104" s="378"/>
      <c r="D104" s="379"/>
      <c r="E104" s="380"/>
      <c r="F104" s="179"/>
      <c r="G104" s="175">
        <f>C102</f>
        <v>0</v>
      </c>
      <c r="H104" s="337"/>
      <c r="I104" s="263"/>
      <c r="J104" s="264"/>
      <c r="K104" s="264"/>
      <c r="L104" s="265"/>
      <c r="M104" s="276"/>
      <c r="N104" s="277"/>
      <c r="O104" s="278"/>
      <c r="P104" s="206" t="s">
        <v>73</v>
      </c>
      <c r="Q104" s="26"/>
      <c r="R104" s="26"/>
      <c r="S104" s="18"/>
      <c r="T104" s="57"/>
      <c r="U104" s="213" t="str">
        <f>IF(U102="","",VLOOKUP(U102,'シフト記号表（勤務時間帯）'!$D$6:$Z$47,23,FALSE))</f>
        <v/>
      </c>
      <c r="V104" s="214" t="str">
        <f>IF(V102="","",VLOOKUP(V102,'シフト記号表（勤務時間帯）'!$D$6:$Z$47,23,FALSE))</f>
        <v/>
      </c>
      <c r="W104" s="214" t="str">
        <f>IF(W102="","",VLOOKUP(W102,'シフト記号表（勤務時間帯）'!$D$6:$Z$47,23,FALSE))</f>
        <v/>
      </c>
      <c r="X104" s="214" t="str">
        <f>IF(X102="","",VLOOKUP(X102,'シフト記号表（勤務時間帯）'!$D$6:$Z$47,23,FALSE))</f>
        <v/>
      </c>
      <c r="Y104" s="214" t="str">
        <f>IF(Y102="","",VLOOKUP(Y102,'シフト記号表（勤務時間帯）'!$D$6:$Z$47,23,FALSE))</f>
        <v/>
      </c>
      <c r="Z104" s="214" t="str">
        <f>IF(Z102="","",VLOOKUP(Z102,'シフト記号表（勤務時間帯）'!$D$6:$Z$47,23,FALSE))</f>
        <v/>
      </c>
      <c r="AA104" s="215" t="str">
        <f>IF(AA102="","",VLOOKUP(AA102,'シフト記号表（勤務時間帯）'!$D$6:$Z$47,23,FALSE))</f>
        <v/>
      </c>
      <c r="AB104" s="213" t="str">
        <f>IF(AB102="","",VLOOKUP(AB102,'シフト記号表（勤務時間帯）'!$D$6:$Z$47,23,FALSE))</f>
        <v/>
      </c>
      <c r="AC104" s="214" t="str">
        <f>IF(AC102="","",VLOOKUP(AC102,'シフト記号表（勤務時間帯）'!$D$6:$Z$47,23,FALSE))</f>
        <v/>
      </c>
      <c r="AD104" s="214" t="str">
        <f>IF(AD102="","",VLOOKUP(AD102,'シフト記号表（勤務時間帯）'!$D$6:$Z$47,23,FALSE))</f>
        <v/>
      </c>
      <c r="AE104" s="214" t="str">
        <f>IF(AE102="","",VLOOKUP(AE102,'シフト記号表（勤務時間帯）'!$D$6:$Z$47,23,FALSE))</f>
        <v/>
      </c>
      <c r="AF104" s="214" t="str">
        <f>IF(AF102="","",VLOOKUP(AF102,'シフト記号表（勤務時間帯）'!$D$6:$Z$47,23,FALSE))</f>
        <v/>
      </c>
      <c r="AG104" s="214" t="str">
        <f>IF(AG102="","",VLOOKUP(AG102,'シフト記号表（勤務時間帯）'!$D$6:$Z$47,23,FALSE))</f>
        <v/>
      </c>
      <c r="AH104" s="215" t="str">
        <f>IF(AH102="","",VLOOKUP(AH102,'シフト記号表（勤務時間帯）'!$D$6:$Z$47,23,FALSE))</f>
        <v/>
      </c>
      <c r="AI104" s="213" t="str">
        <f>IF(AI102="","",VLOOKUP(AI102,'シフト記号表（勤務時間帯）'!$D$6:$Z$47,23,FALSE))</f>
        <v/>
      </c>
      <c r="AJ104" s="214" t="str">
        <f>IF(AJ102="","",VLOOKUP(AJ102,'シフト記号表（勤務時間帯）'!$D$6:$Z$47,23,FALSE))</f>
        <v/>
      </c>
      <c r="AK104" s="214" t="str">
        <f>IF(AK102="","",VLOOKUP(AK102,'シフト記号表（勤務時間帯）'!$D$6:$Z$47,23,FALSE))</f>
        <v/>
      </c>
      <c r="AL104" s="214" t="str">
        <f>IF(AL102="","",VLOOKUP(AL102,'シフト記号表（勤務時間帯）'!$D$6:$Z$47,23,FALSE))</f>
        <v/>
      </c>
      <c r="AM104" s="214" t="str">
        <f>IF(AM102="","",VLOOKUP(AM102,'シフト記号表（勤務時間帯）'!$D$6:$Z$47,23,FALSE))</f>
        <v/>
      </c>
      <c r="AN104" s="214" t="str">
        <f>IF(AN102="","",VLOOKUP(AN102,'シフト記号表（勤務時間帯）'!$D$6:$Z$47,23,FALSE))</f>
        <v/>
      </c>
      <c r="AO104" s="215" t="str">
        <f>IF(AO102="","",VLOOKUP(AO102,'シフト記号表（勤務時間帯）'!$D$6:$Z$47,23,FALSE))</f>
        <v/>
      </c>
      <c r="AP104" s="213" t="str">
        <f>IF(AP102="","",VLOOKUP(AP102,'シフト記号表（勤務時間帯）'!$D$6:$Z$47,23,FALSE))</f>
        <v/>
      </c>
      <c r="AQ104" s="214" t="str">
        <f>IF(AQ102="","",VLOOKUP(AQ102,'シフト記号表（勤務時間帯）'!$D$6:$Z$47,23,FALSE))</f>
        <v/>
      </c>
      <c r="AR104" s="214" t="str">
        <f>IF(AR102="","",VLOOKUP(AR102,'シフト記号表（勤務時間帯）'!$D$6:$Z$47,23,FALSE))</f>
        <v/>
      </c>
      <c r="AS104" s="214" t="str">
        <f>IF(AS102="","",VLOOKUP(AS102,'シフト記号表（勤務時間帯）'!$D$6:$Z$47,23,FALSE))</f>
        <v/>
      </c>
      <c r="AT104" s="214" t="str">
        <f>IF(AT102="","",VLOOKUP(AT102,'シフト記号表（勤務時間帯）'!$D$6:$Z$47,23,FALSE))</f>
        <v/>
      </c>
      <c r="AU104" s="214" t="str">
        <f>IF(AU102="","",VLOOKUP(AU102,'シフト記号表（勤務時間帯）'!$D$6:$Z$47,23,FALSE))</f>
        <v/>
      </c>
      <c r="AV104" s="215" t="str">
        <f>IF(AV102="","",VLOOKUP(AV102,'シフト記号表（勤務時間帯）'!$D$6:$Z$47,23,FALSE))</f>
        <v/>
      </c>
      <c r="AW104" s="213" t="str">
        <f>IF(AW102="","",VLOOKUP(AW102,'シフト記号表（勤務時間帯）'!$D$6:$Z$47,23,FALSE))</f>
        <v/>
      </c>
      <c r="AX104" s="214" t="str">
        <f>IF(AX102="","",VLOOKUP(AX102,'シフト記号表（勤務時間帯）'!$D$6:$Z$47,23,FALSE))</f>
        <v/>
      </c>
      <c r="AY104" s="214" t="str">
        <f>IF(AY102="","",VLOOKUP(AY102,'シフト記号表（勤務時間帯）'!$D$6:$Z$47,23,FALSE))</f>
        <v/>
      </c>
      <c r="AZ104" s="254">
        <f>IF($BC$3="４週",SUM(U104:AV104),IF($BC$3="暦月",SUM(U104:AY104),""))</f>
        <v>0</v>
      </c>
      <c r="BA104" s="255"/>
      <c r="BB104" s="256">
        <f>IF($BC$3="４週",AZ104/4,IF($BC$3="暦月",(AZ104/($BC$8/7)),""))</f>
        <v>0</v>
      </c>
      <c r="BC104" s="255"/>
      <c r="BD104" s="248"/>
      <c r="BE104" s="249"/>
      <c r="BF104" s="249"/>
      <c r="BG104" s="249"/>
      <c r="BH104" s="250"/>
    </row>
    <row r="105" spans="2:60" ht="20.25" customHeight="1" x14ac:dyDescent="0.45">
      <c r="B105" s="129"/>
      <c r="C105" s="381"/>
      <c r="D105" s="382"/>
      <c r="E105" s="383"/>
      <c r="F105" s="177"/>
      <c r="G105" s="173"/>
      <c r="H105" s="343"/>
      <c r="I105" s="257"/>
      <c r="J105" s="258"/>
      <c r="K105" s="258"/>
      <c r="L105" s="259"/>
      <c r="M105" s="270"/>
      <c r="N105" s="271"/>
      <c r="O105" s="272"/>
      <c r="P105" s="44" t="s">
        <v>18</v>
      </c>
      <c r="Q105" s="45"/>
      <c r="R105" s="45"/>
      <c r="S105" s="46"/>
      <c r="T105" s="60"/>
      <c r="U105" s="216"/>
      <c r="V105" s="217"/>
      <c r="W105" s="217"/>
      <c r="X105" s="217"/>
      <c r="Y105" s="217"/>
      <c r="Z105" s="217"/>
      <c r="AA105" s="218"/>
      <c r="AB105" s="216"/>
      <c r="AC105" s="217"/>
      <c r="AD105" s="217"/>
      <c r="AE105" s="217"/>
      <c r="AF105" s="217"/>
      <c r="AG105" s="217"/>
      <c r="AH105" s="218"/>
      <c r="AI105" s="216"/>
      <c r="AJ105" s="217"/>
      <c r="AK105" s="217"/>
      <c r="AL105" s="217"/>
      <c r="AM105" s="217"/>
      <c r="AN105" s="217"/>
      <c r="AO105" s="218"/>
      <c r="AP105" s="216"/>
      <c r="AQ105" s="217"/>
      <c r="AR105" s="217"/>
      <c r="AS105" s="217"/>
      <c r="AT105" s="217"/>
      <c r="AU105" s="217"/>
      <c r="AV105" s="218"/>
      <c r="AW105" s="216"/>
      <c r="AX105" s="217"/>
      <c r="AY105" s="217"/>
      <c r="AZ105" s="279"/>
      <c r="BA105" s="280"/>
      <c r="BB105" s="281"/>
      <c r="BC105" s="280"/>
      <c r="BD105" s="242"/>
      <c r="BE105" s="243"/>
      <c r="BF105" s="243"/>
      <c r="BG105" s="243"/>
      <c r="BH105" s="244"/>
    </row>
    <row r="106" spans="2:60" ht="20.25" customHeight="1" x14ac:dyDescent="0.45">
      <c r="B106" s="125">
        <f>B103+1</f>
        <v>29</v>
      </c>
      <c r="C106" s="375"/>
      <c r="D106" s="376"/>
      <c r="E106" s="377"/>
      <c r="F106" s="178">
        <f>C105</f>
        <v>0</v>
      </c>
      <c r="G106" s="174"/>
      <c r="H106" s="336"/>
      <c r="I106" s="260"/>
      <c r="J106" s="261"/>
      <c r="K106" s="261"/>
      <c r="L106" s="262"/>
      <c r="M106" s="273"/>
      <c r="N106" s="274"/>
      <c r="O106" s="275"/>
      <c r="P106" s="23" t="s">
        <v>72</v>
      </c>
      <c r="Q106" s="24"/>
      <c r="R106" s="24"/>
      <c r="S106" s="19"/>
      <c r="T106" s="53"/>
      <c r="U106" s="210" t="str">
        <f>IF(U105="","",VLOOKUP(U105,'シフト記号表（勤務時間帯）'!$D$6:$X$47,21,FALSE))</f>
        <v/>
      </c>
      <c r="V106" s="211" t="str">
        <f>IF(V105="","",VLOOKUP(V105,'シフト記号表（勤務時間帯）'!$D$6:$X$47,21,FALSE))</f>
        <v/>
      </c>
      <c r="W106" s="211" t="str">
        <f>IF(W105="","",VLOOKUP(W105,'シフト記号表（勤務時間帯）'!$D$6:$X$47,21,FALSE))</f>
        <v/>
      </c>
      <c r="X106" s="211" t="str">
        <f>IF(X105="","",VLOOKUP(X105,'シフト記号表（勤務時間帯）'!$D$6:$X$47,21,FALSE))</f>
        <v/>
      </c>
      <c r="Y106" s="211" t="str">
        <f>IF(Y105="","",VLOOKUP(Y105,'シフト記号表（勤務時間帯）'!$D$6:$X$47,21,FALSE))</f>
        <v/>
      </c>
      <c r="Z106" s="211" t="str">
        <f>IF(Z105="","",VLOOKUP(Z105,'シフト記号表（勤務時間帯）'!$D$6:$X$47,21,FALSE))</f>
        <v/>
      </c>
      <c r="AA106" s="212" t="str">
        <f>IF(AA105="","",VLOOKUP(AA105,'シフト記号表（勤務時間帯）'!$D$6:$X$47,21,FALSE))</f>
        <v/>
      </c>
      <c r="AB106" s="210" t="str">
        <f>IF(AB105="","",VLOOKUP(AB105,'シフト記号表（勤務時間帯）'!$D$6:$X$47,21,FALSE))</f>
        <v/>
      </c>
      <c r="AC106" s="211" t="str">
        <f>IF(AC105="","",VLOOKUP(AC105,'シフト記号表（勤務時間帯）'!$D$6:$X$47,21,FALSE))</f>
        <v/>
      </c>
      <c r="AD106" s="211" t="str">
        <f>IF(AD105="","",VLOOKUP(AD105,'シフト記号表（勤務時間帯）'!$D$6:$X$47,21,FALSE))</f>
        <v/>
      </c>
      <c r="AE106" s="211" t="str">
        <f>IF(AE105="","",VLOOKUP(AE105,'シフト記号表（勤務時間帯）'!$D$6:$X$47,21,FALSE))</f>
        <v/>
      </c>
      <c r="AF106" s="211" t="str">
        <f>IF(AF105="","",VLOOKUP(AF105,'シフト記号表（勤務時間帯）'!$D$6:$X$47,21,FALSE))</f>
        <v/>
      </c>
      <c r="AG106" s="211" t="str">
        <f>IF(AG105="","",VLOOKUP(AG105,'シフト記号表（勤務時間帯）'!$D$6:$X$47,21,FALSE))</f>
        <v/>
      </c>
      <c r="AH106" s="212" t="str">
        <f>IF(AH105="","",VLOOKUP(AH105,'シフト記号表（勤務時間帯）'!$D$6:$X$47,21,FALSE))</f>
        <v/>
      </c>
      <c r="AI106" s="210" t="str">
        <f>IF(AI105="","",VLOOKUP(AI105,'シフト記号表（勤務時間帯）'!$D$6:$X$47,21,FALSE))</f>
        <v/>
      </c>
      <c r="AJ106" s="211" t="str">
        <f>IF(AJ105="","",VLOOKUP(AJ105,'シフト記号表（勤務時間帯）'!$D$6:$X$47,21,FALSE))</f>
        <v/>
      </c>
      <c r="AK106" s="211" t="str">
        <f>IF(AK105="","",VLOOKUP(AK105,'シフト記号表（勤務時間帯）'!$D$6:$X$47,21,FALSE))</f>
        <v/>
      </c>
      <c r="AL106" s="211" t="str">
        <f>IF(AL105="","",VLOOKUP(AL105,'シフト記号表（勤務時間帯）'!$D$6:$X$47,21,FALSE))</f>
        <v/>
      </c>
      <c r="AM106" s="211" t="str">
        <f>IF(AM105="","",VLOOKUP(AM105,'シフト記号表（勤務時間帯）'!$D$6:$X$47,21,FALSE))</f>
        <v/>
      </c>
      <c r="AN106" s="211" t="str">
        <f>IF(AN105="","",VLOOKUP(AN105,'シフト記号表（勤務時間帯）'!$D$6:$X$47,21,FALSE))</f>
        <v/>
      </c>
      <c r="AO106" s="212" t="str">
        <f>IF(AO105="","",VLOOKUP(AO105,'シフト記号表（勤務時間帯）'!$D$6:$X$47,21,FALSE))</f>
        <v/>
      </c>
      <c r="AP106" s="210" t="str">
        <f>IF(AP105="","",VLOOKUP(AP105,'シフト記号表（勤務時間帯）'!$D$6:$X$47,21,FALSE))</f>
        <v/>
      </c>
      <c r="AQ106" s="211" t="str">
        <f>IF(AQ105="","",VLOOKUP(AQ105,'シフト記号表（勤務時間帯）'!$D$6:$X$47,21,FALSE))</f>
        <v/>
      </c>
      <c r="AR106" s="211" t="str">
        <f>IF(AR105="","",VLOOKUP(AR105,'シフト記号表（勤務時間帯）'!$D$6:$X$47,21,FALSE))</f>
        <v/>
      </c>
      <c r="AS106" s="211" t="str">
        <f>IF(AS105="","",VLOOKUP(AS105,'シフト記号表（勤務時間帯）'!$D$6:$X$47,21,FALSE))</f>
        <v/>
      </c>
      <c r="AT106" s="211" t="str">
        <f>IF(AT105="","",VLOOKUP(AT105,'シフト記号表（勤務時間帯）'!$D$6:$X$47,21,FALSE))</f>
        <v/>
      </c>
      <c r="AU106" s="211" t="str">
        <f>IF(AU105="","",VLOOKUP(AU105,'シフト記号表（勤務時間帯）'!$D$6:$X$47,21,FALSE))</f>
        <v/>
      </c>
      <c r="AV106" s="212" t="str">
        <f>IF(AV105="","",VLOOKUP(AV105,'シフト記号表（勤務時間帯）'!$D$6:$X$47,21,FALSE))</f>
        <v/>
      </c>
      <c r="AW106" s="210" t="str">
        <f>IF(AW105="","",VLOOKUP(AW105,'シフト記号表（勤務時間帯）'!$D$6:$X$47,21,FALSE))</f>
        <v/>
      </c>
      <c r="AX106" s="211" t="str">
        <f>IF(AX105="","",VLOOKUP(AX105,'シフト記号表（勤務時間帯）'!$D$6:$X$47,21,FALSE))</f>
        <v/>
      </c>
      <c r="AY106" s="211" t="str">
        <f>IF(AY105="","",VLOOKUP(AY105,'シフト記号表（勤務時間帯）'!$D$6:$X$47,21,FALSE))</f>
        <v/>
      </c>
      <c r="AZ106" s="251">
        <f>IF($BC$3="４週",SUM(U106:AV106),IF($BC$3="暦月",SUM(U106:AY106),""))</f>
        <v>0</v>
      </c>
      <c r="BA106" s="252"/>
      <c r="BB106" s="253">
        <f>IF($BC$3="４週",AZ106/4,IF($BC$3="暦月",(AZ106/($BC$8/7)),""))</f>
        <v>0</v>
      </c>
      <c r="BC106" s="252"/>
      <c r="BD106" s="245"/>
      <c r="BE106" s="246"/>
      <c r="BF106" s="246"/>
      <c r="BG106" s="246"/>
      <c r="BH106" s="247"/>
    </row>
    <row r="107" spans="2:60" ht="20.25" customHeight="1" x14ac:dyDescent="0.45">
      <c r="B107" s="127"/>
      <c r="C107" s="378"/>
      <c r="D107" s="379"/>
      <c r="E107" s="380"/>
      <c r="F107" s="179"/>
      <c r="G107" s="175">
        <f>C105</f>
        <v>0</v>
      </c>
      <c r="H107" s="337"/>
      <c r="I107" s="263"/>
      <c r="J107" s="264"/>
      <c r="K107" s="264"/>
      <c r="L107" s="265"/>
      <c r="M107" s="276"/>
      <c r="N107" s="277"/>
      <c r="O107" s="278"/>
      <c r="P107" s="206" t="s">
        <v>73</v>
      </c>
      <c r="Q107" s="26"/>
      <c r="R107" s="26"/>
      <c r="S107" s="18"/>
      <c r="T107" s="57"/>
      <c r="U107" s="213" t="str">
        <f>IF(U105="","",VLOOKUP(U105,'シフト記号表（勤務時間帯）'!$D$6:$Z$47,23,FALSE))</f>
        <v/>
      </c>
      <c r="V107" s="214" t="str">
        <f>IF(V105="","",VLOOKUP(V105,'シフト記号表（勤務時間帯）'!$D$6:$Z$47,23,FALSE))</f>
        <v/>
      </c>
      <c r="W107" s="214" t="str">
        <f>IF(W105="","",VLOOKUP(W105,'シフト記号表（勤務時間帯）'!$D$6:$Z$47,23,FALSE))</f>
        <v/>
      </c>
      <c r="X107" s="214" t="str">
        <f>IF(X105="","",VLOOKUP(X105,'シフト記号表（勤務時間帯）'!$D$6:$Z$47,23,FALSE))</f>
        <v/>
      </c>
      <c r="Y107" s="214" t="str">
        <f>IF(Y105="","",VLOOKUP(Y105,'シフト記号表（勤務時間帯）'!$D$6:$Z$47,23,FALSE))</f>
        <v/>
      </c>
      <c r="Z107" s="214" t="str">
        <f>IF(Z105="","",VLOOKUP(Z105,'シフト記号表（勤務時間帯）'!$D$6:$Z$47,23,FALSE))</f>
        <v/>
      </c>
      <c r="AA107" s="215" t="str">
        <f>IF(AA105="","",VLOOKUP(AA105,'シフト記号表（勤務時間帯）'!$D$6:$Z$47,23,FALSE))</f>
        <v/>
      </c>
      <c r="AB107" s="213" t="str">
        <f>IF(AB105="","",VLOOKUP(AB105,'シフト記号表（勤務時間帯）'!$D$6:$Z$47,23,FALSE))</f>
        <v/>
      </c>
      <c r="AC107" s="214" t="str">
        <f>IF(AC105="","",VLOOKUP(AC105,'シフト記号表（勤務時間帯）'!$D$6:$Z$47,23,FALSE))</f>
        <v/>
      </c>
      <c r="AD107" s="214" t="str">
        <f>IF(AD105="","",VLOOKUP(AD105,'シフト記号表（勤務時間帯）'!$D$6:$Z$47,23,FALSE))</f>
        <v/>
      </c>
      <c r="AE107" s="214" t="str">
        <f>IF(AE105="","",VLOOKUP(AE105,'シフト記号表（勤務時間帯）'!$D$6:$Z$47,23,FALSE))</f>
        <v/>
      </c>
      <c r="AF107" s="214" t="str">
        <f>IF(AF105="","",VLOOKUP(AF105,'シフト記号表（勤務時間帯）'!$D$6:$Z$47,23,FALSE))</f>
        <v/>
      </c>
      <c r="AG107" s="214" t="str">
        <f>IF(AG105="","",VLOOKUP(AG105,'シフト記号表（勤務時間帯）'!$D$6:$Z$47,23,FALSE))</f>
        <v/>
      </c>
      <c r="AH107" s="215" t="str">
        <f>IF(AH105="","",VLOOKUP(AH105,'シフト記号表（勤務時間帯）'!$D$6:$Z$47,23,FALSE))</f>
        <v/>
      </c>
      <c r="AI107" s="213" t="str">
        <f>IF(AI105="","",VLOOKUP(AI105,'シフト記号表（勤務時間帯）'!$D$6:$Z$47,23,FALSE))</f>
        <v/>
      </c>
      <c r="AJ107" s="214" t="str">
        <f>IF(AJ105="","",VLOOKUP(AJ105,'シフト記号表（勤務時間帯）'!$D$6:$Z$47,23,FALSE))</f>
        <v/>
      </c>
      <c r="AK107" s="214" t="str">
        <f>IF(AK105="","",VLOOKUP(AK105,'シフト記号表（勤務時間帯）'!$D$6:$Z$47,23,FALSE))</f>
        <v/>
      </c>
      <c r="AL107" s="214" t="str">
        <f>IF(AL105="","",VLOOKUP(AL105,'シフト記号表（勤務時間帯）'!$D$6:$Z$47,23,FALSE))</f>
        <v/>
      </c>
      <c r="AM107" s="214" t="str">
        <f>IF(AM105="","",VLOOKUP(AM105,'シフト記号表（勤務時間帯）'!$D$6:$Z$47,23,FALSE))</f>
        <v/>
      </c>
      <c r="AN107" s="214" t="str">
        <f>IF(AN105="","",VLOOKUP(AN105,'シフト記号表（勤務時間帯）'!$D$6:$Z$47,23,FALSE))</f>
        <v/>
      </c>
      <c r="AO107" s="215" t="str">
        <f>IF(AO105="","",VLOOKUP(AO105,'シフト記号表（勤務時間帯）'!$D$6:$Z$47,23,FALSE))</f>
        <v/>
      </c>
      <c r="AP107" s="213" t="str">
        <f>IF(AP105="","",VLOOKUP(AP105,'シフト記号表（勤務時間帯）'!$D$6:$Z$47,23,FALSE))</f>
        <v/>
      </c>
      <c r="AQ107" s="214" t="str">
        <f>IF(AQ105="","",VLOOKUP(AQ105,'シフト記号表（勤務時間帯）'!$D$6:$Z$47,23,FALSE))</f>
        <v/>
      </c>
      <c r="AR107" s="214" t="str">
        <f>IF(AR105="","",VLOOKUP(AR105,'シフト記号表（勤務時間帯）'!$D$6:$Z$47,23,FALSE))</f>
        <v/>
      </c>
      <c r="AS107" s="214" t="str">
        <f>IF(AS105="","",VLOOKUP(AS105,'シフト記号表（勤務時間帯）'!$D$6:$Z$47,23,FALSE))</f>
        <v/>
      </c>
      <c r="AT107" s="214" t="str">
        <f>IF(AT105="","",VLOOKUP(AT105,'シフト記号表（勤務時間帯）'!$D$6:$Z$47,23,FALSE))</f>
        <v/>
      </c>
      <c r="AU107" s="214" t="str">
        <f>IF(AU105="","",VLOOKUP(AU105,'シフト記号表（勤務時間帯）'!$D$6:$Z$47,23,FALSE))</f>
        <v/>
      </c>
      <c r="AV107" s="215" t="str">
        <f>IF(AV105="","",VLOOKUP(AV105,'シフト記号表（勤務時間帯）'!$D$6:$Z$47,23,FALSE))</f>
        <v/>
      </c>
      <c r="AW107" s="213" t="str">
        <f>IF(AW105="","",VLOOKUP(AW105,'シフト記号表（勤務時間帯）'!$D$6:$Z$47,23,FALSE))</f>
        <v/>
      </c>
      <c r="AX107" s="214" t="str">
        <f>IF(AX105="","",VLOOKUP(AX105,'シフト記号表（勤務時間帯）'!$D$6:$Z$47,23,FALSE))</f>
        <v/>
      </c>
      <c r="AY107" s="214" t="str">
        <f>IF(AY105="","",VLOOKUP(AY105,'シフト記号表（勤務時間帯）'!$D$6:$Z$47,23,FALSE))</f>
        <v/>
      </c>
      <c r="AZ107" s="254">
        <f>IF($BC$3="４週",SUM(U107:AV107),IF($BC$3="暦月",SUM(U107:AY107),""))</f>
        <v>0</v>
      </c>
      <c r="BA107" s="255"/>
      <c r="BB107" s="256">
        <f>IF($BC$3="４週",AZ107/4,IF($BC$3="暦月",(AZ107/($BC$8/7)),""))</f>
        <v>0</v>
      </c>
      <c r="BC107" s="255"/>
      <c r="BD107" s="248"/>
      <c r="BE107" s="249"/>
      <c r="BF107" s="249"/>
      <c r="BG107" s="249"/>
      <c r="BH107" s="250"/>
    </row>
    <row r="108" spans="2:60" ht="20.25" customHeight="1" x14ac:dyDescent="0.45">
      <c r="B108" s="129"/>
      <c r="C108" s="381"/>
      <c r="D108" s="382"/>
      <c r="E108" s="383"/>
      <c r="F108" s="177"/>
      <c r="G108" s="173"/>
      <c r="H108" s="343"/>
      <c r="I108" s="257"/>
      <c r="J108" s="258"/>
      <c r="K108" s="258"/>
      <c r="L108" s="259"/>
      <c r="M108" s="270"/>
      <c r="N108" s="271"/>
      <c r="O108" s="272"/>
      <c r="P108" s="44" t="s">
        <v>18</v>
      </c>
      <c r="Q108" s="45"/>
      <c r="R108" s="45"/>
      <c r="S108" s="46"/>
      <c r="T108" s="60"/>
      <c r="U108" s="216"/>
      <c r="V108" s="217"/>
      <c r="W108" s="217"/>
      <c r="X108" s="217"/>
      <c r="Y108" s="217"/>
      <c r="Z108" s="217"/>
      <c r="AA108" s="218"/>
      <c r="AB108" s="216"/>
      <c r="AC108" s="217"/>
      <c r="AD108" s="217"/>
      <c r="AE108" s="217"/>
      <c r="AF108" s="217"/>
      <c r="AG108" s="217"/>
      <c r="AH108" s="218"/>
      <c r="AI108" s="216"/>
      <c r="AJ108" s="217"/>
      <c r="AK108" s="217"/>
      <c r="AL108" s="217"/>
      <c r="AM108" s="217"/>
      <c r="AN108" s="217"/>
      <c r="AO108" s="218"/>
      <c r="AP108" s="216"/>
      <c r="AQ108" s="217"/>
      <c r="AR108" s="217"/>
      <c r="AS108" s="217"/>
      <c r="AT108" s="217"/>
      <c r="AU108" s="217"/>
      <c r="AV108" s="218"/>
      <c r="AW108" s="216"/>
      <c r="AX108" s="217"/>
      <c r="AY108" s="217"/>
      <c r="AZ108" s="279"/>
      <c r="BA108" s="280"/>
      <c r="BB108" s="281"/>
      <c r="BC108" s="280"/>
      <c r="BD108" s="242"/>
      <c r="BE108" s="243"/>
      <c r="BF108" s="243"/>
      <c r="BG108" s="243"/>
      <c r="BH108" s="244"/>
    </row>
    <row r="109" spans="2:60" ht="20.25" customHeight="1" x14ac:dyDescent="0.45">
      <c r="B109" s="125">
        <f>B106+1</f>
        <v>30</v>
      </c>
      <c r="C109" s="375"/>
      <c r="D109" s="376"/>
      <c r="E109" s="377"/>
      <c r="F109" s="178">
        <f>C108</f>
        <v>0</v>
      </c>
      <c r="G109" s="174"/>
      <c r="H109" s="336"/>
      <c r="I109" s="260"/>
      <c r="J109" s="261"/>
      <c r="K109" s="261"/>
      <c r="L109" s="262"/>
      <c r="M109" s="273"/>
      <c r="N109" s="274"/>
      <c r="O109" s="275"/>
      <c r="P109" s="23" t="s">
        <v>72</v>
      </c>
      <c r="Q109" s="24"/>
      <c r="R109" s="24"/>
      <c r="S109" s="19"/>
      <c r="T109" s="53"/>
      <c r="U109" s="210" t="str">
        <f>IF(U108="","",VLOOKUP(U108,'シフト記号表（勤務時間帯）'!$D$6:$X$47,21,FALSE))</f>
        <v/>
      </c>
      <c r="V109" s="211" t="str">
        <f>IF(V108="","",VLOOKUP(V108,'シフト記号表（勤務時間帯）'!$D$6:$X$47,21,FALSE))</f>
        <v/>
      </c>
      <c r="W109" s="211" t="str">
        <f>IF(W108="","",VLOOKUP(W108,'シフト記号表（勤務時間帯）'!$D$6:$X$47,21,FALSE))</f>
        <v/>
      </c>
      <c r="X109" s="211" t="str">
        <f>IF(X108="","",VLOOKUP(X108,'シフト記号表（勤務時間帯）'!$D$6:$X$47,21,FALSE))</f>
        <v/>
      </c>
      <c r="Y109" s="211" t="str">
        <f>IF(Y108="","",VLOOKUP(Y108,'シフト記号表（勤務時間帯）'!$D$6:$X$47,21,FALSE))</f>
        <v/>
      </c>
      <c r="Z109" s="211" t="str">
        <f>IF(Z108="","",VLOOKUP(Z108,'シフト記号表（勤務時間帯）'!$D$6:$X$47,21,FALSE))</f>
        <v/>
      </c>
      <c r="AA109" s="212" t="str">
        <f>IF(AA108="","",VLOOKUP(AA108,'シフト記号表（勤務時間帯）'!$D$6:$X$47,21,FALSE))</f>
        <v/>
      </c>
      <c r="AB109" s="210" t="str">
        <f>IF(AB108="","",VLOOKUP(AB108,'シフト記号表（勤務時間帯）'!$D$6:$X$47,21,FALSE))</f>
        <v/>
      </c>
      <c r="AC109" s="211" t="str">
        <f>IF(AC108="","",VLOOKUP(AC108,'シフト記号表（勤務時間帯）'!$D$6:$X$47,21,FALSE))</f>
        <v/>
      </c>
      <c r="AD109" s="211" t="str">
        <f>IF(AD108="","",VLOOKUP(AD108,'シフト記号表（勤務時間帯）'!$D$6:$X$47,21,FALSE))</f>
        <v/>
      </c>
      <c r="AE109" s="211" t="str">
        <f>IF(AE108="","",VLOOKUP(AE108,'シフト記号表（勤務時間帯）'!$D$6:$X$47,21,FALSE))</f>
        <v/>
      </c>
      <c r="AF109" s="211" t="str">
        <f>IF(AF108="","",VLOOKUP(AF108,'シフト記号表（勤務時間帯）'!$D$6:$X$47,21,FALSE))</f>
        <v/>
      </c>
      <c r="AG109" s="211" t="str">
        <f>IF(AG108="","",VLOOKUP(AG108,'シフト記号表（勤務時間帯）'!$D$6:$X$47,21,FALSE))</f>
        <v/>
      </c>
      <c r="AH109" s="212" t="str">
        <f>IF(AH108="","",VLOOKUP(AH108,'シフト記号表（勤務時間帯）'!$D$6:$X$47,21,FALSE))</f>
        <v/>
      </c>
      <c r="AI109" s="210" t="str">
        <f>IF(AI108="","",VLOOKUP(AI108,'シフト記号表（勤務時間帯）'!$D$6:$X$47,21,FALSE))</f>
        <v/>
      </c>
      <c r="AJ109" s="211" t="str">
        <f>IF(AJ108="","",VLOOKUP(AJ108,'シフト記号表（勤務時間帯）'!$D$6:$X$47,21,FALSE))</f>
        <v/>
      </c>
      <c r="AK109" s="211" t="str">
        <f>IF(AK108="","",VLOOKUP(AK108,'シフト記号表（勤務時間帯）'!$D$6:$X$47,21,FALSE))</f>
        <v/>
      </c>
      <c r="AL109" s="211" t="str">
        <f>IF(AL108="","",VLOOKUP(AL108,'シフト記号表（勤務時間帯）'!$D$6:$X$47,21,FALSE))</f>
        <v/>
      </c>
      <c r="AM109" s="211" t="str">
        <f>IF(AM108="","",VLOOKUP(AM108,'シフト記号表（勤務時間帯）'!$D$6:$X$47,21,FALSE))</f>
        <v/>
      </c>
      <c r="AN109" s="211" t="str">
        <f>IF(AN108="","",VLOOKUP(AN108,'シフト記号表（勤務時間帯）'!$D$6:$X$47,21,FALSE))</f>
        <v/>
      </c>
      <c r="AO109" s="212" t="str">
        <f>IF(AO108="","",VLOOKUP(AO108,'シフト記号表（勤務時間帯）'!$D$6:$X$47,21,FALSE))</f>
        <v/>
      </c>
      <c r="AP109" s="210" t="str">
        <f>IF(AP108="","",VLOOKUP(AP108,'シフト記号表（勤務時間帯）'!$D$6:$X$47,21,FALSE))</f>
        <v/>
      </c>
      <c r="AQ109" s="211" t="str">
        <f>IF(AQ108="","",VLOOKUP(AQ108,'シフト記号表（勤務時間帯）'!$D$6:$X$47,21,FALSE))</f>
        <v/>
      </c>
      <c r="AR109" s="211" t="str">
        <f>IF(AR108="","",VLOOKUP(AR108,'シフト記号表（勤務時間帯）'!$D$6:$X$47,21,FALSE))</f>
        <v/>
      </c>
      <c r="AS109" s="211" t="str">
        <f>IF(AS108="","",VLOOKUP(AS108,'シフト記号表（勤務時間帯）'!$D$6:$X$47,21,FALSE))</f>
        <v/>
      </c>
      <c r="AT109" s="211" t="str">
        <f>IF(AT108="","",VLOOKUP(AT108,'シフト記号表（勤務時間帯）'!$D$6:$X$47,21,FALSE))</f>
        <v/>
      </c>
      <c r="AU109" s="211" t="str">
        <f>IF(AU108="","",VLOOKUP(AU108,'シフト記号表（勤務時間帯）'!$D$6:$X$47,21,FALSE))</f>
        <v/>
      </c>
      <c r="AV109" s="212" t="str">
        <f>IF(AV108="","",VLOOKUP(AV108,'シフト記号表（勤務時間帯）'!$D$6:$X$47,21,FALSE))</f>
        <v/>
      </c>
      <c r="AW109" s="210" t="str">
        <f>IF(AW108="","",VLOOKUP(AW108,'シフト記号表（勤務時間帯）'!$D$6:$X$47,21,FALSE))</f>
        <v/>
      </c>
      <c r="AX109" s="211" t="str">
        <f>IF(AX108="","",VLOOKUP(AX108,'シフト記号表（勤務時間帯）'!$D$6:$X$47,21,FALSE))</f>
        <v/>
      </c>
      <c r="AY109" s="211" t="str">
        <f>IF(AY108="","",VLOOKUP(AY108,'シフト記号表（勤務時間帯）'!$D$6:$X$47,21,FALSE))</f>
        <v/>
      </c>
      <c r="AZ109" s="251">
        <f>IF($BC$3="４週",SUM(U109:AV109),IF($BC$3="暦月",SUM(U109:AY109),""))</f>
        <v>0</v>
      </c>
      <c r="BA109" s="252"/>
      <c r="BB109" s="253">
        <f>IF($BC$3="４週",AZ109/4,IF($BC$3="暦月",(AZ109/($BC$8/7)),""))</f>
        <v>0</v>
      </c>
      <c r="BC109" s="252"/>
      <c r="BD109" s="245"/>
      <c r="BE109" s="246"/>
      <c r="BF109" s="246"/>
      <c r="BG109" s="246"/>
      <c r="BH109" s="247"/>
    </row>
    <row r="110" spans="2:60" ht="20.25" customHeight="1" x14ac:dyDescent="0.45">
      <c r="B110" s="127"/>
      <c r="C110" s="378"/>
      <c r="D110" s="379"/>
      <c r="E110" s="380"/>
      <c r="F110" s="179"/>
      <c r="G110" s="175">
        <f>C108</f>
        <v>0</v>
      </c>
      <c r="H110" s="337"/>
      <c r="I110" s="263"/>
      <c r="J110" s="264"/>
      <c r="K110" s="264"/>
      <c r="L110" s="265"/>
      <c r="M110" s="276"/>
      <c r="N110" s="277"/>
      <c r="O110" s="278"/>
      <c r="P110" s="206" t="s">
        <v>73</v>
      </c>
      <c r="Q110" s="26"/>
      <c r="R110" s="26"/>
      <c r="S110" s="18"/>
      <c r="T110" s="57"/>
      <c r="U110" s="213" t="str">
        <f>IF(U108="","",VLOOKUP(U108,'シフト記号表（勤務時間帯）'!$D$6:$Z$47,23,FALSE))</f>
        <v/>
      </c>
      <c r="V110" s="214" t="str">
        <f>IF(V108="","",VLOOKUP(V108,'シフト記号表（勤務時間帯）'!$D$6:$Z$47,23,FALSE))</f>
        <v/>
      </c>
      <c r="W110" s="214" t="str">
        <f>IF(W108="","",VLOOKUP(W108,'シフト記号表（勤務時間帯）'!$D$6:$Z$47,23,FALSE))</f>
        <v/>
      </c>
      <c r="X110" s="214" t="str">
        <f>IF(X108="","",VLOOKUP(X108,'シフト記号表（勤務時間帯）'!$D$6:$Z$47,23,FALSE))</f>
        <v/>
      </c>
      <c r="Y110" s="214" t="str">
        <f>IF(Y108="","",VLOOKUP(Y108,'シフト記号表（勤務時間帯）'!$D$6:$Z$47,23,FALSE))</f>
        <v/>
      </c>
      <c r="Z110" s="214" t="str">
        <f>IF(Z108="","",VLOOKUP(Z108,'シフト記号表（勤務時間帯）'!$D$6:$Z$47,23,FALSE))</f>
        <v/>
      </c>
      <c r="AA110" s="215" t="str">
        <f>IF(AA108="","",VLOOKUP(AA108,'シフト記号表（勤務時間帯）'!$D$6:$Z$47,23,FALSE))</f>
        <v/>
      </c>
      <c r="AB110" s="213" t="str">
        <f>IF(AB108="","",VLOOKUP(AB108,'シフト記号表（勤務時間帯）'!$D$6:$Z$47,23,FALSE))</f>
        <v/>
      </c>
      <c r="AC110" s="214" t="str">
        <f>IF(AC108="","",VLOOKUP(AC108,'シフト記号表（勤務時間帯）'!$D$6:$Z$47,23,FALSE))</f>
        <v/>
      </c>
      <c r="AD110" s="214" t="str">
        <f>IF(AD108="","",VLOOKUP(AD108,'シフト記号表（勤務時間帯）'!$D$6:$Z$47,23,FALSE))</f>
        <v/>
      </c>
      <c r="AE110" s="214" t="str">
        <f>IF(AE108="","",VLOOKUP(AE108,'シフト記号表（勤務時間帯）'!$D$6:$Z$47,23,FALSE))</f>
        <v/>
      </c>
      <c r="AF110" s="214" t="str">
        <f>IF(AF108="","",VLOOKUP(AF108,'シフト記号表（勤務時間帯）'!$D$6:$Z$47,23,FALSE))</f>
        <v/>
      </c>
      <c r="AG110" s="214" t="str">
        <f>IF(AG108="","",VLOOKUP(AG108,'シフト記号表（勤務時間帯）'!$D$6:$Z$47,23,FALSE))</f>
        <v/>
      </c>
      <c r="AH110" s="215" t="str">
        <f>IF(AH108="","",VLOOKUP(AH108,'シフト記号表（勤務時間帯）'!$D$6:$Z$47,23,FALSE))</f>
        <v/>
      </c>
      <c r="AI110" s="213" t="str">
        <f>IF(AI108="","",VLOOKUP(AI108,'シフト記号表（勤務時間帯）'!$D$6:$Z$47,23,FALSE))</f>
        <v/>
      </c>
      <c r="AJ110" s="214" t="str">
        <f>IF(AJ108="","",VLOOKUP(AJ108,'シフト記号表（勤務時間帯）'!$D$6:$Z$47,23,FALSE))</f>
        <v/>
      </c>
      <c r="AK110" s="214" t="str">
        <f>IF(AK108="","",VLOOKUP(AK108,'シフト記号表（勤務時間帯）'!$D$6:$Z$47,23,FALSE))</f>
        <v/>
      </c>
      <c r="AL110" s="214" t="str">
        <f>IF(AL108="","",VLOOKUP(AL108,'シフト記号表（勤務時間帯）'!$D$6:$Z$47,23,FALSE))</f>
        <v/>
      </c>
      <c r="AM110" s="214" t="str">
        <f>IF(AM108="","",VLOOKUP(AM108,'シフト記号表（勤務時間帯）'!$D$6:$Z$47,23,FALSE))</f>
        <v/>
      </c>
      <c r="AN110" s="214" t="str">
        <f>IF(AN108="","",VLOOKUP(AN108,'シフト記号表（勤務時間帯）'!$D$6:$Z$47,23,FALSE))</f>
        <v/>
      </c>
      <c r="AO110" s="215" t="str">
        <f>IF(AO108="","",VLOOKUP(AO108,'シフト記号表（勤務時間帯）'!$D$6:$Z$47,23,FALSE))</f>
        <v/>
      </c>
      <c r="AP110" s="213" t="str">
        <f>IF(AP108="","",VLOOKUP(AP108,'シフト記号表（勤務時間帯）'!$D$6:$Z$47,23,FALSE))</f>
        <v/>
      </c>
      <c r="AQ110" s="214" t="str">
        <f>IF(AQ108="","",VLOOKUP(AQ108,'シフト記号表（勤務時間帯）'!$D$6:$Z$47,23,FALSE))</f>
        <v/>
      </c>
      <c r="AR110" s="214" t="str">
        <f>IF(AR108="","",VLOOKUP(AR108,'シフト記号表（勤務時間帯）'!$D$6:$Z$47,23,FALSE))</f>
        <v/>
      </c>
      <c r="AS110" s="214" t="str">
        <f>IF(AS108="","",VLOOKUP(AS108,'シフト記号表（勤務時間帯）'!$D$6:$Z$47,23,FALSE))</f>
        <v/>
      </c>
      <c r="AT110" s="214" t="str">
        <f>IF(AT108="","",VLOOKUP(AT108,'シフト記号表（勤務時間帯）'!$D$6:$Z$47,23,FALSE))</f>
        <v/>
      </c>
      <c r="AU110" s="214" t="str">
        <f>IF(AU108="","",VLOOKUP(AU108,'シフト記号表（勤務時間帯）'!$D$6:$Z$47,23,FALSE))</f>
        <v/>
      </c>
      <c r="AV110" s="215" t="str">
        <f>IF(AV108="","",VLOOKUP(AV108,'シフト記号表（勤務時間帯）'!$D$6:$Z$47,23,FALSE))</f>
        <v/>
      </c>
      <c r="AW110" s="213" t="str">
        <f>IF(AW108="","",VLOOKUP(AW108,'シフト記号表（勤務時間帯）'!$D$6:$Z$47,23,FALSE))</f>
        <v/>
      </c>
      <c r="AX110" s="214" t="str">
        <f>IF(AX108="","",VLOOKUP(AX108,'シフト記号表（勤務時間帯）'!$D$6:$Z$47,23,FALSE))</f>
        <v/>
      </c>
      <c r="AY110" s="214" t="str">
        <f>IF(AY108="","",VLOOKUP(AY108,'シフト記号表（勤務時間帯）'!$D$6:$Z$47,23,FALSE))</f>
        <v/>
      </c>
      <c r="AZ110" s="254">
        <f>IF($BC$3="４週",SUM(U110:AV110),IF($BC$3="暦月",SUM(U110:AY110),""))</f>
        <v>0</v>
      </c>
      <c r="BA110" s="255"/>
      <c r="BB110" s="256">
        <f>IF($BC$3="４週",AZ110/4,IF($BC$3="暦月",(AZ110/($BC$8/7)),""))</f>
        <v>0</v>
      </c>
      <c r="BC110" s="255"/>
      <c r="BD110" s="248"/>
      <c r="BE110" s="249"/>
      <c r="BF110" s="249"/>
      <c r="BG110" s="249"/>
      <c r="BH110" s="250"/>
    </row>
    <row r="111" spans="2:60" ht="20.25" customHeight="1" x14ac:dyDescent="0.45">
      <c r="B111" s="129"/>
      <c r="C111" s="381"/>
      <c r="D111" s="382"/>
      <c r="E111" s="383"/>
      <c r="F111" s="177"/>
      <c r="G111" s="173"/>
      <c r="H111" s="343"/>
      <c r="I111" s="257"/>
      <c r="J111" s="258"/>
      <c r="K111" s="258"/>
      <c r="L111" s="259"/>
      <c r="M111" s="270"/>
      <c r="N111" s="271"/>
      <c r="O111" s="272"/>
      <c r="P111" s="44" t="s">
        <v>18</v>
      </c>
      <c r="Q111" s="45"/>
      <c r="R111" s="45"/>
      <c r="S111" s="46"/>
      <c r="T111" s="60"/>
      <c r="U111" s="216"/>
      <c r="V111" s="217"/>
      <c r="W111" s="217"/>
      <c r="X111" s="217"/>
      <c r="Y111" s="217"/>
      <c r="Z111" s="217"/>
      <c r="AA111" s="218"/>
      <c r="AB111" s="216"/>
      <c r="AC111" s="217"/>
      <c r="AD111" s="217"/>
      <c r="AE111" s="217"/>
      <c r="AF111" s="217"/>
      <c r="AG111" s="217"/>
      <c r="AH111" s="218"/>
      <c r="AI111" s="216"/>
      <c r="AJ111" s="217"/>
      <c r="AK111" s="217"/>
      <c r="AL111" s="217"/>
      <c r="AM111" s="217"/>
      <c r="AN111" s="217"/>
      <c r="AO111" s="218"/>
      <c r="AP111" s="216"/>
      <c r="AQ111" s="217"/>
      <c r="AR111" s="217"/>
      <c r="AS111" s="217"/>
      <c r="AT111" s="217"/>
      <c r="AU111" s="217"/>
      <c r="AV111" s="218"/>
      <c r="AW111" s="216"/>
      <c r="AX111" s="217"/>
      <c r="AY111" s="217"/>
      <c r="AZ111" s="279"/>
      <c r="BA111" s="280"/>
      <c r="BB111" s="281"/>
      <c r="BC111" s="280"/>
      <c r="BD111" s="242"/>
      <c r="BE111" s="243"/>
      <c r="BF111" s="243"/>
      <c r="BG111" s="243"/>
      <c r="BH111" s="244"/>
    </row>
    <row r="112" spans="2:60" ht="20.25" customHeight="1" x14ac:dyDescent="0.45">
      <c r="B112" s="125">
        <f>B109+1</f>
        <v>31</v>
      </c>
      <c r="C112" s="375"/>
      <c r="D112" s="376"/>
      <c r="E112" s="377"/>
      <c r="F112" s="178">
        <f>C111</f>
        <v>0</v>
      </c>
      <c r="G112" s="174"/>
      <c r="H112" s="336"/>
      <c r="I112" s="260"/>
      <c r="J112" s="261"/>
      <c r="K112" s="261"/>
      <c r="L112" s="262"/>
      <c r="M112" s="273"/>
      <c r="N112" s="274"/>
      <c r="O112" s="275"/>
      <c r="P112" s="23" t="s">
        <v>72</v>
      </c>
      <c r="Q112" s="24"/>
      <c r="R112" s="24"/>
      <c r="S112" s="19"/>
      <c r="T112" s="53"/>
      <c r="U112" s="210" t="str">
        <f>IF(U111="","",VLOOKUP(U111,'シフト記号表（勤務時間帯）'!$D$6:$X$47,21,FALSE))</f>
        <v/>
      </c>
      <c r="V112" s="211" t="str">
        <f>IF(V111="","",VLOOKUP(V111,'シフト記号表（勤務時間帯）'!$D$6:$X$47,21,FALSE))</f>
        <v/>
      </c>
      <c r="W112" s="211" t="str">
        <f>IF(W111="","",VLOOKUP(W111,'シフト記号表（勤務時間帯）'!$D$6:$X$47,21,FALSE))</f>
        <v/>
      </c>
      <c r="X112" s="211" t="str">
        <f>IF(X111="","",VLOOKUP(X111,'シフト記号表（勤務時間帯）'!$D$6:$X$47,21,FALSE))</f>
        <v/>
      </c>
      <c r="Y112" s="211" t="str">
        <f>IF(Y111="","",VLOOKUP(Y111,'シフト記号表（勤務時間帯）'!$D$6:$X$47,21,FALSE))</f>
        <v/>
      </c>
      <c r="Z112" s="211" t="str">
        <f>IF(Z111="","",VLOOKUP(Z111,'シフト記号表（勤務時間帯）'!$D$6:$X$47,21,FALSE))</f>
        <v/>
      </c>
      <c r="AA112" s="212" t="str">
        <f>IF(AA111="","",VLOOKUP(AA111,'シフト記号表（勤務時間帯）'!$D$6:$X$47,21,FALSE))</f>
        <v/>
      </c>
      <c r="AB112" s="210" t="str">
        <f>IF(AB111="","",VLOOKUP(AB111,'シフト記号表（勤務時間帯）'!$D$6:$X$47,21,FALSE))</f>
        <v/>
      </c>
      <c r="AC112" s="211" t="str">
        <f>IF(AC111="","",VLOOKUP(AC111,'シフト記号表（勤務時間帯）'!$D$6:$X$47,21,FALSE))</f>
        <v/>
      </c>
      <c r="AD112" s="211" t="str">
        <f>IF(AD111="","",VLOOKUP(AD111,'シフト記号表（勤務時間帯）'!$D$6:$X$47,21,FALSE))</f>
        <v/>
      </c>
      <c r="AE112" s="211" t="str">
        <f>IF(AE111="","",VLOOKUP(AE111,'シフト記号表（勤務時間帯）'!$D$6:$X$47,21,FALSE))</f>
        <v/>
      </c>
      <c r="AF112" s="211" t="str">
        <f>IF(AF111="","",VLOOKUP(AF111,'シフト記号表（勤務時間帯）'!$D$6:$X$47,21,FALSE))</f>
        <v/>
      </c>
      <c r="AG112" s="211" t="str">
        <f>IF(AG111="","",VLOOKUP(AG111,'シフト記号表（勤務時間帯）'!$D$6:$X$47,21,FALSE))</f>
        <v/>
      </c>
      <c r="AH112" s="212" t="str">
        <f>IF(AH111="","",VLOOKUP(AH111,'シフト記号表（勤務時間帯）'!$D$6:$X$47,21,FALSE))</f>
        <v/>
      </c>
      <c r="AI112" s="210" t="str">
        <f>IF(AI111="","",VLOOKUP(AI111,'シフト記号表（勤務時間帯）'!$D$6:$X$47,21,FALSE))</f>
        <v/>
      </c>
      <c r="AJ112" s="211" t="str">
        <f>IF(AJ111="","",VLOOKUP(AJ111,'シフト記号表（勤務時間帯）'!$D$6:$X$47,21,FALSE))</f>
        <v/>
      </c>
      <c r="AK112" s="211" t="str">
        <f>IF(AK111="","",VLOOKUP(AK111,'シフト記号表（勤務時間帯）'!$D$6:$X$47,21,FALSE))</f>
        <v/>
      </c>
      <c r="AL112" s="211" t="str">
        <f>IF(AL111="","",VLOOKUP(AL111,'シフト記号表（勤務時間帯）'!$D$6:$X$47,21,FALSE))</f>
        <v/>
      </c>
      <c r="AM112" s="211" t="str">
        <f>IF(AM111="","",VLOOKUP(AM111,'シフト記号表（勤務時間帯）'!$D$6:$X$47,21,FALSE))</f>
        <v/>
      </c>
      <c r="AN112" s="211" t="str">
        <f>IF(AN111="","",VLOOKUP(AN111,'シフト記号表（勤務時間帯）'!$D$6:$X$47,21,FALSE))</f>
        <v/>
      </c>
      <c r="AO112" s="212" t="str">
        <f>IF(AO111="","",VLOOKUP(AO111,'シフト記号表（勤務時間帯）'!$D$6:$X$47,21,FALSE))</f>
        <v/>
      </c>
      <c r="AP112" s="210" t="str">
        <f>IF(AP111="","",VLOOKUP(AP111,'シフト記号表（勤務時間帯）'!$D$6:$X$47,21,FALSE))</f>
        <v/>
      </c>
      <c r="AQ112" s="211" t="str">
        <f>IF(AQ111="","",VLOOKUP(AQ111,'シフト記号表（勤務時間帯）'!$D$6:$X$47,21,FALSE))</f>
        <v/>
      </c>
      <c r="AR112" s="211" t="str">
        <f>IF(AR111="","",VLOOKUP(AR111,'シフト記号表（勤務時間帯）'!$D$6:$X$47,21,FALSE))</f>
        <v/>
      </c>
      <c r="AS112" s="211" t="str">
        <f>IF(AS111="","",VLOOKUP(AS111,'シフト記号表（勤務時間帯）'!$D$6:$X$47,21,FALSE))</f>
        <v/>
      </c>
      <c r="AT112" s="211" t="str">
        <f>IF(AT111="","",VLOOKUP(AT111,'シフト記号表（勤務時間帯）'!$D$6:$X$47,21,FALSE))</f>
        <v/>
      </c>
      <c r="AU112" s="211" t="str">
        <f>IF(AU111="","",VLOOKUP(AU111,'シフト記号表（勤務時間帯）'!$D$6:$X$47,21,FALSE))</f>
        <v/>
      </c>
      <c r="AV112" s="212" t="str">
        <f>IF(AV111="","",VLOOKUP(AV111,'シフト記号表（勤務時間帯）'!$D$6:$X$47,21,FALSE))</f>
        <v/>
      </c>
      <c r="AW112" s="210" t="str">
        <f>IF(AW111="","",VLOOKUP(AW111,'シフト記号表（勤務時間帯）'!$D$6:$X$47,21,FALSE))</f>
        <v/>
      </c>
      <c r="AX112" s="211" t="str">
        <f>IF(AX111="","",VLOOKUP(AX111,'シフト記号表（勤務時間帯）'!$D$6:$X$47,21,FALSE))</f>
        <v/>
      </c>
      <c r="AY112" s="211" t="str">
        <f>IF(AY111="","",VLOOKUP(AY111,'シフト記号表（勤務時間帯）'!$D$6:$X$47,21,FALSE))</f>
        <v/>
      </c>
      <c r="AZ112" s="251">
        <f>IF($BC$3="４週",SUM(U112:AV112),IF($BC$3="暦月",SUM(U112:AY112),""))</f>
        <v>0</v>
      </c>
      <c r="BA112" s="252"/>
      <c r="BB112" s="253">
        <f>IF($BC$3="４週",AZ112/4,IF($BC$3="暦月",(AZ112/($BC$8/7)),""))</f>
        <v>0</v>
      </c>
      <c r="BC112" s="252"/>
      <c r="BD112" s="245"/>
      <c r="BE112" s="246"/>
      <c r="BF112" s="246"/>
      <c r="BG112" s="246"/>
      <c r="BH112" s="247"/>
    </row>
    <row r="113" spans="2:60" ht="20.25" customHeight="1" x14ac:dyDescent="0.45">
      <c r="B113" s="127"/>
      <c r="C113" s="378"/>
      <c r="D113" s="379"/>
      <c r="E113" s="380"/>
      <c r="F113" s="179"/>
      <c r="G113" s="175">
        <f>C111</f>
        <v>0</v>
      </c>
      <c r="H113" s="337"/>
      <c r="I113" s="263"/>
      <c r="J113" s="264"/>
      <c r="K113" s="264"/>
      <c r="L113" s="265"/>
      <c r="M113" s="276"/>
      <c r="N113" s="277"/>
      <c r="O113" s="278"/>
      <c r="P113" s="206" t="s">
        <v>73</v>
      </c>
      <c r="Q113" s="26"/>
      <c r="R113" s="26"/>
      <c r="S113" s="18"/>
      <c r="T113" s="57"/>
      <c r="U113" s="213" t="str">
        <f>IF(U111="","",VLOOKUP(U111,'シフト記号表（勤務時間帯）'!$D$6:$Z$47,23,FALSE))</f>
        <v/>
      </c>
      <c r="V113" s="214" t="str">
        <f>IF(V111="","",VLOOKUP(V111,'シフト記号表（勤務時間帯）'!$D$6:$Z$47,23,FALSE))</f>
        <v/>
      </c>
      <c r="W113" s="214" t="str">
        <f>IF(W111="","",VLOOKUP(W111,'シフト記号表（勤務時間帯）'!$D$6:$Z$47,23,FALSE))</f>
        <v/>
      </c>
      <c r="X113" s="214" t="str">
        <f>IF(X111="","",VLOOKUP(X111,'シフト記号表（勤務時間帯）'!$D$6:$Z$47,23,FALSE))</f>
        <v/>
      </c>
      <c r="Y113" s="214" t="str">
        <f>IF(Y111="","",VLOOKUP(Y111,'シフト記号表（勤務時間帯）'!$D$6:$Z$47,23,FALSE))</f>
        <v/>
      </c>
      <c r="Z113" s="214" t="str">
        <f>IF(Z111="","",VLOOKUP(Z111,'シフト記号表（勤務時間帯）'!$D$6:$Z$47,23,FALSE))</f>
        <v/>
      </c>
      <c r="AA113" s="215" t="str">
        <f>IF(AA111="","",VLOOKUP(AA111,'シフト記号表（勤務時間帯）'!$D$6:$Z$47,23,FALSE))</f>
        <v/>
      </c>
      <c r="AB113" s="213" t="str">
        <f>IF(AB111="","",VLOOKUP(AB111,'シフト記号表（勤務時間帯）'!$D$6:$Z$47,23,FALSE))</f>
        <v/>
      </c>
      <c r="AC113" s="214" t="str">
        <f>IF(AC111="","",VLOOKUP(AC111,'シフト記号表（勤務時間帯）'!$D$6:$Z$47,23,FALSE))</f>
        <v/>
      </c>
      <c r="AD113" s="214" t="str">
        <f>IF(AD111="","",VLOOKUP(AD111,'シフト記号表（勤務時間帯）'!$D$6:$Z$47,23,FALSE))</f>
        <v/>
      </c>
      <c r="AE113" s="214" t="str">
        <f>IF(AE111="","",VLOOKUP(AE111,'シフト記号表（勤務時間帯）'!$D$6:$Z$47,23,FALSE))</f>
        <v/>
      </c>
      <c r="AF113" s="214" t="str">
        <f>IF(AF111="","",VLOOKUP(AF111,'シフト記号表（勤務時間帯）'!$D$6:$Z$47,23,FALSE))</f>
        <v/>
      </c>
      <c r="AG113" s="214" t="str">
        <f>IF(AG111="","",VLOOKUP(AG111,'シフト記号表（勤務時間帯）'!$D$6:$Z$47,23,FALSE))</f>
        <v/>
      </c>
      <c r="AH113" s="215" t="str">
        <f>IF(AH111="","",VLOOKUP(AH111,'シフト記号表（勤務時間帯）'!$D$6:$Z$47,23,FALSE))</f>
        <v/>
      </c>
      <c r="AI113" s="213" t="str">
        <f>IF(AI111="","",VLOOKUP(AI111,'シフト記号表（勤務時間帯）'!$D$6:$Z$47,23,FALSE))</f>
        <v/>
      </c>
      <c r="AJ113" s="214" t="str">
        <f>IF(AJ111="","",VLOOKUP(AJ111,'シフト記号表（勤務時間帯）'!$D$6:$Z$47,23,FALSE))</f>
        <v/>
      </c>
      <c r="AK113" s="214" t="str">
        <f>IF(AK111="","",VLOOKUP(AK111,'シフト記号表（勤務時間帯）'!$D$6:$Z$47,23,FALSE))</f>
        <v/>
      </c>
      <c r="AL113" s="214" t="str">
        <f>IF(AL111="","",VLOOKUP(AL111,'シフト記号表（勤務時間帯）'!$D$6:$Z$47,23,FALSE))</f>
        <v/>
      </c>
      <c r="AM113" s="214" t="str">
        <f>IF(AM111="","",VLOOKUP(AM111,'シフト記号表（勤務時間帯）'!$D$6:$Z$47,23,FALSE))</f>
        <v/>
      </c>
      <c r="AN113" s="214" t="str">
        <f>IF(AN111="","",VLOOKUP(AN111,'シフト記号表（勤務時間帯）'!$D$6:$Z$47,23,FALSE))</f>
        <v/>
      </c>
      <c r="AO113" s="215" t="str">
        <f>IF(AO111="","",VLOOKUP(AO111,'シフト記号表（勤務時間帯）'!$D$6:$Z$47,23,FALSE))</f>
        <v/>
      </c>
      <c r="AP113" s="213" t="str">
        <f>IF(AP111="","",VLOOKUP(AP111,'シフト記号表（勤務時間帯）'!$D$6:$Z$47,23,FALSE))</f>
        <v/>
      </c>
      <c r="AQ113" s="214" t="str">
        <f>IF(AQ111="","",VLOOKUP(AQ111,'シフト記号表（勤務時間帯）'!$D$6:$Z$47,23,FALSE))</f>
        <v/>
      </c>
      <c r="AR113" s="214" t="str">
        <f>IF(AR111="","",VLOOKUP(AR111,'シフト記号表（勤務時間帯）'!$D$6:$Z$47,23,FALSE))</f>
        <v/>
      </c>
      <c r="AS113" s="214" t="str">
        <f>IF(AS111="","",VLOOKUP(AS111,'シフト記号表（勤務時間帯）'!$D$6:$Z$47,23,FALSE))</f>
        <v/>
      </c>
      <c r="AT113" s="214" t="str">
        <f>IF(AT111="","",VLOOKUP(AT111,'シフト記号表（勤務時間帯）'!$D$6:$Z$47,23,FALSE))</f>
        <v/>
      </c>
      <c r="AU113" s="214" t="str">
        <f>IF(AU111="","",VLOOKUP(AU111,'シフト記号表（勤務時間帯）'!$D$6:$Z$47,23,FALSE))</f>
        <v/>
      </c>
      <c r="AV113" s="215" t="str">
        <f>IF(AV111="","",VLOOKUP(AV111,'シフト記号表（勤務時間帯）'!$D$6:$Z$47,23,FALSE))</f>
        <v/>
      </c>
      <c r="AW113" s="213" t="str">
        <f>IF(AW111="","",VLOOKUP(AW111,'シフト記号表（勤務時間帯）'!$D$6:$Z$47,23,FALSE))</f>
        <v/>
      </c>
      <c r="AX113" s="214" t="str">
        <f>IF(AX111="","",VLOOKUP(AX111,'シフト記号表（勤務時間帯）'!$D$6:$Z$47,23,FALSE))</f>
        <v/>
      </c>
      <c r="AY113" s="214" t="str">
        <f>IF(AY111="","",VLOOKUP(AY111,'シフト記号表（勤務時間帯）'!$D$6:$Z$47,23,FALSE))</f>
        <v/>
      </c>
      <c r="AZ113" s="254">
        <f>IF($BC$3="４週",SUM(U113:AV113),IF($BC$3="暦月",SUM(U113:AY113),""))</f>
        <v>0</v>
      </c>
      <c r="BA113" s="255"/>
      <c r="BB113" s="256">
        <f>IF($BC$3="４週",AZ113/4,IF($BC$3="暦月",(AZ113/($BC$8/7)),""))</f>
        <v>0</v>
      </c>
      <c r="BC113" s="255"/>
      <c r="BD113" s="248"/>
      <c r="BE113" s="249"/>
      <c r="BF113" s="249"/>
      <c r="BG113" s="249"/>
      <c r="BH113" s="250"/>
    </row>
    <row r="114" spans="2:60" ht="20.25" customHeight="1" x14ac:dyDescent="0.45">
      <c r="B114" s="129"/>
      <c r="C114" s="381"/>
      <c r="D114" s="382"/>
      <c r="E114" s="383"/>
      <c r="F114" s="177"/>
      <c r="G114" s="173"/>
      <c r="H114" s="343"/>
      <c r="I114" s="257"/>
      <c r="J114" s="258"/>
      <c r="K114" s="258"/>
      <c r="L114" s="259"/>
      <c r="M114" s="270"/>
      <c r="N114" s="271"/>
      <c r="O114" s="272"/>
      <c r="P114" s="44" t="s">
        <v>18</v>
      </c>
      <c r="Q114" s="45"/>
      <c r="R114" s="45"/>
      <c r="S114" s="46"/>
      <c r="T114" s="60"/>
      <c r="U114" s="216"/>
      <c r="V114" s="217"/>
      <c r="W114" s="217"/>
      <c r="X114" s="217"/>
      <c r="Y114" s="217"/>
      <c r="Z114" s="217"/>
      <c r="AA114" s="218"/>
      <c r="AB114" s="216"/>
      <c r="AC114" s="217"/>
      <c r="AD114" s="217"/>
      <c r="AE114" s="217"/>
      <c r="AF114" s="217"/>
      <c r="AG114" s="217"/>
      <c r="AH114" s="218"/>
      <c r="AI114" s="216"/>
      <c r="AJ114" s="217"/>
      <c r="AK114" s="217"/>
      <c r="AL114" s="217"/>
      <c r="AM114" s="217"/>
      <c r="AN114" s="217"/>
      <c r="AO114" s="218"/>
      <c r="AP114" s="216"/>
      <c r="AQ114" s="217"/>
      <c r="AR114" s="217"/>
      <c r="AS114" s="217"/>
      <c r="AT114" s="217"/>
      <c r="AU114" s="217"/>
      <c r="AV114" s="218"/>
      <c r="AW114" s="216"/>
      <c r="AX114" s="217"/>
      <c r="AY114" s="217"/>
      <c r="AZ114" s="279"/>
      <c r="BA114" s="280"/>
      <c r="BB114" s="281"/>
      <c r="BC114" s="280"/>
      <c r="BD114" s="242"/>
      <c r="BE114" s="243"/>
      <c r="BF114" s="243"/>
      <c r="BG114" s="243"/>
      <c r="BH114" s="244"/>
    </row>
    <row r="115" spans="2:60" ht="20.25" customHeight="1" x14ac:dyDescent="0.45">
      <c r="B115" s="125">
        <f>B112+1</f>
        <v>32</v>
      </c>
      <c r="C115" s="375"/>
      <c r="D115" s="376"/>
      <c r="E115" s="377"/>
      <c r="F115" s="178">
        <f>C114</f>
        <v>0</v>
      </c>
      <c r="G115" s="174"/>
      <c r="H115" s="336"/>
      <c r="I115" s="260"/>
      <c r="J115" s="261"/>
      <c r="K115" s="261"/>
      <c r="L115" s="262"/>
      <c r="M115" s="273"/>
      <c r="N115" s="274"/>
      <c r="O115" s="275"/>
      <c r="P115" s="23" t="s">
        <v>72</v>
      </c>
      <c r="Q115" s="24"/>
      <c r="R115" s="24"/>
      <c r="S115" s="19"/>
      <c r="T115" s="53"/>
      <c r="U115" s="210" t="str">
        <f>IF(U114="","",VLOOKUP(U114,'シフト記号表（勤務時間帯）'!$D$6:$X$47,21,FALSE))</f>
        <v/>
      </c>
      <c r="V115" s="211" t="str">
        <f>IF(V114="","",VLOOKUP(V114,'シフト記号表（勤務時間帯）'!$D$6:$X$47,21,FALSE))</f>
        <v/>
      </c>
      <c r="W115" s="211" t="str">
        <f>IF(W114="","",VLOOKUP(W114,'シフト記号表（勤務時間帯）'!$D$6:$X$47,21,FALSE))</f>
        <v/>
      </c>
      <c r="X115" s="211" t="str">
        <f>IF(X114="","",VLOOKUP(X114,'シフト記号表（勤務時間帯）'!$D$6:$X$47,21,FALSE))</f>
        <v/>
      </c>
      <c r="Y115" s="211" t="str">
        <f>IF(Y114="","",VLOOKUP(Y114,'シフト記号表（勤務時間帯）'!$D$6:$X$47,21,FALSE))</f>
        <v/>
      </c>
      <c r="Z115" s="211" t="str">
        <f>IF(Z114="","",VLOOKUP(Z114,'シフト記号表（勤務時間帯）'!$D$6:$X$47,21,FALSE))</f>
        <v/>
      </c>
      <c r="AA115" s="212" t="str">
        <f>IF(AA114="","",VLOOKUP(AA114,'シフト記号表（勤務時間帯）'!$D$6:$X$47,21,FALSE))</f>
        <v/>
      </c>
      <c r="AB115" s="210" t="str">
        <f>IF(AB114="","",VLOOKUP(AB114,'シフト記号表（勤務時間帯）'!$D$6:$X$47,21,FALSE))</f>
        <v/>
      </c>
      <c r="AC115" s="211" t="str">
        <f>IF(AC114="","",VLOOKUP(AC114,'シフト記号表（勤務時間帯）'!$D$6:$X$47,21,FALSE))</f>
        <v/>
      </c>
      <c r="AD115" s="211" t="str">
        <f>IF(AD114="","",VLOOKUP(AD114,'シフト記号表（勤務時間帯）'!$D$6:$X$47,21,FALSE))</f>
        <v/>
      </c>
      <c r="AE115" s="211" t="str">
        <f>IF(AE114="","",VLOOKUP(AE114,'シフト記号表（勤務時間帯）'!$D$6:$X$47,21,FALSE))</f>
        <v/>
      </c>
      <c r="AF115" s="211" t="str">
        <f>IF(AF114="","",VLOOKUP(AF114,'シフト記号表（勤務時間帯）'!$D$6:$X$47,21,FALSE))</f>
        <v/>
      </c>
      <c r="AG115" s="211" t="str">
        <f>IF(AG114="","",VLOOKUP(AG114,'シフト記号表（勤務時間帯）'!$D$6:$X$47,21,FALSE))</f>
        <v/>
      </c>
      <c r="AH115" s="212" t="str">
        <f>IF(AH114="","",VLOOKUP(AH114,'シフト記号表（勤務時間帯）'!$D$6:$X$47,21,FALSE))</f>
        <v/>
      </c>
      <c r="AI115" s="210" t="str">
        <f>IF(AI114="","",VLOOKUP(AI114,'シフト記号表（勤務時間帯）'!$D$6:$X$47,21,FALSE))</f>
        <v/>
      </c>
      <c r="AJ115" s="211" t="str">
        <f>IF(AJ114="","",VLOOKUP(AJ114,'シフト記号表（勤務時間帯）'!$D$6:$X$47,21,FALSE))</f>
        <v/>
      </c>
      <c r="AK115" s="211" t="str">
        <f>IF(AK114="","",VLOOKUP(AK114,'シフト記号表（勤務時間帯）'!$D$6:$X$47,21,FALSE))</f>
        <v/>
      </c>
      <c r="AL115" s="211" t="str">
        <f>IF(AL114="","",VLOOKUP(AL114,'シフト記号表（勤務時間帯）'!$D$6:$X$47,21,FALSE))</f>
        <v/>
      </c>
      <c r="AM115" s="211" t="str">
        <f>IF(AM114="","",VLOOKUP(AM114,'シフト記号表（勤務時間帯）'!$D$6:$X$47,21,FALSE))</f>
        <v/>
      </c>
      <c r="AN115" s="211" t="str">
        <f>IF(AN114="","",VLOOKUP(AN114,'シフト記号表（勤務時間帯）'!$D$6:$X$47,21,FALSE))</f>
        <v/>
      </c>
      <c r="AO115" s="212" t="str">
        <f>IF(AO114="","",VLOOKUP(AO114,'シフト記号表（勤務時間帯）'!$D$6:$X$47,21,FALSE))</f>
        <v/>
      </c>
      <c r="AP115" s="210" t="str">
        <f>IF(AP114="","",VLOOKUP(AP114,'シフト記号表（勤務時間帯）'!$D$6:$X$47,21,FALSE))</f>
        <v/>
      </c>
      <c r="AQ115" s="211" t="str">
        <f>IF(AQ114="","",VLOOKUP(AQ114,'シフト記号表（勤務時間帯）'!$D$6:$X$47,21,FALSE))</f>
        <v/>
      </c>
      <c r="AR115" s="211" t="str">
        <f>IF(AR114="","",VLOOKUP(AR114,'シフト記号表（勤務時間帯）'!$D$6:$X$47,21,FALSE))</f>
        <v/>
      </c>
      <c r="AS115" s="211" t="str">
        <f>IF(AS114="","",VLOOKUP(AS114,'シフト記号表（勤務時間帯）'!$D$6:$X$47,21,FALSE))</f>
        <v/>
      </c>
      <c r="AT115" s="211" t="str">
        <f>IF(AT114="","",VLOOKUP(AT114,'シフト記号表（勤務時間帯）'!$D$6:$X$47,21,FALSE))</f>
        <v/>
      </c>
      <c r="AU115" s="211" t="str">
        <f>IF(AU114="","",VLOOKUP(AU114,'シフト記号表（勤務時間帯）'!$D$6:$X$47,21,FALSE))</f>
        <v/>
      </c>
      <c r="AV115" s="212" t="str">
        <f>IF(AV114="","",VLOOKUP(AV114,'シフト記号表（勤務時間帯）'!$D$6:$X$47,21,FALSE))</f>
        <v/>
      </c>
      <c r="AW115" s="210" t="str">
        <f>IF(AW114="","",VLOOKUP(AW114,'シフト記号表（勤務時間帯）'!$D$6:$X$47,21,FALSE))</f>
        <v/>
      </c>
      <c r="AX115" s="211" t="str">
        <f>IF(AX114="","",VLOOKUP(AX114,'シフト記号表（勤務時間帯）'!$D$6:$X$47,21,FALSE))</f>
        <v/>
      </c>
      <c r="AY115" s="211" t="str">
        <f>IF(AY114="","",VLOOKUP(AY114,'シフト記号表（勤務時間帯）'!$D$6:$X$47,21,FALSE))</f>
        <v/>
      </c>
      <c r="AZ115" s="251">
        <f>IF($BC$3="４週",SUM(U115:AV115),IF($BC$3="暦月",SUM(U115:AY115),""))</f>
        <v>0</v>
      </c>
      <c r="BA115" s="252"/>
      <c r="BB115" s="253">
        <f>IF($BC$3="４週",AZ115/4,IF($BC$3="暦月",(AZ115/($BC$8/7)),""))</f>
        <v>0</v>
      </c>
      <c r="BC115" s="252"/>
      <c r="BD115" s="245"/>
      <c r="BE115" s="246"/>
      <c r="BF115" s="246"/>
      <c r="BG115" s="246"/>
      <c r="BH115" s="247"/>
    </row>
    <row r="116" spans="2:60" ht="20.25" customHeight="1" x14ac:dyDescent="0.45">
      <c r="B116" s="127"/>
      <c r="C116" s="378"/>
      <c r="D116" s="379"/>
      <c r="E116" s="380"/>
      <c r="F116" s="179"/>
      <c r="G116" s="175">
        <f>C114</f>
        <v>0</v>
      </c>
      <c r="H116" s="337"/>
      <c r="I116" s="263"/>
      <c r="J116" s="264"/>
      <c r="K116" s="264"/>
      <c r="L116" s="265"/>
      <c r="M116" s="276"/>
      <c r="N116" s="277"/>
      <c r="O116" s="278"/>
      <c r="P116" s="206" t="s">
        <v>73</v>
      </c>
      <c r="Q116" s="26"/>
      <c r="R116" s="26"/>
      <c r="S116" s="18"/>
      <c r="T116" s="57"/>
      <c r="U116" s="213" t="str">
        <f>IF(U114="","",VLOOKUP(U114,'シフト記号表（勤務時間帯）'!$D$6:$Z$47,23,FALSE))</f>
        <v/>
      </c>
      <c r="V116" s="214" t="str">
        <f>IF(V114="","",VLOOKUP(V114,'シフト記号表（勤務時間帯）'!$D$6:$Z$47,23,FALSE))</f>
        <v/>
      </c>
      <c r="W116" s="214" t="str">
        <f>IF(W114="","",VLOOKUP(W114,'シフト記号表（勤務時間帯）'!$D$6:$Z$47,23,FALSE))</f>
        <v/>
      </c>
      <c r="X116" s="214" t="str">
        <f>IF(X114="","",VLOOKUP(X114,'シフト記号表（勤務時間帯）'!$D$6:$Z$47,23,FALSE))</f>
        <v/>
      </c>
      <c r="Y116" s="214" t="str">
        <f>IF(Y114="","",VLOOKUP(Y114,'シフト記号表（勤務時間帯）'!$D$6:$Z$47,23,FALSE))</f>
        <v/>
      </c>
      <c r="Z116" s="214" t="str">
        <f>IF(Z114="","",VLOOKUP(Z114,'シフト記号表（勤務時間帯）'!$D$6:$Z$47,23,FALSE))</f>
        <v/>
      </c>
      <c r="AA116" s="215" t="str">
        <f>IF(AA114="","",VLOOKUP(AA114,'シフト記号表（勤務時間帯）'!$D$6:$Z$47,23,FALSE))</f>
        <v/>
      </c>
      <c r="AB116" s="213" t="str">
        <f>IF(AB114="","",VLOOKUP(AB114,'シフト記号表（勤務時間帯）'!$D$6:$Z$47,23,FALSE))</f>
        <v/>
      </c>
      <c r="AC116" s="214" t="str">
        <f>IF(AC114="","",VLOOKUP(AC114,'シフト記号表（勤務時間帯）'!$D$6:$Z$47,23,FALSE))</f>
        <v/>
      </c>
      <c r="AD116" s="214" t="str">
        <f>IF(AD114="","",VLOOKUP(AD114,'シフト記号表（勤務時間帯）'!$D$6:$Z$47,23,FALSE))</f>
        <v/>
      </c>
      <c r="AE116" s="214" t="str">
        <f>IF(AE114="","",VLOOKUP(AE114,'シフト記号表（勤務時間帯）'!$D$6:$Z$47,23,FALSE))</f>
        <v/>
      </c>
      <c r="AF116" s="214" t="str">
        <f>IF(AF114="","",VLOOKUP(AF114,'シフト記号表（勤務時間帯）'!$D$6:$Z$47,23,FALSE))</f>
        <v/>
      </c>
      <c r="AG116" s="214" t="str">
        <f>IF(AG114="","",VLOOKUP(AG114,'シフト記号表（勤務時間帯）'!$D$6:$Z$47,23,FALSE))</f>
        <v/>
      </c>
      <c r="AH116" s="215" t="str">
        <f>IF(AH114="","",VLOOKUP(AH114,'シフト記号表（勤務時間帯）'!$D$6:$Z$47,23,FALSE))</f>
        <v/>
      </c>
      <c r="AI116" s="213" t="str">
        <f>IF(AI114="","",VLOOKUP(AI114,'シフト記号表（勤務時間帯）'!$D$6:$Z$47,23,FALSE))</f>
        <v/>
      </c>
      <c r="AJ116" s="214" t="str">
        <f>IF(AJ114="","",VLOOKUP(AJ114,'シフト記号表（勤務時間帯）'!$D$6:$Z$47,23,FALSE))</f>
        <v/>
      </c>
      <c r="AK116" s="214" t="str">
        <f>IF(AK114="","",VLOOKUP(AK114,'シフト記号表（勤務時間帯）'!$D$6:$Z$47,23,FALSE))</f>
        <v/>
      </c>
      <c r="AL116" s="214" t="str">
        <f>IF(AL114="","",VLOOKUP(AL114,'シフト記号表（勤務時間帯）'!$D$6:$Z$47,23,FALSE))</f>
        <v/>
      </c>
      <c r="AM116" s="214" t="str">
        <f>IF(AM114="","",VLOOKUP(AM114,'シフト記号表（勤務時間帯）'!$D$6:$Z$47,23,FALSE))</f>
        <v/>
      </c>
      <c r="AN116" s="214" t="str">
        <f>IF(AN114="","",VLOOKUP(AN114,'シフト記号表（勤務時間帯）'!$D$6:$Z$47,23,FALSE))</f>
        <v/>
      </c>
      <c r="AO116" s="215" t="str">
        <f>IF(AO114="","",VLOOKUP(AO114,'シフト記号表（勤務時間帯）'!$D$6:$Z$47,23,FALSE))</f>
        <v/>
      </c>
      <c r="AP116" s="213" t="str">
        <f>IF(AP114="","",VLOOKUP(AP114,'シフト記号表（勤務時間帯）'!$D$6:$Z$47,23,FALSE))</f>
        <v/>
      </c>
      <c r="AQ116" s="214" t="str">
        <f>IF(AQ114="","",VLOOKUP(AQ114,'シフト記号表（勤務時間帯）'!$D$6:$Z$47,23,FALSE))</f>
        <v/>
      </c>
      <c r="AR116" s="214" t="str">
        <f>IF(AR114="","",VLOOKUP(AR114,'シフト記号表（勤務時間帯）'!$D$6:$Z$47,23,FALSE))</f>
        <v/>
      </c>
      <c r="AS116" s="214" t="str">
        <f>IF(AS114="","",VLOOKUP(AS114,'シフト記号表（勤務時間帯）'!$D$6:$Z$47,23,FALSE))</f>
        <v/>
      </c>
      <c r="AT116" s="214" t="str">
        <f>IF(AT114="","",VLOOKUP(AT114,'シフト記号表（勤務時間帯）'!$D$6:$Z$47,23,FALSE))</f>
        <v/>
      </c>
      <c r="AU116" s="214" t="str">
        <f>IF(AU114="","",VLOOKUP(AU114,'シフト記号表（勤務時間帯）'!$D$6:$Z$47,23,FALSE))</f>
        <v/>
      </c>
      <c r="AV116" s="215" t="str">
        <f>IF(AV114="","",VLOOKUP(AV114,'シフト記号表（勤務時間帯）'!$D$6:$Z$47,23,FALSE))</f>
        <v/>
      </c>
      <c r="AW116" s="213" t="str">
        <f>IF(AW114="","",VLOOKUP(AW114,'シフト記号表（勤務時間帯）'!$D$6:$Z$47,23,FALSE))</f>
        <v/>
      </c>
      <c r="AX116" s="214" t="str">
        <f>IF(AX114="","",VLOOKUP(AX114,'シフト記号表（勤務時間帯）'!$D$6:$Z$47,23,FALSE))</f>
        <v/>
      </c>
      <c r="AY116" s="214" t="str">
        <f>IF(AY114="","",VLOOKUP(AY114,'シフト記号表（勤務時間帯）'!$D$6:$Z$47,23,FALSE))</f>
        <v/>
      </c>
      <c r="AZ116" s="254">
        <f>IF($BC$3="４週",SUM(U116:AV116),IF($BC$3="暦月",SUM(U116:AY116),""))</f>
        <v>0</v>
      </c>
      <c r="BA116" s="255"/>
      <c r="BB116" s="256">
        <f>IF($BC$3="４週",AZ116/4,IF($BC$3="暦月",(AZ116/($BC$8/7)),""))</f>
        <v>0</v>
      </c>
      <c r="BC116" s="255"/>
      <c r="BD116" s="248"/>
      <c r="BE116" s="249"/>
      <c r="BF116" s="249"/>
      <c r="BG116" s="249"/>
      <c r="BH116" s="250"/>
    </row>
    <row r="117" spans="2:60" ht="20.25" customHeight="1" x14ac:dyDescent="0.45">
      <c r="B117" s="129"/>
      <c r="C117" s="381"/>
      <c r="D117" s="382"/>
      <c r="E117" s="383"/>
      <c r="F117" s="177"/>
      <c r="G117" s="173"/>
      <c r="H117" s="343"/>
      <c r="I117" s="257"/>
      <c r="J117" s="258"/>
      <c r="K117" s="258"/>
      <c r="L117" s="259"/>
      <c r="M117" s="270"/>
      <c r="N117" s="271"/>
      <c r="O117" s="272"/>
      <c r="P117" s="44" t="s">
        <v>18</v>
      </c>
      <c r="Q117" s="45"/>
      <c r="R117" s="45"/>
      <c r="S117" s="46"/>
      <c r="T117" s="60"/>
      <c r="U117" s="216"/>
      <c r="V117" s="217"/>
      <c r="W117" s="217"/>
      <c r="X117" s="217"/>
      <c r="Y117" s="217"/>
      <c r="Z117" s="217"/>
      <c r="AA117" s="218"/>
      <c r="AB117" s="216"/>
      <c r="AC117" s="217"/>
      <c r="AD117" s="217"/>
      <c r="AE117" s="217"/>
      <c r="AF117" s="217"/>
      <c r="AG117" s="217"/>
      <c r="AH117" s="218"/>
      <c r="AI117" s="216"/>
      <c r="AJ117" s="217"/>
      <c r="AK117" s="217"/>
      <c r="AL117" s="217"/>
      <c r="AM117" s="217"/>
      <c r="AN117" s="217"/>
      <c r="AO117" s="218"/>
      <c r="AP117" s="216"/>
      <c r="AQ117" s="217"/>
      <c r="AR117" s="217"/>
      <c r="AS117" s="217"/>
      <c r="AT117" s="217"/>
      <c r="AU117" s="217"/>
      <c r="AV117" s="218"/>
      <c r="AW117" s="216"/>
      <c r="AX117" s="217"/>
      <c r="AY117" s="217"/>
      <c r="AZ117" s="279"/>
      <c r="BA117" s="280"/>
      <c r="BB117" s="281"/>
      <c r="BC117" s="280"/>
      <c r="BD117" s="242"/>
      <c r="BE117" s="243"/>
      <c r="BF117" s="243"/>
      <c r="BG117" s="243"/>
      <c r="BH117" s="244"/>
    </row>
    <row r="118" spans="2:60" ht="20.25" customHeight="1" x14ac:dyDescent="0.45">
      <c r="B118" s="125">
        <f>B115+1</f>
        <v>33</v>
      </c>
      <c r="C118" s="375"/>
      <c r="D118" s="376"/>
      <c r="E118" s="377"/>
      <c r="F118" s="178">
        <f>C117</f>
        <v>0</v>
      </c>
      <c r="G118" s="174"/>
      <c r="H118" s="336"/>
      <c r="I118" s="260"/>
      <c r="J118" s="261"/>
      <c r="K118" s="261"/>
      <c r="L118" s="262"/>
      <c r="M118" s="273"/>
      <c r="N118" s="274"/>
      <c r="O118" s="275"/>
      <c r="P118" s="23" t="s">
        <v>72</v>
      </c>
      <c r="Q118" s="24"/>
      <c r="R118" s="24"/>
      <c r="S118" s="19"/>
      <c r="T118" s="53"/>
      <c r="U118" s="210" t="str">
        <f>IF(U117="","",VLOOKUP(U117,'シフト記号表（勤務時間帯）'!$D$6:$X$47,21,FALSE))</f>
        <v/>
      </c>
      <c r="V118" s="211" t="str">
        <f>IF(V117="","",VLOOKUP(V117,'シフト記号表（勤務時間帯）'!$D$6:$X$47,21,FALSE))</f>
        <v/>
      </c>
      <c r="W118" s="211" t="str">
        <f>IF(W117="","",VLOOKUP(W117,'シフト記号表（勤務時間帯）'!$D$6:$X$47,21,FALSE))</f>
        <v/>
      </c>
      <c r="X118" s="211" t="str">
        <f>IF(X117="","",VLOOKUP(X117,'シフト記号表（勤務時間帯）'!$D$6:$X$47,21,FALSE))</f>
        <v/>
      </c>
      <c r="Y118" s="211" t="str">
        <f>IF(Y117="","",VLOOKUP(Y117,'シフト記号表（勤務時間帯）'!$D$6:$X$47,21,FALSE))</f>
        <v/>
      </c>
      <c r="Z118" s="211" t="str">
        <f>IF(Z117="","",VLOOKUP(Z117,'シフト記号表（勤務時間帯）'!$D$6:$X$47,21,FALSE))</f>
        <v/>
      </c>
      <c r="AA118" s="212" t="str">
        <f>IF(AA117="","",VLOOKUP(AA117,'シフト記号表（勤務時間帯）'!$D$6:$X$47,21,FALSE))</f>
        <v/>
      </c>
      <c r="AB118" s="210" t="str">
        <f>IF(AB117="","",VLOOKUP(AB117,'シフト記号表（勤務時間帯）'!$D$6:$X$47,21,FALSE))</f>
        <v/>
      </c>
      <c r="AC118" s="211" t="str">
        <f>IF(AC117="","",VLOOKUP(AC117,'シフト記号表（勤務時間帯）'!$D$6:$X$47,21,FALSE))</f>
        <v/>
      </c>
      <c r="AD118" s="211" t="str">
        <f>IF(AD117="","",VLOOKUP(AD117,'シフト記号表（勤務時間帯）'!$D$6:$X$47,21,FALSE))</f>
        <v/>
      </c>
      <c r="AE118" s="211" t="str">
        <f>IF(AE117="","",VLOOKUP(AE117,'シフト記号表（勤務時間帯）'!$D$6:$X$47,21,FALSE))</f>
        <v/>
      </c>
      <c r="AF118" s="211" t="str">
        <f>IF(AF117="","",VLOOKUP(AF117,'シフト記号表（勤務時間帯）'!$D$6:$X$47,21,FALSE))</f>
        <v/>
      </c>
      <c r="AG118" s="211" t="str">
        <f>IF(AG117="","",VLOOKUP(AG117,'シフト記号表（勤務時間帯）'!$D$6:$X$47,21,FALSE))</f>
        <v/>
      </c>
      <c r="AH118" s="212" t="str">
        <f>IF(AH117="","",VLOOKUP(AH117,'シフト記号表（勤務時間帯）'!$D$6:$X$47,21,FALSE))</f>
        <v/>
      </c>
      <c r="AI118" s="210" t="str">
        <f>IF(AI117="","",VLOOKUP(AI117,'シフト記号表（勤務時間帯）'!$D$6:$X$47,21,FALSE))</f>
        <v/>
      </c>
      <c r="AJ118" s="211" t="str">
        <f>IF(AJ117="","",VLOOKUP(AJ117,'シフト記号表（勤務時間帯）'!$D$6:$X$47,21,FALSE))</f>
        <v/>
      </c>
      <c r="AK118" s="211" t="str">
        <f>IF(AK117="","",VLOOKUP(AK117,'シフト記号表（勤務時間帯）'!$D$6:$X$47,21,FALSE))</f>
        <v/>
      </c>
      <c r="AL118" s="211" t="str">
        <f>IF(AL117="","",VLOOKUP(AL117,'シフト記号表（勤務時間帯）'!$D$6:$X$47,21,FALSE))</f>
        <v/>
      </c>
      <c r="AM118" s="211" t="str">
        <f>IF(AM117="","",VLOOKUP(AM117,'シフト記号表（勤務時間帯）'!$D$6:$X$47,21,FALSE))</f>
        <v/>
      </c>
      <c r="AN118" s="211" t="str">
        <f>IF(AN117="","",VLOOKUP(AN117,'シフト記号表（勤務時間帯）'!$D$6:$X$47,21,FALSE))</f>
        <v/>
      </c>
      <c r="AO118" s="212" t="str">
        <f>IF(AO117="","",VLOOKUP(AO117,'シフト記号表（勤務時間帯）'!$D$6:$X$47,21,FALSE))</f>
        <v/>
      </c>
      <c r="AP118" s="210" t="str">
        <f>IF(AP117="","",VLOOKUP(AP117,'シフト記号表（勤務時間帯）'!$D$6:$X$47,21,FALSE))</f>
        <v/>
      </c>
      <c r="AQ118" s="211" t="str">
        <f>IF(AQ117="","",VLOOKUP(AQ117,'シフト記号表（勤務時間帯）'!$D$6:$X$47,21,FALSE))</f>
        <v/>
      </c>
      <c r="AR118" s="211" t="str">
        <f>IF(AR117="","",VLOOKUP(AR117,'シフト記号表（勤務時間帯）'!$D$6:$X$47,21,FALSE))</f>
        <v/>
      </c>
      <c r="AS118" s="211" t="str">
        <f>IF(AS117="","",VLOOKUP(AS117,'シフト記号表（勤務時間帯）'!$D$6:$X$47,21,FALSE))</f>
        <v/>
      </c>
      <c r="AT118" s="211" t="str">
        <f>IF(AT117="","",VLOOKUP(AT117,'シフト記号表（勤務時間帯）'!$D$6:$X$47,21,FALSE))</f>
        <v/>
      </c>
      <c r="AU118" s="211" t="str">
        <f>IF(AU117="","",VLOOKUP(AU117,'シフト記号表（勤務時間帯）'!$D$6:$X$47,21,FALSE))</f>
        <v/>
      </c>
      <c r="AV118" s="212" t="str">
        <f>IF(AV117="","",VLOOKUP(AV117,'シフト記号表（勤務時間帯）'!$D$6:$X$47,21,FALSE))</f>
        <v/>
      </c>
      <c r="AW118" s="210" t="str">
        <f>IF(AW117="","",VLOOKUP(AW117,'シフト記号表（勤務時間帯）'!$D$6:$X$47,21,FALSE))</f>
        <v/>
      </c>
      <c r="AX118" s="211" t="str">
        <f>IF(AX117="","",VLOOKUP(AX117,'シフト記号表（勤務時間帯）'!$D$6:$X$47,21,FALSE))</f>
        <v/>
      </c>
      <c r="AY118" s="211" t="str">
        <f>IF(AY117="","",VLOOKUP(AY117,'シフト記号表（勤務時間帯）'!$D$6:$X$47,21,FALSE))</f>
        <v/>
      </c>
      <c r="AZ118" s="251">
        <f>IF($BC$3="４週",SUM(U118:AV118),IF($BC$3="暦月",SUM(U118:AY118),""))</f>
        <v>0</v>
      </c>
      <c r="BA118" s="252"/>
      <c r="BB118" s="253">
        <f>IF($BC$3="４週",AZ118/4,IF($BC$3="暦月",(AZ118/($BC$8/7)),""))</f>
        <v>0</v>
      </c>
      <c r="BC118" s="252"/>
      <c r="BD118" s="245"/>
      <c r="BE118" s="246"/>
      <c r="BF118" s="246"/>
      <c r="BG118" s="246"/>
      <c r="BH118" s="247"/>
    </row>
    <row r="119" spans="2:60" ht="20.25" customHeight="1" x14ac:dyDescent="0.45">
      <c r="B119" s="127"/>
      <c r="C119" s="378"/>
      <c r="D119" s="379"/>
      <c r="E119" s="380"/>
      <c r="F119" s="179"/>
      <c r="G119" s="175">
        <f>C117</f>
        <v>0</v>
      </c>
      <c r="H119" s="337"/>
      <c r="I119" s="263"/>
      <c r="J119" s="264"/>
      <c r="K119" s="264"/>
      <c r="L119" s="265"/>
      <c r="M119" s="276"/>
      <c r="N119" s="277"/>
      <c r="O119" s="278"/>
      <c r="P119" s="206" t="s">
        <v>73</v>
      </c>
      <c r="Q119" s="26"/>
      <c r="R119" s="26"/>
      <c r="S119" s="18"/>
      <c r="T119" s="57"/>
      <c r="U119" s="213" t="str">
        <f>IF(U117="","",VLOOKUP(U117,'シフト記号表（勤務時間帯）'!$D$6:$Z$47,23,FALSE))</f>
        <v/>
      </c>
      <c r="V119" s="214" t="str">
        <f>IF(V117="","",VLOOKUP(V117,'シフト記号表（勤務時間帯）'!$D$6:$Z$47,23,FALSE))</f>
        <v/>
      </c>
      <c r="W119" s="214" t="str">
        <f>IF(W117="","",VLOOKUP(W117,'シフト記号表（勤務時間帯）'!$D$6:$Z$47,23,FALSE))</f>
        <v/>
      </c>
      <c r="X119" s="214" t="str">
        <f>IF(X117="","",VLOOKUP(X117,'シフト記号表（勤務時間帯）'!$D$6:$Z$47,23,FALSE))</f>
        <v/>
      </c>
      <c r="Y119" s="214" t="str">
        <f>IF(Y117="","",VLOOKUP(Y117,'シフト記号表（勤務時間帯）'!$D$6:$Z$47,23,FALSE))</f>
        <v/>
      </c>
      <c r="Z119" s="214" t="str">
        <f>IF(Z117="","",VLOOKUP(Z117,'シフト記号表（勤務時間帯）'!$D$6:$Z$47,23,FALSE))</f>
        <v/>
      </c>
      <c r="AA119" s="215" t="str">
        <f>IF(AA117="","",VLOOKUP(AA117,'シフト記号表（勤務時間帯）'!$D$6:$Z$47,23,FALSE))</f>
        <v/>
      </c>
      <c r="AB119" s="213" t="str">
        <f>IF(AB117="","",VLOOKUP(AB117,'シフト記号表（勤務時間帯）'!$D$6:$Z$47,23,FALSE))</f>
        <v/>
      </c>
      <c r="AC119" s="214" t="str">
        <f>IF(AC117="","",VLOOKUP(AC117,'シフト記号表（勤務時間帯）'!$D$6:$Z$47,23,FALSE))</f>
        <v/>
      </c>
      <c r="AD119" s="214" t="str">
        <f>IF(AD117="","",VLOOKUP(AD117,'シフト記号表（勤務時間帯）'!$D$6:$Z$47,23,FALSE))</f>
        <v/>
      </c>
      <c r="AE119" s="214" t="str">
        <f>IF(AE117="","",VLOOKUP(AE117,'シフト記号表（勤務時間帯）'!$D$6:$Z$47,23,FALSE))</f>
        <v/>
      </c>
      <c r="AF119" s="214" t="str">
        <f>IF(AF117="","",VLOOKUP(AF117,'シフト記号表（勤務時間帯）'!$D$6:$Z$47,23,FALSE))</f>
        <v/>
      </c>
      <c r="AG119" s="214" t="str">
        <f>IF(AG117="","",VLOOKUP(AG117,'シフト記号表（勤務時間帯）'!$D$6:$Z$47,23,FALSE))</f>
        <v/>
      </c>
      <c r="AH119" s="215" t="str">
        <f>IF(AH117="","",VLOOKUP(AH117,'シフト記号表（勤務時間帯）'!$D$6:$Z$47,23,FALSE))</f>
        <v/>
      </c>
      <c r="AI119" s="213" t="str">
        <f>IF(AI117="","",VLOOKUP(AI117,'シフト記号表（勤務時間帯）'!$D$6:$Z$47,23,FALSE))</f>
        <v/>
      </c>
      <c r="AJ119" s="214" t="str">
        <f>IF(AJ117="","",VLOOKUP(AJ117,'シフト記号表（勤務時間帯）'!$D$6:$Z$47,23,FALSE))</f>
        <v/>
      </c>
      <c r="AK119" s="214" t="str">
        <f>IF(AK117="","",VLOOKUP(AK117,'シフト記号表（勤務時間帯）'!$D$6:$Z$47,23,FALSE))</f>
        <v/>
      </c>
      <c r="AL119" s="214" t="str">
        <f>IF(AL117="","",VLOOKUP(AL117,'シフト記号表（勤務時間帯）'!$D$6:$Z$47,23,FALSE))</f>
        <v/>
      </c>
      <c r="AM119" s="214" t="str">
        <f>IF(AM117="","",VLOOKUP(AM117,'シフト記号表（勤務時間帯）'!$D$6:$Z$47,23,FALSE))</f>
        <v/>
      </c>
      <c r="AN119" s="214" t="str">
        <f>IF(AN117="","",VLOOKUP(AN117,'シフト記号表（勤務時間帯）'!$D$6:$Z$47,23,FALSE))</f>
        <v/>
      </c>
      <c r="AO119" s="215" t="str">
        <f>IF(AO117="","",VLOOKUP(AO117,'シフト記号表（勤務時間帯）'!$D$6:$Z$47,23,FALSE))</f>
        <v/>
      </c>
      <c r="AP119" s="213" t="str">
        <f>IF(AP117="","",VLOOKUP(AP117,'シフト記号表（勤務時間帯）'!$D$6:$Z$47,23,FALSE))</f>
        <v/>
      </c>
      <c r="AQ119" s="214" t="str">
        <f>IF(AQ117="","",VLOOKUP(AQ117,'シフト記号表（勤務時間帯）'!$D$6:$Z$47,23,FALSE))</f>
        <v/>
      </c>
      <c r="AR119" s="214" t="str">
        <f>IF(AR117="","",VLOOKUP(AR117,'シフト記号表（勤務時間帯）'!$D$6:$Z$47,23,FALSE))</f>
        <v/>
      </c>
      <c r="AS119" s="214" t="str">
        <f>IF(AS117="","",VLOOKUP(AS117,'シフト記号表（勤務時間帯）'!$D$6:$Z$47,23,FALSE))</f>
        <v/>
      </c>
      <c r="AT119" s="214" t="str">
        <f>IF(AT117="","",VLOOKUP(AT117,'シフト記号表（勤務時間帯）'!$D$6:$Z$47,23,FALSE))</f>
        <v/>
      </c>
      <c r="AU119" s="214" t="str">
        <f>IF(AU117="","",VLOOKUP(AU117,'シフト記号表（勤務時間帯）'!$D$6:$Z$47,23,FALSE))</f>
        <v/>
      </c>
      <c r="AV119" s="215" t="str">
        <f>IF(AV117="","",VLOOKUP(AV117,'シフト記号表（勤務時間帯）'!$D$6:$Z$47,23,FALSE))</f>
        <v/>
      </c>
      <c r="AW119" s="213" t="str">
        <f>IF(AW117="","",VLOOKUP(AW117,'シフト記号表（勤務時間帯）'!$D$6:$Z$47,23,FALSE))</f>
        <v/>
      </c>
      <c r="AX119" s="214" t="str">
        <f>IF(AX117="","",VLOOKUP(AX117,'シフト記号表（勤務時間帯）'!$D$6:$Z$47,23,FALSE))</f>
        <v/>
      </c>
      <c r="AY119" s="214" t="str">
        <f>IF(AY117="","",VLOOKUP(AY117,'シフト記号表（勤務時間帯）'!$D$6:$Z$47,23,FALSE))</f>
        <v/>
      </c>
      <c r="AZ119" s="254">
        <f>IF($BC$3="４週",SUM(U119:AV119),IF($BC$3="暦月",SUM(U119:AY119),""))</f>
        <v>0</v>
      </c>
      <c r="BA119" s="255"/>
      <c r="BB119" s="256">
        <f>IF($BC$3="４週",AZ119/4,IF($BC$3="暦月",(AZ119/($BC$8/7)),""))</f>
        <v>0</v>
      </c>
      <c r="BC119" s="255"/>
      <c r="BD119" s="248"/>
      <c r="BE119" s="249"/>
      <c r="BF119" s="249"/>
      <c r="BG119" s="249"/>
      <c r="BH119" s="250"/>
    </row>
    <row r="120" spans="2:60" ht="20.25" customHeight="1" x14ac:dyDescent="0.45">
      <c r="B120" s="129"/>
      <c r="C120" s="381"/>
      <c r="D120" s="382"/>
      <c r="E120" s="383"/>
      <c r="F120" s="177"/>
      <c r="G120" s="173"/>
      <c r="H120" s="343"/>
      <c r="I120" s="257"/>
      <c r="J120" s="258"/>
      <c r="K120" s="258"/>
      <c r="L120" s="259"/>
      <c r="M120" s="270"/>
      <c r="N120" s="271"/>
      <c r="O120" s="272"/>
      <c r="P120" s="44" t="s">
        <v>18</v>
      </c>
      <c r="Q120" s="45"/>
      <c r="R120" s="45"/>
      <c r="S120" s="46"/>
      <c r="T120" s="60"/>
      <c r="U120" s="216"/>
      <c r="V120" s="217"/>
      <c r="W120" s="217"/>
      <c r="X120" s="217"/>
      <c r="Y120" s="217"/>
      <c r="Z120" s="217"/>
      <c r="AA120" s="218"/>
      <c r="AB120" s="216"/>
      <c r="AC120" s="217"/>
      <c r="AD120" s="217"/>
      <c r="AE120" s="217"/>
      <c r="AF120" s="217"/>
      <c r="AG120" s="217"/>
      <c r="AH120" s="218"/>
      <c r="AI120" s="216"/>
      <c r="AJ120" s="217"/>
      <c r="AK120" s="217"/>
      <c r="AL120" s="217"/>
      <c r="AM120" s="217"/>
      <c r="AN120" s="217"/>
      <c r="AO120" s="218"/>
      <c r="AP120" s="216"/>
      <c r="AQ120" s="217"/>
      <c r="AR120" s="217"/>
      <c r="AS120" s="217"/>
      <c r="AT120" s="217"/>
      <c r="AU120" s="217"/>
      <c r="AV120" s="218"/>
      <c r="AW120" s="216"/>
      <c r="AX120" s="217"/>
      <c r="AY120" s="217"/>
      <c r="AZ120" s="279"/>
      <c r="BA120" s="280"/>
      <c r="BB120" s="281"/>
      <c r="BC120" s="280"/>
      <c r="BD120" s="242"/>
      <c r="BE120" s="243"/>
      <c r="BF120" s="243"/>
      <c r="BG120" s="243"/>
      <c r="BH120" s="244"/>
    </row>
    <row r="121" spans="2:60" ht="20.25" customHeight="1" x14ac:dyDescent="0.45">
      <c r="B121" s="125">
        <f>B118+1</f>
        <v>34</v>
      </c>
      <c r="C121" s="375"/>
      <c r="D121" s="376"/>
      <c r="E121" s="377"/>
      <c r="F121" s="178">
        <f>C120</f>
        <v>0</v>
      </c>
      <c r="G121" s="174"/>
      <c r="H121" s="336"/>
      <c r="I121" s="260"/>
      <c r="J121" s="261"/>
      <c r="K121" s="261"/>
      <c r="L121" s="262"/>
      <c r="M121" s="273"/>
      <c r="N121" s="274"/>
      <c r="O121" s="275"/>
      <c r="P121" s="23" t="s">
        <v>72</v>
      </c>
      <c r="Q121" s="24"/>
      <c r="R121" s="24"/>
      <c r="S121" s="19"/>
      <c r="T121" s="53"/>
      <c r="U121" s="210" t="str">
        <f>IF(U120="","",VLOOKUP(U120,'シフト記号表（勤務時間帯）'!$D$6:$X$47,21,FALSE))</f>
        <v/>
      </c>
      <c r="V121" s="211" t="str">
        <f>IF(V120="","",VLOOKUP(V120,'シフト記号表（勤務時間帯）'!$D$6:$X$47,21,FALSE))</f>
        <v/>
      </c>
      <c r="W121" s="211" t="str">
        <f>IF(W120="","",VLOOKUP(W120,'シフト記号表（勤務時間帯）'!$D$6:$X$47,21,FALSE))</f>
        <v/>
      </c>
      <c r="X121" s="211" t="str">
        <f>IF(X120="","",VLOOKUP(X120,'シフト記号表（勤務時間帯）'!$D$6:$X$47,21,FALSE))</f>
        <v/>
      </c>
      <c r="Y121" s="211" t="str">
        <f>IF(Y120="","",VLOOKUP(Y120,'シフト記号表（勤務時間帯）'!$D$6:$X$47,21,FALSE))</f>
        <v/>
      </c>
      <c r="Z121" s="211" t="str">
        <f>IF(Z120="","",VLOOKUP(Z120,'シフト記号表（勤務時間帯）'!$D$6:$X$47,21,FALSE))</f>
        <v/>
      </c>
      <c r="AA121" s="212" t="str">
        <f>IF(AA120="","",VLOOKUP(AA120,'シフト記号表（勤務時間帯）'!$D$6:$X$47,21,FALSE))</f>
        <v/>
      </c>
      <c r="AB121" s="210" t="str">
        <f>IF(AB120="","",VLOOKUP(AB120,'シフト記号表（勤務時間帯）'!$D$6:$X$47,21,FALSE))</f>
        <v/>
      </c>
      <c r="AC121" s="211" t="str">
        <f>IF(AC120="","",VLOOKUP(AC120,'シフト記号表（勤務時間帯）'!$D$6:$X$47,21,FALSE))</f>
        <v/>
      </c>
      <c r="AD121" s="211" t="str">
        <f>IF(AD120="","",VLOOKUP(AD120,'シフト記号表（勤務時間帯）'!$D$6:$X$47,21,FALSE))</f>
        <v/>
      </c>
      <c r="AE121" s="211" t="str">
        <f>IF(AE120="","",VLOOKUP(AE120,'シフト記号表（勤務時間帯）'!$D$6:$X$47,21,FALSE))</f>
        <v/>
      </c>
      <c r="AF121" s="211" t="str">
        <f>IF(AF120="","",VLOOKUP(AF120,'シフト記号表（勤務時間帯）'!$D$6:$X$47,21,FALSE))</f>
        <v/>
      </c>
      <c r="AG121" s="211" t="str">
        <f>IF(AG120="","",VLOOKUP(AG120,'シフト記号表（勤務時間帯）'!$D$6:$X$47,21,FALSE))</f>
        <v/>
      </c>
      <c r="AH121" s="212" t="str">
        <f>IF(AH120="","",VLOOKUP(AH120,'シフト記号表（勤務時間帯）'!$D$6:$X$47,21,FALSE))</f>
        <v/>
      </c>
      <c r="AI121" s="210" t="str">
        <f>IF(AI120="","",VLOOKUP(AI120,'シフト記号表（勤務時間帯）'!$D$6:$X$47,21,FALSE))</f>
        <v/>
      </c>
      <c r="AJ121" s="211" t="str">
        <f>IF(AJ120="","",VLOOKUP(AJ120,'シフト記号表（勤務時間帯）'!$D$6:$X$47,21,FALSE))</f>
        <v/>
      </c>
      <c r="AK121" s="211" t="str">
        <f>IF(AK120="","",VLOOKUP(AK120,'シフト記号表（勤務時間帯）'!$D$6:$X$47,21,FALSE))</f>
        <v/>
      </c>
      <c r="AL121" s="211" t="str">
        <f>IF(AL120="","",VLOOKUP(AL120,'シフト記号表（勤務時間帯）'!$D$6:$X$47,21,FALSE))</f>
        <v/>
      </c>
      <c r="AM121" s="211" t="str">
        <f>IF(AM120="","",VLOOKUP(AM120,'シフト記号表（勤務時間帯）'!$D$6:$X$47,21,FALSE))</f>
        <v/>
      </c>
      <c r="AN121" s="211" t="str">
        <f>IF(AN120="","",VLOOKUP(AN120,'シフト記号表（勤務時間帯）'!$D$6:$X$47,21,FALSE))</f>
        <v/>
      </c>
      <c r="AO121" s="212" t="str">
        <f>IF(AO120="","",VLOOKUP(AO120,'シフト記号表（勤務時間帯）'!$D$6:$X$47,21,FALSE))</f>
        <v/>
      </c>
      <c r="AP121" s="210" t="str">
        <f>IF(AP120="","",VLOOKUP(AP120,'シフト記号表（勤務時間帯）'!$D$6:$X$47,21,FALSE))</f>
        <v/>
      </c>
      <c r="AQ121" s="211" t="str">
        <f>IF(AQ120="","",VLOOKUP(AQ120,'シフト記号表（勤務時間帯）'!$D$6:$X$47,21,FALSE))</f>
        <v/>
      </c>
      <c r="AR121" s="211" t="str">
        <f>IF(AR120="","",VLOOKUP(AR120,'シフト記号表（勤務時間帯）'!$D$6:$X$47,21,FALSE))</f>
        <v/>
      </c>
      <c r="AS121" s="211" t="str">
        <f>IF(AS120="","",VLOOKUP(AS120,'シフト記号表（勤務時間帯）'!$D$6:$X$47,21,FALSE))</f>
        <v/>
      </c>
      <c r="AT121" s="211" t="str">
        <f>IF(AT120="","",VLOOKUP(AT120,'シフト記号表（勤務時間帯）'!$D$6:$X$47,21,FALSE))</f>
        <v/>
      </c>
      <c r="AU121" s="211" t="str">
        <f>IF(AU120="","",VLOOKUP(AU120,'シフト記号表（勤務時間帯）'!$D$6:$X$47,21,FALSE))</f>
        <v/>
      </c>
      <c r="AV121" s="212" t="str">
        <f>IF(AV120="","",VLOOKUP(AV120,'シフト記号表（勤務時間帯）'!$D$6:$X$47,21,FALSE))</f>
        <v/>
      </c>
      <c r="AW121" s="210" t="str">
        <f>IF(AW120="","",VLOOKUP(AW120,'シフト記号表（勤務時間帯）'!$D$6:$X$47,21,FALSE))</f>
        <v/>
      </c>
      <c r="AX121" s="211" t="str">
        <f>IF(AX120="","",VLOOKUP(AX120,'シフト記号表（勤務時間帯）'!$D$6:$X$47,21,FALSE))</f>
        <v/>
      </c>
      <c r="AY121" s="211" t="str">
        <f>IF(AY120="","",VLOOKUP(AY120,'シフト記号表（勤務時間帯）'!$D$6:$X$47,21,FALSE))</f>
        <v/>
      </c>
      <c r="AZ121" s="251">
        <f>IF($BC$3="４週",SUM(U121:AV121),IF($BC$3="暦月",SUM(U121:AY121),""))</f>
        <v>0</v>
      </c>
      <c r="BA121" s="252"/>
      <c r="BB121" s="253">
        <f>IF($BC$3="４週",AZ121/4,IF($BC$3="暦月",(AZ121/($BC$8/7)),""))</f>
        <v>0</v>
      </c>
      <c r="BC121" s="252"/>
      <c r="BD121" s="245"/>
      <c r="BE121" s="246"/>
      <c r="BF121" s="246"/>
      <c r="BG121" s="246"/>
      <c r="BH121" s="247"/>
    </row>
    <row r="122" spans="2:60" ht="20.25" customHeight="1" x14ac:dyDescent="0.45">
      <c r="B122" s="127"/>
      <c r="C122" s="378"/>
      <c r="D122" s="379"/>
      <c r="E122" s="380"/>
      <c r="F122" s="179"/>
      <c r="G122" s="175">
        <f>C120</f>
        <v>0</v>
      </c>
      <c r="H122" s="337"/>
      <c r="I122" s="263"/>
      <c r="J122" s="264"/>
      <c r="K122" s="264"/>
      <c r="L122" s="265"/>
      <c r="M122" s="276"/>
      <c r="N122" s="277"/>
      <c r="O122" s="278"/>
      <c r="P122" s="206" t="s">
        <v>73</v>
      </c>
      <c r="Q122" s="26"/>
      <c r="R122" s="26"/>
      <c r="S122" s="18"/>
      <c r="T122" s="57"/>
      <c r="U122" s="213" t="str">
        <f>IF(U120="","",VLOOKUP(U120,'シフト記号表（勤務時間帯）'!$D$6:$Z$47,23,FALSE))</f>
        <v/>
      </c>
      <c r="V122" s="214" t="str">
        <f>IF(V120="","",VLOOKUP(V120,'シフト記号表（勤務時間帯）'!$D$6:$Z$47,23,FALSE))</f>
        <v/>
      </c>
      <c r="W122" s="214" t="str">
        <f>IF(W120="","",VLOOKUP(W120,'シフト記号表（勤務時間帯）'!$D$6:$Z$47,23,FALSE))</f>
        <v/>
      </c>
      <c r="X122" s="214" t="str">
        <f>IF(X120="","",VLOOKUP(X120,'シフト記号表（勤務時間帯）'!$D$6:$Z$47,23,FALSE))</f>
        <v/>
      </c>
      <c r="Y122" s="214" t="str">
        <f>IF(Y120="","",VLOOKUP(Y120,'シフト記号表（勤務時間帯）'!$D$6:$Z$47,23,FALSE))</f>
        <v/>
      </c>
      <c r="Z122" s="214" t="str">
        <f>IF(Z120="","",VLOOKUP(Z120,'シフト記号表（勤務時間帯）'!$D$6:$Z$47,23,FALSE))</f>
        <v/>
      </c>
      <c r="AA122" s="215" t="str">
        <f>IF(AA120="","",VLOOKUP(AA120,'シフト記号表（勤務時間帯）'!$D$6:$Z$47,23,FALSE))</f>
        <v/>
      </c>
      <c r="AB122" s="213" t="str">
        <f>IF(AB120="","",VLOOKUP(AB120,'シフト記号表（勤務時間帯）'!$D$6:$Z$47,23,FALSE))</f>
        <v/>
      </c>
      <c r="AC122" s="214" t="str">
        <f>IF(AC120="","",VLOOKUP(AC120,'シフト記号表（勤務時間帯）'!$D$6:$Z$47,23,FALSE))</f>
        <v/>
      </c>
      <c r="AD122" s="214" t="str">
        <f>IF(AD120="","",VLOOKUP(AD120,'シフト記号表（勤務時間帯）'!$D$6:$Z$47,23,FALSE))</f>
        <v/>
      </c>
      <c r="AE122" s="214" t="str">
        <f>IF(AE120="","",VLOOKUP(AE120,'シフト記号表（勤務時間帯）'!$D$6:$Z$47,23,FALSE))</f>
        <v/>
      </c>
      <c r="AF122" s="214" t="str">
        <f>IF(AF120="","",VLOOKUP(AF120,'シフト記号表（勤務時間帯）'!$D$6:$Z$47,23,FALSE))</f>
        <v/>
      </c>
      <c r="AG122" s="214" t="str">
        <f>IF(AG120="","",VLOOKUP(AG120,'シフト記号表（勤務時間帯）'!$D$6:$Z$47,23,FALSE))</f>
        <v/>
      </c>
      <c r="AH122" s="215" t="str">
        <f>IF(AH120="","",VLOOKUP(AH120,'シフト記号表（勤務時間帯）'!$D$6:$Z$47,23,FALSE))</f>
        <v/>
      </c>
      <c r="AI122" s="213" t="str">
        <f>IF(AI120="","",VLOOKUP(AI120,'シフト記号表（勤務時間帯）'!$D$6:$Z$47,23,FALSE))</f>
        <v/>
      </c>
      <c r="AJ122" s="214" t="str">
        <f>IF(AJ120="","",VLOOKUP(AJ120,'シフト記号表（勤務時間帯）'!$D$6:$Z$47,23,FALSE))</f>
        <v/>
      </c>
      <c r="AK122" s="214" t="str">
        <f>IF(AK120="","",VLOOKUP(AK120,'シフト記号表（勤務時間帯）'!$D$6:$Z$47,23,FALSE))</f>
        <v/>
      </c>
      <c r="AL122" s="214" t="str">
        <f>IF(AL120="","",VLOOKUP(AL120,'シフト記号表（勤務時間帯）'!$D$6:$Z$47,23,FALSE))</f>
        <v/>
      </c>
      <c r="AM122" s="214" t="str">
        <f>IF(AM120="","",VLOOKUP(AM120,'シフト記号表（勤務時間帯）'!$D$6:$Z$47,23,FALSE))</f>
        <v/>
      </c>
      <c r="AN122" s="214" t="str">
        <f>IF(AN120="","",VLOOKUP(AN120,'シフト記号表（勤務時間帯）'!$D$6:$Z$47,23,FALSE))</f>
        <v/>
      </c>
      <c r="AO122" s="215" t="str">
        <f>IF(AO120="","",VLOOKUP(AO120,'シフト記号表（勤務時間帯）'!$D$6:$Z$47,23,FALSE))</f>
        <v/>
      </c>
      <c r="AP122" s="213" t="str">
        <f>IF(AP120="","",VLOOKUP(AP120,'シフト記号表（勤務時間帯）'!$D$6:$Z$47,23,FALSE))</f>
        <v/>
      </c>
      <c r="AQ122" s="214" t="str">
        <f>IF(AQ120="","",VLOOKUP(AQ120,'シフト記号表（勤務時間帯）'!$D$6:$Z$47,23,FALSE))</f>
        <v/>
      </c>
      <c r="AR122" s="214" t="str">
        <f>IF(AR120="","",VLOOKUP(AR120,'シフト記号表（勤務時間帯）'!$D$6:$Z$47,23,FALSE))</f>
        <v/>
      </c>
      <c r="AS122" s="214" t="str">
        <f>IF(AS120="","",VLOOKUP(AS120,'シフト記号表（勤務時間帯）'!$D$6:$Z$47,23,FALSE))</f>
        <v/>
      </c>
      <c r="AT122" s="214" t="str">
        <f>IF(AT120="","",VLOOKUP(AT120,'シフト記号表（勤務時間帯）'!$D$6:$Z$47,23,FALSE))</f>
        <v/>
      </c>
      <c r="AU122" s="214" t="str">
        <f>IF(AU120="","",VLOOKUP(AU120,'シフト記号表（勤務時間帯）'!$D$6:$Z$47,23,FALSE))</f>
        <v/>
      </c>
      <c r="AV122" s="215" t="str">
        <f>IF(AV120="","",VLOOKUP(AV120,'シフト記号表（勤務時間帯）'!$D$6:$Z$47,23,FALSE))</f>
        <v/>
      </c>
      <c r="AW122" s="213" t="str">
        <f>IF(AW120="","",VLOOKUP(AW120,'シフト記号表（勤務時間帯）'!$D$6:$Z$47,23,FALSE))</f>
        <v/>
      </c>
      <c r="AX122" s="214" t="str">
        <f>IF(AX120="","",VLOOKUP(AX120,'シフト記号表（勤務時間帯）'!$D$6:$Z$47,23,FALSE))</f>
        <v/>
      </c>
      <c r="AY122" s="214" t="str">
        <f>IF(AY120="","",VLOOKUP(AY120,'シフト記号表（勤務時間帯）'!$D$6:$Z$47,23,FALSE))</f>
        <v/>
      </c>
      <c r="AZ122" s="254">
        <f>IF($BC$3="４週",SUM(U122:AV122),IF($BC$3="暦月",SUM(U122:AY122),""))</f>
        <v>0</v>
      </c>
      <c r="BA122" s="255"/>
      <c r="BB122" s="256">
        <f>IF($BC$3="４週",AZ122/4,IF($BC$3="暦月",(AZ122/($BC$8/7)),""))</f>
        <v>0</v>
      </c>
      <c r="BC122" s="255"/>
      <c r="BD122" s="248"/>
      <c r="BE122" s="249"/>
      <c r="BF122" s="249"/>
      <c r="BG122" s="249"/>
      <c r="BH122" s="250"/>
    </row>
    <row r="123" spans="2:60" ht="20.25" customHeight="1" x14ac:dyDescent="0.45">
      <c r="B123" s="129"/>
      <c r="C123" s="381"/>
      <c r="D123" s="382"/>
      <c r="E123" s="383"/>
      <c r="F123" s="177"/>
      <c r="G123" s="173"/>
      <c r="H123" s="343"/>
      <c r="I123" s="257"/>
      <c r="J123" s="258"/>
      <c r="K123" s="258"/>
      <c r="L123" s="259"/>
      <c r="M123" s="270"/>
      <c r="N123" s="271"/>
      <c r="O123" s="272"/>
      <c r="P123" s="44" t="s">
        <v>18</v>
      </c>
      <c r="Q123" s="45"/>
      <c r="R123" s="45"/>
      <c r="S123" s="46"/>
      <c r="T123" s="60"/>
      <c r="U123" s="216"/>
      <c r="V123" s="217"/>
      <c r="W123" s="217"/>
      <c r="X123" s="217"/>
      <c r="Y123" s="217"/>
      <c r="Z123" s="217"/>
      <c r="AA123" s="218"/>
      <c r="AB123" s="216"/>
      <c r="AC123" s="217"/>
      <c r="AD123" s="217"/>
      <c r="AE123" s="217"/>
      <c r="AF123" s="217"/>
      <c r="AG123" s="217"/>
      <c r="AH123" s="218"/>
      <c r="AI123" s="216"/>
      <c r="AJ123" s="217"/>
      <c r="AK123" s="217"/>
      <c r="AL123" s="217"/>
      <c r="AM123" s="217"/>
      <c r="AN123" s="217"/>
      <c r="AO123" s="218"/>
      <c r="AP123" s="216"/>
      <c r="AQ123" s="217"/>
      <c r="AR123" s="217"/>
      <c r="AS123" s="217"/>
      <c r="AT123" s="217"/>
      <c r="AU123" s="217"/>
      <c r="AV123" s="218"/>
      <c r="AW123" s="216"/>
      <c r="AX123" s="217"/>
      <c r="AY123" s="217"/>
      <c r="AZ123" s="279"/>
      <c r="BA123" s="280"/>
      <c r="BB123" s="281"/>
      <c r="BC123" s="280"/>
      <c r="BD123" s="242"/>
      <c r="BE123" s="243"/>
      <c r="BF123" s="243"/>
      <c r="BG123" s="243"/>
      <c r="BH123" s="244"/>
    </row>
    <row r="124" spans="2:60" ht="20.25" customHeight="1" x14ac:dyDescent="0.45">
      <c r="B124" s="125">
        <f>B121+1</f>
        <v>35</v>
      </c>
      <c r="C124" s="375"/>
      <c r="D124" s="376"/>
      <c r="E124" s="377"/>
      <c r="F124" s="178">
        <f>C123</f>
        <v>0</v>
      </c>
      <c r="G124" s="174"/>
      <c r="H124" s="336"/>
      <c r="I124" s="260"/>
      <c r="J124" s="261"/>
      <c r="K124" s="261"/>
      <c r="L124" s="262"/>
      <c r="M124" s="273"/>
      <c r="N124" s="274"/>
      <c r="O124" s="275"/>
      <c r="P124" s="23" t="s">
        <v>72</v>
      </c>
      <c r="Q124" s="24"/>
      <c r="R124" s="24"/>
      <c r="S124" s="19"/>
      <c r="T124" s="53"/>
      <c r="U124" s="210" t="str">
        <f>IF(U123="","",VLOOKUP(U123,'シフト記号表（勤務時間帯）'!$D$6:$X$47,21,FALSE))</f>
        <v/>
      </c>
      <c r="V124" s="211" t="str">
        <f>IF(V123="","",VLOOKUP(V123,'シフト記号表（勤務時間帯）'!$D$6:$X$47,21,FALSE))</f>
        <v/>
      </c>
      <c r="W124" s="211" t="str">
        <f>IF(W123="","",VLOOKUP(W123,'シフト記号表（勤務時間帯）'!$D$6:$X$47,21,FALSE))</f>
        <v/>
      </c>
      <c r="X124" s="211" t="str">
        <f>IF(X123="","",VLOOKUP(X123,'シフト記号表（勤務時間帯）'!$D$6:$X$47,21,FALSE))</f>
        <v/>
      </c>
      <c r="Y124" s="211" t="str">
        <f>IF(Y123="","",VLOOKUP(Y123,'シフト記号表（勤務時間帯）'!$D$6:$X$47,21,FALSE))</f>
        <v/>
      </c>
      <c r="Z124" s="211" t="str">
        <f>IF(Z123="","",VLOOKUP(Z123,'シフト記号表（勤務時間帯）'!$D$6:$X$47,21,FALSE))</f>
        <v/>
      </c>
      <c r="AA124" s="212" t="str">
        <f>IF(AA123="","",VLOOKUP(AA123,'シフト記号表（勤務時間帯）'!$D$6:$X$47,21,FALSE))</f>
        <v/>
      </c>
      <c r="AB124" s="210" t="str">
        <f>IF(AB123="","",VLOOKUP(AB123,'シフト記号表（勤務時間帯）'!$D$6:$X$47,21,FALSE))</f>
        <v/>
      </c>
      <c r="AC124" s="211" t="str">
        <f>IF(AC123="","",VLOOKUP(AC123,'シフト記号表（勤務時間帯）'!$D$6:$X$47,21,FALSE))</f>
        <v/>
      </c>
      <c r="AD124" s="211" t="str">
        <f>IF(AD123="","",VLOOKUP(AD123,'シフト記号表（勤務時間帯）'!$D$6:$X$47,21,FALSE))</f>
        <v/>
      </c>
      <c r="AE124" s="211" t="str">
        <f>IF(AE123="","",VLOOKUP(AE123,'シフト記号表（勤務時間帯）'!$D$6:$X$47,21,FALSE))</f>
        <v/>
      </c>
      <c r="AF124" s="211" t="str">
        <f>IF(AF123="","",VLOOKUP(AF123,'シフト記号表（勤務時間帯）'!$D$6:$X$47,21,FALSE))</f>
        <v/>
      </c>
      <c r="AG124" s="211" t="str">
        <f>IF(AG123="","",VLOOKUP(AG123,'シフト記号表（勤務時間帯）'!$D$6:$X$47,21,FALSE))</f>
        <v/>
      </c>
      <c r="AH124" s="212" t="str">
        <f>IF(AH123="","",VLOOKUP(AH123,'シフト記号表（勤務時間帯）'!$D$6:$X$47,21,FALSE))</f>
        <v/>
      </c>
      <c r="AI124" s="210" t="str">
        <f>IF(AI123="","",VLOOKUP(AI123,'シフト記号表（勤務時間帯）'!$D$6:$X$47,21,FALSE))</f>
        <v/>
      </c>
      <c r="AJ124" s="211" t="str">
        <f>IF(AJ123="","",VLOOKUP(AJ123,'シフト記号表（勤務時間帯）'!$D$6:$X$47,21,FALSE))</f>
        <v/>
      </c>
      <c r="AK124" s="211" t="str">
        <f>IF(AK123="","",VLOOKUP(AK123,'シフト記号表（勤務時間帯）'!$D$6:$X$47,21,FALSE))</f>
        <v/>
      </c>
      <c r="AL124" s="211" t="str">
        <f>IF(AL123="","",VLOOKUP(AL123,'シフト記号表（勤務時間帯）'!$D$6:$X$47,21,FALSE))</f>
        <v/>
      </c>
      <c r="AM124" s="211" t="str">
        <f>IF(AM123="","",VLOOKUP(AM123,'シフト記号表（勤務時間帯）'!$D$6:$X$47,21,FALSE))</f>
        <v/>
      </c>
      <c r="AN124" s="211" t="str">
        <f>IF(AN123="","",VLOOKUP(AN123,'シフト記号表（勤務時間帯）'!$D$6:$X$47,21,FALSE))</f>
        <v/>
      </c>
      <c r="AO124" s="212" t="str">
        <f>IF(AO123="","",VLOOKUP(AO123,'シフト記号表（勤務時間帯）'!$D$6:$X$47,21,FALSE))</f>
        <v/>
      </c>
      <c r="AP124" s="210" t="str">
        <f>IF(AP123="","",VLOOKUP(AP123,'シフト記号表（勤務時間帯）'!$D$6:$X$47,21,FALSE))</f>
        <v/>
      </c>
      <c r="AQ124" s="211" t="str">
        <f>IF(AQ123="","",VLOOKUP(AQ123,'シフト記号表（勤務時間帯）'!$D$6:$X$47,21,FALSE))</f>
        <v/>
      </c>
      <c r="AR124" s="211" t="str">
        <f>IF(AR123="","",VLOOKUP(AR123,'シフト記号表（勤務時間帯）'!$D$6:$X$47,21,FALSE))</f>
        <v/>
      </c>
      <c r="AS124" s="211" t="str">
        <f>IF(AS123="","",VLOOKUP(AS123,'シフト記号表（勤務時間帯）'!$D$6:$X$47,21,FALSE))</f>
        <v/>
      </c>
      <c r="AT124" s="211" t="str">
        <f>IF(AT123="","",VLOOKUP(AT123,'シフト記号表（勤務時間帯）'!$D$6:$X$47,21,FALSE))</f>
        <v/>
      </c>
      <c r="AU124" s="211" t="str">
        <f>IF(AU123="","",VLOOKUP(AU123,'シフト記号表（勤務時間帯）'!$D$6:$X$47,21,FALSE))</f>
        <v/>
      </c>
      <c r="AV124" s="212" t="str">
        <f>IF(AV123="","",VLOOKUP(AV123,'シフト記号表（勤務時間帯）'!$D$6:$X$47,21,FALSE))</f>
        <v/>
      </c>
      <c r="AW124" s="210" t="str">
        <f>IF(AW123="","",VLOOKUP(AW123,'シフト記号表（勤務時間帯）'!$D$6:$X$47,21,FALSE))</f>
        <v/>
      </c>
      <c r="AX124" s="211" t="str">
        <f>IF(AX123="","",VLOOKUP(AX123,'シフト記号表（勤務時間帯）'!$D$6:$X$47,21,FALSE))</f>
        <v/>
      </c>
      <c r="AY124" s="211" t="str">
        <f>IF(AY123="","",VLOOKUP(AY123,'シフト記号表（勤務時間帯）'!$D$6:$X$47,21,FALSE))</f>
        <v/>
      </c>
      <c r="AZ124" s="251">
        <f>IF($BC$3="４週",SUM(U124:AV124),IF($BC$3="暦月",SUM(U124:AY124),""))</f>
        <v>0</v>
      </c>
      <c r="BA124" s="252"/>
      <c r="BB124" s="253">
        <f>IF($BC$3="４週",AZ124/4,IF($BC$3="暦月",(AZ124/($BC$8/7)),""))</f>
        <v>0</v>
      </c>
      <c r="BC124" s="252"/>
      <c r="BD124" s="245"/>
      <c r="BE124" s="246"/>
      <c r="BF124" s="246"/>
      <c r="BG124" s="246"/>
      <c r="BH124" s="247"/>
    </row>
    <row r="125" spans="2:60" ht="20.25" customHeight="1" x14ac:dyDescent="0.45">
      <c r="B125" s="127"/>
      <c r="C125" s="378"/>
      <c r="D125" s="379"/>
      <c r="E125" s="380"/>
      <c r="F125" s="179"/>
      <c r="G125" s="175">
        <f>C123</f>
        <v>0</v>
      </c>
      <c r="H125" s="337"/>
      <c r="I125" s="263"/>
      <c r="J125" s="264"/>
      <c r="K125" s="264"/>
      <c r="L125" s="265"/>
      <c r="M125" s="276"/>
      <c r="N125" s="277"/>
      <c r="O125" s="278"/>
      <c r="P125" s="206" t="s">
        <v>73</v>
      </c>
      <c r="Q125" s="26"/>
      <c r="R125" s="26"/>
      <c r="S125" s="18"/>
      <c r="T125" s="57"/>
      <c r="U125" s="213" t="str">
        <f>IF(U123="","",VLOOKUP(U123,'シフト記号表（勤務時間帯）'!$D$6:$Z$47,23,FALSE))</f>
        <v/>
      </c>
      <c r="V125" s="214" t="str">
        <f>IF(V123="","",VLOOKUP(V123,'シフト記号表（勤務時間帯）'!$D$6:$Z$47,23,FALSE))</f>
        <v/>
      </c>
      <c r="W125" s="214" t="str">
        <f>IF(W123="","",VLOOKUP(W123,'シフト記号表（勤務時間帯）'!$D$6:$Z$47,23,FALSE))</f>
        <v/>
      </c>
      <c r="X125" s="214" t="str">
        <f>IF(X123="","",VLOOKUP(X123,'シフト記号表（勤務時間帯）'!$D$6:$Z$47,23,FALSE))</f>
        <v/>
      </c>
      <c r="Y125" s="214" t="str">
        <f>IF(Y123="","",VLOOKUP(Y123,'シフト記号表（勤務時間帯）'!$D$6:$Z$47,23,FALSE))</f>
        <v/>
      </c>
      <c r="Z125" s="214" t="str">
        <f>IF(Z123="","",VLOOKUP(Z123,'シフト記号表（勤務時間帯）'!$D$6:$Z$47,23,FALSE))</f>
        <v/>
      </c>
      <c r="AA125" s="215" t="str">
        <f>IF(AA123="","",VLOOKUP(AA123,'シフト記号表（勤務時間帯）'!$D$6:$Z$47,23,FALSE))</f>
        <v/>
      </c>
      <c r="AB125" s="213" t="str">
        <f>IF(AB123="","",VLOOKUP(AB123,'シフト記号表（勤務時間帯）'!$D$6:$Z$47,23,FALSE))</f>
        <v/>
      </c>
      <c r="AC125" s="214" t="str">
        <f>IF(AC123="","",VLOOKUP(AC123,'シフト記号表（勤務時間帯）'!$D$6:$Z$47,23,FALSE))</f>
        <v/>
      </c>
      <c r="AD125" s="214" t="str">
        <f>IF(AD123="","",VLOOKUP(AD123,'シフト記号表（勤務時間帯）'!$D$6:$Z$47,23,FALSE))</f>
        <v/>
      </c>
      <c r="AE125" s="214" t="str">
        <f>IF(AE123="","",VLOOKUP(AE123,'シフト記号表（勤務時間帯）'!$D$6:$Z$47,23,FALSE))</f>
        <v/>
      </c>
      <c r="AF125" s="214" t="str">
        <f>IF(AF123="","",VLOOKUP(AF123,'シフト記号表（勤務時間帯）'!$D$6:$Z$47,23,FALSE))</f>
        <v/>
      </c>
      <c r="AG125" s="214" t="str">
        <f>IF(AG123="","",VLOOKUP(AG123,'シフト記号表（勤務時間帯）'!$D$6:$Z$47,23,FALSE))</f>
        <v/>
      </c>
      <c r="AH125" s="215" t="str">
        <f>IF(AH123="","",VLOOKUP(AH123,'シフト記号表（勤務時間帯）'!$D$6:$Z$47,23,FALSE))</f>
        <v/>
      </c>
      <c r="AI125" s="213" t="str">
        <f>IF(AI123="","",VLOOKUP(AI123,'シフト記号表（勤務時間帯）'!$D$6:$Z$47,23,FALSE))</f>
        <v/>
      </c>
      <c r="AJ125" s="214" t="str">
        <f>IF(AJ123="","",VLOOKUP(AJ123,'シフト記号表（勤務時間帯）'!$D$6:$Z$47,23,FALSE))</f>
        <v/>
      </c>
      <c r="AK125" s="214" t="str">
        <f>IF(AK123="","",VLOOKUP(AK123,'シフト記号表（勤務時間帯）'!$D$6:$Z$47,23,FALSE))</f>
        <v/>
      </c>
      <c r="AL125" s="214" t="str">
        <f>IF(AL123="","",VLOOKUP(AL123,'シフト記号表（勤務時間帯）'!$D$6:$Z$47,23,FALSE))</f>
        <v/>
      </c>
      <c r="AM125" s="214" t="str">
        <f>IF(AM123="","",VLOOKUP(AM123,'シフト記号表（勤務時間帯）'!$D$6:$Z$47,23,FALSE))</f>
        <v/>
      </c>
      <c r="AN125" s="214" t="str">
        <f>IF(AN123="","",VLOOKUP(AN123,'シフト記号表（勤務時間帯）'!$D$6:$Z$47,23,FALSE))</f>
        <v/>
      </c>
      <c r="AO125" s="215" t="str">
        <f>IF(AO123="","",VLOOKUP(AO123,'シフト記号表（勤務時間帯）'!$D$6:$Z$47,23,FALSE))</f>
        <v/>
      </c>
      <c r="AP125" s="213" t="str">
        <f>IF(AP123="","",VLOOKUP(AP123,'シフト記号表（勤務時間帯）'!$D$6:$Z$47,23,FALSE))</f>
        <v/>
      </c>
      <c r="AQ125" s="214" t="str">
        <f>IF(AQ123="","",VLOOKUP(AQ123,'シフト記号表（勤務時間帯）'!$D$6:$Z$47,23,FALSE))</f>
        <v/>
      </c>
      <c r="AR125" s="214" t="str">
        <f>IF(AR123="","",VLOOKUP(AR123,'シフト記号表（勤務時間帯）'!$D$6:$Z$47,23,FALSE))</f>
        <v/>
      </c>
      <c r="AS125" s="214" t="str">
        <f>IF(AS123="","",VLOOKUP(AS123,'シフト記号表（勤務時間帯）'!$D$6:$Z$47,23,FALSE))</f>
        <v/>
      </c>
      <c r="AT125" s="214" t="str">
        <f>IF(AT123="","",VLOOKUP(AT123,'シフト記号表（勤務時間帯）'!$D$6:$Z$47,23,FALSE))</f>
        <v/>
      </c>
      <c r="AU125" s="214" t="str">
        <f>IF(AU123="","",VLOOKUP(AU123,'シフト記号表（勤務時間帯）'!$D$6:$Z$47,23,FALSE))</f>
        <v/>
      </c>
      <c r="AV125" s="215" t="str">
        <f>IF(AV123="","",VLOOKUP(AV123,'シフト記号表（勤務時間帯）'!$D$6:$Z$47,23,FALSE))</f>
        <v/>
      </c>
      <c r="AW125" s="213" t="str">
        <f>IF(AW123="","",VLOOKUP(AW123,'シフト記号表（勤務時間帯）'!$D$6:$Z$47,23,FALSE))</f>
        <v/>
      </c>
      <c r="AX125" s="214" t="str">
        <f>IF(AX123="","",VLOOKUP(AX123,'シフト記号表（勤務時間帯）'!$D$6:$Z$47,23,FALSE))</f>
        <v/>
      </c>
      <c r="AY125" s="214" t="str">
        <f>IF(AY123="","",VLOOKUP(AY123,'シフト記号表（勤務時間帯）'!$D$6:$Z$47,23,FALSE))</f>
        <v/>
      </c>
      <c r="AZ125" s="254">
        <f>IF($BC$3="４週",SUM(U125:AV125),IF($BC$3="暦月",SUM(U125:AY125),""))</f>
        <v>0</v>
      </c>
      <c r="BA125" s="255"/>
      <c r="BB125" s="256">
        <f>IF($BC$3="４週",AZ125/4,IF($BC$3="暦月",(AZ125/($BC$8/7)),""))</f>
        <v>0</v>
      </c>
      <c r="BC125" s="255"/>
      <c r="BD125" s="248"/>
      <c r="BE125" s="249"/>
      <c r="BF125" s="249"/>
      <c r="BG125" s="249"/>
      <c r="BH125" s="250"/>
    </row>
    <row r="126" spans="2:60" ht="20.25" customHeight="1" x14ac:dyDescent="0.45">
      <c r="B126" s="129"/>
      <c r="C126" s="381"/>
      <c r="D126" s="382"/>
      <c r="E126" s="383"/>
      <c r="F126" s="177"/>
      <c r="G126" s="173"/>
      <c r="H126" s="343"/>
      <c r="I126" s="257"/>
      <c r="J126" s="258"/>
      <c r="K126" s="258"/>
      <c r="L126" s="259"/>
      <c r="M126" s="270"/>
      <c r="N126" s="271"/>
      <c r="O126" s="272"/>
      <c r="P126" s="44" t="s">
        <v>18</v>
      </c>
      <c r="Q126" s="45"/>
      <c r="R126" s="45"/>
      <c r="S126" s="46"/>
      <c r="T126" s="60"/>
      <c r="U126" s="216"/>
      <c r="V126" s="217"/>
      <c r="W126" s="217"/>
      <c r="X126" s="217"/>
      <c r="Y126" s="217"/>
      <c r="Z126" s="217"/>
      <c r="AA126" s="218"/>
      <c r="AB126" s="216"/>
      <c r="AC126" s="217"/>
      <c r="AD126" s="217"/>
      <c r="AE126" s="217"/>
      <c r="AF126" s="217"/>
      <c r="AG126" s="217"/>
      <c r="AH126" s="218"/>
      <c r="AI126" s="216"/>
      <c r="AJ126" s="217"/>
      <c r="AK126" s="217"/>
      <c r="AL126" s="217"/>
      <c r="AM126" s="217"/>
      <c r="AN126" s="217"/>
      <c r="AO126" s="218"/>
      <c r="AP126" s="216"/>
      <c r="AQ126" s="217"/>
      <c r="AR126" s="217"/>
      <c r="AS126" s="217"/>
      <c r="AT126" s="217"/>
      <c r="AU126" s="217"/>
      <c r="AV126" s="218"/>
      <c r="AW126" s="216"/>
      <c r="AX126" s="217"/>
      <c r="AY126" s="217"/>
      <c r="AZ126" s="279"/>
      <c r="BA126" s="280"/>
      <c r="BB126" s="281"/>
      <c r="BC126" s="280"/>
      <c r="BD126" s="242"/>
      <c r="BE126" s="243"/>
      <c r="BF126" s="243"/>
      <c r="BG126" s="243"/>
      <c r="BH126" s="244"/>
    </row>
    <row r="127" spans="2:60" ht="20.25" customHeight="1" x14ac:dyDescent="0.45">
      <c r="B127" s="125">
        <f>B124+1</f>
        <v>36</v>
      </c>
      <c r="C127" s="375"/>
      <c r="D127" s="376"/>
      <c r="E127" s="377"/>
      <c r="F127" s="178">
        <f>C126</f>
        <v>0</v>
      </c>
      <c r="G127" s="174"/>
      <c r="H127" s="336"/>
      <c r="I127" s="260"/>
      <c r="J127" s="261"/>
      <c r="K127" s="261"/>
      <c r="L127" s="262"/>
      <c r="M127" s="273"/>
      <c r="N127" s="274"/>
      <c r="O127" s="275"/>
      <c r="P127" s="23" t="s">
        <v>72</v>
      </c>
      <c r="Q127" s="24"/>
      <c r="R127" s="24"/>
      <c r="S127" s="19"/>
      <c r="T127" s="53"/>
      <c r="U127" s="210" t="str">
        <f>IF(U126="","",VLOOKUP(U126,'シフト記号表（勤務時間帯）'!$D$6:$X$47,21,FALSE))</f>
        <v/>
      </c>
      <c r="V127" s="211" t="str">
        <f>IF(V126="","",VLOOKUP(V126,'シフト記号表（勤務時間帯）'!$D$6:$X$47,21,FALSE))</f>
        <v/>
      </c>
      <c r="W127" s="211" t="str">
        <f>IF(W126="","",VLOOKUP(W126,'シフト記号表（勤務時間帯）'!$D$6:$X$47,21,FALSE))</f>
        <v/>
      </c>
      <c r="X127" s="211" t="str">
        <f>IF(X126="","",VLOOKUP(X126,'シフト記号表（勤務時間帯）'!$D$6:$X$47,21,FALSE))</f>
        <v/>
      </c>
      <c r="Y127" s="211" t="str">
        <f>IF(Y126="","",VLOOKUP(Y126,'シフト記号表（勤務時間帯）'!$D$6:$X$47,21,FALSE))</f>
        <v/>
      </c>
      <c r="Z127" s="211" t="str">
        <f>IF(Z126="","",VLOOKUP(Z126,'シフト記号表（勤務時間帯）'!$D$6:$X$47,21,FALSE))</f>
        <v/>
      </c>
      <c r="AA127" s="212" t="str">
        <f>IF(AA126="","",VLOOKUP(AA126,'シフト記号表（勤務時間帯）'!$D$6:$X$47,21,FALSE))</f>
        <v/>
      </c>
      <c r="AB127" s="210" t="str">
        <f>IF(AB126="","",VLOOKUP(AB126,'シフト記号表（勤務時間帯）'!$D$6:$X$47,21,FALSE))</f>
        <v/>
      </c>
      <c r="AC127" s="211" t="str">
        <f>IF(AC126="","",VLOOKUP(AC126,'シフト記号表（勤務時間帯）'!$D$6:$X$47,21,FALSE))</f>
        <v/>
      </c>
      <c r="AD127" s="211" t="str">
        <f>IF(AD126="","",VLOOKUP(AD126,'シフト記号表（勤務時間帯）'!$D$6:$X$47,21,FALSE))</f>
        <v/>
      </c>
      <c r="AE127" s="211" t="str">
        <f>IF(AE126="","",VLOOKUP(AE126,'シフト記号表（勤務時間帯）'!$D$6:$X$47,21,FALSE))</f>
        <v/>
      </c>
      <c r="AF127" s="211" t="str">
        <f>IF(AF126="","",VLOOKUP(AF126,'シフト記号表（勤務時間帯）'!$D$6:$X$47,21,FALSE))</f>
        <v/>
      </c>
      <c r="AG127" s="211" t="str">
        <f>IF(AG126="","",VLOOKUP(AG126,'シフト記号表（勤務時間帯）'!$D$6:$X$47,21,FALSE))</f>
        <v/>
      </c>
      <c r="AH127" s="212" t="str">
        <f>IF(AH126="","",VLOOKUP(AH126,'シフト記号表（勤務時間帯）'!$D$6:$X$47,21,FALSE))</f>
        <v/>
      </c>
      <c r="AI127" s="210" t="str">
        <f>IF(AI126="","",VLOOKUP(AI126,'シフト記号表（勤務時間帯）'!$D$6:$X$47,21,FALSE))</f>
        <v/>
      </c>
      <c r="AJ127" s="211" t="str">
        <f>IF(AJ126="","",VLOOKUP(AJ126,'シフト記号表（勤務時間帯）'!$D$6:$X$47,21,FALSE))</f>
        <v/>
      </c>
      <c r="AK127" s="211" t="str">
        <f>IF(AK126="","",VLOOKUP(AK126,'シフト記号表（勤務時間帯）'!$D$6:$X$47,21,FALSE))</f>
        <v/>
      </c>
      <c r="AL127" s="211" t="str">
        <f>IF(AL126="","",VLOOKUP(AL126,'シフト記号表（勤務時間帯）'!$D$6:$X$47,21,FALSE))</f>
        <v/>
      </c>
      <c r="AM127" s="211" t="str">
        <f>IF(AM126="","",VLOOKUP(AM126,'シフト記号表（勤務時間帯）'!$D$6:$X$47,21,FALSE))</f>
        <v/>
      </c>
      <c r="AN127" s="211" t="str">
        <f>IF(AN126="","",VLOOKUP(AN126,'シフト記号表（勤務時間帯）'!$D$6:$X$47,21,FALSE))</f>
        <v/>
      </c>
      <c r="AO127" s="212" t="str">
        <f>IF(AO126="","",VLOOKUP(AO126,'シフト記号表（勤務時間帯）'!$D$6:$X$47,21,FALSE))</f>
        <v/>
      </c>
      <c r="AP127" s="210" t="str">
        <f>IF(AP126="","",VLOOKUP(AP126,'シフト記号表（勤務時間帯）'!$D$6:$X$47,21,FALSE))</f>
        <v/>
      </c>
      <c r="AQ127" s="211" t="str">
        <f>IF(AQ126="","",VLOOKUP(AQ126,'シフト記号表（勤務時間帯）'!$D$6:$X$47,21,FALSE))</f>
        <v/>
      </c>
      <c r="AR127" s="211" t="str">
        <f>IF(AR126="","",VLOOKUP(AR126,'シフト記号表（勤務時間帯）'!$D$6:$X$47,21,FALSE))</f>
        <v/>
      </c>
      <c r="AS127" s="211" t="str">
        <f>IF(AS126="","",VLOOKUP(AS126,'シフト記号表（勤務時間帯）'!$D$6:$X$47,21,FALSE))</f>
        <v/>
      </c>
      <c r="AT127" s="211" t="str">
        <f>IF(AT126="","",VLOOKUP(AT126,'シフト記号表（勤務時間帯）'!$D$6:$X$47,21,FALSE))</f>
        <v/>
      </c>
      <c r="AU127" s="211" t="str">
        <f>IF(AU126="","",VLOOKUP(AU126,'シフト記号表（勤務時間帯）'!$D$6:$X$47,21,FALSE))</f>
        <v/>
      </c>
      <c r="AV127" s="212" t="str">
        <f>IF(AV126="","",VLOOKUP(AV126,'シフト記号表（勤務時間帯）'!$D$6:$X$47,21,FALSE))</f>
        <v/>
      </c>
      <c r="AW127" s="210" t="str">
        <f>IF(AW126="","",VLOOKUP(AW126,'シフト記号表（勤務時間帯）'!$D$6:$X$47,21,FALSE))</f>
        <v/>
      </c>
      <c r="AX127" s="211" t="str">
        <f>IF(AX126="","",VLOOKUP(AX126,'シフト記号表（勤務時間帯）'!$D$6:$X$47,21,FALSE))</f>
        <v/>
      </c>
      <c r="AY127" s="211" t="str">
        <f>IF(AY126="","",VLOOKUP(AY126,'シフト記号表（勤務時間帯）'!$D$6:$X$47,21,FALSE))</f>
        <v/>
      </c>
      <c r="AZ127" s="251">
        <f>IF($BC$3="４週",SUM(U127:AV127),IF($BC$3="暦月",SUM(U127:AY127),""))</f>
        <v>0</v>
      </c>
      <c r="BA127" s="252"/>
      <c r="BB127" s="253">
        <f>IF($BC$3="４週",AZ127/4,IF($BC$3="暦月",(AZ127/($BC$8/7)),""))</f>
        <v>0</v>
      </c>
      <c r="BC127" s="252"/>
      <c r="BD127" s="245"/>
      <c r="BE127" s="246"/>
      <c r="BF127" s="246"/>
      <c r="BG127" s="246"/>
      <c r="BH127" s="247"/>
    </row>
    <row r="128" spans="2:60" ht="20.25" customHeight="1" x14ac:dyDescent="0.45">
      <c r="B128" s="127"/>
      <c r="C128" s="378"/>
      <c r="D128" s="379"/>
      <c r="E128" s="380"/>
      <c r="F128" s="179"/>
      <c r="G128" s="175">
        <f>C126</f>
        <v>0</v>
      </c>
      <c r="H128" s="337"/>
      <c r="I128" s="263"/>
      <c r="J128" s="264"/>
      <c r="K128" s="264"/>
      <c r="L128" s="265"/>
      <c r="M128" s="276"/>
      <c r="N128" s="277"/>
      <c r="O128" s="278"/>
      <c r="P128" s="206" t="s">
        <v>73</v>
      </c>
      <c r="Q128" s="26"/>
      <c r="R128" s="26"/>
      <c r="S128" s="18"/>
      <c r="T128" s="57"/>
      <c r="U128" s="213" t="str">
        <f>IF(U126="","",VLOOKUP(U126,'シフト記号表（勤務時間帯）'!$D$6:$Z$47,23,FALSE))</f>
        <v/>
      </c>
      <c r="V128" s="214" t="str">
        <f>IF(V126="","",VLOOKUP(V126,'シフト記号表（勤務時間帯）'!$D$6:$Z$47,23,FALSE))</f>
        <v/>
      </c>
      <c r="W128" s="214" t="str">
        <f>IF(W126="","",VLOOKUP(W126,'シフト記号表（勤務時間帯）'!$D$6:$Z$47,23,FALSE))</f>
        <v/>
      </c>
      <c r="X128" s="214" t="str">
        <f>IF(X126="","",VLOOKUP(X126,'シフト記号表（勤務時間帯）'!$D$6:$Z$47,23,FALSE))</f>
        <v/>
      </c>
      <c r="Y128" s="214" t="str">
        <f>IF(Y126="","",VLOOKUP(Y126,'シフト記号表（勤務時間帯）'!$D$6:$Z$47,23,FALSE))</f>
        <v/>
      </c>
      <c r="Z128" s="214" t="str">
        <f>IF(Z126="","",VLOOKUP(Z126,'シフト記号表（勤務時間帯）'!$D$6:$Z$47,23,FALSE))</f>
        <v/>
      </c>
      <c r="AA128" s="215" t="str">
        <f>IF(AA126="","",VLOOKUP(AA126,'シフト記号表（勤務時間帯）'!$D$6:$Z$47,23,FALSE))</f>
        <v/>
      </c>
      <c r="AB128" s="213" t="str">
        <f>IF(AB126="","",VLOOKUP(AB126,'シフト記号表（勤務時間帯）'!$D$6:$Z$47,23,FALSE))</f>
        <v/>
      </c>
      <c r="AC128" s="214" t="str">
        <f>IF(AC126="","",VLOOKUP(AC126,'シフト記号表（勤務時間帯）'!$D$6:$Z$47,23,FALSE))</f>
        <v/>
      </c>
      <c r="AD128" s="214" t="str">
        <f>IF(AD126="","",VLOOKUP(AD126,'シフト記号表（勤務時間帯）'!$D$6:$Z$47,23,FALSE))</f>
        <v/>
      </c>
      <c r="AE128" s="214" t="str">
        <f>IF(AE126="","",VLOOKUP(AE126,'シフト記号表（勤務時間帯）'!$D$6:$Z$47,23,FALSE))</f>
        <v/>
      </c>
      <c r="AF128" s="214" t="str">
        <f>IF(AF126="","",VLOOKUP(AF126,'シフト記号表（勤務時間帯）'!$D$6:$Z$47,23,FALSE))</f>
        <v/>
      </c>
      <c r="AG128" s="214" t="str">
        <f>IF(AG126="","",VLOOKUP(AG126,'シフト記号表（勤務時間帯）'!$D$6:$Z$47,23,FALSE))</f>
        <v/>
      </c>
      <c r="AH128" s="215" t="str">
        <f>IF(AH126="","",VLOOKUP(AH126,'シフト記号表（勤務時間帯）'!$D$6:$Z$47,23,FALSE))</f>
        <v/>
      </c>
      <c r="AI128" s="213" t="str">
        <f>IF(AI126="","",VLOOKUP(AI126,'シフト記号表（勤務時間帯）'!$D$6:$Z$47,23,FALSE))</f>
        <v/>
      </c>
      <c r="AJ128" s="214" t="str">
        <f>IF(AJ126="","",VLOOKUP(AJ126,'シフト記号表（勤務時間帯）'!$D$6:$Z$47,23,FALSE))</f>
        <v/>
      </c>
      <c r="AK128" s="214" t="str">
        <f>IF(AK126="","",VLOOKUP(AK126,'シフト記号表（勤務時間帯）'!$D$6:$Z$47,23,FALSE))</f>
        <v/>
      </c>
      <c r="AL128" s="214" t="str">
        <f>IF(AL126="","",VLOOKUP(AL126,'シフト記号表（勤務時間帯）'!$D$6:$Z$47,23,FALSE))</f>
        <v/>
      </c>
      <c r="AM128" s="214" t="str">
        <f>IF(AM126="","",VLOOKUP(AM126,'シフト記号表（勤務時間帯）'!$D$6:$Z$47,23,FALSE))</f>
        <v/>
      </c>
      <c r="AN128" s="214" t="str">
        <f>IF(AN126="","",VLOOKUP(AN126,'シフト記号表（勤務時間帯）'!$D$6:$Z$47,23,FALSE))</f>
        <v/>
      </c>
      <c r="AO128" s="215" t="str">
        <f>IF(AO126="","",VLOOKUP(AO126,'シフト記号表（勤務時間帯）'!$D$6:$Z$47,23,FALSE))</f>
        <v/>
      </c>
      <c r="AP128" s="213" t="str">
        <f>IF(AP126="","",VLOOKUP(AP126,'シフト記号表（勤務時間帯）'!$D$6:$Z$47,23,FALSE))</f>
        <v/>
      </c>
      <c r="AQ128" s="214" t="str">
        <f>IF(AQ126="","",VLOOKUP(AQ126,'シフト記号表（勤務時間帯）'!$D$6:$Z$47,23,FALSE))</f>
        <v/>
      </c>
      <c r="AR128" s="214" t="str">
        <f>IF(AR126="","",VLOOKUP(AR126,'シフト記号表（勤務時間帯）'!$D$6:$Z$47,23,FALSE))</f>
        <v/>
      </c>
      <c r="AS128" s="214" t="str">
        <f>IF(AS126="","",VLOOKUP(AS126,'シフト記号表（勤務時間帯）'!$D$6:$Z$47,23,FALSE))</f>
        <v/>
      </c>
      <c r="AT128" s="214" t="str">
        <f>IF(AT126="","",VLOOKUP(AT126,'シフト記号表（勤務時間帯）'!$D$6:$Z$47,23,FALSE))</f>
        <v/>
      </c>
      <c r="AU128" s="214" t="str">
        <f>IF(AU126="","",VLOOKUP(AU126,'シフト記号表（勤務時間帯）'!$D$6:$Z$47,23,FALSE))</f>
        <v/>
      </c>
      <c r="AV128" s="215" t="str">
        <f>IF(AV126="","",VLOOKUP(AV126,'シフト記号表（勤務時間帯）'!$D$6:$Z$47,23,FALSE))</f>
        <v/>
      </c>
      <c r="AW128" s="213" t="str">
        <f>IF(AW126="","",VLOOKUP(AW126,'シフト記号表（勤務時間帯）'!$D$6:$Z$47,23,FALSE))</f>
        <v/>
      </c>
      <c r="AX128" s="214" t="str">
        <f>IF(AX126="","",VLOOKUP(AX126,'シフト記号表（勤務時間帯）'!$D$6:$Z$47,23,FALSE))</f>
        <v/>
      </c>
      <c r="AY128" s="214" t="str">
        <f>IF(AY126="","",VLOOKUP(AY126,'シフト記号表（勤務時間帯）'!$D$6:$Z$47,23,FALSE))</f>
        <v/>
      </c>
      <c r="AZ128" s="254">
        <f>IF($BC$3="４週",SUM(U128:AV128),IF($BC$3="暦月",SUM(U128:AY128),""))</f>
        <v>0</v>
      </c>
      <c r="BA128" s="255"/>
      <c r="BB128" s="256">
        <f>IF($BC$3="４週",AZ128/4,IF($BC$3="暦月",(AZ128/($BC$8/7)),""))</f>
        <v>0</v>
      </c>
      <c r="BC128" s="255"/>
      <c r="BD128" s="248"/>
      <c r="BE128" s="249"/>
      <c r="BF128" s="249"/>
      <c r="BG128" s="249"/>
      <c r="BH128" s="250"/>
    </row>
    <row r="129" spans="2:60" ht="20.25" customHeight="1" x14ac:dyDescent="0.45">
      <c r="B129" s="129"/>
      <c r="C129" s="381"/>
      <c r="D129" s="382"/>
      <c r="E129" s="383"/>
      <c r="F129" s="177"/>
      <c r="G129" s="173"/>
      <c r="H129" s="343"/>
      <c r="I129" s="257"/>
      <c r="J129" s="258"/>
      <c r="K129" s="258"/>
      <c r="L129" s="259"/>
      <c r="M129" s="270"/>
      <c r="N129" s="271"/>
      <c r="O129" s="272"/>
      <c r="P129" s="44" t="s">
        <v>18</v>
      </c>
      <c r="Q129" s="45"/>
      <c r="R129" s="45"/>
      <c r="S129" s="46"/>
      <c r="T129" s="60"/>
      <c r="U129" s="216"/>
      <c r="V129" s="217"/>
      <c r="W129" s="217"/>
      <c r="X129" s="217"/>
      <c r="Y129" s="217"/>
      <c r="Z129" s="217"/>
      <c r="AA129" s="218"/>
      <c r="AB129" s="216"/>
      <c r="AC129" s="217"/>
      <c r="AD129" s="217"/>
      <c r="AE129" s="217"/>
      <c r="AF129" s="217"/>
      <c r="AG129" s="217"/>
      <c r="AH129" s="218"/>
      <c r="AI129" s="216"/>
      <c r="AJ129" s="217"/>
      <c r="AK129" s="217"/>
      <c r="AL129" s="217"/>
      <c r="AM129" s="217"/>
      <c r="AN129" s="217"/>
      <c r="AO129" s="218"/>
      <c r="AP129" s="216"/>
      <c r="AQ129" s="217"/>
      <c r="AR129" s="217"/>
      <c r="AS129" s="217"/>
      <c r="AT129" s="217"/>
      <c r="AU129" s="217"/>
      <c r="AV129" s="218"/>
      <c r="AW129" s="216"/>
      <c r="AX129" s="217"/>
      <c r="AY129" s="217"/>
      <c r="AZ129" s="279"/>
      <c r="BA129" s="280"/>
      <c r="BB129" s="281"/>
      <c r="BC129" s="280"/>
      <c r="BD129" s="242"/>
      <c r="BE129" s="243"/>
      <c r="BF129" s="243"/>
      <c r="BG129" s="243"/>
      <c r="BH129" s="244"/>
    </row>
    <row r="130" spans="2:60" ht="20.25" customHeight="1" x14ac:dyDescent="0.45">
      <c r="B130" s="125">
        <f>B127+1</f>
        <v>37</v>
      </c>
      <c r="C130" s="375"/>
      <c r="D130" s="376"/>
      <c r="E130" s="377"/>
      <c r="F130" s="178">
        <f>C129</f>
        <v>0</v>
      </c>
      <c r="G130" s="174"/>
      <c r="H130" s="336"/>
      <c r="I130" s="260"/>
      <c r="J130" s="261"/>
      <c r="K130" s="261"/>
      <c r="L130" s="262"/>
      <c r="M130" s="273"/>
      <c r="N130" s="274"/>
      <c r="O130" s="275"/>
      <c r="P130" s="23" t="s">
        <v>72</v>
      </c>
      <c r="Q130" s="24"/>
      <c r="R130" s="24"/>
      <c r="S130" s="19"/>
      <c r="T130" s="53"/>
      <c r="U130" s="210" t="str">
        <f>IF(U129="","",VLOOKUP(U129,'シフト記号表（勤務時間帯）'!$D$6:$X$47,21,FALSE))</f>
        <v/>
      </c>
      <c r="V130" s="211" t="str">
        <f>IF(V129="","",VLOOKUP(V129,'シフト記号表（勤務時間帯）'!$D$6:$X$47,21,FALSE))</f>
        <v/>
      </c>
      <c r="W130" s="211" t="str">
        <f>IF(W129="","",VLOOKUP(W129,'シフト記号表（勤務時間帯）'!$D$6:$X$47,21,FALSE))</f>
        <v/>
      </c>
      <c r="X130" s="211" t="str">
        <f>IF(X129="","",VLOOKUP(X129,'シフト記号表（勤務時間帯）'!$D$6:$X$47,21,FALSE))</f>
        <v/>
      </c>
      <c r="Y130" s="211" t="str">
        <f>IF(Y129="","",VLOOKUP(Y129,'シフト記号表（勤務時間帯）'!$D$6:$X$47,21,FALSE))</f>
        <v/>
      </c>
      <c r="Z130" s="211" t="str">
        <f>IF(Z129="","",VLOOKUP(Z129,'シフト記号表（勤務時間帯）'!$D$6:$X$47,21,FALSE))</f>
        <v/>
      </c>
      <c r="AA130" s="212" t="str">
        <f>IF(AA129="","",VLOOKUP(AA129,'シフト記号表（勤務時間帯）'!$D$6:$X$47,21,FALSE))</f>
        <v/>
      </c>
      <c r="AB130" s="210" t="str">
        <f>IF(AB129="","",VLOOKUP(AB129,'シフト記号表（勤務時間帯）'!$D$6:$X$47,21,FALSE))</f>
        <v/>
      </c>
      <c r="AC130" s="211" t="str">
        <f>IF(AC129="","",VLOOKUP(AC129,'シフト記号表（勤務時間帯）'!$D$6:$X$47,21,FALSE))</f>
        <v/>
      </c>
      <c r="AD130" s="211" t="str">
        <f>IF(AD129="","",VLOOKUP(AD129,'シフト記号表（勤務時間帯）'!$D$6:$X$47,21,FALSE))</f>
        <v/>
      </c>
      <c r="AE130" s="211" t="str">
        <f>IF(AE129="","",VLOOKUP(AE129,'シフト記号表（勤務時間帯）'!$D$6:$X$47,21,FALSE))</f>
        <v/>
      </c>
      <c r="AF130" s="211" t="str">
        <f>IF(AF129="","",VLOOKUP(AF129,'シフト記号表（勤務時間帯）'!$D$6:$X$47,21,FALSE))</f>
        <v/>
      </c>
      <c r="AG130" s="211" t="str">
        <f>IF(AG129="","",VLOOKUP(AG129,'シフト記号表（勤務時間帯）'!$D$6:$X$47,21,FALSE))</f>
        <v/>
      </c>
      <c r="AH130" s="212" t="str">
        <f>IF(AH129="","",VLOOKUP(AH129,'シフト記号表（勤務時間帯）'!$D$6:$X$47,21,FALSE))</f>
        <v/>
      </c>
      <c r="AI130" s="210" t="str">
        <f>IF(AI129="","",VLOOKUP(AI129,'シフト記号表（勤務時間帯）'!$D$6:$X$47,21,FALSE))</f>
        <v/>
      </c>
      <c r="AJ130" s="211" t="str">
        <f>IF(AJ129="","",VLOOKUP(AJ129,'シフト記号表（勤務時間帯）'!$D$6:$X$47,21,FALSE))</f>
        <v/>
      </c>
      <c r="AK130" s="211" t="str">
        <f>IF(AK129="","",VLOOKUP(AK129,'シフト記号表（勤務時間帯）'!$D$6:$X$47,21,FALSE))</f>
        <v/>
      </c>
      <c r="AL130" s="211" t="str">
        <f>IF(AL129="","",VLOOKUP(AL129,'シフト記号表（勤務時間帯）'!$D$6:$X$47,21,FALSE))</f>
        <v/>
      </c>
      <c r="AM130" s="211" t="str">
        <f>IF(AM129="","",VLOOKUP(AM129,'シフト記号表（勤務時間帯）'!$D$6:$X$47,21,FALSE))</f>
        <v/>
      </c>
      <c r="AN130" s="211" t="str">
        <f>IF(AN129="","",VLOOKUP(AN129,'シフト記号表（勤務時間帯）'!$D$6:$X$47,21,FALSE))</f>
        <v/>
      </c>
      <c r="AO130" s="212" t="str">
        <f>IF(AO129="","",VLOOKUP(AO129,'シフト記号表（勤務時間帯）'!$D$6:$X$47,21,FALSE))</f>
        <v/>
      </c>
      <c r="AP130" s="210" t="str">
        <f>IF(AP129="","",VLOOKUP(AP129,'シフト記号表（勤務時間帯）'!$D$6:$X$47,21,FALSE))</f>
        <v/>
      </c>
      <c r="AQ130" s="211" t="str">
        <f>IF(AQ129="","",VLOOKUP(AQ129,'シフト記号表（勤務時間帯）'!$D$6:$X$47,21,FALSE))</f>
        <v/>
      </c>
      <c r="AR130" s="211" t="str">
        <f>IF(AR129="","",VLOOKUP(AR129,'シフト記号表（勤務時間帯）'!$D$6:$X$47,21,FALSE))</f>
        <v/>
      </c>
      <c r="AS130" s="211" t="str">
        <f>IF(AS129="","",VLOOKUP(AS129,'シフト記号表（勤務時間帯）'!$D$6:$X$47,21,FALSE))</f>
        <v/>
      </c>
      <c r="AT130" s="211" t="str">
        <f>IF(AT129="","",VLOOKUP(AT129,'シフト記号表（勤務時間帯）'!$D$6:$X$47,21,FALSE))</f>
        <v/>
      </c>
      <c r="AU130" s="211" t="str">
        <f>IF(AU129="","",VLOOKUP(AU129,'シフト記号表（勤務時間帯）'!$D$6:$X$47,21,FALSE))</f>
        <v/>
      </c>
      <c r="AV130" s="212" t="str">
        <f>IF(AV129="","",VLOOKUP(AV129,'シフト記号表（勤務時間帯）'!$D$6:$X$47,21,FALSE))</f>
        <v/>
      </c>
      <c r="AW130" s="210" t="str">
        <f>IF(AW129="","",VLOOKUP(AW129,'シフト記号表（勤務時間帯）'!$D$6:$X$47,21,FALSE))</f>
        <v/>
      </c>
      <c r="AX130" s="211" t="str">
        <f>IF(AX129="","",VLOOKUP(AX129,'シフト記号表（勤務時間帯）'!$D$6:$X$47,21,FALSE))</f>
        <v/>
      </c>
      <c r="AY130" s="211" t="str">
        <f>IF(AY129="","",VLOOKUP(AY129,'シフト記号表（勤務時間帯）'!$D$6:$X$47,21,FALSE))</f>
        <v/>
      </c>
      <c r="AZ130" s="251">
        <f>IF($BC$3="４週",SUM(U130:AV130),IF($BC$3="暦月",SUM(U130:AY130),""))</f>
        <v>0</v>
      </c>
      <c r="BA130" s="252"/>
      <c r="BB130" s="253">
        <f>IF($BC$3="４週",AZ130/4,IF($BC$3="暦月",(AZ130/($BC$8/7)),""))</f>
        <v>0</v>
      </c>
      <c r="BC130" s="252"/>
      <c r="BD130" s="245"/>
      <c r="BE130" s="246"/>
      <c r="BF130" s="246"/>
      <c r="BG130" s="246"/>
      <c r="BH130" s="247"/>
    </row>
    <row r="131" spans="2:60" ht="20.25" customHeight="1" x14ac:dyDescent="0.45">
      <c r="B131" s="127"/>
      <c r="C131" s="378"/>
      <c r="D131" s="379"/>
      <c r="E131" s="380"/>
      <c r="F131" s="179"/>
      <c r="G131" s="175">
        <f>C129</f>
        <v>0</v>
      </c>
      <c r="H131" s="337"/>
      <c r="I131" s="263"/>
      <c r="J131" s="264"/>
      <c r="K131" s="264"/>
      <c r="L131" s="265"/>
      <c r="M131" s="276"/>
      <c r="N131" s="277"/>
      <c r="O131" s="278"/>
      <c r="P131" s="206" t="s">
        <v>73</v>
      </c>
      <c r="Q131" s="26"/>
      <c r="R131" s="26"/>
      <c r="S131" s="18"/>
      <c r="T131" s="57"/>
      <c r="U131" s="213" t="str">
        <f>IF(U129="","",VLOOKUP(U129,'シフト記号表（勤務時間帯）'!$D$6:$Z$47,23,FALSE))</f>
        <v/>
      </c>
      <c r="V131" s="214" t="str">
        <f>IF(V129="","",VLOOKUP(V129,'シフト記号表（勤務時間帯）'!$D$6:$Z$47,23,FALSE))</f>
        <v/>
      </c>
      <c r="W131" s="214" t="str">
        <f>IF(W129="","",VLOOKUP(W129,'シフト記号表（勤務時間帯）'!$D$6:$Z$47,23,FALSE))</f>
        <v/>
      </c>
      <c r="X131" s="214" t="str">
        <f>IF(X129="","",VLOOKUP(X129,'シフト記号表（勤務時間帯）'!$D$6:$Z$47,23,FALSE))</f>
        <v/>
      </c>
      <c r="Y131" s="214" t="str">
        <f>IF(Y129="","",VLOOKUP(Y129,'シフト記号表（勤務時間帯）'!$D$6:$Z$47,23,FALSE))</f>
        <v/>
      </c>
      <c r="Z131" s="214" t="str">
        <f>IF(Z129="","",VLOOKUP(Z129,'シフト記号表（勤務時間帯）'!$D$6:$Z$47,23,FALSE))</f>
        <v/>
      </c>
      <c r="AA131" s="215" t="str">
        <f>IF(AA129="","",VLOOKUP(AA129,'シフト記号表（勤務時間帯）'!$D$6:$Z$47,23,FALSE))</f>
        <v/>
      </c>
      <c r="AB131" s="213" t="str">
        <f>IF(AB129="","",VLOOKUP(AB129,'シフト記号表（勤務時間帯）'!$D$6:$Z$47,23,FALSE))</f>
        <v/>
      </c>
      <c r="AC131" s="214" t="str">
        <f>IF(AC129="","",VLOOKUP(AC129,'シフト記号表（勤務時間帯）'!$D$6:$Z$47,23,FALSE))</f>
        <v/>
      </c>
      <c r="AD131" s="214" t="str">
        <f>IF(AD129="","",VLOOKUP(AD129,'シフト記号表（勤務時間帯）'!$D$6:$Z$47,23,FALSE))</f>
        <v/>
      </c>
      <c r="AE131" s="214" t="str">
        <f>IF(AE129="","",VLOOKUP(AE129,'シフト記号表（勤務時間帯）'!$D$6:$Z$47,23,FALSE))</f>
        <v/>
      </c>
      <c r="AF131" s="214" t="str">
        <f>IF(AF129="","",VLOOKUP(AF129,'シフト記号表（勤務時間帯）'!$D$6:$Z$47,23,FALSE))</f>
        <v/>
      </c>
      <c r="AG131" s="214" t="str">
        <f>IF(AG129="","",VLOOKUP(AG129,'シフト記号表（勤務時間帯）'!$D$6:$Z$47,23,FALSE))</f>
        <v/>
      </c>
      <c r="AH131" s="215" t="str">
        <f>IF(AH129="","",VLOOKUP(AH129,'シフト記号表（勤務時間帯）'!$D$6:$Z$47,23,FALSE))</f>
        <v/>
      </c>
      <c r="AI131" s="213" t="str">
        <f>IF(AI129="","",VLOOKUP(AI129,'シフト記号表（勤務時間帯）'!$D$6:$Z$47,23,FALSE))</f>
        <v/>
      </c>
      <c r="AJ131" s="214" t="str">
        <f>IF(AJ129="","",VLOOKUP(AJ129,'シフト記号表（勤務時間帯）'!$D$6:$Z$47,23,FALSE))</f>
        <v/>
      </c>
      <c r="AK131" s="214" t="str">
        <f>IF(AK129="","",VLOOKUP(AK129,'シフト記号表（勤務時間帯）'!$D$6:$Z$47,23,FALSE))</f>
        <v/>
      </c>
      <c r="AL131" s="214" t="str">
        <f>IF(AL129="","",VLOOKUP(AL129,'シフト記号表（勤務時間帯）'!$D$6:$Z$47,23,FALSE))</f>
        <v/>
      </c>
      <c r="AM131" s="214" t="str">
        <f>IF(AM129="","",VLOOKUP(AM129,'シフト記号表（勤務時間帯）'!$D$6:$Z$47,23,FALSE))</f>
        <v/>
      </c>
      <c r="AN131" s="214" t="str">
        <f>IF(AN129="","",VLOOKUP(AN129,'シフト記号表（勤務時間帯）'!$D$6:$Z$47,23,FALSE))</f>
        <v/>
      </c>
      <c r="AO131" s="215" t="str">
        <f>IF(AO129="","",VLOOKUP(AO129,'シフト記号表（勤務時間帯）'!$D$6:$Z$47,23,FALSE))</f>
        <v/>
      </c>
      <c r="AP131" s="213" t="str">
        <f>IF(AP129="","",VLOOKUP(AP129,'シフト記号表（勤務時間帯）'!$D$6:$Z$47,23,FALSE))</f>
        <v/>
      </c>
      <c r="AQ131" s="214" t="str">
        <f>IF(AQ129="","",VLOOKUP(AQ129,'シフト記号表（勤務時間帯）'!$D$6:$Z$47,23,FALSE))</f>
        <v/>
      </c>
      <c r="AR131" s="214" t="str">
        <f>IF(AR129="","",VLOOKUP(AR129,'シフト記号表（勤務時間帯）'!$D$6:$Z$47,23,FALSE))</f>
        <v/>
      </c>
      <c r="AS131" s="214" t="str">
        <f>IF(AS129="","",VLOOKUP(AS129,'シフト記号表（勤務時間帯）'!$D$6:$Z$47,23,FALSE))</f>
        <v/>
      </c>
      <c r="AT131" s="214" t="str">
        <f>IF(AT129="","",VLOOKUP(AT129,'シフト記号表（勤務時間帯）'!$D$6:$Z$47,23,FALSE))</f>
        <v/>
      </c>
      <c r="AU131" s="214" t="str">
        <f>IF(AU129="","",VLOOKUP(AU129,'シフト記号表（勤務時間帯）'!$D$6:$Z$47,23,FALSE))</f>
        <v/>
      </c>
      <c r="AV131" s="215" t="str">
        <f>IF(AV129="","",VLOOKUP(AV129,'シフト記号表（勤務時間帯）'!$D$6:$Z$47,23,FALSE))</f>
        <v/>
      </c>
      <c r="AW131" s="213" t="str">
        <f>IF(AW129="","",VLOOKUP(AW129,'シフト記号表（勤務時間帯）'!$D$6:$Z$47,23,FALSE))</f>
        <v/>
      </c>
      <c r="AX131" s="214" t="str">
        <f>IF(AX129="","",VLOOKUP(AX129,'シフト記号表（勤務時間帯）'!$D$6:$Z$47,23,FALSE))</f>
        <v/>
      </c>
      <c r="AY131" s="214" t="str">
        <f>IF(AY129="","",VLOOKUP(AY129,'シフト記号表（勤務時間帯）'!$D$6:$Z$47,23,FALSE))</f>
        <v/>
      </c>
      <c r="AZ131" s="254">
        <f>IF($BC$3="４週",SUM(U131:AV131),IF($BC$3="暦月",SUM(U131:AY131),""))</f>
        <v>0</v>
      </c>
      <c r="BA131" s="255"/>
      <c r="BB131" s="256">
        <f>IF($BC$3="４週",AZ131/4,IF($BC$3="暦月",(AZ131/($BC$8/7)),""))</f>
        <v>0</v>
      </c>
      <c r="BC131" s="255"/>
      <c r="BD131" s="248"/>
      <c r="BE131" s="249"/>
      <c r="BF131" s="249"/>
      <c r="BG131" s="249"/>
      <c r="BH131" s="250"/>
    </row>
    <row r="132" spans="2:60" ht="20.25" customHeight="1" x14ac:dyDescent="0.45">
      <c r="B132" s="129"/>
      <c r="C132" s="381"/>
      <c r="D132" s="382"/>
      <c r="E132" s="383"/>
      <c r="F132" s="177"/>
      <c r="G132" s="173"/>
      <c r="H132" s="343"/>
      <c r="I132" s="257"/>
      <c r="J132" s="258"/>
      <c r="K132" s="258"/>
      <c r="L132" s="259"/>
      <c r="M132" s="270"/>
      <c r="N132" s="271"/>
      <c r="O132" s="272"/>
      <c r="P132" s="44" t="s">
        <v>18</v>
      </c>
      <c r="Q132" s="45"/>
      <c r="R132" s="45"/>
      <c r="S132" s="46"/>
      <c r="T132" s="60"/>
      <c r="U132" s="216"/>
      <c r="V132" s="217"/>
      <c r="W132" s="217"/>
      <c r="X132" s="217"/>
      <c r="Y132" s="217"/>
      <c r="Z132" s="217"/>
      <c r="AA132" s="218"/>
      <c r="AB132" s="216"/>
      <c r="AC132" s="217"/>
      <c r="AD132" s="217"/>
      <c r="AE132" s="217"/>
      <c r="AF132" s="217"/>
      <c r="AG132" s="217"/>
      <c r="AH132" s="218"/>
      <c r="AI132" s="216"/>
      <c r="AJ132" s="217"/>
      <c r="AK132" s="217"/>
      <c r="AL132" s="217"/>
      <c r="AM132" s="217"/>
      <c r="AN132" s="217"/>
      <c r="AO132" s="218"/>
      <c r="AP132" s="216"/>
      <c r="AQ132" s="217"/>
      <c r="AR132" s="217"/>
      <c r="AS132" s="217"/>
      <c r="AT132" s="217"/>
      <c r="AU132" s="217"/>
      <c r="AV132" s="218"/>
      <c r="AW132" s="216"/>
      <c r="AX132" s="217"/>
      <c r="AY132" s="217"/>
      <c r="AZ132" s="279"/>
      <c r="BA132" s="280"/>
      <c r="BB132" s="281"/>
      <c r="BC132" s="280"/>
      <c r="BD132" s="242"/>
      <c r="BE132" s="243"/>
      <c r="BF132" s="243"/>
      <c r="BG132" s="243"/>
      <c r="BH132" s="244"/>
    </row>
    <row r="133" spans="2:60" ht="20.25" customHeight="1" x14ac:dyDescent="0.45">
      <c r="B133" s="125">
        <f>B130+1</f>
        <v>38</v>
      </c>
      <c r="C133" s="375"/>
      <c r="D133" s="376"/>
      <c r="E133" s="377"/>
      <c r="F133" s="178">
        <f>C132</f>
        <v>0</v>
      </c>
      <c r="G133" s="174"/>
      <c r="H133" s="336"/>
      <c r="I133" s="260"/>
      <c r="J133" s="261"/>
      <c r="K133" s="261"/>
      <c r="L133" s="262"/>
      <c r="M133" s="273"/>
      <c r="N133" s="274"/>
      <c r="O133" s="275"/>
      <c r="P133" s="23" t="s">
        <v>72</v>
      </c>
      <c r="Q133" s="24"/>
      <c r="R133" s="24"/>
      <c r="S133" s="19"/>
      <c r="T133" s="53"/>
      <c r="U133" s="210" t="str">
        <f>IF(U132="","",VLOOKUP(U132,'シフト記号表（勤務時間帯）'!$D$6:$X$47,21,FALSE))</f>
        <v/>
      </c>
      <c r="V133" s="211" t="str">
        <f>IF(V132="","",VLOOKUP(V132,'シフト記号表（勤務時間帯）'!$D$6:$X$47,21,FALSE))</f>
        <v/>
      </c>
      <c r="W133" s="211" t="str">
        <f>IF(W132="","",VLOOKUP(W132,'シフト記号表（勤務時間帯）'!$D$6:$X$47,21,FALSE))</f>
        <v/>
      </c>
      <c r="X133" s="211" t="str">
        <f>IF(X132="","",VLOOKUP(X132,'シフト記号表（勤務時間帯）'!$D$6:$X$47,21,FALSE))</f>
        <v/>
      </c>
      <c r="Y133" s="211" t="str">
        <f>IF(Y132="","",VLOOKUP(Y132,'シフト記号表（勤務時間帯）'!$D$6:$X$47,21,FALSE))</f>
        <v/>
      </c>
      <c r="Z133" s="211" t="str">
        <f>IF(Z132="","",VLOOKUP(Z132,'シフト記号表（勤務時間帯）'!$D$6:$X$47,21,FALSE))</f>
        <v/>
      </c>
      <c r="AA133" s="212" t="str">
        <f>IF(AA132="","",VLOOKUP(AA132,'シフト記号表（勤務時間帯）'!$D$6:$X$47,21,FALSE))</f>
        <v/>
      </c>
      <c r="AB133" s="210" t="str">
        <f>IF(AB132="","",VLOOKUP(AB132,'シフト記号表（勤務時間帯）'!$D$6:$X$47,21,FALSE))</f>
        <v/>
      </c>
      <c r="AC133" s="211" t="str">
        <f>IF(AC132="","",VLOOKUP(AC132,'シフト記号表（勤務時間帯）'!$D$6:$X$47,21,FALSE))</f>
        <v/>
      </c>
      <c r="AD133" s="211" t="str">
        <f>IF(AD132="","",VLOOKUP(AD132,'シフト記号表（勤務時間帯）'!$D$6:$X$47,21,FALSE))</f>
        <v/>
      </c>
      <c r="AE133" s="211" t="str">
        <f>IF(AE132="","",VLOOKUP(AE132,'シフト記号表（勤務時間帯）'!$D$6:$X$47,21,FALSE))</f>
        <v/>
      </c>
      <c r="AF133" s="211" t="str">
        <f>IF(AF132="","",VLOOKUP(AF132,'シフト記号表（勤務時間帯）'!$D$6:$X$47,21,FALSE))</f>
        <v/>
      </c>
      <c r="AG133" s="211" t="str">
        <f>IF(AG132="","",VLOOKUP(AG132,'シフト記号表（勤務時間帯）'!$D$6:$X$47,21,FALSE))</f>
        <v/>
      </c>
      <c r="AH133" s="212" t="str">
        <f>IF(AH132="","",VLOOKUP(AH132,'シフト記号表（勤務時間帯）'!$D$6:$X$47,21,FALSE))</f>
        <v/>
      </c>
      <c r="AI133" s="210" t="str">
        <f>IF(AI132="","",VLOOKUP(AI132,'シフト記号表（勤務時間帯）'!$D$6:$X$47,21,FALSE))</f>
        <v/>
      </c>
      <c r="AJ133" s="211" t="str">
        <f>IF(AJ132="","",VLOOKUP(AJ132,'シフト記号表（勤務時間帯）'!$D$6:$X$47,21,FALSE))</f>
        <v/>
      </c>
      <c r="AK133" s="211" t="str">
        <f>IF(AK132="","",VLOOKUP(AK132,'シフト記号表（勤務時間帯）'!$D$6:$X$47,21,FALSE))</f>
        <v/>
      </c>
      <c r="AL133" s="211" t="str">
        <f>IF(AL132="","",VLOOKUP(AL132,'シフト記号表（勤務時間帯）'!$D$6:$X$47,21,FALSE))</f>
        <v/>
      </c>
      <c r="AM133" s="211" t="str">
        <f>IF(AM132="","",VLOOKUP(AM132,'シフト記号表（勤務時間帯）'!$D$6:$X$47,21,FALSE))</f>
        <v/>
      </c>
      <c r="AN133" s="211" t="str">
        <f>IF(AN132="","",VLOOKUP(AN132,'シフト記号表（勤務時間帯）'!$D$6:$X$47,21,FALSE))</f>
        <v/>
      </c>
      <c r="AO133" s="212" t="str">
        <f>IF(AO132="","",VLOOKUP(AO132,'シフト記号表（勤務時間帯）'!$D$6:$X$47,21,FALSE))</f>
        <v/>
      </c>
      <c r="AP133" s="210" t="str">
        <f>IF(AP132="","",VLOOKUP(AP132,'シフト記号表（勤務時間帯）'!$D$6:$X$47,21,FALSE))</f>
        <v/>
      </c>
      <c r="AQ133" s="211" t="str">
        <f>IF(AQ132="","",VLOOKUP(AQ132,'シフト記号表（勤務時間帯）'!$D$6:$X$47,21,FALSE))</f>
        <v/>
      </c>
      <c r="AR133" s="211" t="str">
        <f>IF(AR132="","",VLOOKUP(AR132,'シフト記号表（勤務時間帯）'!$D$6:$X$47,21,FALSE))</f>
        <v/>
      </c>
      <c r="AS133" s="211" t="str">
        <f>IF(AS132="","",VLOOKUP(AS132,'シフト記号表（勤務時間帯）'!$D$6:$X$47,21,FALSE))</f>
        <v/>
      </c>
      <c r="AT133" s="211" t="str">
        <f>IF(AT132="","",VLOOKUP(AT132,'シフト記号表（勤務時間帯）'!$D$6:$X$47,21,FALSE))</f>
        <v/>
      </c>
      <c r="AU133" s="211" t="str">
        <f>IF(AU132="","",VLOOKUP(AU132,'シフト記号表（勤務時間帯）'!$D$6:$X$47,21,FALSE))</f>
        <v/>
      </c>
      <c r="AV133" s="212" t="str">
        <f>IF(AV132="","",VLOOKUP(AV132,'シフト記号表（勤務時間帯）'!$D$6:$X$47,21,FALSE))</f>
        <v/>
      </c>
      <c r="AW133" s="210" t="str">
        <f>IF(AW132="","",VLOOKUP(AW132,'シフト記号表（勤務時間帯）'!$D$6:$X$47,21,FALSE))</f>
        <v/>
      </c>
      <c r="AX133" s="211" t="str">
        <f>IF(AX132="","",VLOOKUP(AX132,'シフト記号表（勤務時間帯）'!$D$6:$X$47,21,FALSE))</f>
        <v/>
      </c>
      <c r="AY133" s="211" t="str">
        <f>IF(AY132="","",VLOOKUP(AY132,'シフト記号表（勤務時間帯）'!$D$6:$X$47,21,FALSE))</f>
        <v/>
      </c>
      <c r="AZ133" s="251">
        <f>IF($BC$3="４週",SUM(U133:AV133),IF($BC$3="暦月",SUM(U133:AY133),""))</f>
        <v>0</v>
      </c>
      <c r="BA133" s="252"/>
      <c r="BB133" s="253">
        <f>IF($BC$3="４週",AZ133/4,IF($BC$3="暦月",(AZ133/($BC$8/7)),""))</f>
        <v>0</v>
      </c>
      <c r="BC133" s="252"/>
      <c r="BD133" s="245"/>
      <c r="BE133" s="246"/>
      <c r="BF133" s="246"/>
      <c r="BG133" s="246"/>
      <c r="BH133" s="247"/>
    </row>
    <row r="134" spans="2:60" ht="20.25" customHeight="1" x14ac:dyDescent="0.45">
      <c r="B134" s="127"/>
      <c r="C134" s="378"/>
      <c r="D134" s="379"/>
      <c r="E134" s="380"/>
      <c r="F134" s="179"/>
      <c r="G134" s="175">
        <f>C132</f>
        <v>0</v>
      </c>
      <c r="H134" s="337"/>
      <c r="I134" s="263"/>
      <c r="J134" s="264"/>
      <c r="K134" s="264"/>
      <c r="L134" s="265"/>
      <c r="M134" s="276"/>
      <c r="N134" s="277"/>
      <c r="O134" s="278"/>
      <c r="P134" s="206" t="s">
        <v>73</v>
      </c>
      <c r="Q134" s="26"/>
      <c r="R134" s="26"/>
      <c r="S134" s="18"/>
      <c r="T134" s="57"/>
      <c r="U134" s="213" t="str">
        <f>IF(U132="","",VLOOKUP(U132,'シフト記号表（勤務時間帯）'!$D$6:$Z$47,23,FALSE))</f>
        <v/>
      </c>
      <c r="V134" s="214" t="str">
        <f>IF(V132="","",VLOOKUP(V132,'シフト記号表（勤務時間帯）'!$D$6:$Z$47,23,FALSE))</f>
        <v/>
      </c>
      <c r="W134" s="214" t="str">
        <f>IF(W132="","",VLOOKUP(W132,'シフト記号表（勤務時間帯）'!$D$6:$Z$47,23,FALSE))</f>
        <v/>
      </c>
      <c r="X134" s="214" t="str">
        <f>IF(X132="","",VLOOKUP(X132,'シフト記号表（勤務時間帯）'!$D$6:$Z$47,23,FALSE))</f>
        <v/>
      </c>
      <c r="Y134" s="214" t="str">
        <f>IF(Y132="","",VLOOKUP(Y132,'シフト記号表（勤務時間帯）'!$D$6:$Z$47,23,FALSE))</f>
        <v/>
      </c>
      <c r="Z134" s="214" t="str">
        <f>IF(Z132="","",VLOOKUP(Z132,'シフト記号表（勤務時間帯）'!$D$6:$Z$47,23,FALSE))</f>
        <v/>
      </c>
      <c r="AA134" s="215" t="str">
        <f>IF(AA132="","",VLOOKUP(AA132,'シフト記号表（勤務時間帯）'!$D$6:$Z$47,23,FALSE))</f>
        <v/>
      </c>
      <c r="AB134" s="213" t="str">
        <f>IF(AB132="","",VLOOKUP(AB132,'シフト記号表（勤務時間帯）'!$D$6:$Z$47,23,FALSE))</f>
        <v/>
      </c>
      <c r="AC134" s="214" t="str">
        <f>IF(AC132="","",VLOOKUP(AC132,'シフト記号表（勤務時間帯）'!$D$6:$Z$47,23,FALSE))</f>
        <v/>
      </c>
      <c r="AD134" s="214" t="str">
        <f>IF(AD132="","",VLOOKUP(AD132,'シフト記号表（勤務時間帯）'!$D$6:$Z$47,23,FALSE))</f>
        <v/>
      </c>
      <c r="AE134" s="214" t="str">
        <f>IF(AE132="","",VLOOKUP(AE132,'シフト記号表（勤務時間帯）'!$D$6:$Z$47,23,FALSE))</f>
        <v/>
      </c>
      <c r="AF134" s="214" t="str">
        <f>IF(AF132="","",VLOOKUP(AF132,'シフト記号表（勤務時間帯）'!$D$6:$Z$47,23,FALSE))</f>
        <v/>
      </c>
      <c r="AG134" s="214" t="str">
        <f>IF(AG132="","",VLOOKUP(AG132,'シフト記号表（勤務時間帯）'!$D$6:$Z$47,23,FALSE))</f>
        <v/>
      </c>
      <c r="AH134" s="215" t="str">
        <f>IF(AH132="","",VLOOKUP(AH132,'シフト記号表（勤務時間帯）'!$D$6:$Z$47,23,FALSE))</f>
        <v/>
      </c>
      <c r="AI134" s="213" t="str">
        <f>IF(AI132="","",VLOOKUP(AI132,'シフト記号表（勤務時間帯）'!$D$6:$Z$47,23,FALSE))</f>
        <v/>
      </c>
      <c r="AJ134" s="214" t="str">
        <f>IF(AJ132="","",VLOOKUP(AJ132,'シフト記号表（勤務時間帯）'!$D$6:$Z$47,23,FALSE))</f>
        <v/>
      </c>
      <c r="AK134" s="214" t="str">
        <f>IF(AK132="","",VLOOKUP(AK132,'シフト記号表（勤務時間帯）'!$D$6:$Z$47,23,FALSE))</f>
        <v/>
      </c>
      <c r="AL134" s="214" t="str">
        <f>IF(AL132="","",VLOOKUP(AL132,'シフト記号表（勤務時間帯）'!$D$6:$Z$47,23,FALSE))</f>
        <v/>
      </c>
      <c r="AM134" s="214" t="str">
        <f>IF(AM132="","",VLOOKUP(AM132,'シフト記号表（勤務時間帯）'!$D$6:$Z$47,23,FALSE))</f>
        <v/>
      </c>
      <c r="AN134" s="214" t="str">
        <f>IF(AN132="","",VLOOKUP(AN132,'シフト記号表（勤務時間帯）'!$D$6:$Z$47,23,FALSE))</f>
        <v/>
      </c>
      <c r="AO134" s="215" t="str">
        <f>IF(AO132="","",VLOOKUP(AO132,'シフト記号表（勤務時間帯）'!$D$6:$Z$47,23,FALSE))</f>
        <v/>
      </c>
      <c r="AP134" s="213" t="str">
        <f>IF(AP132="","",VLOOKUP(AP132,'シフト記号表（勤務時間帯）'!$D$6:$Z$47,23,FALSE))</f>
        <v/>
      </c>
      <c r="AQ134" s="214" t="str">
        <f>IF(AQ132="","",VLOOKUP(AQ132,'シフト記号表（勤務時間帯）'!$D$6:$Z$47,23,FALSE))</f>
        <v/>
      </c>
      <c r="AR134" s="214" t="str">
        <f>IF(AR132="","",VLOOKUP(AR132,'シフト記号表（勤務時間帯）'!$D$6:$Z$47,23,FALSE))</f>
        <v/>
      </c>
      <c r="AS134" s="214" t="str">
        <f>IF(AS132="","",VLOOKUP(AS132,'シフト記号表（勤務時間帯）'!$D$6:$Z$47,23,FALSE))</f>
        <v/>
      </c>
      <c r="AT134" s="214" t="str">
        <f>IF(AT132="","",VLOOKUP(AT132,'シフト記号表（勤務時間帯）'!$D$6:$Z$47,23,FALSE))</f>
        <v/>
      </c>
      <c r="AU134" s="214" t="str">
        <f>IF(AU132="","",VLOOKUP(AU132,'シフト記号表（勤務時間帯）'!$D$6:$Z$47,23,FALSE))</f>
        <v/>
      </c>
      <c r="AV134" s="215" t="str">
        <f>IF(AV132="","",VLOOKUP(AV132,'シフト記号表（勤務時間帯）'!$D$6:$Z$47,23,FALSE))</f>
        <v/>
      </c>
      <c r="AW134" s="213" t="str">
        <f>IF(AW132="","",VLOOKUP(AW132,'シフト記号表（勤務時間帯）'!$D$6:$Z$47,23,FALSE))</f>
        <v/>
      </c>
      <c r="AX134" s="214" t="str">
        <f>IF(AX132="","",VLOOKUP(AX132,'シフト記号表（勤務時間帯）'!$D$6:$Z$47,23,FALSE))</f>
        <v/>
      </c>
      <c r="AY134" s="214" t="str">
        <f>IF(AY132="","",VLOOKUP(AY132,'シフト記号表（勤務時間帯）'!$D$6:$Z$47,23,FALSE))</f>
        <v/>
      </c>
      <c r="AZ134" s="254">
        <f>IF($BC$3="４週",SUM(U134:AV134),IF($BC$3="暦月",SUM(U134:AY134),""))</f>
        <v>0</v>
      </c>
      <c r="BA134" s="255"/>
      <c r="BB134" s="256">
        <f>IF($BC$3="４週",AZ134/4,IF($BC$3="暦月",(AZ134/($BC$8/7)),""))</f>
        <v>0</v>
      </c>
      <c r="BC134" s="255"/>
      <c r="BD134" s="248"/>
      <c r="BE134" s="249"/>
      <c r="BF134" s="249"/>
      <c r="BG134" s="249"/>
      <c r="BH134" s="250"/>
    </row>
    <row r="135" spans="2:60" ht="20.25" customHeight="1" x14ac:dyDescent="0.45">
      <c r="B135" s="129"/>
      <c r="C135" s="381"/>
      <c r="D135" s="382"/>
      <c r="E135" s="383"/>
      <c r="F135" s="177"/>
      <c r="G135" s="173"/>
      <c r="H135" s="343"/>
      <c r="I135" s="257"/>
      <c r="J135" s="258"/>
      <c r="K135" s="258"/>
      <c r="L135" s="259"/>
      <c r="M135" s="270"/>
      <c r="N135" s="271"/>
      <c r="O135" s="272"/>
      <c r="P135" s="44" t="s">
        <v>18</v>
      </c>
      <c r="Q135" s="45"/>
      <c r="R135" s="45"/>
      <c r="S135" s="46"/>
      <c r="T135" s="60"/>
      <c r="U135" s="216"/>
      <c r="V135" s="217"/>
      <c r="W135" s="217"/>
      <c r="X135" s="217"/>
      <c r="Y135" s="217"/>
      <c r="Z135" s="217"/>
      <c r="AA135" s="218"/>
      <c r="AB135" s="216"/>
      <c r="AC135" s="217"/>
      <c r="AD135" s="217"/>
      <c r="AE135" s="217"/>
      <c r="AF135" s="217"/>
      <c r="AG135" s="217"/>
      <c r="AH135" s="218"/>
      <c r="AI135" s="216"/>
      <c r="AJ135" s="217"/>
      <c r="AK135" s="217"/>
      <c r="AL135" s="217"/>
      <c r="AM135" s="217"/>
      <c r="AN135" s="217"/>
      <c r="AO135" s="218"/>
      <c r="AP135" s="216"/>
      <c r="AQ135" s="217"/>
      <c r="AR135" s="217"/>
      <c r="AS135" s="217"/>
      <c r="AT135" s="217"/>
      <c r="AU135" s="217"/>
      <c r="AV135" s="218"/>
      <c r="AW135" s="216"/>
      <c r="AX135" s="217"/>
      <c r="AY135" s="217"/>
      <c r="AZ135" s="279"/>
      <c r="BA135" s="280"/>
      <c r="BB135" s="281"/>
      <c r="BC135" s="280"/>
      <c r="BD135" s="242"/>
      <c r="BE135" s="243"/>
      <c r="BF135" s="243"/>
      <c r="BG135" s="243"/>
      <c r="BH135" s="244"/>
    </row>
    <row r="136" spans="2:60" ht="20.25" customHeight="1" x14ac:dyDescent="0.45">
      <c r="B136" s="125">
        <f>B133+1</f>
        <v>39</v>
      </c>
      <c r="C136" s="375"/>
      <c r="D136" s="376"/>
      <c r="E136" s="377"/>
      <c r="F136" s="178">
        <f>C135</f>
        <v>0</v>
      </c>
      <c r="G136" s="174"/>
      <c r="H136" s="336"/>
      <c r="I136" s="260"/>
      <c r="J136" s="261"/>
      <c r="K136" s="261"/>
      <c r="L136" s="262"/>
      <c r="M136" s="273"/>
      <c r="N136" s="274"/>
      <c r="O136" s="275"/>
      <c r="P136" s="23" t="s">
        <v>72</v>
      </c>
      <c r="Q136" s="24"/>
      <c r="R136" s="24"/>
      <c r="S136" s="19"/>
      <c r="T136" s="53"/>
      <c r="U136" s="210" t="str">
        <f>IF(U135="","",VLOOKUP(U135,'シフト記号表（勤務時間帯）'!$D$6:$X$47,21,FALSE))</f>
        <v/>
      </c>
      <c r="V136" s="211" t="str">
        <f>IF(V135="","",VLOOKUP(V135,'シフト記号表（勤務時間帯）'!$D$6:$X$47,21,FALSE))</f>
        <v/>
      </c>
      <c r="W136" s="211" t="str">
        <f>IF(W135="","",VLOOKUP(W135,'シフト記号表（勤務時間帯）'!$D$6:$X$47,21,FALSE))</f>
        <v/>
      </c>
      <c r="X136" s="211" t="str">
        <f>IF(X135="","",VLOOKUP(X135,'シフト記号表（勤務時間帯）'!$D$6:$X$47,21,FALSE))</f>
        <v/>
      </c>
      <c r="Y136" s="211" t="str">
        <f>IF(Y135="","",VLOOKUP(Y135,'シフト記号表（勤務時間帯）'!$D$6:$X$47,21,FALSE))</f>
        <v/>
      </c>
      <c r="Z136" s="211" t="str">
        <f>IF(Z135="","",VLOOKUP(Z135,'シフト記号表（勤務時間帯）'!$D$6:$X$47,21,FALSE))</f>
        <v/>
      </c>
      <c r="AA136" s="212" t="str">
        <f>IF(AA135="","",VLOOKUP(AA135,'シフト記号表（勤務時間帯）'!$D$6:$X$47,21,FALSE))</f>
        <v/>
      </c>
      <c r="AB136" s="210" t="str">
        <f>IF(AB135="","",VLOOKUP(AB135,'シフト記号表（勤務時間帯）'!$D$6:$X$47,21,FALSE))</f>
        <v/>
      </c>
      <c r="AC136" s="211" t="str">
        <f>IF(AC135="","",VLOOKUP(AC135,'シフト記号表（勤務時間帯）'!$D$6:$X$47,21,FALSE))</f>
        <v/>
      </c>
      <c r="AD136" s="211" t="str">
        <f>IF(AD135="","",VLOOKUP(AD135,'シフト記号表（勤務時間帯）'!$D$6:$X$47,21,FALSE))</f>
        <v/>
      </c>
      <c r="AE136" s="211" t="str">
        <f>IF(AE135="","",VLOOKUP(AE135,'シフト記号表（勤務時間帯）'!$D$6:$X$47,21,FALSE))</f>
        <v/>
      </c>
      <c r="AF136" s="211" t="str">
        <f>IF(AF135="","",VLOOKUP(AF135,'シフト記号表（勤務時間帯）'!$D$6:$X$47,21,FALSE))</f>
        <v/>
      </c>
      <c r="AG136" s="211" t="str">
        <f>IF(AG135="","",VLOOKUP(AG135,'シフト記号表（勤務時間帯）'!$D$6:$X$47,21,FALSE))</f>
        <v/>
      </c>
      <c r="AH136" s="212" t="str">
        <f>IF(AH135="","",VLOOKUP(AH135,'シフト記号表（勤務時間帯）'!$D$6:$X$47,21,FALSE))</f>
        <v/>
      </c>
      <c r="AI136" s="210" t="str">
        <f>IF(AI135="","",VLOOKUP(AI135,'シフト記号表（勤務時間帯）'!$D$6:$X$47,21,FALSE))</f>
        <v/>
      </c>
      <c r="AJ136" s="211" t="str">
        <f>IF(AJ135="","",VLOOKUP(AJ135,'シフト記号表（勤務時間帯）'!$D$6:$X$47,21,FALSE))</f>
        <v/>
      </c>
      <c r="AK136" s="211" t="str">
        <f>IF(AK135="","",VLOOKUP(AK135,'シフト記号表（勤務時間帯）'!$D$6:$X$47,21,FALSE))</f>
        <v/>
      </c>
      <c r="AL136" s="211" t="str">
        <f>IF(AL135="","",VLOOKUP(AL135,'シフト記号表（勤務時間帯）'!$D$6:$X$47,21,FALSE))</f>
        <v/>
      </c>
      <c r="AM136" s="211" t="str">
        <f>IF(AM135="","",VLOOKUP(AM135,'シフト記号表（勤務時間帯）'!$D$6:$X$47,21,FALSE))</f>
        <v/>
      </c>
      <c r="AN136" s="211" t="str">
        <f>IF(AN135="","",VLOOKUP(AN135,'シフト記号表（勤務時間帯）'!$D$6:$X$47,21,FALSE))</f>
        <v/>
      </c>
      <c r="AO136" s="212" t="str">
        <f>IF(AO135="","",VLOOKUP(AO135,'シフト記号表（勤務時間帯）'!$D$6:$X$47,21,FALSE))</f>
        <v/>
      </c>
      <c r="AP136" s="210" t="str">
        <f>IF(AP135="","",VLOOKUP(AP135,'シフト記号表（勤務時間帯）'!$D$6:$X$47,21,FALSE))</f>
        <v/>
      </c>
      <c r="AQ136" s="211" t="str">
        <f>IF(AQ135="","",VLOOKUP(AQ135,'シフト記号表（勤務時間帯）'!$D$6:$X$47,21,FALSE))</f>
        <v/>
      </c>
      <c r="AR136" s="211" t="str">
        <f>IF(AR135="","",VLOOKUP(AR135,'シフト記号表（勤務時間帯）'!$D$6:$X$47,21,FALSE))</f>
        <v/>
      </c>
      <c r="AS136" s="211" t="str">
        <f>IF(AS135="","",VLOOKUP(AS135,'シフト記号表（勤務時間帯）'!$D$6:$X$47,21,FALSE))</f>
        <v/>
      </c>
      <c r="AT136" s="211" t="str">
        <f>IF(AT135="","",VLOOKUP(AT135,'シフト記号表（勤務時間帯）'!$D$6:$X$47,21,FALSE))</f>
        <v/>
      </c>
      <c r="AU136" s="211" t="str">
        <f>IF(AU135="","",VLOOKUP(AU135,'シフト記号表（勤務時間帯）'!$D$6:$X$47,21,FALSE))</f>
        <v/>
      </c>
      <c r="AV136" s="212" t="str">
        <f>IF(AV135="","",VLOOKUP(AV135,'シフト記号表（勤務時間帯）'!$D$6:$X$47,21,FALSE))</f>
        <v/>
      </c>
      <c r="AW136" s="210" t="str">
        <f>IF(AW135="","",VLOOKUP(AW135,'シフト記号表（勤務時間帯）'!$D$6:$X$47,21,FALSE))</f>
        <v/>
      </c>
      <c r="AX136" s="211" t="str">
        <f>IF(AX135="","",VLOOKUP(AX135,'シフト記号表（勤務時間帯）'!$D$6:$X$47,21,FALSE))</f>
        <v/>
      </c>
      <c r="AY136" s="211" t="str">
        <f>IF(AY135="","",VLOOKUP(AY135,'シフト記号表（勤務時間帯）'!$D$6:$X$47,21,FALSE))</f>
        <v/>
      </c>
      <c r="AZ136" s="251">
        <f>IF($BC$3="４週",SUM(U136:AV136),IF($BC$3="暦月",SUM(U136:AY136),""))</f>
        <v>0</v>
      </c>
      <c r="BA136" s="252"/>
      <c r="BB136" s="253">
        <f>IF($BC$3="４週",AZ136/4,IF($BC$3="暦月",(AZ136/($BC$8/7)),""))</f>
        <v>0</v>
      </c>
      <c r="BC136" s="252"/>
      <c r="BD136" s="245"/>
      <c r="BE136" s="246"/>
      <c r="BF136" s="246"/>
      <c r="BG136" s="246"/>
      <c r="BH136" s="247"/>
    </row>
    <row r="137" spans="2:60" ht="20.25" customHeight="1" x14ac:dyDescent="0.45">
      <c r="B137" s="127"/>
      <c r="C137" s="378"/>
      <c r="D137" s="379"/>
      <c r="E137" s="380"/>
      <c r="F137" s="179"/>
      <c r="G137" s="175">
        <f>C135</f>
        <v>0</v>
      </c>
      <c r="H137" s="337"/>
      <c r="I137" s="263"/>
      <c r="J137" s="264"/>
      <c r="K137" s="264"/>
      <c r="L137" s="265"/>
      <c r="M137" s="276"/>
      <c r="N137" s="277"/>
      <c r="O137" s="278"/>
      <c r="P137" s="206" t="s">
        <v>73</v>
      </c>
      <c r="Q137" s="26"/>
      <c r="R137" s="26"/>
      <c r="S137" s="18"/>
      <c r="T137" s="57"/>
      <c r="U137" s="213" t="str">
        <f>IF(U135="","",VLOOKUP(U135,'シフト記号表（勤務時間帯）'!$D$6:$Z$47,23,FALSE))</f>
        <v/>
      </c>
      <c r="V137" s="214" t="str">
        <f>IF(V135="","",VLOOKUP(V135,'シフト記号表（勤務時間帯）'!$D$6:$Z$47,23,FALSE))</f>
        <v/>
      </c>
      <c r="W137" s="214" t="str">
        <f>IF(W135="","",VLOOKUP(W135,'シフト記号表（勤務時間帯）'!$D$6:$Z$47,23,FALSE))</f>
        <v/>
      </c>
      <c r="X137" s="214" t="str">
        <f>IF(X135="","",VLOOKUP(X135,'シフト記号表（勤務時間帯）'!$D$6:$Z$47,23,FALSE))</f>
        <v/>
      </c>
      <c r="Y137" s="214" t="str">
        <f>IF(Y135="","",VLOOKUP(Y135,'シフト記号表（勤務時間帯）'!$D$6:$Z$47,23,FALSE))</f>
        <v/>
      </c>
      <c r="Z137" s="214" t="str">
        <f>IF(Z135="","",VLOOKUP(Z135,'シフト記号表（勤務時間帯）'!$D$6:$Z$47,23,FALSE))</f>
        <v/>
      </c>
      <c r="AA137" s="215" t="str">
        <f>IF(AA135="","",VLOOKUP(AA135,'シフト記号表（勤務時間帯）'!$D$6:$Z$47,23,FALSE))</f>
        <v/>
      </c>
      <c r="AB137" s="213" t="str">
        <f>IF(AB135="","",VLOOKUP(AB135,'シフト記号表（勤務時間帯）'!$D$6:$Z$47,23,FALSE))</f>
        <v/>
      </c>
      <c r="AC137" s="214" t="str">
        <f>IF(AC135="","",VLOOKUP(AC135,'シフト記号表（勤務時間帯）'!$D$6:$Z$47,23,FALSE))</f>
        <v/>
      </c>
      <c r="AD137" s="214" t="str">
        <f>IF(AD135="","",VLOOKUP(AD135,'シフト記号表（勤務時間帯）'!$D$6:$Z$47,23,FALSE))</f>
        <v/>
      </c>
      <c r="AE137" s="214" t="str">
        <f>IF(AE135="","",VLOOKUP(AE135,'シフト記号表（勤務時間帯）'!$D$6:$Z$47,23,FALSE))</f>
        <v/>
      </c>
      <c r="AF137" s="214" t="str">
        <f>IF(AF135="","",VLOOKUP(AF135,'シフト記号表（勤務時間帯）'!$D$6:$Z$47,23,FALSE))</f>
        <v/>
      </c>
      <c r="AG137" s="214" t="str">
        <f>IF(AG135="","",VLOOKUP(AG135,'シフト記号表（勤務時間帯）'!$D$6:$Z$47,23,FALSE))</f>
        <v/>
      </c>
      <c r="AH137" s="215" t="str">
        <f>IF(AH135="","",VLOOKUP(AH135,'シフト記号表（勤務時間帯）'!$D$6:$Z$47,23,FALSE))</f>
        <v/>
      </c>
      <c r="AI137" s="213" t="str">
        <f>IF(AI135="","",VLOOKUP(AI135,'シフト記号表（勤務時間帯）'!$D$6:$Z$47,23,FALSE))</f>
        <v/>
      </c>
      <c r="AJ137" s="214" t="str">
        <f>IF(AJ135="","",VLOOKUP(AJ135,'シフト記号表（勤務時間帯）'!$D$6:$Z$47,23,FALSE))</f>
        <v/>
      </c>
      <c r="AK137" s="214" t="str">
        <f>IF(AK135="","",VLOOKUP(AK135,'シフト記号表（勤務時間帯）'!$D$6:$Z$47,23,FALSE))</f>
        <v/>
      </c>
      <c r="AL137" s="214" t="str">
        <f>IF(AL135="","",VLOOKUP(AL135,'シフト記号表（勤務時間帯）'!$D$6:$Z$47,23,FALSE))</f>
        <v/>
      </c>
      <c r="AM137" s="214" t="str">
        <f>IF(AM135="","",VLOOKUP(AM135,'シフト記号表（勤務時間帯）'!$D$6:$Z$47,23,FALSE))</f>
        <v/>
      </c>
      <c r="AN137" s="214" t="str">
        <f>IF(AN135="","",VLOOKUP(AN135,'シフト記号表（勤務時間帯）'!$D$6:$Z$47,23,FALSE))</f>
        <v/>
      </c>
      <c r="AO137" s="215" t="str">
        <f>IF(AO135="","",VLOOKUP(AO135,'シフト記号表（勤務時間帯）'!$D$6:$Z$47,23,FALSE))</f>
        <v/>
      </c>
      <c r="AP137" s="213" t="str">
        <f>IF(AP135="","",VLOOKUP(AP135,'シフト記号表（勤務時間帯）'!$D$6:$Z$47,23,FALSE))</f>
        <v/>
      </c>
      <c r="AQ137" s="214" t="str">
        <f>IF(AQ135="","",VLOOKUP(AQ135,'シフト記号表（勤務時間帯）'!$D$6:$Z$47,23,FALSE))</f>
        <v/>
      </c>
      <c r="AR137" s="214" t="str">
        <f>IF(AR135="","",VLOOKUP(AR135,'シフト記号表（勤務時間帯）'!$D$6:$Z$47,23,FALSE))</f>
        <v/>
      </c>
      <c r="AS137" s="214" t="str">
        <f>IF(AS135="","",VLOOKUP(AS135,'シフト記号表（勤務時間帯）'!$D$6:$Z$47,23,FALSE))</f>
        <v/>
      </c>
      <c r="AT137" s="214" t="str">
        <f>IF(AT135="","",VLOOKUP(AT135,'シフト記号表（勤務時間帯）'!$D$6:$Z$47,23,FALSE))</f>
        <v/>
      </c>
      <c r="AU137" s="214" t="str">
        <f>IF(AU135="","",VLOOKUP(AU135,'シフト記号表（勤務時間帯）'!$D$6:$Z$47,23,FALSE))</f>
        <v/>
      </c>
      <c r="AV137" s="215" t="str">
        <f>IF(AV135="","",VLOOKUP(AV135,'シフト記号表（勤務時間帯）'!$D$6:$Z$47,23,FALSE))</f>
        <v/>
      </c>
      <c r="AW137" s="213" t="str">
        <f>IF(AW135="","",VLOOKUP(AW135,'シフト記号表（勤務時間帯）'!$D$6:$Z$47,23,FALSE))</f>
        <v/>
      </c>
      <c r="AX137" s="214" t="str">
        <f>IF(AX135="","",VLOOKUP(AX135,'シフト記号表（勤務時間帯）'!$D$6:$Z$47,23,FALSE))</f>
        <v/>
      </c>
      <c r="AY137" s="214" t="str">
        <f>IF(AY135="","",VLOOKUP(AY135,'シフト記号表（勤務時間帯）'!$D$6:$Z$47,23,FALSE))</f>
        <v/>
      </c>
      <c r="AZ137" s="254">
        <f>IF($BC$3="４週",SUM(U137:AV137),IF($BC$3="暦月",SUM(U137:AY137),""))</f>
        <v>0</v>
      </c>
      <c r="BA137" s="255"/>
      <c r="BB137" s="256">
        <f>IF($BC$3="４週",AZ137/4,IF($BC$3="暦月",(AZ137/($BC$8/7)),""))</f>
        <v>0</v>
      </c>
      <c r="BC137" s="255"/>
      <c r="BD137" s="248"/>
      <c r="BE137" s="249"/>
      <c r="BF137" s="249"/>
      <c r="BG137" s="249"/>
      <c r="BH137" s="250"/>
    </row>
    <row r="138" spans="2:60" ht="20.25" customHeight="1" x14ac:dyDescent="0.45">
      <c r="B138" s="129"/>
      <c r="C138" s="381"/>
      <c r="D138" s="382"/>
      <c r="E138" s="383"/>
      <c r="F138" s="177"/>
      <c r="G138" s="173"/>
      <c r="H138" s="343"/>
      <c r="I138" s="257"/>
      <c r="J138" s="258"/>
      <c r="K138" s="258"/>
      <c r="L138" s="259"/>
      <c r="M138" s="270"/>
      <c r="N138" s="271"/>
      <c r="O138" s="272"/>
      <c r="P138" s="44" t="s">
        <v>18</v>
      </c>
      <c r="Q138" s="45"/>
      <c r="R138" s="45"/>
      <c r="S138" s="46"/>
      <c r="T138" s="60"/>
      <c r="U138" s="216"/>
      <c r="V138" s="217"/>
      <c r="W138" s="217"/>
      <c r="X138" s="217"/>
      <c r="Y138" s="217"/>
      <c r="Z138" s="217"/>
      <c r="AA138" s="218"/>
      <c r="AB138" s="216"/>
      <c r="AC138" s="217"/>
      <c r="AD138" s="217"/>
      <c r="AE138" s="217"/>
      <c r="AF138" s="217"/>
      <c r="AG138" s="217"/>
      <c r="AH138" s="218"/>
      <c r="AI138" s="216"/>
      <c r="AJ138" s="217"/>
      <c r="AK138" s="217"/>
      <c r="AL138" s="217"/>
      <c r="AM138" s="217"/>
      <c r="AN138" s="217"/>
      <c r="AO138" s="218"/>
      <c r="AP138" s="216"/>
      <c r="AQ138" s="217"/>
      <c r="AR138" s="217"/>
      <c r="AS138" s="217"/>
      <c r="AT138" s="217"/>
      <c r="AU138" s="217"/>
      <c r="AV138" s="218"/>
      <c r="AW138" s="216"/>
      <c r="AX138" s="217"/>
      <c r="AY138" s="217"/>
      <c r="AZ138" s="279"/>
      <c r="BA138" s="280"/>
      <c r="BB138" s="281"/>
      <c r="BC138" s="280"/>
      <c r="BD138" s="242"/>
      <c r="BE138" s="243"/>
      <c r="BF138" s="243"/>
      <c r="BG138" s="243"/>
      <c r="BH138" s="244"/>
    </row>
    <row r="139" spans="2:60" ht="20.25" customHeight="1" x14ac:dyDescent="0.45">
      <c r="B139" s="125">
        <f>B136+1</f>
        <v>40</v>
      </c>
      <c r="C139" s="375"/>
      <c r="D139" s="376"/>
      <c r="E139" s="377"/>
      <c r="F139" s="178">
        <f>C138</f>
        <v>0</v>
      </c>
      <c r="G139" s="174"/>
      <c r="H139" s="336"/>
      <c r="I139" s="260"/>
      <c r="J139" s="261"/>
      <c r="K139" s="261"/>
      <c r="L139" s="262"/>
      <c r="M139" s="273"/>
      <c r="N139" s="274"/>
      <c r="O139" s="275"/>
      <c r="P139" s="23" t="s">
        <v>72</v>
      </c>
      <c r="Q139" s="24"/>
      <c r="R139" s="24"/>
      <c r="S139" s="19"/>
      <c r="T139" s="53"/>
      <c r="U139" s="210" t="str">
        <f>IF(U138="","",VLOOKUP(U138,'シフト記号表（勤務時間帯）'!$D$6:$X$47,21,FALSE))</f>
        <v/>
      </c>
      <c r="V139" s="211" t="str">
        <f>IF(V138="","",VLOOKUP(V138,'シフト記号表（勤務時間帯）'!$D$6:$X$47,21,FALSE))</f>
        <v/>
      </c>
      <c r="W139" s="211" t="str">
        <f>IF(W138="","",VLOOKUP(W138,'シフト記号表（勤務時間帯）'!$D$6:$X$47,21,FALSE))</f>
        <v/>
      </c>
      <c r="X139" s="211" t="str">
        <f>IF(X138="","",VLOOKUP(X138,'シフト記号表（勤務時間帯）'!$D$6:$X$47,21,FALSE))</f>
        <v/>
      </c>
      <c r="Y139" s="211" t="str">
        <f>IF(Y138="","",VLOOKUP(Y138,'シフト記号表（勤務時間帯）'!$D$6:$X$47,21,FALSE))</f>
        <v/>
      </c>
      <c r="Z139" s="211" t="str">
        <f>IF(Z138="","",VLOOKUP(Z138,'シフト記号表（勤務時間帯）'!$D$6:$X$47,21,FALSE))</f>
        <v/>
      </c>
      <c r="AA139" s="212" t="str">
        <f>IF(AA138="","",VLOOKUP(AA138,'シフト記号表（勤務時間帯）'!$D$6:$X$47,21,FALSE))</f>
        <v/>
      </c>
      <c r="AB139" s="210" t="str">
        <f>IF(AB138="","",VLOOKUP(AB138,'シフト記号表（勤務時間帯）'!$D$6:$X$47,21,FALSE))</f>
        <v/>
      </c>
      <c r="AC139" s="211" t="str">
        <f>IF(AC138="","",VLOOKUP(AC138,'シフト記号表（勤務時間帯）'!$D$6:$X$47,21,FALSE))</f>
        <v/>
      </c>
      <c r="AD139" s="211" t="str">
        <f>IF(AD138="","",VLOOKUP(AD138,'シフト記号表（勤務時間帯）'!$D$6:$X$47,21,FALSE))</f>
        <v/>
      </c>
      <c r="AE139" s="211" t="str">
        <f>IF(AE138="","",VLOOKUP(AE138,'シフト記号表（勤務時間帯）'!$D$6:$X$47,21,FALSE))</f>
        <v/>
      </c>
      <c r="AF139" s="211" t="str">
        <f>IF(AF138="","",VLOOKUP(AF138,'シフト記号表（勤務時間帯）'!$D$6:$X$47,21,FALSE))</f>
        <v/>
      </c>
      <c r="AG139" s="211" t="str">
        <f>IF(AG138="","",VLOOKUP(AG138,'シフト記号表（勤務時間帯）'!$D$6:$X$47,21,FALSE))</f>
        <v/>
      </c>
      <c r="AH139" s="212" t="str">
        <f>IF(AH138="","",VLOOKUP(AH138,'シフト記号表（勤務時間帯）'!$D$6:$X$47,21,FALSE))</f>
        <v/>
      </c>
      <c r="AI139" s="210" t="str">
        <f>IF(AI138="","",VLOOKUP(AI138,'シフト記号表（勤務時間帯）'!$D$6:$X$47,21,FALSE))</f>
        <v/>
      </c>
      <c r="AJ139" s="211" t="str">
        <f>IF(AJ138="","",VLOOKUP(AJ138,'シフト記号表（勤務時間帯）'!$D$6:$X$47,21,FALSE))</f>
        <v/>
      </c>
      <c r="AK139" s="211" t="str">
        <f>IF(AK138="","",VLOOKUP(AK138,'シフト記号表（勤務時間帯）'!$D$6:$X$47,21,FALSE))</f>
        <v/>
      </c>
      <c r="AL139" s="211" t="str">
        <f>IF(AL138="","",VLOOKUP(AL138,'シフト記号表（勤務時間帯）'!$D$6:$X$47,21,FALSE))</f>
        <v/>
      </c>
      <c r="AM139" s="211" t="str">
        <f>IF(AM138="","",VLOOKUP(AM138,'シフト記号表（勤務時間帯）'!$D$6:$X$47,21,FALSE))</f>
        <v/>
      </c>
      <c r="AN139" s="211" t="str">
        <f>IF(AN138="","",VLOOKUP(AN138,'シフト記号表（勤務時間帯）'!$D$6:$X$47,21,FALSE))</f>
        <v/>
      </c>
      <c r="AO139" s="212" t="str">
        <f>IF(AO138="","",VLOOKUP(AO138,'シフト記号表（勤務時間帯）'!$D$6:$X$47,21,FALSE))</f>
        <v/>
      </c>
      <c r="AP139" s="210" t="str">
        <f>IF(AP138="","",VLOOKUP(AP138,'シフト記号表（勤務時間帯）'!$D$6:$X$47,21,FALSE))</f>
        <v/>
      </c>
      <c r="AQ139" s="211" t="str">
        <f>IF(AQ138="","",VLOOKUP(AQ138,'シフト記号表（勤務時間帯）'!$D$6:$X$47,21,FALSE))</f>
        <v/>
      </c>
      <c r="AR139" s="211" t="str">
        <f>IF(AR138="","",VLOOKUP(AR138,'シフト記号表（勤務時間帯）'!$D$6:$X$47,21,FALSE))</f>
        <v/>
      </c>
      <c r="AS139" s="211" t="str">
        <f>IF(AS138="","",VLOOKUP(AS138,'シフト記号表（勤務時間帯）'!$D$6:$X$47,21,FALSE))</f>
        <v/>
      </c>
      <c r="AT139" s="211" t="str">
        <f>IF(AT138="","",VLOOKUP(AT138,'シフト記号表（勤務時間帯）'!$D$6:$X$47,21,FALSE))</f>
        <v/>
      </c>
      <c r="AU139" s="211" t="str">
        <f>IF(AU138="","",VLOOKUP(AU138,'シフト記号表（勤務時間帯）'!$D$6:$X$47,21,FALSE))</f>
        <v/>
      </c>
      <c r="AV139" s="212" t="str">
        <f>IF(AV138="","",VLOOKUP(AV138,'シフト記号表（勤務時間帯）'!$D$6:$X$47,21,FALSE))</f>
        <v/>
      </c>
      <c r="AW139" s="210" t="str">
        <f>IF(AW138="","",VLOOKUP(AW138,'シフト記号表（勤務時間帯）'!$D$6:$X$47,21,FALSE))</f>
        <v/>
      </c>
      <c r="AX139" s="211" t="str">
        <f>IF(AX138="","",VLOOKUP(AX138,'シフト記号表（勤務時間帯）'!$D$6:$X$47,21,FALSE))</f>
        <v/>
      </c>
      <c r="AY139" s="211" t="str">
        <f>IF(AY138="","",VLOOKUP(AY138,'シフト記号表（勤務時間帯）'!$D$6:$X$47,21,FALSE))</f>
        <v/>
      </c>
      <c r="AZ139" s="251">
        <f>IF($BC$3="４週",SUM(U139:AV139),IF($BC$3="暦月",SUM(U139:AY139),""))</f>
        <v>0</v>
      </c>
      <c r="BA139" s="252"/>
      <c r="BB139" s="253">
        <f>IF($BC$3="４週",AZ139/4,IF($BC$3="暦月",(AZ139/($BC$8/7)),""))</f>
        <v>0</v>
      </c>
      <c r="BC139" s="252"/>
      <c r="BD139" s="245"/>
      <c r="BE139" s="246"/>
      <c r="BF139" s="246"/>
      <c r="BG139" s="246"/>
      <c r="BH139" s="247"/>
    </row>
    <row r="140" spans="2:60" ht="20.25" customHeight="1" x14ac:dyDescent="0.45">
      <c r="B140" s="127"/>
      <c r="C140" s="378"/>
      <c r="D140" s="379"/>
      <c r="E140" s="380"/>
      <c r="F140" s="179"/>
      <c r="G140" s="175">
        <f>C138</f>
        <v>0</v>
      </c>
      <c r="H140" s="337"/>
      <c r="I140" s="263"/>
      <c r="J140" s="264"/>
      <c r="K140" s="264"/>
      <c r="L140" s="265"/>
      <c r="M140" s="276"/>
      <c r="N140" s="277"/>
      <c r="O140" s="278"/>
      <c r="P140" s="206" t="s">
        <v>73</v>
      </c>
      <c r="Q140" s="26"/>
      <c r="R140" s="26"/>
      <c r="S140" s="18"/>
      <c r="T140" s="57"/>
      <c r="U140" s="213" t="str">
        <f>IF(U138="","",VLOOKUP(U138,'シフト記号表（勤務時間帯）'!$D$6:$Z$47,23,FALSE))</f>
        <v/>
      </c>
      <c r="V140" s="214" t="str">
        <f>IF(V138="","",VLOOKUP(V138,'シフト記号表（勤務時間帯）'!$D$6:$Z$47,23,FALSE))</f>
        <v/>
      </c>
      <c r="W140" s="214" t="str">
        <f>IF(W138="","",VLOOKUP(W138,'シフト記号表（勤務時間帯）'!$D$6:$Z$47,23,FALSE))</f>
        <v/>
      </c>
      <c r="X140" s="214" t="str">
        <f>IF(X138="","",VLOOKUP(X138,'シフト記号表（勤務時間帯）'!$D$6:$Z$47,23,FALSE))</f>
        <v/>
      </c>
      <c r="Y140" s="214" t="str">
        <f>IF(Y138="","",VLOOKUP(Y138,'シフト記号表（勤務時間帯）'!$D$6:$Z$47,23,FALSE))</f>
        <v/>
      </c>
      <c r="Z140" s="214" t="str">
        <f>IF(Z138="","",VLOOKUP(Z138,'シフト記号表（勤務時間帯）'!$D$6:$Z$47,23,FALSE))</f>
        <v/>
      </c>
      <c r="AA140" s="215" t="str">
        <f>IF(AA138="","",VLOOKUP(AA138,'シフト記号表（勤務時間帯）'!$D$6:$Z$47,23,FALSE))</f>
        <v/>
      </c>
      <c r="AB140" s="213" t="str">
        <f>IF(AB138="","",VLOOKUP(AB138,'シフト記号表（勤務時間帯）'!$D$6:$Z$47,23,FALSE))</f>
        <v/>
      </c>
      <c r="AC140" s="214" t="str">
        <f>IF(AC138="","",VLOOKUP(AC138,'シフト記号表（勤務時間帯）'!$D$6:$Z$47,23,FALSE))</f>
        <v/>
      </c>
      <c r="AD140" s="214" t="str">
        <f>IF(AD138="","",VLOOKUP(AD138,'シフト記号表（勤務時間帯）'!$D$6:$Z$47,23,FALSE))</f>
        <v/>
      </c>
      <c r="AE140" s="214" t="str">
        <f>IF(AE138="","",VLOOKUP(AE138,'シフト記号表（勤務時間帯）'!$D$6:$Z$47,23,FALSE))</f>
        <v/>
      </c>
      <c r="AF140" s="214" t="str">
        <f>IF(AF138="","",VLOOKUP(AF138,'シフト記号表（勤務時間帯）'!$D$6:$Z$47,23,FALSE))</f>
        <v/>
      </c>
      <c r="AG140" s="214" t="str">
        <f>IF(AG138="","",VLOOKUP(AG138,'シフト記号表（勤務時間帯）'!$D$6:$Z$47,23,FALSE))</f>
        <v/>
      </c>
      <c r="AH140" s="215" t="str">
        <f>IF(AH138="","",VLOOKUP(AH138,'シフト記号表（勤務時間帯）'!$D$6:$Z$47,23,FALSE))</f>
        <v/>
      </c>
      <c r="AI140" s="213" t="str">
        <f>IF(AI138="","",VLOOKUP(AI138,'シフト記号表（勤務時間帯）'!$D$6:$Z$47,23,FALSE))</f>
        <v/>
      </c>
      <c r="AJ140" s="214" t="str">
        <f>IF(AJ138="","",VLOOKUP(AJ138,'シフト記号表（勤務時間帯）'!$D$6:$Z$47,23,FALSE))</f>
        <v/>
      </c>
      <c r="AK140" s="214" t="str">
        <f>IF(AK138="","",VLOOKUP(AK138,'シフト記号表（勤務時間帯）'!$D$6:$Z$47,23,FALSE))</f>
        <v/>
      </c>
      <c r="AL140" s="214" t="str">
        <f>IF(AL138="","",VLOOKUP(AL138,'シフト記号表（勤務時間帯）'!$D$6:$Z$47,23,FALSE))</f>
        <v/>
      </c>
      <c r="AM140" s="214" t="str">
        <f>IF(AM138="","",VLOOKUP(AM138,'シフト記号表（勤務時間帯）'!$D$6:$Z$47,23,FALSE))</f>
        <v/>
      </c>
      <c r="AN140" s="214" t="str">
        <f>IF(AN138="","",VLOOKUP(AN138,'シフト記号表（勤務時間帯）'!$D$6:$Z$47,23,FALSE))</f>
        <v/>
      </c>
      <c r="AO140" s="215" t="str">
        <f>IF(AO138="","",VLOOKUP(AO138,'シフト記号表（勤務時間帯）'!$D$6:$Z$47,23,FALSE))</f>
        <v/>
      </c>
      <c r="AP140" s="213" t="str">
        <f>IF(AP138="","",VLOOKUP(AP138,'シフト記号表（勤務時間帯）'!$D$6:$Z$47,23,FALSE))</f>
        <v/>
      </c>
      <c r="AQ140" s="214" t="str">
        <f>IF(AQ138="","",VLOOKUP(AQ138,'シフト記号表（勤務時間帯）'!$D$6:$Z$47,23,FALSE))</f>
        <v/>
      </c>
      <c r="AR140" s="214" t="str">
        <f>IF(AR138="","",VLOOKUP(AR138,'シフト記号表（勤務時間帯）'!$D$6:$Z$47,23,FALSE))</f>
        <v/>
      </c>
      <c r="AS140" s="214" t="str">
        <f>IF(AS138="","",VLOOKUP(AS138,'シフト記号表（勤務時間帯）'!$D$6:$Z$47,23,FALSE))</f>
        <v/>
      </c>
      <c r="AT140" s="214" t="str">
        <f>IF(AT138="","",VLOOKUP(AT138,'シフト記号表（勤務時間帯）'!$D$6:$Z$47,23,FALSE))</f>
        <v/>
      </c>
      <c r="AU140" s="214" t="str">
        <f>IF(AU138="","",VLOOKUP(AU138,'シフト記号表（勤務時間帯）'!$D$6:$Z$47,23,FALSE))</f>
        <v/>
      </c>
      <c r="AV140" s="215" t="str">
        <f>IF(AV138="","",VLOOKUP(AV138,'シフト記号表（勤務時間帯）'!$D$6:$Z$47,23,FALSE))</f>
        <v/>
      </c>
      <c r="AW140" s="213" t="str">
        <f>IF(AW138="","",VLOOKUP(AW138,'シフト記号表（勤務時間帯）'!$D$6:$Z$47,23,FALSE))</f>
        <v/>
      </c>
      <c r="AX140" s="214" t="str">
        <f>IF(AX138="","",VLOOKUP(AX138,'シフト記号表（勤務時間帯）'!$D$6:$Z$47,23,FALSE))</f>
        <v/>
      </c>
      <c r="AY140" s="214" t="str">
        <f>IF(AY138="","",VLOOKUP(AY138,'シフト記号表（勤務時間帯）'!$D$6:$Z$47,23,FALSE))</f>
        <v/>
      </c>
      <c r="AZ140" s="254">
        <f>IF($BC$3="４週",SUM(U140:AV140),IF($BC$3="暦月",SUM(U140:AY140),""))</f>
        <v>0</v>
      </c>
      <c r="BA140" s="255"/>
      <c r="BB140" s="256">
        <f>IF($BC$3="４週",AZ140/4,IF($BC$3="暦月",(AZ140/($BC$8/7)),""))</f>
        <v>0</v>
      </c>
      <c r="BC140" s="255"/>
      <c r="BD140" s="248"/>
      <c r="BE140" s="249"/>
      <c r="BF140" s="249"/>
      <c r="BG140" s="249"/>
      <c r="BH140" s="250"/>
    </row>
    <row r="141" spans="2:60" ht="20.25" customHeight="1" x14ac:dyDescent="0.45">
      <c r="B141" s="129"/>
      <c r="C141" s="381"/>
      <c r="D141" s="382"/>
      <c r="E141" s="383"/>
      <c r="F141" s="177"/>
      <c r="G141" s="173"/>
      <c r="H141" s="343"/>
      <c r="I141" s="257"/>
      <c r="J141" s="258"/>
      <c r="K141" s="258"/>
      <c r="L141" s="259"/>
      <c r="M141" s="270"/>
      <c r="N141" s="271"/>
      <c r="O141" s="272"/>
      <c r="P141" s="44" t="s">
        <v>18</v>
      </c>
      <c r="Q141" s="45"/>
      <c r="R141" s="45"/>
      <c r="S141" s="46"/>
      <c r="T141" s="60"/>
      <c r="U141" s="216"/>
      <c r="V141" s="217"/>
      <c r="W141" s="217"/>
      <c r="X141" s="217"/>
      <c r="Y141" s="217"/>
      <c r="Z141" s="217"/>
      <c r="AA141" s="218"/>
      <c r="AB141" s="216"/>
      <c r="AC141" s="217"/>
      <c r="AD141" s="217"/>
      <c r="AE141" s="217"/>
      <c r="AF141" s="217"/>
      <c r="AG141" s="217"/>
      <c r="AH141" s="218"/>
      <c r="AI141" s="216"/>
      <c r="AJ141" s="217"/>
      <c r="AK141" s="217"/>
      <c r="AL141" s="217"/>
      <c r="AM141" s="217"/>
      <c r="AN141" s="217"/>
      <c r="AO141" s="218"/>
      <c r="AP141" s="216"/>
      <c r="AQ141" s="217"/>
      <c r="AR141" s="217"/>
      <c r="AS141" s="217"/>
      <c r="AT141" s="217"/>
      <c r="AU141" s="217"/>
      <c r="AV141" s="218"/>
      <c r="AW141" s="216"/>
      <c r="AX141" s="217"/>
      <c r="AY141" s="217"/>
      <c r="AZ141" s="279"/>
      <c r="BA141" s="280"/>
      <c r="BB141" s="281"/>
      <c r="BC141" s="280"/>
      <c r="BD141" s="242"/>
      <c r="BE141" s="243"/>
      <c r="BF141" s="243"/>
      <c r="BG141" s="243"/>
      <c r="BH141" s="244"/>
    </row>
    <row r="142" spans="2:60" ht="20.25" customHeight="1" x14ac:dyDescent="0.45">
      <c r="B142" s="125">
        <f>B139+1</f>
        <v>41</v>
      </c>
      <c r="C142" s="375"/>
      <c r="D142" s="376"/>
      <c r="E142" s="377"/>
      <c r="F142" s="178">
        <f>C141</f>
        <v>0</v>
      </c>
      <c r="G142" s="174"/>
      <c r="H142" s="336"/>
      <c r="I142" s="260"/>
      <c r="J142" s="261"/>
      <c r="K142" s="261"/>
      <c r="L142" s="262"/>
      <c r="M142" s="273"/>
      <c r="N142" s="274"/>
      <c r="O142" s="275"/>
      <c r="P142" s="23" t="s">
        <v>72</v>
      </c>
      <c r="Q142" s="24"/>
      <c r="R142" s="24"/>
      <c r="S142" s="19"/>
      <c r="T142" s="53"/>
      <c r="U142" s="210" t="str">
        <f>IF(U141="","",VLOOKUP(U141,'シフト記号表（勤務時間帯）'!$D$6:$X$47,21,FALSE))</f>
        <v/>
      </c>
      <c r="V142" s="211" t="str">
        <f>IF(V141="","",VLOOKUP(V141,'シフト記号表（勤務時間帯）'!$D$6:$X$47,21,FALSE))</f>
        <v/>
      </c>
      <c r="W142" s="211" t="str">
        <f>IF(W141="","",VLOOKUP(W141,'シフト記号表（勤務時間帯）'!$D$6:$X$47,21,FALSE))</f>
        <v/>
      </c>
      <c r="X142" s="211" t="str">
        <f>IF(X141="","",VLOOKUP(X141,'シフト記号表（勤務時間帯）'!$D$6:$X$47,21,FALSE))</f>
        <v/>
      </c>
      <c r="Y142" s="211" t="str">
        <f>IF(Y141="","",VLOOKUP(Y141,'シフト記号表（勤務時間帯）'!$D$6:$X$47,21,FALSE))</f>
        <v/>
      </c>
      <c r="Z142" s="211" t="str">
        <f>IF(Z141="","",VLOOKUP(Z141,'シフト記号表（勤務時間帯）'!$D$6:$X$47,21,FALSE))</f>
        <v/>
      </c>
      <c r="AA142" s="212" t="str">
        <f>IF(AA141="","",VLOOKUP(AA141,'シフト記号表（勤務時間帯）'!$D$6:$X$47,21,FALSE))</f>
        <v/>
      </c>
      <c r="AB142" s="210" t="str">
        <f>IF(AB141="","",VLOOKUP(AB141,'シフト記号表（勤務時間帯）'!$D$6:$X$47,21,FALSE))</f>
        <v/>
      </c>
      <c r="AC142" s="211" t="str">
        <f>IF(AC141="","",VLOOKUP(AC141,'シフト記号表（勤務時間帯）'!$D$6:$X$47,21,FALSE))</f>
        <v/>
      </c>
      <c r="AD142" s="211" t="str">
        <f>IF(AD141="","",VLOOKUP(AD141,'シフト記号表（勤務時間帯）'!$D$6:$X$47,21,FALSE))</f>
        <v/>
      </c>
      <c r="AE142" s="211" t="str">
        <f>IF(AE141="","",VLOOKUP(AE141,'シフト記号表（勤務時間帯）'!$D$6:$X$47,21,FALSE))</f>
        <v/>
      </c>
      <c r="AF142" s="211" t="str">
        <f>IF(AF141="","",VLOOKUP(AF141,'シフト記号表（勤務時間帯）'!$D$6:$X$47,21,FALSE))</f>
        <v/>
      </c>
      <c r="AG142" s="211" t="str">
        <f>IF(AG141="","",VLOOKUP(AG141,'シフト記号表（勤務時間帯）'!$D$6:$X$47,21,FALSE))</f>
        <v/>
      </c>
      <c r="AH142" s="212" t="str">
        <f>IF(AH141="","",VLOOKUP(AH141,'シフト記号表（勤務時間帯）'!$D$6:$X$47,21,FALSE))</f>
        <v/>
      </c>
      <c r="AI142" s="210" t="str">
        <f>IF(AI141="","",VLOOKUP(AI141,'シフト記号表（勤務時間帯）'!$D$6:$X$47,21,FALSE))</f>
        <v/>
      </c>
      <c r="AJ142" s="211" t="str">
        <f>IF(AJ141="","",VLOOKUP(AJ141,'シフト記号表（勤務時間帯）'!$D$6:$X$47,21,FALSE))</f>
        <v/>
      </c>
      <c r="AK142" s="211" t="str">
        <f>IF(AK141="","",VLOOKUP(AK141,'シフト記号表（勤務時間帯）'!$D$6:$X$47,21,FALSE))</f>
        <v/>
      </c>
      <c r="AL142" s="211" t="str">
        <f>IF(AL141="","",VLOOKUP(AL141,'シフト記号表（勤務時間帯）'!$D$6:$X$47,21,FALSE))</f>
        <v/>
      </c>
      <c r="AM142" s="211" t="str">
        <f>IF(AM141="","",VLOOKUP(AM141,'シフト記号表（勤務時間帯）'!$D$6:$X$47,21,FALSE))</f>
        <v/>
      </c>
      <c r="AN142" s="211" t="str">
        <f>IF(AN141="","",VLOOKUP(AN141,'シフト記号表（勤務時間帯）'!$D$6:$X$47,21,FALSE))</f>
        <v/>
      </c>
      <c r="AO142" s="212" t="str">
        <f>IF(AO141="","",VLOOKUP(AO141,'シフト記号表（勤務時間帯）'!$D$6:$X$47,21,FALSE))</f>
        <v/>
      </c>
      <c r="AP142" s="210" t="str">
        <f>IF(AP141="","",VLOOKUP(AP141,'シフト記号表（勤務時間帯）'!$D$6:$X$47,21,FALSE))</f>
        <v/>
      </c>
      <c r="AQ142" s="211" t="str">
        <f>IF(AQ141="","",VLOOKUP(AQ141,'シフト記号表（勤務時間帯）'!$D$6:$X$47,21,FALSE))</f>
        <v/>
      </c>
      <c r="AR142" s="211" t="str">
        <f>IF(AR141="","",VLOOKUP(AR141,'シフト記号表（勤務時間帯）'!$D$6:$X$47,21,FALSE))</f>
        <v/>
      </c>
      <c r="AS142" s="211" t="str">
        <f>IF(AS141="","",VLOOKUP(AS141,'シフト記号表（勤務時間帯）'!$D$6:$X$47,21,FALSE))</f>
        <v/>
      </c>
      <c r="AT142" s="211" t="str">
        <f>IF(AT141="","",VLOOKUP(AT141,'シフト記号表（勤務時間帯）'!$D$6:$X$47,21,FALSE))</f>
        <v/>
      </c>
      <c r="AU142" s="211" t="str">
        <f>IF(AU141="","",VLOOKUP(AU141,'シフト記号表（勤務時間帯）'!$D$6:$X$47,21,FALSE))</f>
        <v/>
      </c>
      <c r="AV142" s="212" t="str">
        <f>IF(AV141="","",VLOOKUP(AV141,'シフト記号表（勤務時間帯）'!$D$6:$X$47,21,FALSE))</f>
        <v/>
      </c>
      <c r="AW142" s="210" t="str">
        <f>IF(AW141="","",VLOOKUP(AW141,'シフト記号表（勤務時間帯）'!$D$6:$X$47,21,FALSE))</f>
        <v/>
      </c>
      <c r="AX142" s="211" t="str">
        <f>IF(AX141="","",VLOOKUP(AX141,'シフト記号表（勤務時間帯）'!$D$6:$X$47,21,FALSE))</f>
        <v/>
      </c>
      <c r="AY142" s="211" t="str">
        <f>IF(AY141="","",VLOOKUP(AY141,'シフト記号表（勤務時間帯）'!$D$6:$X$47,21,FALSE))</f>
        <v/>
      </c>
      <c r="AZ142" s="251">
        <f>IF($BC$3="４週",SUM(U142:AV142),IF($BC$3="暦月",SUM(U142:AY142),""))</f>
        <v>0</v>
      </c>
      <c r="BA142" s="252"/>
      <c r="BB142" s="253">
        <f>IF($BC$3="４週",AZ142/4,IF($BC$3="暦月",(AZ142/($BC$8/7)),""))</f>
        <v>0</v>
      </c>
      <c r="BC142" s="252"/>
      <c r="BD142" s="245"/>
      <c r="BE142" s="246"/>
      <c r="BF142" s="246"/>
      <c r="BG142" s="246"/>
      <c r="BH142" s="247"/>
    </row>
    <row r="143" spans="2:60" ht="20.25" customHeight="1" x14ac:dyDescent="0.45">
      <c r="B143" s="127"/>
      <c r="C143" s="378"/>
      <c r="D143" s="379"/>
      <c r="E143" s="380"/>
      <c r="F143" s="179"/>
      <c r="G143" s="175">
        <f>C141</f>
        <v>0</v>
      </c>
      <c r="H143" s="337"/>
      <c r="I143" s="263"/>
      <c r="J143" s="264"/>
      <c r="K143" s="264"/>
      <c r="L143" s="265"/>
      <c r="M143" s="276"/>
      <c r="N143" s="277"/>
      <c r="O143" s="278"/>
      <c r="P143" s="206" t="s">
        <v>73</v>
      </c>
      <c r="Q143" s="26"/>
      <c r="R143" s="26"/>
      <c r="S143" s="18"/>
      <c r="T143" s="57"/>
      <c r="U143" s="213" t="str">
        <f>IF(U141="","",VLOOKUP(U141,'シフト記号表（勤務時間帯）'!$D$6:$Z$47,23,FALSE))</f>
        <v/>
      </c>
      <c r="V143" s="214" t="str">
        <f>IF(V141="","",VLOOKUP(V141,'シフト記号表（勤務時間帯）'!$D$6:$Z$47,23,FALSE))</f>
        <v/>
      </c>
      <c r="W143" s="214" t="str">
        <f>IF(W141="","",VLOOKUP(W141,'シフト記号表（勤務時間帯）'!$D$6:$Z$47,23,FALSE))</f>
        <v/>
      </c>
      <c r="X143" s="214" t="str">
        <f>IF(X141="","",VLOOKUP(X141,'シフト記号表（勤務時間帯）'!$D$6:$Z$47,23,FALSE))</f>
        <v/>
      </c>
      <c r="Y143" s="214" t="str">
        <f>IF(Y141="","",VLOOKUP(Y141,'シフト記号表（勤務時間帯）'!$D$6:$Z$47,23,FALSE))</f>
        <v/>
      </c>
      <c r="Z143" s="214" t="str">
        <f>IF(Z141="","",VLOOKUP(Z141,'シフト記号表（勤務時間帯）'!$D$6:$Z$47,23,FALSE))</f>
        <v/>
      </c>
      <c r="AA143" s="215" t="str">
        <f>IF(AA141="","",VLOOKUP(AA141,'シフト記号表（勤務時間帯）'!$D$6:$Z$47,23,FALSE))</f>
        <v/>
      </c>
      <c r="AB143" s="213" t="str">
        <f>IF(AB141="","",VLOOKUP(AB141,'シフト記号表（勤務時間帯）'!$D$6:$Z$47,23,FALSE))</f>
        <v/>
      </c>
      <c r="AC143" s="214" t="str">
        <f>IF(AC141="","",VLOOKUP(AC141,'シフト記号表（勤務時間帯）'!$D$6:$Z$47,23,FALSE))</f>
        <v/>
      </c>
      <c r="AD143" s="214" t="str">
        <f>IF(AD141="","",VLOOKUP(AD141,'シフト記号表（勤務時間帯）'!$D$6:$Z$47,23,FALSE))</f>
        <v/>
      </c>
      <c r="AE143" s="214" t="str">
        <f>IF(AE141="","",VLOOKUP(AE141,'シフト記号表（勤務時間帯）'!$D$6:$Z$47,23,FALSE))</f>
        <v/>
      </c>
      <c r="AF143" s="214" t="str">
        <f>IF(AF141="","",VLOOKUP(AF141,'シフト記号表（勤務時間帯）'!$D$6:$Z$47,23,FALSE))</f>
        <v/>
      </c>
      <c r="AG143" s="214" t="str">
        <f>IF(AG141="","",VLOOKUP(AG141,'シフト記号表（勤務時間帯）'!$D$6:$Z$47,23,FALSE))</f>
        <v/>
      </c>
      <c r="AH143" s="215" t="str">
        <f>IF(AH141="","",VLOOKUP(AH141,'シフト記号表（勤務時間帯）'!$D$6:$Z$47,23,FALSE))</f>
        <v/>
      </c>
      <c r="AI143" s="213" t="str">
        <f>IF(AI141="","",VLOOKUP(AI141,'シフト記号表（勤務時間帯）'!$D$6:$Z$47,23,FALSE))</f>
        <v/>
      </c>
      <c r="AJ143" s="214" t="str">
        <f>IF(AJ141="","",VLOOKUP(AJ141,'シフト記号表（勤務時間帯）'!$D$6:$Z$47,23,FALSE))</f>
        <v/>
      </c>
      <c r="AK143" s="214" t="str">
        <f>IF(AK141="","",VLOOKUP(AK141,'シフト記号表（勤務時間帯）'!$D$6:$Z$47,23,FALSE))</f>
        <v/>
      </c>
      <c r="AL143" s="214" t="str">
        <f>IF(AL141="","",VLOOKUP(AL141,'シフト記号表（勤務時間帯）'!$D$6:$Z$47,23,FALSE))</f>
        <v/>
      </c>
      <c r="AM143" s="214" t="str">
        <f>IF(AM141="","",VLOOKUP(AM141,'シフト記号表（勤務時間帯）'!$D$6:$Z$47,23,FALSE))</f>
        <v/>
      </c>
      <c r="AN143" s="214" t="str">
        <f>IF(AN141="","",VLOOKUP(AN141,'シフト記号表（勤務時間帯）'!$D$6:$Z$47,23,FALSE))</f>
        <v/>
      </c>
      <c r="AO143" s="215" t="str">
        <f>IF(AO141="","",VLOOKUP(AO141,'シフト記号表（勤務時間帯）'!$D$6:$Z$47,23,FALSE))</f>
        <v/>
      </c>
      <c r="AP143" s="213" t="str">
        <f>IF(AP141="","",VLOOKUP(AP141,'シフト記号表（勤務時間帯）'!$D$6:$Z$47,23,FALSE))</f>
        <v/>
      </c>
      <c r="AQ143" s="214" t="str">
        <f>IF(AQ141="","",VLOOKUP(AQ141,'シフト記号表（勤務時間帯）'!$D$6:$Z$47,23,FALSE))</f>
        <v/>
      </c>
      <c r="AR143" s="214" t="str">
        <f>IF(AR141="","",VLOOKUP(AR141,'シフト記号表（勤務時間帯）'!$D$6:$Z$47,23,FALSE))</f>
        <v/>
      </c>
      <c r="AS143" s="214" t="str">
        <f>IF(AS141="","",VLOOKUP(AS141,'シフト記号表（勤務時間帯）'!$D$6:$Z$47,23,FALSE))</f>
        <v/>
      </c>
      <c r="AT143" s="214" t="str">
        <f>IF(AT141="","",VLOOKUP(AT141,'シフト記号表（勤務時間帯）'!$D$6:$Z$47,23,FALSE))</f>
        <v/>
      </c>
      <c r="AU143" s="214" t="str">
        <f>IF(AU141="","",VLOOKUP(AU141,'シフト記号表（勤務時間帯）'!$D$6:$Z$47,23,FALSE))</f>
        <v/>
      </c>
      <c r="AV143" s="215" t="str">
        <f>IF(AV141="","",VLOOKUP(AV141,'シフト記号表（勤務時間帯）'!$D$6:$Z$47,23,FALSE))</f>
        <v/>
      </c>
      <c r="AW143" s="213" t="str">
        <f>IF(AW141="","",VLOOKUP(AW141,'シフト記号表（勤務時間帯）'!$D$6:$Z$47,23,FALSE))</f>
        <v/>
      </c>
      <c r="AX143" s="214" t="str">
        <f>IF(AX141="","",VLOOKUP(AX141,'シフト記号表（勤務時間帯）'!$D$6:$Z$47,23,FALSE))</f>
        <v/>
      </c>
      <c r="AY143" s="214" t="str">
        <f>IF(AY141="","",VLOOKUP(AY141,'シフト記号表（勤務時間帯）'!$D$6:$Z$47,23,FALSE))</f>
        <v/>
      </c>
      <c r="AZ143" s="254">
        <f>IF($BC$3="４週",SUM(U143:AV143),IF($BC$3="暦月",SUM(U143:AY143),""))</f>
        <v>0</v>
      </c>
      <c r="BA143" s="255"/>
      <c r="BB143" s="256">
        <f>IF($BC$3="４週",AZ143/4,IF($BC$3="暦月",(AZ143/($BC$8/7)),""))</f>
        <v>0</v>
      </c>
      <c r="BC143" s="255"/>
      <c r="BD143" s="248"/>
      <c r="BE143" s="249"/>
      <c r="BF143" s="249"/>
      <c r="BG143" s="249"/>
      <c r="BH143" s="250"/>
    </row>
    <row r="144" spans="2:60" ht="20.25" customHeight="1" x14ac:dyDescent="0.45">
      <c r="B144" s="129"/>
      <c r="C144" s="381"/>
      <c r="D144" s="382"/>
      <c r="E144" s="383"/>
      <c r="F144" s="177"/>
      <c r="G144" s="173"/>
      <c r="H144" s="343"/>
      <c r="I144" s="257"/>
      <c r="J144" s="258"/>
      <c r="K144" s="258"/>
      <c r="L144" s="259"/>
      <c r="M144" s="270"/>
      <c r="N144" s="271"/>
      <c r="O144" s="272"/>
      <c r="P144" s="44" t="s">
        <v>18</v>
      </c>
      <c r="Q144" s="45"/>
      <c r="R144" s="45"/>
      <c r="S144" s="46"/>
      <c r="T144" s="60"/>
      <c r="U144" s="216"/>
      <c r="V144" s="217"/>
      <c r="W144" s="217"/>
      <c r="X144" s="217"/>
      <c r="Y144" s="217"/>
      <c r="Z144" s="217"/>
      <c r="AA144" s="218"/>
      <c r="AB144" s="216"/>
      <c r="AC144" s="217"/>
      <c r="AD144" s="217"/>
      <c r="AE144" s="217"/>
      <c r="AF144" s="217"/>
      <c r="AG144" s="217"/>
      <c r="AH144" s="218"/>
      <c r="AI144" s="216"/>
      <c r="AJ144" s="217"/>
      <c r="AK144" s="217"/>
      <c r="AL144" s="217"/>
      <c r="AM144" s="217"/>
      <c r="AN144" s="217"/>
      <c r="AO144" s="218"/>
      <c r="AP144" s="216"/>
      <c r="AQ144" s="217"/>
      <c r="AR144" s="217"/>
      <c r="AS144" s="217"/>
      <c r="AT144" s="217"/>
      <c r="AU144" s="217"/>
      <c r="AV144" s="218"/>
      <c r="AW144" s="216"/>
      <c r="AX144" s="217"/>
      <c r="AY144" s="217"/>
      <c r="AZ144" s="279"/>
      <c r="BA144" s="280"/>
      <c r="BB144" s="281"/>
      <c r="BC144" s="280"/>
      <c r="BD144" s="242"/>
      <c r="BE144" s="243"/>
      <c r="BF144" s="243"/>
      <c r="BG144" s="243"/>
      <c r="BH144" s="244"/>
    </row>
    <row r="145" spans="2:60" ht="20.25" customHeight="1" x14ac:dyDescent="0.45">
      <c r="B145" s="125">
        <f>B142+1</f>
        <v>42</v>
      </c>
      <c r="C145" s="375"/>
      <c r="D145" s="376"/>
      <c r="E145" s="377"/>
      <c r="F145" s="178">
        <f>C144</f>
        <v>0</v>
      </c>
      <c r="G145" s="174"/>
      <c r="H145" s="336"/>
      <c r="I145" s="260"/>
      <c r="J145" s="261"/>
      <c r="K145" s="261"/>
      <c r="L145" s="262"/>
      <c r="M145" s="273"/>
      <c r="N145" s="274"/>
      <c r="O145" s="275"/>
      <c r="P145" s="23" t="s">
        <v>72</v>
      </c>
      <c r="Q145" s="24"/>
      <c r="R145" s="24"/>
      <c r="S145" s="19"/>
      <c r="T145" s="53"/>
      <c r="U145" s="210" t="str">
        <f>IF(U144="","",VLOOKUP(U144,'シフト記号表（勤務時間帯）'!$D$6:$X$47,21,FALSE))</f>
        <v/>
      </c>
      <c r="V145" s="211" t="str">
        <f>IF(V144="","",VLOOKUP(V144,'シフト記号表（勤務時間帯）'!$D$6:$X$47,21,FALSE))</f>
        <v/>
      </c>
      <c r="W145" s="211" t="str">
        <f>IF(W144="","",VLOOKUP(W144,'シフト記号表（勤務時間帯）'!$D$6:$X$47,21,FALSE))</f>
        <v/>
      </c>
      <c r="X145" s="211" t="str">
        <f>IF(X144="","",VLOOKUP(X144,'シフト記号表（勤務時間帯）'!$D$6:$X$47,21,FALSE))</f>
        <v/>
      </c>
      <c r="Y145" s="211" t="str">
        <f>IF(Y144="","",VLOOKUP(Y144,'シフト記号表（勤務時間帯）'!$D$6:$X$47,21,FALSE))</f>
        <v/>
      </c>
      <c r="Z145" s="211" t="str">
        <f>IF(Z144="","",VLOOKUP(Z144,'シフト記号表（勤務時間帯）'!$D$6:$X$47,21,FALSE))</f>
        <v/>
      </c>
      <c r="AA145" s="212" t="str">
        <f>IF(AA144="","",VLOOKUP(AA144,'シフト記号表（勤務時間帯）'!$D$6:$X$47,21,FALSE))</f>
        <v/>
      </c>
      <c r="AB145" s="210" t="str">
        <f>IF(AB144="","",VLOOKUP(AB144,'シフト記号表（勤務時間帯）'!$D$6:$X$47,21,FALSE))</f>
        <v/>
      </c>
      <c r="AC145" s="211" t="str">
        <f>IF(AC144="","",VLOOKUP(AC144,'シフト記号表（勤務時間帯）'!$D$6:$X$47,21,FALSE))</f>
        <v/>
      </c>
      <c r="AD145" s="211" t="str">
        <f>IF(AD144="","",VLOOKUP(AD144,'シフト記号表（勤務時間帯）'!$D$6:$X$47,21,FALSE))</f>
        <v/>
      </c>
      <c r="AE145" s="211" t="str">
        <f>IF(AE144="","",VLOOKUP(AE144,'シフト記号表（勤務時間帯）'!$D$6:$X$47,21,FALSE))</f>
        <v/>
      </c>
      <c r="AF145" s="211" t="str">
        <f>IF(AF144="","",VLOOKUP(AF144,'シフト記号表（勤務時間帯）'!$D$6:$X$47,21,FALSE))</f>
        <v/>
      </c>
      <c r="AG145" s="211" t="str">
        <f>IF(AG144="","",VLOOKUP(AG144,'シフト記号表（勤務時間帯）'!$D$6:$X$47,21,FALSE))</f>
        <v/>
      </c>
      <c r="AH145" s="212" t="str">
        <f>IF(AH144="","",VLOOKUP(AH144,'シフト記号表（勤務時間帯）'!$D$6:$X$47,21,FALSE))</f>
        <v/>
      </c>
      <c r="AI145" s="210" t="str">
        <f>IF(AI144="","",VLOOKUP(AI144,'シフト記号表（勤務時間帯）'!$D$6:$X$47,21,FALSE))</f>
        <v/>
      </c>
      <c r="AJ145" s="211" t="str">
        <f>IF(AJ144="","",VLOOKUP(AJ144,'シフト記号表（勤務時間帯）'!$D$6:$X$47,21,FALSE))</f>
        <v/>
      </c>
      <c r="AK145" s="211" t="str">
        <f>IF(AK144="","",VLOOKUP(AK144,'シフト記号表（勤務時間帯）'!$D$6:$X$47,21,FALSE))</f>
        <v/>
      </c>
      <c r="AL145" s="211" t="str">
        <f>IF(AL144="","",VLOOKUP(AL144,'シフト記号表（勤務時間帯）'!$D$6:$X$47,21,FALSE))</f>
        <v/>
      </c>
      <c r="AM145" s="211" t="str">
        <f>IF(AM144="","",VLOOKUP(AM144,'シフト記号表（勤務時間帯）'!$D$6:$X$47,21,FALSE))</f>
        <v/>
      </c>
      <c r="AN145" s="211" t="str">
        <f>IF(AN144="","",VLOOKUP(AN144,'シフト記号表（勤務時間帯）'!$D$6:$X$47,21,FALSE))</f>
        <v/>
      </c>
      <c r="AO145" s="212" t="str">
        <f>IF(AO144="","",VLOOKUP(AO144,'シフト記号表（勤務時間帯）'!$D$6:$X$47,21,FALSE))</f>
        <v/>
      </c>
      <c r="AP145" s="210" t="str">
        <f>IF(AP144="","",VLOOKUP(AP144,'シフト記号表（勤務時間帯）'!$D$6:$X$47,21,FALSE))</f>
        <v/>
      </c>
      <c r="AQ145" s="211" t="str">
        <f>IF(AQ144="","",VLOOKUP(AQ144,'シフト記号表（勤務時間帯）'!$D$6:$X$47,21,FALSE))</f>
        <v/>
      </c>
      <c r="AR145" s="211" t="str">
        <f>IF(AR144="","",VLOOKUP(AR144,'シフト記号表（勤務時間帯）'!$D$6:$X$47,21,FALSE))</f>
        <v/>
      </c>
      <c r="AS145" s="211" t="str">
        <f>IF(AS144="","",VLOOKUP(AS144,'シフト記号表（勤務時間帯）'!$D$6:$X$47,21,FALSE))</f>
        <v/>
      </c>
      <c r="AT145" s="211" t="str">
        <f>IF(AT144="","",VLOOKUP(AT144,'シフト記号表（勤務時間帯）'!$D$6:$X$47,21,FALSE))</f>
        <v/>
      </c>
      <c r="AU145" s="211" t="str">
        <f>IF(AU144="","",VLOOKUP(AU144,'シフト記号表（勤務時間帯）'!$D$6:$X$47,21,FALSE))</f>
        <v/>
      </c>
      <c r="AV145" s="212" t="str">
        <f>IF(AV144="","",VLOOKUP(AV144,'シフト記号表（勤務時間帯）'!$D$6:$X$47,21,FALSE))</f>
        <v/>
      </c>
      <c r="AW145" s="210" t="str">
        <f>IF(AW144="","",VLOOKUP(AW144,'シフト記号表（勤務時間帯）'!$D$6:$X$47,21,FALSE))</f>
        <v/>
      </c>
      <c r="AX145" s="211" t="str">
        <f>IF(AX144="","",VLOOKUP(AX144,'シフト記号表（勤務時間帯）'!$D$6:$X$47,21,FALSE))</f>
        <v/>
      </c>
      <c r="AY145" s="211" t="str">
        <f>IF(AY144="","",VLOOKUP(AY144,'シフト記号表（勤務時間帯）'!$D$6:$X$47,21,FALSE))</f>
        <v/>
      </c>
      <c r="AZ145" s="251">
        <f>IF($BC$3="４週",SUM(U145:AV145),IF($BC$3="暦月",SUM(U145:AY145),""))</f>
        <v>0</v>
      </c>
      <c r="BA145" s="252"/>
      <c r="BB145" s="253">
        <f>IF($BC$3="４週",AZ145/4,IF($BC$3="暦月",(AZ145/($BC$8/7)),""))</f>
        <v>0</v>
      </c>
      <c r="BC145" s="252"/>
      <c r="BD145" s="245"/>
      <c r="BE145" s="246"/>
      <c r="BF145" s="246"/>
      <c r="BG145" s="246"/>
      <c r="BH145" s="247"/>
    </row>
    <row r="146" spans="2:60" ht="20.25" customHeight="1" x14ac:dyDescent="0.45">
      <c r="B146" s="127"/>
      <c r="C146" s="378"/>
      <c r="D146" s="379"/>
      <c r="E146" s="380"/>
      <c r="F146" s="179"/>
      <c r="G146" s="175">
        <f>C144</f>
        <v>0</v>
      </c>
      <c r="H146" s="337"/>
      <c r="I146" s="263"/>
      <c r="J146" s="264"/>
      <c r="K146" s="264"/>
      <c r="L146" s="265"/>
      <c r="M146" s="276"/>
      <c r="N146" s="277"/>
      <c r="O146" s="278"/>
      <c r="P146" s="206" t="s">
        <v>73</v>
      </c>
      <c r="Q146" s="26"/>
      <c r="R146" s="26"/>
      <c r="S146" s="18"/>
      <c r="T146" s="57"/>
      <c r="U146" s="213" t="str">
        <f>IF(U144="","",VLOOKUP(U144,'シフト記号表（勤務時間帯）'!$D$6:$Z$47,23,FALSE))</f>
        <v/>
      </c>
      <c r="V146" s="214" t="str">
        <f>IF(V144="","",VLOOKUP(V144,'シフト記号表（勤務時間帯）'!$D$6:$Z$47,23,FALSE))</f>
        <v/>
      </c>
      <c r="W146" s="214" t="str">
        <f>IF(W144="","",VLOOKUP(W144,'シフト記号表（勤務時間帯）'!$D$6:$Z$47,23,FALSE))</f>
        <v/>
      </c>
      <c r="X146" s="214" t="str">
        <f>IF(X144="","",VLOOKUP(X144,'シフト記号表（勤務時間帯）'!$D$6:$Z$47,23,FALSE))</f>
        <v/>
      </c>
      <c r="Y146" s="214" t="str">
        <f>IF(Y144="","",VLOOKUP(Y144,'シフト記号表（勤務時間帯）'!$D$6:$Z$47,23,FALSE))</f>
        <v/>
      </c>
      <c r="Z146" s="214" t="str">
        <f>IF(Z144="","",VLOOKUP(Z144,'シフト記号表（勤務時間帯）'!$D$6:$Z$47,23,FALSE))</f>
        <v/>
      </c>
      <c r="AA146" s="215" t="str">
        <f>IF(AA144="","",VLOOKUP(AA144,'シフト記号表（勤務時間帯）'!$D$6:$Z$47,23,FALSE))</f>
        <v/>
      </c>
      <c r="AB146" s="213" t="str">
        <f>IF(AB144="","",VLOOKUP(AB144,'シフト記号表（勤務時間帯）'!$D$6:$Z$47,23,FALSE))</f>
        <v/>
      </c>
      <c r="AC146" s="214" t="str">
        <f>IF(AC144="","",VLOOKUP(AC144,'シフト記号表（勤務時間帯）'!$D$6:$Z$47,23,FALSE))</f>
        <v/>
      </c>
      <c r="AD146" s="214" t="str">
        <f>IF(AD144="","",VLOOKUP(AD144,'シフト記号表（勤務時間帯）'!$D$6:$Z$47,23,FALSE))</f>
        <v/>
      </c>
      <c r="AE146" s="214" t="str">
        <f>IF(AE144="","",VLOOKUP(AE144,'シフト記号表（勤務時間帯）'!$D$6:$Z$47,23,FALSE))</f>
        <v/>
      </c>
      <c r="AF146" s="214" t="str">
        <f>IF(AF144="","",VLOOKUP(AF144,'シフト記号表（勤務時間帯）'!$D$6:$Z$47,23,FALSE))</f>
        <v/>
      </c>
      <c r="AG146" s="214" t="str">
        <f>IF(AG144="","",VLOOKUP(AG144,'シフト記号表（勤務時間帯）'!$D$6:$Z$47,23,FALSE))</f>
        <v/>
      </c>
      <c r="AH146" s="215" t="str">
        <f>IF(AH144="","",VLOOKUP(AH144,'シフト記号表（勤務時間帯）'!$D$6:$Z$47,23,FALSE))</f>
        <v/>
      </c>
      <c r="AI146" s="213" t="str">
        <f>IF(AI144="","",VLOOKUP(AI144,'シフト記号表（勤務時間帯）'!$D$6:$Z$47,23,FALSE))</f>
        <v/>
      </c>
      <c r="AJ146" s="214" t="str">
        <f>IF(AJ144="","",VLOOKUP(AJ144,'シフト記号表（勤務時間帯）'!$D$6:$Z$47,23,FALSE))</f>
        <v/>
      </c>
      <c r="AK146" s="214" t="str">
        <f>IF(AK144="","",VLOOKUP(AK144,'シフト記号表（勤務時間帯）'!$D$6:$Z$47,23,FALSE))</f>
        <v/>
      </c>
      <c r="AL146" s="214" t="str">
        <f>IF(AL144="","",VLOOKUP(AL144,'シフト記号表（勤務時間帯）'!$D$6:$Z$47,23,FALSE))</f>
        <v/>
      </c>
      <c r="AM146" s="214" t="str">
        <f>IF(AM144="","",VLOOKUP(AM144,'シフト記号表（勤務時間帯）'!$D$6:$Z$47,23,FALSE))</f>
        <v/>
      </c>
      <c r="AN146" s="214" t="str">
        <f>IF(AN144="","",VLOOKUP(AN144,'シフト記号表（勤務時間帯）'!$D$6:$Z$47,23,FALSE))</f>
        <v/>
      </c>
      <c r="AO146" s="215" t="str">
        <f>IF(AO144="","",VLOOKUP(AO144,'シフト記号表（勤務時間帯）'!$D$6:$Z$47,23,FALSE))</f>
        <v/>
      </c>
      <c r="AP146" s="213" t="str">
        <f>IF(AP144="","",VLOOKUP(AP144,'シフト記号表（勤務時間帯）'!$D$6:$Z$47,23,FALSE))</f>
        <v/>
      </c>
      <c r="AQ146" s="214" t="str">
        <f>IF(AQ144="","",VLOOKUP(AQ144,'シフト記号表（勤務時間帯）'!$D$6:$Z$47,23,FALSE))</f>
        <v/>
      </c>
      <c r="AR146" s="214" t="str">
        <f>IF(AR144="","",VLOOKUP(AR144,'シフト記号表（勤務時間帯）'!$D$6:$Z$47,23,FALSE))</f>
        <v/>
      </c>
      <c r="AS146" s="214" t="str">
        <f>IF(AS144="","",VLOOKUP(AS144,'シフト記号表（勤務時間帯）'!$D$6:$Z$47,23,FALSE))</f>
        <v/>
      </c>
      <c r="AT146" s="214" t="str">
        <f>IF(AT144="","",VLOOKUP(AT144,'シフト記号表（勤務時間帯）'!$D$6:$Z$47,23,FALSE))</f>
        <v/>
      </c>
      <c r="AU146" s="214" t="str">
        <f>IF(AU144="","",VLOOKUP(AU144,'シフト記号表（勤務時間帯）'!$D$6:$Z$47,23,FALSE))</f>
        <v/>
      </c>
      <c r="AV146" s="215" t="str">
        <f>IF(AV144="","",VLOOKUP(AV144,'シフト記号表（勤務時間帯）'!$D$6:$Z$47,23,FALSE))</f>
        <v/>
      </c>
      <c r="AW146" s="213" t="str">
        <f>IF(AW144="","",VLOOKUP(AW144,'シフト記号表（勤務時間帯）'!$D$6:$Z$47,23,FALSE))</f>
        <v/>
      </c>
      <c r="AX146" s="214" t="str">
        <f>IF(AX144="","",VLOOKUP(AX144,'シフト記号表（勤務時間帯）'!$D$6:$Z$47,23,FALSE))</f>
        <v/>
      </c>
      <c r="AY146" s="214" t="str">
        <f>IF(AY144="","",VLOOKUP(AY144,'シフト記号表（勤務時間帯）'!$D$6:$Z$47,23,FALSE))</f>
        <v/>
      </c>
      <c r="AZ146" s="254">
        <f>IF($BC$3="４週",SUM(U146:AV146),IF($BC$3="暦月",SUM(U146:AY146),""))</f>
        <v>0</v>
      </c>
      <c r="BA146" s="255"/>
      <c r="BB146" s="256">
        <f>IF($BC$3="４週",AZ146/4,IF($BC$3="暦月",(AZ146/($BC$8/7)),""))</f>
        <v>0</v>
      </c>
      <c r="BC146" s="255"/>
      <c r="BD146" s="248"/>
      <c r="BE146" s="249"/>
      <c r="BF146" s="249"/>
      <c r="BG146" s="249"/>
      <c r="BH146" s="250"/>
    </row>
    <row r="147" spans="2:60" ht="20.25" customHeight="1" x14ac:dyDescent="0.45">
      <c r="B147" s="129"/>
      <c r="C147" s="381"/>
      <c r="D147" s="382"/>
      <c r="E147" s="383"/>
      <c r="F147" s="177"/>
      <c r="G147" s="173"/>
      <c r="H147" s="343"/>
      <c r="I147" s="257"/>
      <c r="J147" s="258"/>
      <c r="K147" s="258"/>
      <c r="L147" s="259"/>
      <c r="M147" s="270"/>
      <c r="N147" s="271"/>
      <c r="O147" s="272"/>
      <c r="P147" s="44" t="s">
        <v>18</v>
      </c>
      <c r="Q147" s="45"/>
      <c r="R147" s="45"/>
      <c r="S147" s="46"/>
      <c r="T147" s="60"/>
      <c r="U147" s="216"/>
      <c r="V147" s="217"/>
      <c r="W147" s="217"/>
      <c r="X147" s="217"/>
      <c r="Y147" s="217"/>
      <c r="Z147" s="217"/>
      <c r="AA147" s="218"/>
      <c r="AB147" s="216"/>
      <c r="AC147" s="217"/>
      <c r="AD147" s="217"/>
      <c r="AE147" s="217"/>
      <c r="AF147" s="217"/>
      <c r="AG147" s="217"/>
      <c r="AH147" s="218"/>
      <c r="AI147" s="216"/>
      <c r="AJ147" s="217"/>
      <c r="AK147" s="217"/>
      <c r="AL147" s="217"/>
      <c r="AM147" s="217"/>
      <c r="AN147" s="217"/>
      <c r="AO147" s="218"/>
      <c r="AP147" s="216"/>
      <c r="AQ147" s="217"/>
      <c r="AR147" s="217"/>
      <c r="AS147" s="217"/>
      <c r="AT147" s="217"/>
      <c r="AU147" s="217"/>
      <c r="AV147" s="218"/>
      <c r="AW147" s="216"/>
      <c r="AX147" s="217"/>
      <c r="AY147" s="217"/>
      <c r="AZ147" s="279"/>
      <c r="BA147" s="280"/>
      <c r="BB147" s="281"/>
      <c r="BC147" s="280"/>
      <c r="BD147" s="242"/>
      <c r="BE147" s="243"/>
      <c r="BF147" s="243"/>
      <c r="BG147" s="243"/>
      <c r="BH147" s="244"/>
    </row>
    <row r="148" spans="2:60" ht="20.25" customHeight="1" x14ac:dyDescent="0.45">
      <c r="B148" s="125">
        <f>B145+1</f>
        <v>43</v>
      </c>
      <c r="C148" s="375"/>
      <c r="D148" s="376"/>
      <c r="E148" s="377"/>
      <c r="F148" s="178">
        <f>C147</f>
        <v>0</v>
      </c>
      <c r="G148" s="174"/>
      <c r="H148" s="336"/>
      <c r="I148" s="260"/>
      <c r="J148" s="261"/>
      <c r="K148" s="261"/>
      <c r="L148" s="262"/>
      <c r="M148" s="273"/>
      <c r="N148" s="274"/>
      <c r="O148" s="275"/>
      <c r="P148" s="23" t="s">
        <v>72</v>
      </c>
      <c r="Q148" s="24"/>
      <c r="R148" s="24"/>
      <c r="S148" s="19"/>
      <c r="T148" s="53"/>
      <c r="U148" s="210" t="str">
        <f>IF(U147="","",VLOOKUP(U147,'シフト記号表（勤務時間帯）'!$D$6:$X$47,21,FALSE))</f>
        <v/>
      </c>
      <c r="V148" s="211" t="str">
        <f>IF(V147="","",VLOOKUP(V147,'シフト記号表（勤務時間帯）'!$D$6:$X$47,21,FALSE))</f>
        <v/>
      </c>
      <c r="W148" s="211" t="str">
        <f>IF(W147="","",VLOOKUP(W147,'シフト記号表（勤務時間帯）'!$D$6:$X$47,21,FALSE))</f>
        <v/>
      </c>
      <c r="X148" s="211" t="str">
        <f>IF(X147="","",VLOOKUP(X147,'シフト記号表（勤務時間帯）'!$D$6:$X$47,21,FALSE))</f>
        <v/>
      </c>
      <c r="Y148" s="211" t="str">
        <f>IF(Y147="","",VLOOKUP(Y147,'シフト記号表（勤務時間帯）'!$D$6:$X$47,21,FALSE))</f>
        <v/>
      </c>
      <c r="Z148" s="211" t="str">
        <f>IF(Z147="","",VLOOKUP(Z147,'シフト記号表（勤務時間帯）'!$D$6:$X$47,21,FALSE))</f>
        <v/>
      </c>
      <c r="AA148" s="212" t="str">
        <f>IF(AA147="","",VLOOKUP(AA147,'シフト記号表（勤務時間帯）'!$D$6:$X$47,21,FALSE))</f>
        <v/>
      </c>
      <c r="AB148" s="210" t="str">
        <f>IF(AB147="","",VLOOKUP(AB147,'シフト記号表（勤務時間帯）'!$D$6:$X$47,21,FALSE))</f>
        <v/>
      </c>
      <c r="AC148" s="211" t="str">
        <f>IF(AC147="","",VLOOKUP(AC147,'シフト記号表（勤務時間帯）'!$D$6:$X$47,21,FALSE))</f>
        <v/>
      </c>
      <c r="AD148" s="211" t="str">
        <f>IF(AD147="","",VLOOKUP(AD147,'シフト記号表（勤務時間帯）'!$D$6:$X$47,21,FALSE))</f>
        <v/>
      </c>
      <c r="AE148" s="211" t="str">
        <f>IF(AE147="","",VLOOKUP(AE147,'シフト記号表（勤務時間帯）'!$D$6:$X$47,21,FALSE))</f>
        <v/>
      </c>
      <c r="AF148" s="211" t="str">
        <f>IF(AF147="","",VLOOKUP(AF147,'シフト記号表（勤務時間帯）'!$D$6:$X$47,21,FALSE))</f>
        <v/>
      </c>
      <c r="AG148" s="211" t="str">
        <f>IF(AG147="","",VLOOKUP(AG147,'シフト記号表（勤務時間帯）'!$D$6:$X$47,21,FALSE))</f>
        <v/>
      </c>
      <c r="AH148" s="212" t="str">
        <f>IF(AH147="","",VLOOKUP(AH147,'シフト記号表（勤務時間帯）'!$D$6:$X$47,21,FALSE))</f>
        <v/>
      </c>
      <c r="AI148" s="210" t="str">
        <f>IF(AI147="","",VLOOKUP(AI147,'シフト記号表（勤務時間帯）'!$D$6:$X$47,21,FALSE))</f>
        <v/>
      </c>
      <c r="AJ148" s="211" t="str">
        <f>IF(AJ147="","",VLOOKUP(AJ147,'シフト記号表（勤務時間帯）'!$D$6:$X$47,21,FALSE))</f>
        <v/>
      </c>
      <c r="AK148" s="211" t="str">
        <f>IF(AK147="","",VLOOKUP(AK147,'シフト記号表（勤務時間帯）'!$D$6:$X$47,21,FALSE))</f>
        <v/>
      </c>
      <c r="AL148" s="211" t="str">
        <f>IF(AL147="","",VLOOKUP(AL147,'シフト記号表（勤務時間帯）'!$D$6:$X$47,21,FALSE))</f>
        <v/>
      </c>
      <c r="AM148" s="211" t="str">
        <f>IF(AM147="","",VLOOKUP(AM147,'シフト記号表（勤務時間帯）'!$D$6:$X$47,21,FALSE))</f>
        <v/>
      </c>
      <c r="AN148" s="211" t="str">
        <f>IF(AN147="","",VLOOKUP(AN147,'シフト記号表（勤務時間帯）'!$D$6:$X$47,21,FALSE))</f>
        <v/>
      </c>
      <c r="AO148" s="212" t="str">
        <f>IF(AO147="","",VLOOKUP(AO147,'シフト記号表（勤務時間帯）'!$D$6:$X$47,21,FALSE))</f>
        <v/>
      </c>
      <c r="AP148" s="210" t="str">
        <f>IF(AP147="","",VLOOKUP(AP147,'シフト記号表（勤務時間帯）'!$D$6:$X$47,21,FALSE))</f>
        <v/>
      </c>
      <c r="AQ148" s="211" t="str">
        <f>IF(AQ147="","",VLOOKUP(AQ147,'シフト記号表（勤務時間帯）'!$D$6:$X$47,21,FALSE))</f>
        <v/>
      </c>
      <c r="AR148" s="211" t="str">
        <f>IF(AR147="","",VLOOKUP(AR147,'シフト記号表（勤務時間帯）'!$D$6:$X$47,21,FALSE))</f>
        <v/>
      </c>
      <c r="AS148" s="211" t="str">
        <f>IF(AS147="","",VLOOKUP(AS147,'シフト記号表（勤務時間帯）'!$D$6:$X$47,21,FALSE))</f>
        <v/>
      </c>
      <c r="AT148" s="211" t="str">
        <f>IF(AT147="","",VLOOKUP(AT147,'シフト記号表（勤務時間帯）'!$D$6:$X$47,21,FALSE))</f>
        <v/>
      </c>
      <c r="AU148" s="211" t="str">
        <f>IF(AU147="","",VLOOKUP(AU147,'シフト記号表（勤務時間帯）'!$D$6:$X$47,21,FALSE))</f>
        <v/>
      </c>
      <c r="AV148" s="212" t="str">
        <f>IF(AV147="","",VLOOKUP(AV147,'シフト記号表（勤務時間帯）'!$D$6:$X$47,21,FALSE))</f>
        <v/>
      </c>
      <c r="AW148" s="210" t="str">
        <f>IF(AW147="","",VLOOKUP(AW147,'シフト記号表（勤務時間帯）'!$D$6:$X$47,21,FALSE))</f>
        <v/>
      </c>
      <c r="AX148" s="211" t="str">
        <f>IF(AX147="","",VLOOKUP(AX147,'シフト記号表（勤務時間帯）'!$D$6:$X$47,21,FALSE))</f>
        <v/>
      </c>
      <c r="AY148" s="211" t="str">
        <f>IF(AY147="","",VLOOKUP(AY147,'シフト記号表（勤務時間帯）'!$D$6:$X$47,21,FALSE))</f>
        <v/>
      </c>
      <c r="AZ148" s="251">
        <f>IF($BC$3="４週",SUM(U148:AV148),IF($BC$3="暦月",SUM(U148:AY148),""))</f>
        <v>0</v>
      </c>
      <c r="BA148" s="252"/>
      <c r="BB148" s="253">
        <f>IF($BC$3="４週",AZ148/4,IF($BC$3="暦月",(AZ148/($BC$8/7)),""))</f>
        <v>0</v>
      </c>
      <c r="BC148" s="252"/>
      <c r="BD148" s="245"/>
      <c r="BE148" s="246"/>
      <c r="BF148" s="246"/>
      <c r="BG148" s="246"/>
      <c r="BH148" s="247"/>
    </row>
    <row r="149" spans="2:60" ht="20.25" customHeight="1" x14ac:dyDescent="0.45">
      <c r="B149" s="127"/>
      <c r="C149" s="378"/>
      <c r="D149" s="379"/>
      <c r="E149" s="380"/>
      <c r="F149" s="179"/>
      <c r="G149" s="175">
        <f>C147</f>
        <v>0</v>
      </c>
      <c r="H149" s="337"/>
      <c r="I149" s="263"/>
      <c r="J149" s="264"/>
      <c r="K149" s="264"/>
      <c r="L149" s="265"/>
      <c r="M149" s="276"/>
      <c r="N149" s="277"/>
      <c r="O149" s="278"/>
      <c r="P149" s="206" t="s">
        <v>73</v>
      </c>
      <c r="Q149" s="26"/>
      <c r="R149" s="26"/>
      <c r="S149" s="18"/>
      <c r="T149" s="57"/>
      <c r="U149" s="213" t="str">
        <f>IF(U147="","",VLOOKUP(U147,'シフト記号表（勤務時間帯）'!$D$6:$Z$47,23,FALSE))</f>
        <v/>
      </c>
      <c r="V149" s="214" t="str">
        <f>IF(V147="","",VLOOKUP(V147,'シフト記号表（勤務時間帯）'!$D$6:$Z$47,23,FALSE))</f>
        <v/>
      </c>
      <c r="W149" s="214" t="str">
        <f>IF(W147="","",VLOOKUP(W147,'シフト記号表（勤務時間帯）'!$D$6:$Z$47,23,FALSE))</f>
        <v/>
      </c>
      <c r="X149" s="214" t="str">
        <f>IF(X147="","",VLOOKUP(X147,'シフト記号表（勤務時間帯）'!$D$6:$Z$47,23,FALSE))</f>
        <v/>
      </c>
      <c r="Y149" s="214" t="str">
        <f>IF(Y147="","",VLOOKUP(Y147,'シフト記号表（勤務時間帯）'!$D$6:$Z$47,23,FALSE))</f>
        <v/>
      </c>
      <c r="Z149" s="214" t="str">
        <f>IF(Z147="","",VLOOKUP(Z147,'シフト記号表（勤務時間帯）'!$D$6:$Z$47,23,FALSE))</f>
        <v/>
      </c>
      <c r="AA149" s="215" t="str">
        <f>IF(AA147="","",VLOOKUP(AA147,'シフト記号表（勤務時間帯）'!$D$6:$Z$47,23,FALSE))</f>
        <v/>
      </c>
      <c r="AB149" s="213" t="str">
        <f>IF(AB147="","",VLOOKUP(AB147,'シフト記号表（勤務時間帯）'!$D$6:$Z$47,23,FALSE))</f>
        <v/>
      </c>
      <c r="AC149" s="214" t="str">
        <f>IF(AC147="","",VLOOKUP(AC147,'シフト記号表（勤務時間帯）'!$D$6:$Z$47,23,FALSE))</f>
        <v/>
      </c>
      <c r="AD149" s="214" t="str">
        <f>IF(AD147="","",VLOOKUP(AD147,'シフト記号表（勤務時間帯）'!$D$6:$Z$47,23,FALSE))</f>
        <v/>
      </c>
      <c r="AE149" s="214" t="str">
        <f>IF(AE147="","",VLOOKUP(AE147,'シフト記号表（勤務時間帯）'!$D$6:$Z$47,23,FALSE))</f>
        <v/>
      </c>
      <c r="AF149" s="214" t="str">
        <f>IF(AF147="","",VLOOKUP(AF147,'シフト記号表（勤務時間帯）'!$D$6:$Z$47,23,FALSE))</f>
        <v/>
      </c>
      <c r="AG149" s="214" t="str">
        <f>IF(AG147="","",VLOOKUP(AG147,'シフト記号表（勤務時間帯）'!$D$6:$Z$47,23,FALSE))</f>
        <v/>
      </c>
      <c r="AH149" s="215" t="str">
        <f>IF(AH147="","",VLOOKUP(AH147,'シフト記号表（勤務時間帯）'!$D$6:$Z$47,23,FALSE))</f>
        <v/>
      </c>
      <c r="AI149" s="213" t="str">
        <f>IF(AI147="","",VLOOKUP(AI147,'シフト記号表（勤務時間帯）'!$D$6:$Z$47,23,FALSE))</f>
        <v/>
      </c>
      <c r="AJ149" s="214" t="str">
        <f>IF(AJ147="","",VLOOKUP(AJ147,'シフト記号表（勤務時間帯）'!$D$6:$Z$47,23,FALSE))</f>
        <v/>
      </c>
      <c r="AK149" s="214" t="str">
        <f>IF(AK147="","",VLOOKUP(AK147,'シフト記号表（勤務時間帯）'!$D$6:$Z$47,23,FALSE))</f>
        <v/>
      </c>
      <c r="AL149" s="214" t="str">
        <f>IF(AL147="","",VLOOKUP(AL147,'シフト記号表（勤務時間帯）'!$D$6:$Z$47,23,FALSE))</f>
        <v/>
      </c>
      <c r="AM149" s="214" t="str">
        <f>IF(AM147="","",VLOOKUP(AM147,'シフト記号表（勤務時間帯）'!$D$6:$Z$47,23,FALSE))</f>
        <v/>
      </c>
      <c r="AN149" s="214" t="str">
        <f>IF(AN147="","",VLOOKUP(AN147,'シフト記号表（勤務時間帯）'!$D$6:$Z$47,23,FALSE))</f>
        <v/>
      </c>
      <c r="AO149" s="215" t="str">
        <f>IF(AO147="","",VLOOKUP(AO147,'シフト記号表（勤務時間帯）'!$D$6:$Z$47,23,FALSE))</f>
        <v/>
      </c>
      <c r="AP149" s="213" t="str">
        <f>IF(AP147="","",VLOOKUP(AP147,'シフト記号表（勤務時間帯）'!$D$6:$Z$47,23,FALSE))</f>
        <v/>
      </c>
      <c r="AQ149" s="214" t="str">
        <f>IF(AQ147="","",VLOOKUP(AQ147,'シフト記号表（勤務時間帯）'!$D$6:$Z$47,23,FALSE))</f>
        <v/>
      </c>
      <c r="AR149" s="214" t="str">
        <f>IF(AR147="","",VLOOKUP(AR147,'シフト記号表（勤務時間帯）'!$D$6:$Z$47,23,FALSE))</f>
        <v/>
      </c>
      <c r="AS149" s="214" t="str">
        <f>IF(AS147="","",VLOOKUP(AS147,'シフト記号表（勤務時間帯）'!$D$6:$Z$47,23,FALSE))</f>
        <v/>
      </c>
      <c r="AT149" s="214" t="str">
        <f>IF(AT147="","",VLOOKUP(AT147,'シフト記号表（勤務時間帯）'!$D$6:$Z$47,23,FALSE))</f>
        <v/>
      </c>
      <c r="AU149" s="214" t="str">
        <f>IF(AU147="","",VLOOKUP(AU147,'シフト記号表（勤務時間帯）'!$D$6:$Z$47,23,FALSE))</f>
        <v/>
      </c>
      <c r="AV149" s="215" t="str">
        <f>IF(AV147="","",VLOOKUP(AV147,'シフト記号表（勤務時間帯）'!$D$6:$Z$47,23,FALSE))</f>
        <v/>
      </c>
      <c r="AW149" s="213" t="str">
        <f>IF(AW147="","",VLOOKUP(AW147,'シフト記号表（勤務時間帯）'!$D$6:$Z$47,23,FALSE))</f>
        <v/>
      </c>
      <c r="AX149" s="214" t="str">
        <f>IF(AX147="","",VLOOKUP(AX147,'シフト記号表（勤務時間帯）'!$D$6:$Z$47,23,FALSE))</f>
        <v/>
      </c>
      <c r="AY149" s="214" t="str">
        <f>IF(AY147="","",VLOOKUP(AY147,'シフト記号表（勤務時間帯）'!$D$6:$Z$47,23,FALSE))</f>
        <v/>
      </c>
      <c r="AZ149" s="254">
        <f>IF($BC$3="４週",SUM(U149:AV149),IF($BC$3="暦月",SUM(U149:AY149),""))</f>
        <v>0</v>
      </c>
      <c r="BA149" s="255"/>
      <c r="BB149" s="256">
        <f>IF($BC$3="４週",AZ149/4,IF($BC$3="暦月",(AZ149/($BC$8/7)),""))</f>
        <v>0</v>
      </c>
      <c r="BC149" s="255"/>
      <c r="BD149" s="248"/>
      <c r="BE149" s="249"/>
      <c r="BF149" s="249"/>
      <c r="BG149" s="249"/>
      <c r="BH149" s="250"/>
    </row>
    <row r="150" spans="2:60" ht="20.25" customHeight="1" x14ac:dyDescent="0.45">
      <c r="B150" s="129"/>
      <c r="C150" s="381"/>
      <c r="D150" s="382"/>
      <c r="E150" s="383"/>
      <c r="F150" s="177"/>
      <c r="G150" s="173"/>
      <c r="H150" s="343"/>
      <c r="I150" s="257"/>
      <c r="J150" s="258"/>
      <c r="K150" s="258"/>
      <c r="L150" s="259"/>
      <c r="M150" s="270"/>
      <c r="N150" s="271"/>
      <c r="O150" s="272"/>
      <c r="P150" s="44" t="s">
        <v>18</v>
      </c>
      <c r="Q150" s="45"/>
      <c r="R150" s="45"/>
      <c r="S150" s="46"/>
      <c r="T150" s="60"/>
      <c r="U150" s="216"/>
      <c r="V150" s="217"/>
      <c r="W150" s="217"/>
      <c r="X150" s="217"/>
      <c r="Y150" s="217"/>
      <c r="Z150" s="217"/>
      <c r="AA150" s="218"/>
      <c r="AB150" s="216"/>
      <c r="AC150" s="217"/>
      <c r="AD150" s="217"/>
      <c r="AE150" s="217"/>
      <c r="AF150" s="217"/>
      <c r="AG150" s="217"/>
      <c r="AH150" s="218"/>
      <c r="AI150" s="216"/>
      <c r="AJ150" s="217"/>
      <c r="AK150" s="217"/>
      <c r="AL150" s="217"/>
      <c r="AM150" s="217"/>
      <c r="AN150" s="217"/>
      <c r="AO150" s="218"/>
      <c r="AP150" s="216"/>
      <c r="AQ150" s="217"/>
      <c r="AR150" s="217"/>
      <c r="AS150" s="217"/>
      <c r="AT150" s="217"/>
      <c r="AU150" s="217"/>
      <c r="AV150" s="218"/>
      <c r="AW150" s="216"/>
      <c r="AX150" s="217"/>
      <c r="AY150" s="217"/>
      <c r="AZ150" s="279"/>
      <c r="BA150" s="280"/>
      <c r="BB150" s="281"/>
      <c r="BC150" s="280"/>
      <c r="BD150" s="242"/>
      <c r="BE150" s="243"/>
      <c r="BF150" s="243"/>
      <c r="BG150" s="243"/>
      <c r="BH150" s="244"/>
    </row>
    <row r="151" spans="2:60" ht="20.25" customHeight="1" x14ac:dyDescent="0.45">
      <c r="B151" s="125">
        <f>B148+1</f>
        <v>44</v>
      </c>
      <c r="C151" s="375"/>
      <c r="D151" s="376"/>
      <c r="E151" s="377"/>
      <c r="F151" s="178">
        <f>C150</f>
        <v>0</v>
      </c>
      <c r="G151" s="174"/>
      <c r="H151" s="336"/>
      <c r="I151" s="260"/>
      <c r="J151" s="261"/>
      <c r="K151" s="261"/>
      <c r="L151" s="262"/>
      <c r="M151" s="273"/>
      <c r="N151" s="274"/>
      <c r="O151" s="275"/>
      <c r="P151" s="23" t="s">
        <v>72</v>
      </c>
      <c r="Q151" s="24"/>
      <c r="R151" s="24"/>
      <c r="S151" s="19"/>
      <c r="T151" s="53"/>
      <c r="U151" s="210" t="str">
        <f>IF(U150="","",VLOOKUP(U150,'シフト記号表（勤務時間帯）'!$D$6:$X$47,21,FALSE))</f>
        <v/>
      </c>
      <c r="V151" s="211" t="str">
        <f>IF(V150="","",VLOOKUP(V150,'シフト記号表（勤務時間帯）'!$D$6:$X$47,21,FALSE))</f>
        <v/>
      </c>
      <c r="W151" s="211" t="str">
        <f>IF(W150="","",VLOOKUP(W150,'シフト記号表（勤務時間帯）'!$D$6:$X$47,21,FALSE))</f>
        <v/>
      </c>
      <c r="X151" s="211" t="str">
        <f>IF(X150="","",VLOOKUP(X150,'シフト記号表（勤務時間帯）'!$D$6:$X$47,21,FALSE))</f>
        <v/>
      </c>
      <c r="Y151" s="211" t="str">
        <f>IF(Y150="","",VLOOKUP(Y150,'シフト記号表（勤務時間帯）'!$D$6:$X$47,21,FALSE))</f>
        <v/>
      </c>
      <c r="Z151" s="211" t="str">
        <f>IF(Z150="","",VLOOKUP(Z150,'シフト記号表（勤務時間帯）'!$D$6:$X$47,21,FALSE))</f>
        <v/>
      </c>
      <c r="AA151" s="212" t="str">
        <f>IF(AA150="","",VLOOKUP(AA150,'シフト記号表（勤務時間帯）'!$D$6:$X$47,21,FALSE))</f>
        <v/>
      </c>
      <c r="AB151" s="210" t="str">
        <f>IF(AB150="","",VLOOKUP(AB150,'シフト記号表（勤務時間帯）'!$D$6:$X$47,21,FALSE))</f>
        <v/>
      </c>
      <c r="AC151" s="211" t="str">
        <f>IF(AC150="","",VLOOKUP(AC150,'シフト記号表（勤務時間帯）'!$D$6:$X$47,21,FALSE))</f>
        <v/>
      </c>
      <c r="AD151" s="211" t="str">
        <f>IF(AD150="","",VLOOKUP(AD150,'シフト記号表（勤務時間帯）'!$D$6:$X$47,21,FALSE))</f>
        <v/>
      </c>
      <c r="AE151" s="211" t="str">
        <f>IF(AE150="","",VLOOKUP(AE150,'シフト記号表（勤務時間帯）'!$D$6:$X$47,21,FALSE))</f>
        <v/>
      </c>
      <c r="AF151" s="211" t="str">
        <f>IF(AF150="","",VLOOKUP(AF150,'シフト記号表（勤務時間帯）'!$D$6:$X$47,21,FALSE))</f>
        <v/>
      </c>
      <c r="AG151" s="211" t="str">
        <f>IF(AG150="","",VLOOKUP(AG150,'シフト記号表（勤務時間帯）'!$D$6:$X$47,21,FALSE))</f>
        <v/>
      </c>
      <c r="AH151" s="212" t="str">
        <f>IF(AH150="","",VLOOKUP(AH150,'シフト記号表（勤務時間帯）'!$D$6:$X$47,21,FALSE))</f>
        <v/>
      </c>
      <c r="AI151" s="210" t="str">
        <f>IF(AI150="","",VLOOKUP(AI150,'シフト記号表（勤務時間帯）'!$D$6:$X$47,21,FALSE))</f>
        <v/>
      </c>
      <c r="AJ151" s="211" t="str">
        <f>IF(AJ150="","",VLOOKUP(AJ150,'シフト記号表（勤務時間帯）'!$D$6:$X$47,21,FALSE))</f>
        <v/>
      </c>
      <c r="AK151" s="211" t="str">
        <f>IF(AK150="","",VLOOKUP(AK150,'シフト記号表（勤務時間帯）'!$D$6:$X$47,21,FALSE))</f>
        <v/>
      </c>
      <c r="AL151" s="211" t="str">
        <f>IF(AL150="","",VLOOKUP(AL150,'シフト記号表（勤務時間帯）'!$D$6:$X$47,21,FALSE))</f>
        <v/>
      </c>
      <c r="AM151" s="211" t="str">
        <f>IF(AM150="","",VLOOKUP(AM150,'シフト記号表（勤務時間帯）'!$D$6:$X$47,21,FALSE))</f>
        <v/>
      </c>
      <c r="AN151" s="211" t="str">
        <f>IF(AN150="","",VLOOKUP(AN150,'シフト記号表（勤務時間帯）'!$D$6:$X$47,21,FALSE))</f>
        <v/>
      </c>
      <c r="AO151" s="212" t="str">
        <f>IF(AO150="","",VLOOKUP(AO150,'シフト記号表（勤務時間帯）'!$D$6:$X$47,21,FALSE))</f>
        <v/>
      </c>
      <c r="AP151" s="210" t="str">
        <f>IF(AP150="","",VLOOKUP(AP150,'シフト記号表（勤務時間帯）'!$D$6:$X$47,21,FALSE))</f>
        <v/>
      </c>
      <c r="AQ151" s="211" t="str">
        <f>IF(AQ150="","",VLOOKUP(AQ150,'シフト記号表（勤務時間帯）'!$D$6:$X$47,21,FALSE))</f>
        <v/>
      </c>
      <c r="AR151" s="211" t="str">
        <f>IF(AR150="","",VLOOKUP(AR150,'シフト記号表（勤務時間帯）'!$D$6:$X$47,21,FALSE))</f>
        <v/>
      </c>
      <c r="AS151" s="211" t="str">
        <f>IF(AS150="","",VLOOKUP(AS150,'シフト記号表（勤務時間帯）'!$D$6:$X$47,21,FALSE))</f>
        <v/>
      </c>
      <c r="AT151" s="211" t="str">
        <f>IF(AT150="","",VLOOKUP(AT150,'シフト記号表（勤務時間帯）'!$D$6:$X$47,21,FALSE))</f>
        <v/>
      </c>
      <c r="AU151" s="211" t="str">
        <f>IF(AU150="","",VLOOKUP(AU150,'シフト記号表（勤務時間帯）'!$D$6:$X$47,21,FALSE))</f>
        <v/>
      </c>
      <c r="AV151" s="212" t="str">
        <f>IF(AV150="","",VLOOKUP(AV150,'シフト記号表（勤務時間帯）'!$D$6:$X$47,21,FALSE))</f>
        <v/>
      </c>
      <c r="AW151" s="210" t="str">
        <f>IF(AW150="","",VLOOKUP(AW150,'シフト記号表（勤務時間帯）'!$D$6:$X$47,21,FALSE))</f>
        <v/>
      </c>
      <c r="AX151" s="211" t="str">
        <f>IF(AX150="","",VLOOKUP(AX150,'シフト記号表（勤務時間帯）'!$D$6:$X$47,21,FALSE))</f>
        <v/>
      </c>
      <c r="AY151" s="211" t="str">
        <f>IF(AY150="","",VLOOKUP(AY150,'シフト記号表（勤務時間帯）'!$D$6:$X$47,21,FALSE))</f>
        <v/>
      </c>
      <c r="AZ151" s="251">
        <f>IF($BC$3="４週",SUM(U151:AV151),IF($BC$3="暦月",SUM(U151:AY151),""))</f>
        <v>0</v>
      </c>
      <c r="BA151" s="252"/>
      <c r="BB151" s="253">
        <f>IF($BC$3="４週",AZ151/4,IF($BC$3="暦月",(AZ151/($BC$8/7)),""))</f>
        <v>0</v>
      </c>
      <c r="BC151" s="252"/>
      <c r="BD151" s="245"/>
      <c r="BE151" s="246"/>
      <c r="BF151" s="246"/>
      <c r="BG151" s="246"/>
      <c r="BH151" s="247"/>
    </row>
    <row r="152" spans="2:60" ht="20.25" customHeight="1" x14ac:dyDescent="0.45">
      <c r="B152" s="127"/>
      <c r="C152" s="378"/>
      <c r="D152" s="379"/>
      <c r="E152" s="380"/>
      <c r="F152" s="179"/>
      <c r="G152" s="175">
        <f>C150</f>
        <v>0</v>
      </c>
      <c r="H152" s="337"/>
      <c r="I152" s="263"/>
      <c r="J152" s="264"/>
      <c r="K152" s="264"/>
      <c r="L152" s="265"/>
      <c r="M152" s="276"/>
      <c r="N152" s="277"/>
      <c r="O152" s="278"/>
      <c r="P152" s="206" t="s">
        <v>73</v>
      </c>
      <c r="Q152" s="26"/>
      <c r="R152" s="26"/>
      <c r="S152" s="18"/>
      <c r="T152" s="57"/>
      <c r="U152" s="213" t="str">
        <f>IF(U150="","",VLOOKUP(U150,'シフト記号表（勤務時間帯）'!$D$6:$Z$47,23,FALSE))</f>
        <v/>
      </c>
      <c r="V152" s="214" t="str">
        <f>IF(V150="","",VLOOKUP(V150,'シフト記号表（勤務時間帯）'!$D$6:$Z$47,23,FALSE))</f>
        <v/>
      </c>
      <c r="W152" s="214" t="str">
        <f>IF(W150="","",VLOOKUP(W150,'シフト記号表（勤務時間帯）'!$D$6:$Z$47,23,FALSE))</f>
        <v/>
      </c>
      <c r="X152" s="214" t="str">
        <f>IF(X150="","",VLOOKUP(X150,'シフト記号表（勤務時間帯）'!$D$6:$Z$47,23,FALSE))</f>
        <v/>
      </c>
      <c r="Y152" s="214" t="str">
        <f>IF(Y150="","",VLOOKUP(Y150,'シフト記号表（勤務時間帯）'!$D$6:$Z$47,23,FALSE))</f>
        <v/>
      </c>
      <c r="Z152" s="214" t="str">
        <f>IF(Z150="","",VLOOKUP(Z150,'シフト記号表（勤務時間帯）'!$D$6:$Z$47,23,FALSE))</f>
        <v/>
      </c>
      <c r="AA152" s="215" t="str">
        <f>IF(AA150="","",VLOOKUP(AA150,'シフト記号表（勤務時間帯）'!$D$6:$Z$47,23,FALSE))</f>
        <v/>
      </c>
      <c r="AB152" s="213" t="str">
        <f>IF(AB150="","",VLOOKUP(AB150,'シフト記号表（勤務時間帯）'!$D$6:$Z$47,23,FALSE))</f>
        <v/>
      </c>
      <c r="AC152" s="214" t="str">
        <f>IF(AC150="","",VLOOKUP(AC150,'シフト記号表（勤務時間帯）'!$D$6:$Z$47,23,FALSE))</f>
        <v/>
      </c>
      <c r="AD152" s="214" t="str">
        <f>IF(AD150="","",VLOOKUP(AD150,'シフト記号表（勤務時間帯）'!$D$6:$Z$47,23,FALSE))</f>
        <v/>
      </c>
      <c r="AE152" s="214" t="str">
        <f>IF(AE150="","",VLOOKUP(AE150,'シフト記号表（勤務時間帯）'!$D$6:$Z$47,23,FALSE))</f>
        <v/>
      </c>
      <c r="AF152" s="214" t="str">
        <f>IF(AF150="","",VLOOKUP(AF150,'シフト記号表（勤務時間帯）'!$D$6:$Z$47,23,FALSE))</f>
        <v/>
      </c>
      <c r="AG152" s="214" t="str">
        <f>IF(AG150="","",VLOOKUP(AG150,'シフト記号表（勤務時間帯）'!$D$6:$Z$47,23,FALSE))</f>
        <v/>
      </c>
      <c r="AH152" s="215" t="str">
        <f>IF(AH150="","",VLOOKUP(AH150,'シフト記号表（勤務時間帯）'!$D$6:$Z$47,23,FALSE))</f>
        <v/>
      </c>
      <c r="AI152" s="213" t="str">
        <f>IF(AI150="","",VLOOKUP(AI150,'シフト記号表（勤務時間帯）'!$D$6:$Z$47,23,FALSE))</f>
        <v/>
      </c>
      <c r="AJ152" s="214" t="str">
        <f>IF(AJ150="","",VLOOKUP(AJ150,'シフト記号表（勤務時間帯）'!$D$6:$Z$47,23,FALSE))</f>
        <v/>
      </c>
      <c r="AK152" s="214" t="str">
        <f>IF(AK150="","",VLOOKUP(AK150,'シフト記号表（勤務時間帯）'!$D$6:$Z$47,23,FALSE))</f>
        <v/>
      </c>
      <c r="AL152" s="214" t="str">
        <f>IF(AL150="","",VLOOKUP(AL150,'シフト記号表（勤務時間帯）'!$D$6:$Z$47,23,FALSE))</f>
        <v/>
      </c>
      <c r="AM152" s="214" t="str">
        <f>IF(AM150="","",VLOOKUP(AM150,'シフト記号表（勤務時間帯）'!$D$6:$Z$47,23,FALSE))</f>
        <v/>
      </c>
      <c r="AN152" s="214" t="str">
        <f>IF(AN150="","",VLOOKUP(AN150,'シフト記号表（勤務時間帯）'!$D$6:$Z$47,23,FALSE))</f>
        <v/>
      </c>
      <c r="AO152" s="215" t="str">
        <f>IF(AO150="","",VLOOKUP(AO150,'シフト記号表（勤務時間帯）'!$D$6:$Z$47,23,FALSE))</f>
        <v/>
      </c>
      <c r="AP152" s="213" t="str">
        <f>IF(AP150="","",VLOOKUP(AP150,'シフト記号表（勤務時間帯）'!$D$6:$Z$47,23,FALSE))</f>
        <v/>
      </c>
      <c r="AQ152" s="214" t="str">
        <f>IF(AQ150="","",VLOOKUP(AQ150,'シフト記号表（勤務時間帯）'!$D$6:$Z$47,23,FALSE))</f>
        <v/>
      </c>
      <c r="AR152" s="214" t="str">
        <f>IF(AR150="","",VLOOKUP(AR150,'シフト記号表（勤務時間帯）'!$D$6:$Z$47,23,FALSE))</f>
        <v/>
      </c>
      <c r="AS152" s="214" t="str">
        <f>IF(AS150="","",VLOOKUP(AS150,'シフト記号表（勤務時間帯）'!$D$6:$Z$47,23,FALSE))</f>
        <v/>
      </c>
      <c r="AT152" s="214" t="str">
        <f>IF(AT150="","",VLOOKUP(AT150,'シフト記号表（勤務時間帯）'!$D$6:$Z$47,23,FALSE))</f>
        <v/>
      </c>
      <c r="AU152" s="214" t="str">
        <f>IF(AU150="","",VLOOKUP(AU150,'シフト記号表（勤務時間帯）'!$D$6:$Z$47,23,FALSE))</f>
        <v/>
      </c>
      <c r="AV152" s="215" t="str">
        <f>IF(AV150="","",VLOOKUP(AV150,'シフト記号表（勤務時間帯）'!$D$6:$Z$47,23,FALSE))</f>
        <v/>
      </c>
      <c r="AW152" s="213" t="str">
        <f>IF(AW150="","",VLOOKUP(AW150,'シフト記号表（勤務時間帯）'!$D$6:$Z$47,23,FALSE))</f>
        <v/>
      </c>
      <c r="AX152" s="214" t="str">
        <f>IF(AX150="","",VLOOKUP(AX150,'シフト記号表（勤務時間帯）'!$D$6:$Z$47,23,FALSE))</f>
        <v/>
      </c>
      <c r="AY152" s="214" t="str">
        <f>IF(AY150="","",VLOOKUP(AY150,'シフト記号表（勤務時間帯）'!$D$6:$Z$47,23,FALSE))</f>
        <v/>
      </c>
      <c r="AZ152" s="254">
        <f>IF($BC$3="４週",SUM(U152:AV152),IF($BC$3="暦月",SUM(U152:AY152),""))</f>
        <v>0</v>
      </c>
      <c r="BA152" s="255"/>
      <c r="BB152" s="256">
        <f>IF($BC$3="４週",AZ152/4,IF($BC$3="暦月",(AZ152/($BC$8/7)),""))</f>
        <v>0</v>
      </c>
      <c r="BC152" s="255"/>
      <c r="BD152" s="248"/>
      <c r="BE152" s="249"/>
      <c r="BF152" s="249"/>
      <c r="BG152" s="249"/>
      <c r="BH152" s="250"/>
    </row>
    <row r="153" spans="2:60" ht="20.25" customHeight="1" x14ac:dyDescent="0.45">
      <c r="B153" s="129"/>
      <c r="C153" s="381"/>
      <c r="D153" s="382"/>
      <c r="E153" s="383"/>
      <c r="F153" s="177"/>
      <c r="G153" s="173"/>
      <c r="H153" s="343"/>
      <c r="I153" s="257"/>
      <c r="J153" s="258"/>
      <c r="K153" s="258"/>
      <c r="L153" s="259"/>
      <c r="M153" s="270"/>
      <c r="N153" s="271"/>
      <c r="O153" s="272"/>
      <c r="P153" s="44" t="s">
        <v>18</v>
      </c>
      <c r="Q153" s="45"/>
      <c r="R153" s="45"/>
      <c r="S153" s="46"/>
      <c r="T153" s="60"/>
      <c r="U153" s="216"/>
      <c r="V153" s="217"/>
      <c r="W153" s="217"/>
      <c r="X153" s="217"/>
      <c r="Y153" s="217"/>
      <c r="Z153" s="217"/>
      <c r="AA153" s="218"/>
      <c r="AB153" s="216"/>
      <c r="AC153" s="217"/>
      <c r="AD153" s="217"/>
      <c r="AE153" s="217"/>
      <c r="AF153" s="217"/>
      <c r="AG153" s="217"/>
      <c r="AH153" s="218"/>
      <c r="AI153" s="216"/>
      <c r="AJ153" s="217"/>
      <c r="AK153" s="217"/>
      <c r="AL153" s="217"/>
      <c r="AM153" s="217"/>
      <c r="AN153" s="217"/>
      <c r="AO153" s="218"/>
      <c r="AP153" s="216"/>
      <c r="AQ153" s="217"/>
      <c r="AR153" s="217"/>
      <c r="AS153" s="217"/>
      <c r="AT153" s="217"/>
      <c r="AU153" s="217"/>
      <c r="AV153" s="218"/>
      <c r="AW153" s="216"/>
      <c r="AX153" s="217"/>
      <c r="AY153" s="217"/>
      <c r="AZ153" s="279"/>
      <c r="BA153" s="280"/>
      <c r="BB153" s="281"/>
      <c r="BC153" s="280"/>
      <c r="BD153" s="242"/>
      <c r="BE153" s="243"/>
      <c r="BF153" s="243"/>
      <c r="BG153" s="243"/>
      <c r="BH153" s="244"/>
    </row>
    <row r="154" spans="2:60" ht="20.25" customHeight="1" x14ac:dyDescent="0.45">
      <c r="B154" s="125">
        <f>B151+1</f>
        <v>45</v>
      </c>
      <c r="C154" s="375"/>
      <c r="D154" s="376"/>
      <c r="E154" s="377"/>
      <c r="F154" s="178">
        <f>C153</f>
        <v>0</v>
      </c>
      <c r="G154" s="174"/>
      <c r="H154" s="336"/>
      <c r="I154" s="260"/>
      <c r="J154" s="261"/>
      <c r="K154" s="261"/>
      <c r="L154" s="262"/>
      <c r="M154" s="273"/>
      <c r="N154" s="274"/>
      <c r="O154" s="275"/>
      <c r="P154" s="23" t="s">
        <v>72</v>
      </c>
      <c r="Q154" s="24"/>
      <c r="R154" s="24"/>
      <c r="S154" s="19"/>
      <c r="T154" s="53"/>
      <c r="U154" s="210" t="str">
        <f>IF(U153="","",VLOOKUP(U153,'シフト記号表（勤務時間帯）'!$D$6:$X$47,21,FALSE))</f>
        <v/>
      </c>
      <c r="V154" s="211" t="str">
        <f>IF(V153="","",VLOOKUP(V153,'シフト記号表（勤務時間帯）'!$D$6:$X$47,21,FALSE))</f>
        <v/>
      </c>
      <c r="W154" s="211" t="str">
        <f>IF(W153="","",VLOOKUP(W153,'シフト記号表（勤務時間帯）'!$D$6:$X$47,21,FALSE))</f>
        <v/>
      </c>
      <c r="X154" s="211" t="str">
        <f>IF(X153="","",VLOOKUP(X153,'シフト記号表（勤務時間帯）'!$D$6:$X$47,21,FALSE))</f>
        <v/>
      </c>
      <c r="Y154" s="211" t="str">
        <f>IF(Y153="","",VLOOKUP(Y153,'シフト記号表（勤務時間帯）'!$D$6:$X$47,21,FALSE))</f>
        <v/>
      </c>
      <c r="Z154" s="211" t="str">
        <f>IF(Z153="","",VLOOKUP(Z153,'シフト記号表（勤務時間帯）'!$D$6:$X$47,21,FALSE))</f>
        <v/>
      </c>
      <c r="AA154" s="212" t="str">
        <f>IF(AA153="","",VLOOKUP(AA153,'シフト記号表（勤務時間帯）'!$D$6:$X$47,21,FALSE))</f>
        <v/>
      </c>
      <c r="AB154" s="210" t="str">
        <f>IF(AB153="","",VLOOKUP(AB153,'シフト記号表（勤務時間帯）'!$D$6:$X$47,21,FALSE))</f>
        <v/>
      </c>
      <c r="AC154" s="211" t="str">
        <f>IF(AC153="","",VLOOKUP(AC153,'シフト記号表（勤務時間帯）'!$D$6:$X$47,21,FALSE))</f>
        <v/>
      </c>
      <c r="AD154" s="211" t="str">
        <f>IF(AD153="","",VLOOKUP(AD153,'シフト記号表（勤務時間帯）'!$D$6:$X$47,21,FALSE))</f>
        <v/>
      </c>
      <c r="AE154" s="211" t="str">
        <f>IF(AE153="","",VLOOKUP(AE153,'シフト記号表（勤務時間帯）'!$D$6:$X$47,21,FALSE))</f>
        <v/>
      </c>
      <c r="AF154" s="211" t="str">
        <f>IF(AF153="","",VLOOKUP(AF153,'シフト記号表（勤務時間帯）'!$D$6:$X$47,21,FALSE))</f>
        <v/>
      </c>
      <c r="AG154" s="211" t="str">
        <f>IF(AG153="","",VLOOKUP(AG153,'シフト記号表（勤務時間帯）'!$D$6:$X$47,21,FALSE))</f>
        <v/>
      </c>
      <c r="AH154" s="212" t="str">
        <f>IF(AH153="","",VLOOKUP(AH153,'シフト記号表（勤務時間帯）'!$D$6:$X$47,21,FALSE))</f>
        <v/>
      </c>
      <c r="AI154" s="210" t="str">
        <f>IF(AI153="","",VLOOKUP(AI153,'シフト記号表（勤務時間帯）'!$D$6:$X$47,21,FALSE))</f>
        <v/>
      </c>
      <c r="AJ154" s="211" t="str">
        <f>IF(AJ153="","",VLOOKUP(AJ153,'シフト記号表（勤務時間帯）'!$D$6:$X$47,21,FALSE))</f>
        <v/>
      </c>
      <c r="AK154" s="211" t="str">
        <f>IF(AK153="","",VLOOKUP(AK153,'シフト記号表（勤務時間帯）'!$D$6:$X$47,21,FALSE))</f>
        <v/>
      </c>
      <c r="AL154" s="211" t="str">
        <f>IF(AL153="","",VLOOKUP(AL153,'シフト記号表（勤務時間帯）'!$D$6:$X$47,21,FALSE))</f>
        <v/>
      </c>
      <c r="AM154" s="211" t="str">
        <f>IF(AM153="","",VLOOKUP(AM153,'シフト記号表（勤務時間帯）'!$D$6:$X$47,21,FALSE))</f>
        <v/>
      </c>
      <c r="AN154" s="211" t="str">
        <f>IF(AN153="","",VLOOKUP(AN153,'シフト記号表（勤務時間帯）'!$D$6:$X$47,21,FALSE))</f>
        <v/>
      </c>
      <c r="AO154" s="212" t="str">
        <f>IF(AO153="","",VLOOKUP(AO153,'シフト記号表（勤務時間帯）'!$D$6:$X$47,21,FALSE))</f>
        <v/>
      </c>
      <c r="AP154" s="210" t="str">
        <f>IF(AP153="","",VLOOKUP(AP153,'シフト記号表（勤務時間帯）'!$D$6:$X$47,21,FALSE))</f>
        <v/>
      </c>
      <c r="AQ154" s="211" t="str">
        <f>IF(AQ153="","",VLOOKUP(AQ153,'シフト記号表（勤務時間帯）'!$D$6:$X$47,21,FALSE))</f>
        <v/>
      </c>
      <c r="AR154" s="211" t="str">
        <f>IF(AR153="","",VLOOKUP(AR153,'シフト記号表（勤務時間帯）'!$D$6:$X$47,21,FALSE))</f>
        <v/>
      </c>
      <c r="AS154" s="211" t="str">
        <f>IF(AS153="","",VLOOKUP(AS153,'シフト記号表（勤務時間帯）'!$D$6:$X$47,21,FALSE))</f>
        <v/>
      </c>
      <c r="AT154" s="211" t="str">
        <f>IF(AT153="","",VLOOKUP(AT153,'シフト記号表（勤務時間帯）'!$D$6:$X$47,21,FALSE))</f>
        <v/>
      </c>
      <c r="AU154" s="211" t="str">
        <f>IF(AU153="","",VLOOKUP(AU153,'シフト記号表（勤務時間帯）'!$D$6:$X$47,21,FALSE))</f>
        <v/>
      </c>
      <c r="AV154" s="212" t="str">
        <f>IF(AV153="","",VLOOKUP(AV153,'シフト記号表（勤務時間帯）'!$D$6:$X$47,21,FALSE))</f>
        <v/>
      </c>
      <c r="AW154" s="210" t="str">
        <f>IF(AW153="","",VLOOKUP(AW153,'シフト記号表（勤務時間帯）'!$D$6:$X$47,21,FALSE))</f>
        <v/>
      </c>
      <c r="AX154" s="211" t="str">
        <f>IF(AX153="","",VLOOKUP(AX153,'シフト記号表（勤務時間帯）'!$D$6:$X$47,21,FALSE))</f>
        <v/>
      </c>
      <c r="AY154" s="211" t="str">
        <f>IF(AY153="","",VLOOKUP(AY153,'シフト記号表（勤務時間帯）'!$D$6:$X$47,21,FALSE))</f>
        <v/>
      </c>
      <c r="AZ154" s="251">
        <f>IF($BC$3="４週",SUM(U154:AV154),IF($BC$3="暦月",SUM(U154:AY154),""))</f>
        <v>0</v>
      </c>
      <c r="BA154" s="252"/>
      <c r="BB154" s="253">
        <f>IF($BC$3="４週",AZ154/4,IF($BC$3="暦月",(AZ154/($BC$8/7)),""))</f>
        <v>0</v>
      </c>
      <c r="BC154" s="252"/>
      <c r="BD154" s="245"/>
      <c r="BE154" s="246"/>
      <c r="BF154" s="246"/>
      <c r="BG154" s="246"/>
      <c r="BH154" s="247"/>
    </row>
    <row r="155" spans="2:60" ht="20.25" customHeight="1" x14ac:dyDescent="0.45">
      <c r="B155" s="127"/>
      <c r="C155" s="378"/>
      <c r="D155" s="379"/>
      <c r="E155" s="380"/>
      <c r="F155" s="179"/>
      <c r="G155" s="175">
        <f>C153</f>
        <v>0</v>
      </c>
      <c r="H155" s="337"/>
      <c r="I155" s="263"/>
      <c r="J155" s="264"/>
      <c r="K155" s="264"/>
      <c r="L155" s="265"/>
      <c r="M155" s="276"/>
      <c r="N155" s="277"/>
      <c r="O155" s="278"/>
      <c r="P155" s="206" t="s">
        <v>73</v>
      </c>
      <c r="Q155" s="26"/>
      <c r="R155" s="26"/>
      <c r="S155" s="18"/>
      <c r="T155" s="57"/>
      <c r="U155" s="213" t="str">
        <f>IF(U153="","",VLOOKUP(U153,'シフト記号表（勤務時間帯）'!$D$6:$Z$47,23,FALSE))</f>
        <v/>
      </c>
      <c r="V155" s="214" t="str">
        <f>IF(V153="","",VLOOKUP(V153,'シフト記号表（勤務時間帯）'!$D$6:$Z$47,23,FALSE))</f>
        <v/>
      </c>
      <c r="W155" s="214" t="str">
        <f>IF(W153="","",VLOOKUP(W153,'シフト記号表（勤務時間帯）'!$D$6:$Z$47,23,FALSE))</f>
        <v/>
      </c>
      <c r="X155" s="214" t="str">
        <f>IF(X153="","",VLOOKUP(X153,'シフト記号表（勤務時間帯）'!$D$6:$Z$47,23,FALSE))</f>
        <v/>
      </c>
      <c r="Y155" s="214" t="str">
        <f>IF(Y153="","",VLOOKUP(Y153,'シフト記号表（勤務時間帯）'!$D$6:$Z$47,23,FALSE))</f>
        <v/>
      </c>
      <c r="Z155" s="214" t="str">
        <f>IF(Z153="","",VLOOKUP(Z153,'シフト記号表（勤務時間帯）'!$D$6:$Z$47,23,FALSE))</f>
        <v/>
      </c>
      <c r="AA155" s="215" t="str">
        <f>IF(AA153="","",VLOOKUP(AA153,'シフト記号表（勤務時間帯）'!$D$6:$Z$47,23,FALSE))</f>
        <v/>
      </c>
      <c r="AB155" s="213" t="str">
        <f>IF(AB153="","",VLOOKUP(AB153,'シフト記号表（勤務時間帯）'!$D$6:$Z$47,23,FALSE))</f>
        <v/>
      </c>
      <c r="AC155" s="214" t="str">
        <f>IF(AC153="","",VLOOKUP(AC153,'シフト記号表（勤務時間帯）'!$D$6:$Z$47,23,FALSE))</f>
        <v/>
      </c>
      <c r="AD155" s="214" t="str">
        <f>IF(AD153="","",VLOOKUP(AD153,'シフト記号表（勤務時間帯）'!$D$6:$Z$47,23,FALSE))</f>
        <v/>
      </c>
      <c r="AE155" s="214" t="str">
        <f>IF(AE153="","",VLOOKUP(AE153,'シフト記号表（勤務時間帯）'!$D$6:$Z$47,23,FALSE))</f>
        <v/>
      </c>
      <c r="AF155" s="214" t="str">
        <f>IF(AF153="","",VLOOKUP(AF153,'シフト記号表（勤務時間帯）'!$D$6:$Z$47,23,FALSE))</f>
        <v/>
      </c>
      <c r="AG155" s="214" t="str">
        <f>IF(AG153="","",VLOOKUP(AG153,'シフト記号表（勤務時間帯）'!$D$6:$Z$47,23,FALSE))</f>
        <v/>
      </c>
      <c r="AH155" s="215" t="str">
        <f>IF(AH153="","",VLOOKUP(AH153,'シフト記号表（勤務時間帯）'!$D$6:$Z$47,23,FALSE))</f>
        <v/>
      </c>
      <c r="AI155" s="213" t="str">
        <f>IF(AI153="","",VLOOKUP(AI153,'シフト記号表（勤務時間帯）'!$D$6:$Z$47,23,FALSE))</f>
        <v/>
      </c>
      <c r="AJ155" s="214" t="str">
        <f>IF(AJ153="","",VLOOKUP(AJ153,'シフト記号表（勤務時間帯）'!$D$6:$Z$47,23,FALSE))</f>
        <v/>
      </c>
      <c r="AK155" s="214" t="str">
        <f>IF(AK153="","",VLOOKUP(AK153,'シフト記号表（勤務時間帯）'!$D$6:$Z$47,23,FALSE))</f>
        <v/>
      </c>
      <c r="AL155" s="214" t="str">
        <f>IF(AL153="","",VLOOKUP(AL153,'シフト記号表（勤務時間帯）'!$D$6:$Z$47,23,FALSE))</f>
        <v/>
      </c>
      <c r="AM155" s="214" t="str">
        <f>IF(AM153="","",VLOOKUP(AM153,'シフト記号表（勤務時間帯）'!$D$6:$Z$47,23,FALSE))</f>
        <v/>
      </c>
      <c r="AN155" s="214" t="str">
        <f>IF(AN153="","",VLOOKUP(AN153,'シフト記号表（勤務時間帯）'!$D$6:$Z$47,23,FALSE))</f>
        <v/>
      </c>
      <c r="AO155" s="215" t="str">
        <f>IF(AO153="","",VLOOKUP(AO153,'シフト記号表（勤務時間帯）'!$D$6:$Z$47,23,FALSE))</f>
        <v/>
      </c>
      <c r="AP155" s="213" t="str">
        <f>IF(AP153="","",VLOOKUP(AP153,'シフト記号表（勤務時間帯）'!$D$6:$Z$47,23,FALSE))</f>
        <v/>
      </c>
      <c r="AQ155" s="214" t="str">
        <f>IF(AQ153="","",VLOOKUP(AQ153,'シフト記号表（勤務時間帯）'!$D$6:$Z$47,23,FALSE))</f>
        <v/>
      </c>
      <c r="AR155" s="214" t="str">
        <f>IF(AR153="","",VLOOKUP(AR153,'シフト記号表（勤務時間帯）'!$D$6:$Z$47,23,FALSE))</f>
        <v/>
      </c>
      <c r="AS155" s="214" t="str">
        <f>IF(AS153="","",VLOOKUP(AS153,'シフト記号表（勤務時間帯）'!$D$6:$Z$47,23,FALSE))</f>
        <v/>
      </c>
      <c r="AT155" s="214" t="str">
        <f>IF(AT153="","",VLOOKUP(AT153,'シフト記号表（勤務時間帯）'!$D$6:$Z$47,23,FALSE))</f>
        <v/>
      </c>
      <c r="AU155" s="214" t="str">
        <f>IF(AU153="","",VLOOKUP(AU153,'シフト記号表（勤務時間帯）'!$D$6:$Z$47,23,FALSE))</f>
        <v/>
      </c>
      <c r="AV155" s="215" t="str">
        <f>IF(AV153="","",VLOOKUP(AV153,'シフト記号表（勤務時間帯）'!$D$6:$Z$47,23,FALSE))</f>
        <v/>
      </c>
      <c r="AW155" s="213" t="str">
        <f>IF(AW153="","",VLOOKUP(AW153,'シフト記号表（勤務時間帯）'!$D$6:$Z$47,23,FALSE))</f>
        <v/>
      </c>
      <c r="AX155" s="214" t="str">
        <f>IF(AX153="","",VLOOKUP(AX153,'シフト記号表（勤務時間帯）'!$D$6:$Z$47,23,FALSE))</f>
        <v/>
      </c>
      <c r="AY155" s="214" t="str">
        <f>IF(AY153="","",VLOOKUP(AY153,'シフト記号表（勤務時間帯）'!$D$6:$Z$47,23,FALSE))</f>
        <v/>
      </c>
      <c r="AZ155" s="254">
        <f>IF($BC$3="４週",SUM(U155:AV155),IF($BC$3="暦月",SUM(U155:AY155),""))</f>
        <v>0</v>
      </c>
      <c r="BA155" s="255"/>
      <c r="BB155" s="256">
        <f>IF($BC$3="４週",AZ155/4,IF($BC$3="暦月",(AZ155/($BC$8/7)),""))</f>
        <v>0</v>
      </c>
      <c r="BC155" s="255"/>
      <c r="BD155" s="248"/>
      <c r="BE155" s="249"/>
      <c r="BF155" s="249"/>
      <c r="BG155" s="249"/>
      <c r="BH155" s="250"/>
    </row>
    <row r="156" spans="2:60" ht="20.25" customHeight="1" x14ac:dyDescent="0.45">
      <c r="B156" s="129"/>
      <c r="C156" s="381"/>
      <c r="D156" s="382"/>
      <c r="E156" s="383"/>
      <c r="F156" s="177"/>
      <c r="G156" s="173"/>
      <c r="H156" s="343"/>
      <c r="I156" s="257"/>
      <c r="J156" s="258"/>
      <c r="K156" s="258"/>
      <c r="L156" s="259"/>
      <c r="M156" s="270"/>
      <c r="N156" s="271"/>
      <c r="O156" s="272"/>
      <c r="P156" s="44" t="s">
        <v>18</v>
      </c>
      <c r="Q156" s="45"/>
      <c r="R156" s="45"/>
      <c r="S156" s="46"/>
      <c r="T156" s="60"/>
      <c r="U156" s="216"/>
      <c r="V156" s="217"/>
      <c r="W156" s="217"/>
      <c r="X156" s="217"/>
      <c r="Y156" s="217"/>
      <c r="Z156" s="217"/>
      <c r="AA156" s="218"/>
      <c r="AB156" s="216"/>
      <c r="AC156" s="217"/>
      <c r="AD156" s="217"/>
      <c r="AE156" s="217"/>
      <c r="AF156" s="217"/>
      <c r="AG156" s="217"/>
      <c r="AH156" s="218"/>
      <c r="AI156" s="216"/>
      <c r="AJ156" s="217"/>
      <c r="AK156" s="217"/>
      <c r="AL156" s="217"/>
      <c r="AM156" s="217"/>
      <c r="AN156" s="217"/>
      <c r="AO156" s="218"/>
      <c r="AP156" s="216"/>
      <c r="AQ156" s="217"/>
      <c r="AR156" s="217"/>
      <c r="AS156" s="217"/>
      <c r="AT156" s="217"/>
      <c r="AU156" s="217"/>
      <c r="AV156" s="218"/>
      <c r="AW156" s="216"/>
      <c r="AX156" s="217"/>
      <c r="AY156" s="217"/>
      <c r="AZ156" s="279"/>
      <c r="BA156" s="280"/>
      <c r="BB156" s="281"/>
      <c r="BC156" s="280"/>
      <c r="BD156" s="242"/>
      <c r="BE156" s="243"/>
      <c r="BF156" s="243"/>
      <c r="BG156" s="243"/>
      <c r="BH156" s="244"/>
    </row>
    <row r="157" spans="2:60" ht="20.25" customHeight="1" x14ac:dyDescent="0.45">
      <c r="B157" s="125">
        <f>B154+1</f>
        <v>46</v>
      </c>
      <c r="C157" s="375"/>
      <c r="D157" s="376"/>
      <c r="E157" s="377"/>
      <c r="F157" s="178">
        <f>C156</f>
        <v>0</v>
      </c>
      <c r="G157" s="174"/>
      <c r="H157" s="336"/>
      <c r="I157" s="260"/>
      <c r="J157" s="261"/>
      <c r="K157" s="261"/>
      <c r="L157" s="262"/>
      <c r="M157" s="273"/>
      <c r="N157" s="274"/>
      <c r="O157" s="275"/>
      <c r="P157" s="23" t="s">
        <v>72</v>
      </c>
      <c r="Q157" s="24"/>
      <c r="R157" s="24"/>
      <c r="S157" s="19"/>
      <c r="T157" s="53"/>
      <c r="U157" s="210" t="str">
        <f>IF(U156="","",VLOOKUP(U156,'シフト記号表（勤務時間帯）'!$D$6:$X$47,21,FALSE))</f>
        <v/>
      </c>
      <c r="V157" s="211" t="str">
        <f>IF(V156="","",VLOOKUP(V156,'シフト記号表（勤務時間帯）'!$D$6:$X$47,21,FALSE))</f>
        <v/>
      </c>
      <c r="W157" s="211" t="str">
        <f>IF(W156="","",VLOOKUP(W156,'シフト記号表（勤務時間帯）'!$D$6:$X$47,21,FALSE))</f>
        <v/>
      </c>
      <c r="X157" s="211" t="str">
        <f>IF(X156="","",VLOOKUP(X156,'シフト記号表（勤務時間帯）'!$D$6:$X$47,21,FALSE))</f>
        <v/>
      </c>
      <c r="Y157" s="211" t="str">
        <f>IF(Y156="","",VLOOKUP(Y156,'シフト記号表（勤務時間帯）'!$D$6:$X$47,21,FALSE))</f>
        <v/>
      </c>
      <c r="Z157" s="211" t="str">
        <f>IF(Z156="","",VLOOKUP(Z156,'シフト記号表（勤務時間帯）'!$D$6:$X$47,21,FALSE))</f>
        <v/>
      </c>
      <c r="AA157" s="212" t="str">
        <f>IF(AA156="","",VLOOKUP(AA156,'シフト記号表（勤務時間帯）'!$D$6:$X$47,21,FALSE))</f>
        <v/>
      </c>
      <c r="AB157" s="210" t="str">
        <f>IF(AB156="","",VLOOKUP(AB156,'シフト記号表（勤務時間帯）'!$D$6:$X$47,21,FALSE))</f>
        <v/>
      </c>
      <c r="AC157" s="211" t="str">
        <f>IF(AC156="","",VLOOKUP(AC156,'シフト記号表（勤務時間帯）'!$D$6:$X$47,21,FALSE))</f>
        <v/>
      </c>
      <c r="AD157" s="211" t="str">
        <f>IF(AD156="","",VLOOKUP(AD156,'シフト記号表（勤務時間帯）'!$D$6:$X$47,21,FALSE))</f>
        <v/>
      </c>
      <c r="AE157" s="211" t="str">
        <f>IF(AE156="","",VLOOKUP(AE156,'シフト記号表（勤務時間帯）'!$D$6:$X$47,21,FALSE))</f>
        <v/>
      </c>
      <c r="AF157" s="211" t="str">
        <f>IF(AF156="","",VLOOKUP(AF156,'シフト記号表（勤務時間帯）'!$D$6:$X$47,21,FALSE))</f>
        <v/>
      </c>
      <c r="AG157" s="211" t="str">
        <f>IF(AG156="","",VLOOKUP(AG156,'シフト記号表（勤務時間帯）'!$D$6:$X$47,21,FALSE))</f>
        <v/>
      </c>
      <c r="AH157" s="212" t="str">
        <f>IF(AH156="","",VLOOKUP(AH156,'シフト記号表（勤務時間帯）'!$D$6:$X$47,21,FALSE))</f>
        <v/>
      </c>
      <c r="AI157" s="210" t="str">
        <f>IF(AI156="","",VLOOKUP(AI156,'シフト記号表（勤務時間帯）'!$D$6:$X$47,21,FALSE))</f>
        <v/>
      </c>
      <c r="AJ157" s="211" t="str">
        <f>IF(AJ156="","",VLOOKUP(AJ156,'シフト記号表（勤務時間帯）'!$D$6:$X$47,21,FALSE))</f>
        <v/>
      </c>
      <c r="AK157" s="211" t="str">
        <f>IF(AK156="","",VLOOKUP(AK156,'シフト記号表（勤務時間帯）'!$D$6:$X$47,21,FALSE))</f>
        <v/>
      </c>
      <c r="AL157" s="211" t="str">
        <f>IF(AL156="","",VLOOKUP(AL156,'シフト記号表（勤務時間帯）'!$D$6:$X$47,21,FALSE))</f>
        <v/>
      </c>
      <c r="AM157" s="211" t="str">
        <f>IF(AM156="","",VLOOKUP(AM156,'シフト記号表（勤務時間帯）'!$D$6:$X$47,21,FALSE))</f>
        <v/>
      </c>
      <c r="AN157" s="211" t="str">
        <f>IF(AN156="","",VLOOKUP(AN156,'シフト記号表（勤務時間帯）'!$D$6:$X$47,21,FALSE))</f>
        <v/>
      </c>
      <c r="AO157" s="212" t="str">
        <f>IF(AO156="","",VLOOKUP(AO156,'シフト記号表（勤務時間帯）'!$D$6:$X$47,21,FALSE))</f>
        <v/>
      </c>
      <c r="AP157" s="210" t="str">
        <f>IF(AP156="","",VLOOKUP(AP156,'シフト記号表（勤務時間帯）'!$D$6:$X$47,21,FALSE))</f>
        <v/>
      </c>
      <c r="AQ157" s="211" t="str">
        <f>IF(AQ156="","",VLOOKUP(AQ156,'シフト記号表（勤務時間帯）'!$D$6:$X$47,21,FALSE))</f>
        <v/>
      </c>
      <c r="AR157" s="211" t="str">
        <f>IF(AR156="","",VLOOKUP(AR156,'シフト記号表（勤務時間帯）'!$D$6:$X$47,21,FALSE))</f>
        <v/>
      </c>
      <c r="AS157" s="211" t="str">
        <f>IF(AS156="","",VLOOKUP(AS156,'シフト記号表（勤務時間帯）'!$D$6:$X$47,21,FALSE))</f>
        <v/>
      </c>
      <c r="AT157" s="211" t="str">
        <f>IF(AT156="","",VLOOKUP(AT156,'シフト記号表（勤務時間帯）'!$D$6:$X$47,21,FALSE))</f>
        <v/>
      </c>
      <c r="AU157" s="211" t="str">
        <f>IF(AU156="","",VLOOKUP(AU156,'シフト記号表（勤務時間帯）'!$D$6:$X$47,21,FALSE))</f>
        <v/>
      </c>
      <c r="AV157" s="212" t="str">
        <f>IF(AV156="","",VLOOKUP(AV156,'シフト記号表（勤務時間帯）'!$D$6:$X$47,21,FALSE))</f>
        <v/>
      </c>
      <c r="AW157" s="210" t="str">
        <f>IF(AW156="","",VLOOKUP(AW156,'シフト記号表（勤務時間帯）'!$D$6:$X$47,21,FALSE))</f>
        <v/>
      </c>
      <c r="AX157" s="211" t="str">
        <f>IF(AX156="","",VLOOKUP(AX156,'シフト記号表（勤務時間帯）'!$D$6:$X$47,21,FALSE))</f>
        <v/>
      </c>
      <c r="AY157" s="211" t="str">
        <f>IF(AY156="","",VLOOKUP(AY156,'シフト記号表（勤務時間帯）'!$D$6:$X$47,21,FALSE))</f>
        <v/>
      </c>
      <c r="AZ157" s="251">
        <f>IF($BC$3="４週",SUM(U157:AV157),IF($BC$3="暦月",SUM(U157:AY157),""))</f>
        <v>0</v>
      </c>
      <c r="BA157" s="252"/>
      <c r="BB157" s="253">
        <f>IF($BC$3="４週",AZ157/4,IF($BC$3="暦月",(AZ157/($BC$8/7)),""))</f>
        <v>0</v>
      </c>
      <c r="BC157" s="252"/>
      <c r="BD157" s="245"/>
      <c r="BE157" s="246"/>
      <c r="BF157" s="246"/>
      <c r="BG157" s="246"/>
      <c r="BH157" s="247"/>
    </row>
    <row r="158" spans="2:60" ht="20.25" customHeight="1" x14ac:dyDescent="0.45">
      <c r="B158" s="127"/>
      <c r="C158" s="378"/>
      <c r="D158" s="379"/>
      <c r="E158" s="380"/>
      <c r="F158" s="179"/>
      <c r="G158" s="175">
        <f>C156</f>
        <v>0</v>
      </c>
      <c r="H158" s="337"/>
      <c r="I158" s="263"/>
      <c r="J158" s="264"/>
      <c r="K158" s="264"/>
      <c r="L158" s="265"/>
      <c r="M158" s="276"/>
      <c r="N158" s="277"/>
      <c r="O158" s="278"/>
      <c r="P158" s="206" t="s">
        <v>73</v>
      </c>
      <c r="Q158" s="26"/>
      <c r="R158" s="26"/>
      <c r="S158" s="18"/>
      <c r="T158" s="57"/>
      <c r="U158" s="213" t="str">
        <f>IF(U156="","",VLOOKUP(U156,'シフト記号表（勤務時間帯）'!$D$6:$Z$47,23,FALSE))</f>
        <v/>
      </c>
      <c r="V158" s="214" t="str">
        <f>IF(V156="","",VLOOKUP(V156,'シフト記号表（勤務時間帯）'!$D$6:$Z$47,23,FALSE))</f>
        <v/>
      </c>
      <c r="W158" s="214" t="str">
        <f>IF(W156="","",VLOOKUP(W156,'シフト記号表（勤務時間帯）'!$D$6:$Z$47,23,FALSE))</f>
        <v/>
      </c>
      <c r="X158" s="214" t="str">
        <f>IF(X156="","",VLOOKUP(X156,'シフト記号表（勤務時間帯）'!$D$6:$Z$47,23,FALSE))</f>
        <v/>
      </c>
      <c r="Y158" s="214" t="str">
        <f>IF(Y156="","",VLOOKUP(Y156,'シフト記号表（勤務時間帯）'!$D$6:$Z$47,23,FALSE))</f>
        <v/>
      </c>
      <c r="Z158" s="214" t="str">
        <f>IF(Z156="","",VLOOKUP(Z156,'シフト記号表（勤務時間帯）'!$D$6:$Z$47,23,FALSE))</f>
        <v/>
      </c>
      <c r="AA158" s="215" t="str">
        <f>IF(AA156="","",VLOOKUP(AA156,'シフト記号表（勤務時間帯）'!$D$6:$Z$47,23,FALSE))</f>
        <v/>
      </c>
      <c r="AB158" s="213" t="str">
        <f>IF(AB156="","",VLOOKUP(AB156,'シフト記号表（勤務時間帯）'!$D$6:$Z$47,23,FALSE))</f>
        <v/>
      </c>
      <c r="AC158" s="214" t="str">
        <f>IF(AC156="","",VLOOKUP(AC156,'シフト記号表（勤務時間帯）'!$D$6:$Z$47,23,FALSE))</f>
        <v/>
      </c>
      <c r="AD158" s="214" t="str">
        <f>IF(AD156="","",VLOOKUP(AD156,'シフト記号表（勤務時間帯）'!$D$6:$Z$47,23,FALSE))</f>
        <v/>
      </c>
      <c r="AE158" s="214" t="str">
        <f>IF(AE156="","",VLOOKUP(AE156,'シフト記号表（勤務時間帯）'!$D$6:$Z$47,23,FALSE))</f>
        <v/>
      </c>
      <c r="AF158" s="214" t="str">
        <f>IF(AF156="","",VLOOKUP(AF156,'シフト記号表（勤務時間帯）'!$D$6:$Z$47,23,FALSE))</f>
        <v/>
      </c>
      <c r="AG158" s="214" t="str">
        <f>IF(AG156="","",VLOOKUP(AG156,'シフト記号表（勤務時間帯）'!$D$6:$Z$47,23,FALSE))</f>
        <v/>
      </c>
      <c r="AH158" s="215" t="str">
        <f>IF(AH156="","",VLOOKUP(AH156,'シフト記号表（勤務時間帯）'!$D$6:$Z$47,23,FALSE))</f>
        <v/>
      </c>
      <c r="AI158" s="213" t="str">
        <f>IF(AI156="","",VLOOKUP(AI156,'シフト記号表（勤務時間帯）'!$D$6:$Z$47,23,FALSE))</f>
        <v/>
      </c>
      <c r="AJ158" s="214" t="str">
        <f>IF(AJ156="","",VLOOKUP(AJ156,'シフト記号表（勤務時間帯）'!$D$6:$Z$47,23,FALSE))</f>
        <v/>
      </c>
      <c r="AK158" s="214" t="str">
        <f>IF(AK156="","",VLOOKUP(AK156,'シフト記号表（勤務時間帯）'!$D$6:$Z$47,23,FALSE))</f>
        <v/>
      </c>
      <c r="AL158" s="214" t="str">
        <f>IF(AL156="","",VLOOKUP(AL156,'シフト記号表（勤務時間帯）'!$D$6:$Z$47,23,FALSE))</f>
        <v/>
      </c>
      <c r="AM158" s="214" t="str">
        <f>IF(AM156="","",VLOOKUP(AM156,'シフト記号表（勤務時間帯）'!$D$6:$Z$47,23,FALSE))</f>
        <v/>
      </c>
      <c r="AN158" s="214" t="str">
        <f>IF(AN156="","",VLOOKUP(AN156,'シフト記号表（勤務時間帯）'!$D$6:$Z$47,23,FALSE))</f>
        <v/>
      </c>
      <c r="AO158" s="215" t="str">
        <f>IF(AO156="","",VLOOKUP(AO156,'シフト記号表（勤務時間帯）'!$D$6:$Z$47,23,FALSE))</f>
        <v/>
      </c>
      <c r="AP158" s="213" t="str">
        <f>IF(AP156="","",VLOOKUP(AP156,'シフト記号表（勤務時間帯）'!$D$6:$Z$47,23,FALSE))</f>
        <v/>
      </c>
      <c r="AQ158" s="214" t="str">
        <f>IF(AQ156="","",VLOOKUP(AQ156,'シフト記号表（勤務時間帯）'!$D$6:$Z$47,23,FALSE))</f>
        <v/>
      </c>
      <c r="AR158" s="214" t="str">
        <f>IF(AR156="","",VLOOKUP(AR156,'シフト記号表（勤務時間帯）'!$D$6:$Z$47,23,FALSE))</f>
        <v/>
      </c>
      <c r="AS158" s="214" t="str">
        <f>IF(AS156="","",VLOOKUP(AS156,'シフト記号表（勤務時間帯）'!$D$6:$Z$47,23,FALSE))</f>
        <v/>
      </c>
      <c r="AT158" s="214" t="str">
        <f>IF(AT156="","",VLOOKUP(AT156,'シフト記号表（勤務時間帯）'!$D$6:$Z$47,23,FALSE))</f>
        <v/>
      </c>
      <c r="AU158" s="214" t="str">
        <f>IF(AU156="","",VLOOKUP(AU156,'シフト記号表（勤務時間帯）'!$D$6:$Z$47,23,FALSE))</f>
        <v/>
      </c>
      <c r="AV158" s="215" t="str">
        <f>IF(AV156="","",VLOOKUP(AV156,'シフト記号表（勤務時間帯）'!$D$6:$Z$47,23,FALSE))</f>
        <v/>
      </c>
      <c r="AW158" s="213" t="str">
        <f>IF(AW156="","",VLOOKUP(AW156,'シフト記号表（勤務時間帯）'!$D$6:$Z$47,23,FALSE))</f>
        <v/>
      </c>
      <c r="AX158" s="214" t="str">
        <f>IF(AX156="","",VLOOKUP(AX156,'シフト記号表（勤務時間帯）'!$D$6:$Z$47,23,FALSE))</f>
        <v/>
      </c>
      <c r="AY158" s="214" t="str">
        <f>IF(AY156="","",VLOOKUP(AY156,'シフト記号表（勤務時間帯）'!$D$6:$Z$47,23,FALSE))</f>
        <v/>
      </c>
      <c r="AZ158" s="254">
        <f>IF($BC$3="４週",SUM(U158:AV158),IF($BC$3="暦月",SUM(U158:AY158),""))</f>
        <v>0</v>
      </c>
      <c r="BA158" s="255"/>
      <c r="BB158" s="256">
        <f>IF($BC$3="４週",AZ158/4,IF($BC$3="暦月",(AZ158/($BC$8/7)),""))</f>
        <v>0</v>
      </c>
      <c r="BC158" s="255"/>
      <c r="BD158" s="248"/>
      <c r="BE158" s="249"/>
      <c r="BF158" s="249"/>
      <c r="BG158" s="249"/>
      <c r="BH158" s="250"/>
    </row>
    <row r="159" spans="2:60" ht="20.25" customHeight="1" x14ac:dyDescent="0.45">
      <c r="B159" s="129"/>
      <c r="C159" s="381"/>
      <c r="D159" s="382"/>
      <c r="E159" s="383"/>
      <c r="F159" s="177"/>
      <c r="G159" s="173"/>
      <c r="H159" s="343"/>
      <c r="I159" s="257"/>
      <c r="J159" s="258"/>
      <c r="K159" s="258"/>
      <c r="L159" s="259"/>
      <c r="M159" s="270"/>
      <c r="N159" s="271"/>
      <c r="O159" s="272"/>
      <c r="P159" s="44" t="s">
        <v>18</v>
      </c>
      <c r="Q159" s="45"/>
      <c r="R159" s="45"/>
      <c r="S159" s="46"/>
      <c r="T159" s="60"/>
      <c r="U159" s="216"/>
      <c r="V159" s="217"/>
      <c r="W159" s="217"/>
      <c r="X159" s="217"/>
      <c r="Y159" s="217"/>
      <c r="Z159" s="217"/>
      <c r="AA159" s="218"/>
      <c r="AB159" s="216"/>
      <c r="AC159" s="217"/>
      <c r="AD159" s="217"/>
      <c r="AE159" s="217"/>
      <c r="AF159" s="217"/>
      <c r="AG159" s="217"/>
      <c r="AH159" s="218"/>
      <c r="AI159" s="216"/>
      <c r="AJ159" s="217"/>
      <c r="AK159" s="217"/>
      <c r="AL159" s="217"/>
      <c r="AM159" s="217"/>
      <c r="AN159" s="217"/>
      <c r="AO159" s="218"/>
      <c r="AP159" s="216"/>
      <c r="AQ159" s="217"/>
      <c r="AR159" s="217"/>
      <c r="AS159" s="217"/>
      <c r="AT159" s="217"/>
      <c r="AU159" s="217"/>
      <c r="AV159" s="218"/>
      <c r="AW159" s="216"/>
      <c r="AX159" s="217"/>
      <c r="AY159" s="217"/>
      <c r="AZ159" s="279"/>
      <c r="BA159" s="280"/>
      <c r="BB159" s="281"/>
      <c r="BC159" s="280"/>
      <c r="BD159" s="242"/>
      <c r="BE159" s="243"/>
      <c r="BF159" s="243"/>
      <c r="BG159" s="243"/>
      <c r="BH159" s="244"/>
    </row>
    <row r="160" spans="2:60" ht="20.25" customHeight="1" x14ac:dyDescent="0.45">
      <c r="B160" s="125">
        <f>B157+1</f>
        <v>47</v>
      </c>
      <c r="C160" s="375"/>
      <c r="D160" s="376"/>
      <c r="E160" s="377"/>
      <c r="F160" s="178">
        <f>C159</f>
        <v>0</v>
      </c>
      <c r="G160" s="174"/>
      <c r="H160" s="336"/>
      <c r="I160" s="260"/>
      <c r="J160" s="261"/>
      <c r="K160" s="261"/>
      <c r="L160" s="262"/>
      <c r="M160" s="273"/>
      <c r="N160" s="274"/>
      <c r="O160" s="275"/>
      <c r="P160" s="23" t="s">
        <v>72</v>
      </c>
      <c r="Q160" s="24"/>
      <c r="R160" s="24"/>
      <c r="S160" s="19"/>
      <c r="T160" s="53"/>
      <c r="U160" s="210" t="str">
        <f>IF(U159="","",VLOOKUP(U159,'シフト記号表（勤務時間帯）'!$D$6:$X$47,21,FALSE))</f>
        <v/>
      </c>
      <c r="V160" s="211" t="str">
        <f>IF(V159="","",VLOOKUP(V159,'シフト記号表（勤務時間帯）'!$D$6:$X$47,21,FALSE))</f>
        <v/>
      </c>
      <c r="W160" s="211" t="str">
        <f>IF(W159="","",VLOOKUP(W159,'シフト記号表（勤務時間帯）'!$D$6:$X$47,21,FALSE))</f>
        <v/>
      </c>
      <c r="X160" s="211" t="str">
        <f>IF(X159="","",VLOOKUP(X159,'シフト記号表（勤務時間帯）'!$D$6:$X$47,21,FALSE))</f>
        <v/>
      </c>
      <c r="Y160" s="211" t="str">
        <f>IF(Y159="","",VLOOKUP(Y159,'シフト記号表（勤務時間帯）'!$D$6:$X$47,21,FALSE))</f>
        <v/>
      </c>
      <c r="Z160" s="211" t="str">
        <f>IF(Z159="","",VLOOKUP(Z159,'シフト記号表（勤務時間帯）'!$D$6:$X$47,21,FALSE))</f>
        <v/>
      </c>
      <c r="AA160" s="212" t="str">
        <f>IF(AA159="","",VLOOKUP(AA159,'シフト記号表（勤務時間帯）'!$D$6:$X$47,21,FALSE))</f>
        <v/>
      </c>
      <c r="AB160" s="210" t="str">
        <f>IF(AB159="","",VLOOKUP(AB159,'シフト記号表（勤務時間帯）'!$D$6:$X$47,21,FALSE))</f>
        <v/>
      </c>
      <c r="AC160" s="211" t="str">
        <f>IF(AC159="","",VLOOKUP(AC159,'シフト記号表（勤務時間帯）'!$D$6:$X$47,21,FALSE))</f>
        <v/>
      </c>
      <c r="AD160" s="211" t="str">
        <f>IF(AD159="","",VLOOKUP(AD159,'シフト記号表（勤務時間帯）'!$D$6:$X$47,21,FALSE))</f>
        <v/>
      </c>
      <c r="AE160" s="211" t="str">
        <f>IF(AE159="","",VLOOKUP(AE159,'シフト記号表（勤務時間帯）'!$D$6:$X$47,21,FALSE))</f>
        <v/>
      </c>
      <c r="AF160" s="211" t="str">
        <f>IF(AF159="","",VLOOKUP(AF159,'シフト記号表（勤務時間帯）'!$D$6:$X$47,21,FALSE))</f>
        <v/>
      </c>
      <c r="AG160" s="211" t="str">
        <f>IF(AG159="","",VLOOKUP(AG159,'シフト記号表（勤務時間帯）'!$D$6:$X$47,21,FALSE))</f>
        <v/>
      </c>
      <c r="AH160" s="212" t="str">
        <f>IF(AH159="","",VLOOKUP(AH159,'シフト記号表（勤務時間帯）'!$D$6:$X$47,21,FALSE))</f>
        <v/>
      </c>
      <c r="AI160" s="210" t="str">
        <f>IF(AI159="","",VLOOKUP(AI159,'シフト記号表（勤務時間帯）'!$D$6:$X$47,21,FALSE))</f>
        <v/>
      </c>
      <c r="AJ160" s="211" t="str">
        <f>IF(AJ159="","",VLOOKUP(AJ159,'シフト記号表（勤務時間帯）'!$D$6:$X$47,21,FALSE))</f>
        <v/>
      </c>
      <c r="AK160" s="211" t="str">
        <f>IF(AK159="","",VLOOKUP(AK159,'シフト記号表（勤務時間帯）'!$D$6:$X$47,21,FALSE))</f>
        <v/>
      </c>
      <c r="AL160" s="211" t="str">
        <f>IF(AL159="","",VLOOKUP(AL159,'シフト記号表（勤務時間帯）'!$D$6:$X$47,21,FALSE))</f>
        <v/>
      </c>
      <c r="AM160" s="211" t="str">
        <f>IF(AM159="","",VLOOKUP(AM159,'シフト記号表（勤務時間帯）'!$D$6:$X$47,21,FALSE))</f>
        <v/>
      </c>
      <c r="AN160" s="211" t="str">
        <f>IF(AN159="","",VLOOKUP(AN159,'シフト記号表（勤務時間帯）'!$D$6:$X$47,21,FALSE))</f>
        <v/>
      </c>
      <c r="AO160" s="212" t="str">
        <f>IF(AO159="","",VLOOKUP(AO159,'シフト記号表（勤務時間帯）'!$D$6:$X$47,21,FALSE))</f>
        <v/>
      </c>
      <c r="AP160" s="210" t="str">
        <f>IF(AP159="","",VLOOKUP(AP159,'シフト記号表（勤務時間帯）'!$D$6:$X$47,21,FALSE))</f>
        <v/>
      </c>
      <c r="AQ160" s="211" t="str">
        <f>IF(AQ159="","",VLOOKUP(AQ159,'シフト記号表（勤務時間帯）'!$D$6:$X$47,21,FALSE))</f>
        <v/>
      </c>
      <c r="AR160" s="211" t="str">
        <f>IF(AR159="","",VLOOKUP(AR159,'シフト記号表（勤務時間帯）'!$D$6:$X$47,21,FALSE))</f>
        <v/>
      </c>
      <c r="AS160" s="211" t="str">
        <f>IF(AS159="","",VLOOKUP(AS159,'シフト記号表（勤務時間帯）'!$D$6:$X$47,21,FALSE))</f>
        <v/>
      </c>
      <c r="AT160" s="211" t="str">
        <f>IF(AT159="","",VLOOKUP(AT159,'シフト記号表（勤務時間帯）'!$D$6:$X$47,21,FALSE))</f>
        <v/>
      </c>
      <c r="AU160" s="211" t="str">
        <f>IF(AU159="","",VLOOKUP(AU159,'シフト記号表（勤務時間帯）'!$D$6:$X$47,21,FALSE))</f>
        <v/>
      </c>
      <c r="AV160" s="212" t="str">
        <f>IF(AV159="","",VLOOKUP(AV159,'シフト記号表（勤務時間帯）'!$D$6:$X$47,21,FALSE))</f>
        <v/>
      </c>
      <c r="AW160" s="210" t="str">
        <f>IF(AW159="","",VLOOKUP(AW159,'シフト記号表（勤務時間帯）'!$D$6:$X$47,21,FALSE))</f>
        <v/>
      </c>
      <c r="AX160" s="211" t="str">
        <f>IF(AX159="","",VLOOKUP(AX159,'シフト記号表（勤務時間帯）'!$D$6:$X$47,21,FALSE))</f>
        <v/>
      </c>
      <c r="AY160" s="211" t="str">
        <f>IF(AY159="","",VLOOKUP(AY159,'シフト記号表（勤務時間帯）'!$D$6:$X$47,21,FALSE))</f>
        <v/>
      </c>
      <c r="AZ160" s="251">
        <f>IF($BC$3="４週",SUM(U160:AV160),IF($BC$3="暦月",SUM(U160:AY160),""))</f>
        <v>0</v>
      </c>
      <c r="BA160" s="252"/>
      <c r="BB160" s="253">
        <f>IF($BC$3="４週",AZ160/4,IF($BC$3="暦月",(AZ160/($BC$8/7)),""))</f>
        <v>0</v>
      </c>
      <c r="BC160" s="252"/>
      <c r="BD160" s="245"/>
      <c r="BE160" s="246"/>
      <c r="BF160" s="246"/>
      <c r="BG160" s="246"/>
      <c r="BH160" s="247"/>
    </row>
    <row r="161" spans="2:60" ht="20.25" customHeight="1" x14ac:dyDescent="0.45">
      <c r="B161" s="127"/>
      <c r="C161" s="378"/>
      <c r="D161" s="379"/>
      <c r="E161" s="380"/>
      <c r="F161" s="179"/>
      <c r="G161" s="175">
        <f>C159</f>
        <v>0</v>
      </c>
      <c r="H161" s="337"/>
      <c r="I161" s="263"/>
      <c r="J161" s="264"/>
      <c r="K161" s="264"/>
      <c r="L161" s="265"/>
      <c r="M161" s="276"/>
      <c r="N161" s="277"/>
      <c r="O161" s="278"/>
      <c r="P161" s="206" t="s">
        <v>73</v>
      </c>
      <c r="Q161" s="26"/>
      <c r="R161" s="26"/>
      <c r="S161" s="18"/>
      <c r="T161" s="57"/>
      <c r="U161" s="213" t="str">
        <f>IF(U159="","",VLOOKUP(U159,'シフト記号表（勤務時間帯）'!$D$6:$Z$47,23,FALSE))</f>
        <v/>
      </c>
      <c r="V161" s="214" t="str">
        <f>IF(V159="","",VLOOKUP(V159,'シフト記号表（勤務時間帯）'!$D$6:$Z$47,23,FALSE))</f>
        <v/>
      </c>
      <c r="W161" s="214" t="str">
        <f>IF(W159="","",VLOOKUP(W159,'シフト記号表（勤務時間帯）'!$D$6:$Z$47,23,FALSE))</f>
        <v/>
      </c>
      <c r="X161" s="214" t="str">
        <f>IF(X159="","",VLOOKUP(X159,'シフト記号表（勤務時間帯）'!$D$6:$Z$47,23,FALSE))</f>
        <v/>
      </c>
      <c r="Y161" s="214" t="str">
        <f>IF(Y159="","",VLOOKUP(Y159,'シフト記号表（勤務時間帯）'!$D$6:$Z$47,23,FALSE))</f>
        <v/>
      </c>
      <c r="Z161" s="214" t="str">
        <f>IF(Z159="","",VLOOKUP(Z159,'シフト記号表（勤務時間帯）'!$D$6:$Z$47,23,FALSE))</f>
        <v/>
      </c>
      <c r="AA161" s="215" t="str">
        <f>IF(AA159="","",VLOOKUP(AA159,'シフト記号表（勤務時間帯）'!$D$6:$Z$47,23,FALSE))</f>
        <v/>
      </c>
      <c r="AB161" s="213" t="str">
        <f>IF(AB159="","",VLOOKUP(AB159,'シフト記号表（勤務時間帯）'!$D$6:$Z$47,23,FALSE))</f>
        <v/>
      </c>
      <c r="AC161" s="214" t="str">
        <f>IF(AC159="","",VLOOKUP(AC159,'シフト記号表（勤務時間帯）'!$D$6:$Z$47,23,FALSE))</f>
        <v/>
      </c>
      <c r="AD161" s="214" t="str">
        <f>IF(AD159="","",VLOOKUP(AD159,'シフト記号表（勤務時間帯）'!$D$6:$Z$47,23,FALSE))</f>
        <v/>
      </c>
      <c r="AE161" s="214" t="str">
        <f>IF(AE159="","",VLOOKUP(AE159,'シフト記号表（勤務時間帯）'!$D$6:$Z$47,23,FALSE))</f>
        <v/>
      </c>
      <c r="AF161" s="214" t="str">
        <f>IF(AF159="","",VLOOKUP(AF159,'シフト記号表（勤務時間帯）'!$D$6:$Z$47,23,FALSE))</f>
        <v/>
      </c>
      <c r="AG161" s="214" t="str">
        <f>IF(AG159="","",VLOOKUP(AG159,'シフト記号表（勤務時間帯）'!$D$6:$Z$47,23,FALSE))</f>
        <v/>
      </c>
      <c r="AH161" s="215" t="str">
        <f>IF(AH159="","",VLOOKUP(AH159,'シフト記号表（勤務時間帯）'!$D$6:$Z$47,23,FALSE))</f>
        <v/>
      </c>
      <c r="AI161" s="213" t="str">
        <f>IF(AI159="","",VLOOKUP(AI159,'シフト記号表（勤務時間帯）'!$D$6:$Z$47,23,FALSE))</f>
        <v/>
      </c>
      <c r="AJ161" s="214" t="str">
        <f>IF(AJ159="","",VLOOKUP(AJ159,'シフト記号表（勤務時間帯）'!$D$6:$Z$47,23,FALSE))</f>
        <v/>
      </c>
      <c r="AK161" s="214" t="str">
        <f>IF(AK159="","",VLOOKUP(AK159,'シフト記号表（勤務時間帯）'!$D$6:$Z$47,23,FALSE))</f>
        <v/>
      </c>
      <c r="AL161" s="214" t="str">
        <f>IF(AL159="","",VLOOKUP(AL159,'シフト記号表（勤務時間帯）'!$D$6:$Z$47,23,FALSE))</f>
        <v/>
      </c>
      <c r="AM161" s="214" t="str">
        <f>IF(AM159="","",VLOOKUP(AM159,'シフト記号表（勤務時間帯）'!$D$6:$Z$47,23,FALSE))</f>
        <v/>
      </c>
      <c r="AN161" s="214" t="str">
        <f>IF(AN159="","",VLOOKUP(AN159,'シフト記号表（勤務時間帯）'!$D$6:$Z$47,23,FALSE))</f>
        <v/>
      </c>
      <c r="AO161" s="215" t="str">
        <f>IF(AO159="","",VLOOKUP(AO159,'シフト記号表（勤務時間帯）'!$D$6:$Z$47,23,FALSE))</f>
        <v/>
      </c>
      <c r="AP161" s="213" t="str">
        <f>IF(AP159="","",VLOOKUP(AP159,'シフト記号表（勤務時間帯）'!$D$6:$Z$47,23,FALSE))</f>
        <v/>
      </c>
      <c r="AQ161" s="214" t="str">
        <f>IF(AQ159="","",VLOOKUP(AQ159,'シフト記号表（勤務時間帯）'!$D$6:$Z$47,23,FALSE))</f>
        <v/>
      </c>
      <c r="AR161" s="214" t="str">
        <f>IF(AR159="","",VLOOKUP(AR159,'シフト記号表（勤務時間帯）'!$D$6:$Z$47,23,FALSE))</f>
        <v/>
      </c>
      <c r="AS161" s="214" t="str">
        <f>IF(AS159="","",VLOOKUP(AS159,'シフト記号表（勤務時間帯）'!$D$6:$Z$47,23,FALSE))</f>
        <v/>
      </c>
      <c r="AT161" s="214" t="str">
        <f>IF(AT159="","",VLOOKUP(AT159,'シフト記号表（勤務時間帯）'!$D$6:$Z$47,23,FALSE))</f>
        <v/>
      </c>
      <c r="AU161" s="214" t="str">
        <f>IF(AU159="","",VLOOKUP(AU159,'シフト記号表（勤務時間帯）'!$D$6:$Z$47,23,FALSE))</f>
        <v/>
      </c>
      <c r="AV161" s="215" t="str">
        <f>IF(AV159="","",VLOOKUP(AV159,'シフト記号表（勤務時間帯）'!$D$6:$Z$47,23,FALSE))</f>
        <v/>
      </c>
      <c r="AW161" s="213" t="str">
        <f>IF(AW159="","",VLOOKUP(AW159,'シフト記号表（勤務時間帯）'!$D$6:$Z$47,23,FALSE))</f>
        <v/>
      </c>
      <c r="AX161" s="214" t="str">
        <f>IF(AX159="","",VLOOKUP(AX159,'シフト記号表（勤務時間帯）'!$D$6:$Z$47,23,FALSE))</f>
        <v/>
      </c>
      <c r="AY161" s="214" t="str">
        <f>IF(AY159="","",VLOOKUP(AY159,'シフト記号表（勤務時間帯）'!$D$6:$Z$47,23,FALSE))</f>
        <v/>
      </c>
      <c r="AZ161" s="254">
        <f>IF($BC$3="４週",SUM(U161:AV161),IF($BC$3="暦月",SUM(U161:AY161),""))</f>
        <v>0</v>
      </c>
      <c r="BA161" s="255"/>
      <c r="BB161" s="256">
        <f>IF($BC$3="４週",AZ161/4,IF($BC$3="暦月",(AZ161/($BC$8/7)),""))</f>
        <v>0</v>
      </c>
      <c r="BC161" s="255"/>
      <c r="BD161" s="248"/>
      <c r="BE161" s="249"/>
      <c r="BF161" s="249"/>
      <c r="BG161" s="249"/>
      <c r="BH161" s="250"/>
    </row>
    <row r="162" spans="2:60" ht="20.25" customHeight="1" x14ac:dyDescent="0.45">
      <c r="B162" s="129"/>
      <c r="C162" s="381"/>
      <c r="D162" s="382"/>
      <c r="E162" s="383"/>
      <c r="F162" s="177"/>
      <c r="G162" s="173"/>
      <c r="H162" s="343"/>
      <c r="I162" s="257"/>
      <c r="J162" s="258"/>
      <c r="K162" s="258"/>
      <c r="L162" s="259"/>
      <c r="M162" s="270"/>
      <c r="N162" s="271"/>
      <c r="O162" s="272"/>
      <c r="P162" s="44" t="s">
        <v>18</v>
      </c>
      <c r="Q162" s="45"/>
      <c r="R162" s="45"/>
      <c r="S162" s="46"/>
      <c r="T162" s="60"/>
      <c r="U162" s="216"/>
      <c r="V162" s="217"/>
      <c r="W162" s="217"/>
      <c r="X162" s="217"/>
      <c r="Y162" s="217"/>
      <c r="Z162" s="217"/>
      <c r="AA162" s="218"/>
      <c r="AB162" s="216"/>
      <c r="AC162" s="217"/>
      <c r="AD162" s="217"/>
      <c r="AE162" s="217"/>
      <c r="AF162" s="217"/>
      <c r="AG162" s="217"/>
      <c r="AH162" s="218"/>
      <c r="AI162" s="216"/>
      <c r="AJ162" s="217"/>
      <c r="AK162" s="217"/>
      <c r="AL162" s="217"/>
      <c r="AM162" s="217"/>
      <c r="AN162" s="217"/>
      <c r="AO162" s="218"/>
      <c r="AP162" s="216"/>
      <c r="AQ162" s="217"/>
      <c r="AR162" s="217"/>
      <c r="AS162" s="217"/>
      <c r="AT162" s="217"/>
      <c r="AU162" s="217"/>
      <c r="AV162" s="218"/>
      <c r="AW162" s="216"/>
      <c r="AX162" s="217"/>
      <c r="AY162" s="217"/>
      <c r="AZ162" s="279"/>
      <c r="BA162" s="280"/>
      <c r="BB162" s="281"/>
      <c r="BC162" s="280"/>
      <c r="BD162" s="242"/>
      <c r="BE162" s="243"/>
      <c r="BF162" s="243"/>
      <c r="BG162" s="243"/>
      <c r="BH162" s="244"/>
    </row>
    <row r="163" spans="2:60" ht="20.25" customHeight="1" x14ac:dyDescent="0.45">
      <c r="B163" s="125">
        <f>B160+1</f>
        <v>48</v>
      </c>
      <c r="C163" s="375"/>
      <c r="D163" s="376"/>
      <c r="E163" s="377"/>
      <c r="F163" s="178">
        <f>C162</f>
        <v>0</v>
      </c>
      <c r="G163" s="174"/>
      <c r="H163" s="336"/>
      <c r="I163" s="260"/>
      <c r="J163" s="261"/>
      <c r="K163" s="261"/>
      <c r="L163" s="262"/>
      <c r="M163" s="273"/>
      <c r="N163" s="274"/>
      <c r="O163" s="275"/>
      <c r="P163" s="23" t="s">
        <v>72</v>
      </c>
      <c r="Q163" s="24"/>
      <c r="R163" s="24"/>
      <c r="S163" s="19"/>
      <c r="T163" s="53"/>
      <c r="U163" s="210" t="str">
        <f>IF(U162="","",VLOOKUP(U162,'シフト記号表（勤務時間帯）'!$D$6:$X$47,21,FALSE))</f>
        <v/>
      </c>
      <c r="V163" s="211" t="str">
        <f>IF(V162="","",VLOOKUP(V162,'シフト記号表（勤務時間帯）'!$D$6:$X$47,21,FALSE))</f>
        <v/>
      </c>
      <c r="W163" s="211" t="str">
        <f>IF(W162="","",VLOOKUP(W162,'シフト記号表（勤務時間帯）'!$D$6:$X$47,21,FALSE))</f>
        <v/>
      </c>
      <c r="X163" s="211" t="str">
        <f>IF(X162="","",VLOOKUP(X162,'シフト記号表（勤務時間帯）'!$D$6:$X$47,21,FALSE))</f>
        <v/>
      </c>
      <c r="Y163" s="211" t="str">
        <f>IF(Y162="","",VLOOKUP(Y162,'シフト記号表（勤務時間帯）'!$D$6:$X$47,21,FALSE))</f>
        <v/>
      </c>
      <c r="Z163" s="211" t="str">
        <f>IF(Z162="","",VLOOKUP(Z162,'シフト記号表（勤務時間帯）'!$D$6:$X$47,21,FALSE))</f>
        <v/>
      </c>
      <c r="AA163" s="212" t="str">
        <f>IF(AA162="","",VLOOKUP(AA162,'シフト記号表（勤務時間帯）'!$D$6:$X$47,21,FALSE))</f>
        <v/>
      </c>
      <c r="AB163" s="210" t="str">
        <f>IF(AB162="","",VLOOKUP(AB162,'シフト記号表（勤務時間帯）'!$D$6:$X$47,21,FALSE))</f>
        <v/>
      </c>
      <c r="AC163" s="211" t="str">
        <f>IF(AC162="","",VLOOKUP(AC162,'シフト記号表（勤務時間帯）'!$D$6:$X$47,21,FALSE))</f>
        <v/>
      </c>
      <c r="AD163" s="211" t="str">
        <f>IF(AD162="","",VLOOKUP(AD162,'シフト記号表（勤務時間帯）'!$D$6:$X$47,21,FALSE))</f>
        <v/>
      </c>
      <c r="AE163" s="211" t="str">
        <f>IF(AE162="","",VLOOKUP(AE162,'シフト記号表（勤務時間帯）'!$D$6:$X$47,21,FALSE))</f>
        <v/>
      </c>
      <c r="AF163" s="211" t="str">
        <f>IF(AF162="","",VLOOKUP(AF162,'シフト記号表（勤務時間帯）'!$D$6:$X$47,21,FALSE))</f>
        <v/>
      </c>
      <c r="AG163" s="211" t="str">
        <f>IF(AG162="","",VLOOKUP(AG162,'シフト記号表（勤務時間帯）'!$D$6:$X$47,21,FALSE))</f>
        <v/>
      </c>
      <c r="AH163" s="212" t="str">
        <f>IF(AH162="","",VLOOKUP(AH162,'シフト記号表（勤務時間帯）'!$D$6:$X$47,21,FALSE))</f>
        <v/>
      </c>
      <c r="AI163" s="210" t="str">
        <f>IF(AI162="","",VLOOKUP(AI162,'シフト記号表（勤務時間帯）'!$D$6:$X$47,21,FALSE))</f>
        <v/>
      </c>
      <c r="AJ163" s="211" t="str">
        <f>IF(AJ162="","",VLOOKUP(AJ162,'シフト記号表（勤務時間帯）'!$D$6:$X$47,21,FALSE))</f>
        <v/>
      </c>
      <c r="AK163" s="211" t="str">
        <f>IF(AK162="","",VLOOKUP(AK162,'シフト記号表（勤務時間帯）'!$D$6:$X$47,21,FALSE))</f>
        <v/>
      </c>
      <c r="AL163" s="211" t="str">
        <f>IF(AL162="","",VLOOKUP(AL162,'シフト記号表（勤務時間帯）'!$D$6:$X$47,21,FALSE))</f>
        <v/>
      </c>
      <c r="AM163" s="211" t="str">
        <f>IF(AM162="","",VLOOKUP(AM162,'シフト記号表（勤務時間帯）'!$D$6:$X$47,21,FALSE))</f>
        <v/>
      </c>
      <c r="AN163" s="211" t="str">
        <f>IF(AN162="","",VLOOKUP(AN162,'シフト記号表（勤務時間帯）'!$D$6:$X$47,21,FALSE))</f>
        <v/>
      </c>
      <c r="AO163" s="212" t="str">
        <f>IF(AO162="","",VLOOKUP(AO162,'シフト記号表（勤務時間帯）'!$D$6:$X$47,21,FALSE))</f>
        <v/>
      </c>
      <c r="AP163" s="210" t="str">
        <f>IF(AP162="","",VLOOKUP(AP162,'シフト記号表（勤務時間帯）'!$D$6:$X$47,21,FALSE))</f>
        <v/>
      </c>
      <c r="AQ163" s="211" t="str">
        <f>IF(AQ162="","",VLOOKUP(AQ162,'シフト記号表（勤務時間帯）'!$D$6:$X$47,21,FALSE))</f>
        <v/>
      </c>
      <c r="AR163" s="211" t="str">
        <f>IF(AR162="","",VLOOKUP(AR162,'シフト記号表（勤務時間帯）'!$D$6:$X$47,21,FALSE))</f>
        <v/>
      </c>
      <c r="AS163" s="211" t="str">
        <f>IF(AS162="","",VLOOKUP(AS162,'シフト記号表（勤務時間帯）'!$D$6:$X$47,21,FALSE))</f>
        <v/>
      </c>
      <c r="AT163" s="211" t="str">
        <f>IF(AT162="","",VLOOKUP(AT162,'シフト記号表（勤務時間帯）'!$D$6:$X$47,21,FALSE))</f>
        <v/>
      </c>
      <c r="AU163" s="211" t="str">
        <f>IF(AU162="","",VLOOKUP(AU162,'シフト記号表（勤務時間帯）'!$D$6:$X$47,21,FALSE))</f>
        <v/>
      </c>
      <c r="AV163" s="212" t="str">
        <f>IF(AV162="","",VLOOKUP(AV162,'シフト記号表（勤務時間帯）'!$D$6:$X$47,21,FALSE))</f>
        <v/>
      </c>
      <c r="AW163" s="210" t="str">
        <f>IF(AW162="","",VLOOKUP(AW162,'シフト記号表（勤務時間帯）'!$D$6:$X$47,21,FALSE))</f>
        <v/>
      </c>
      <c r="AX163" s="211" t="str">
        <f>IF(AX162="","",VLOOKUP(AX162,'シフト記号表（勤務時間帯）'!$D$6:$X$47,21,FALSE))</f>
        <v/>
      </c>
      <c r="AY163" s="211" t="str">
        <f>IF(AY162="","",VLOOKUP(AY162,'シフト記号表（勤務時間帯）'!$D$6:$X$47,21,FALSE))</f>
        <v/>
      </c>
      <c r="AZ163" s="251">
        <f>IF($BC$3="４週",SUM(U163:AV163),IF($BC$3="暦月",SUM(U163:AY163),""))</f>
        <v>0</v>
      </c>
      <c r="BA163" s="252"/>
      <c r="BB163" s="253">
        <f>IF($BC$3="４週",AZ163/4,IF($BC$3="暦月",(AZ163/($BC$8/7)),""))</f>
        <v>0</v>
      </c>
      <c r="BC163" s="252"/>
      <c r="BD163" s="245"/>
      <c r="BE163" s="246"/>
      <c r="BF163" s="246"/>
      <c r="BG163" s="246"/>
      <c r="BH163" s="247"/>
    </row>
    <row r="164" spans="2:60" ht="20.25" customHeight="1" x14ac:dyDescent="0.45">
      <c r="B164" s="127"/>
      <c r="C164" s="378"/>
      <c r="D164" s="379"/>
      <c r="E164" s="380"/>
      <c r="F164" s="179"/>
      <c r="G164" s="175">
        <f>C162</f>
        <v>0</v>
      </c>
      <c r="H164" s="337"/>
      <c r="I164" s="263"/>
      <c r="J164" s="264"/>
      <c r="K164" s="264"/>
      <c r="L164" s="265"/>
      <c r="M164" s="276"/>
      <c r="N164" s="277"/>
      <c r="O164" s="278"/>
      <c r="P164" s="206" t="s">
        <v>73</v>
      </c>
      <c r="Q164" s="26"/>
      <c r="R164" s="26"/>
      <c r="S164" s="18"/>
      <c r="T164" s="57"/>
      <c r="U164" s="213" t="str">
        <f>IF(U162="","",VLOOKUP(U162,'シフト記号表（勤務時間帯）'!$D$6:$Z$47,23,FALSE))</f>
        <v/>
      </c>
      <c r="V164" s="214" t="str">
        <f>IF(V162="","",VLOOKUP(V162,'シフト記号表（勤務時間帯）'!$D$6:$Z$47,23,FALSE))</f>
        <v/>
      </c>
      <c r="W164" s="214" t="str">
        <f>IF(W162="","",VLOOKUP(W162,'シフト記号表（勤務時間帯）'!$D$6:$Z$47,23,FALSE))</f>
        <v/>
      </c>
      <c r="X164" s="214" t="str">
        <f>IF(X162="","",VLOOKUP(X162,'シフト記号表（勤務時間帯）'!$D$6:$Z$47,23,FALSE))</f>
        <v/>
      </c>
      <c r="Y164" s="214" t="str">
        <f>IF(Y162="","",VLOOKUP(Y162,'シフト記号表（勤務時間帯）'!$D$6:$Z$47,23,FALSE))</f>
        <v/>
      </c>
      <c r="Z164" s="214" t="str">
        <f>IF(Z162="","",VLOOKUP(Z162,'シフト記号表（勤務時間帯）'!$D$6:$Z$47,23,FALSE))</f>
        <v/>
      </c>
      <c r="AA164" s="215" t="str">
        <f>IF(AA162="","",VLOOKUP(AA162,'シフト記号表（勤務時間帯）'!$D$6:$Z$47,23,FALSE))</f>
        <v/>
      </c>
      <c r="AB164" s="213" t="str">
        <f>IF(AB162="","",VLOOKUP(AB162,'シフト記号表（勤務時間帯）'!$D$6:$Z$47,23,FALSE))</f>
        <v/>
      </c>
      <c r="AC164" s="214" t="str">
        <f>IF(AC162="","",VLOOKUP(AC162,'シフト記号表（勤務時間帯）'!$D$6:$Z$47,23,FALSE))</f>
        <v/>
      </c>
      <c r="AD164" s="214" t="str">
        <f>IF(AD162="","",VLOOKUP(AD162,'シフト記号表（勤務時間帯）'!$D$6:$Z$47,23,FALSE))</f>
        <v/>
      </c>
      <c r="AE164" s="214" t="str">
        <f>IF(AE162="","",VLOOKUP(AE162,'シフト記号表（勤務時間帯）'!$D$6:$Z$47,23,FALSE))</f>
        <v/>
      </c>
      <c r="AF164" s="214" t="str">
        <f>IF(AF162="","",VLOOKUP(AF162,'シフト記号表（勤務時間帯）'!$D$6:$Z$47,23,FALSE))</f>
        <v/>
      </c>
      <c r="AG164" s="214" t="str">
        <f>IF(AG162="","",VLOOKUP(AG162,'シフト記号表（勤務時間帯）'!$D$6:$Z$47,23,FALSE))</f>
        <v/>
      </c>
      <c r="AH164" s="215" t="str">
        <f>IF(AH162="","",VLOOKUP(AH162,'シフト記号表（勤務時間帯）'!$D$6:$Z$47,23,FALSE))</f>
        <v/>
      </c>
      <c r="AI164" s="213" t="str">
        <f>IF(AI162="","",VLOOKUP(AI162,'シフト記号表（勤務時間帯）'!$D$6:$Z$47,23,FALSE))</f>
        <v/>
      </c>
      <c r="AJ164" s="214" t="str">
        <f>IF(AJ162="","",VLOOKUP(AJ162,'シフト記号表（勤務時間帯）'!$D$6:$Z$47,23,FALSE))</f>
        <v/>
      </c>
      <c r="AK164" s="214" t="str">
        <f>IF(AK162="","",VLOOKUP(AK162,'シフト記号表（勤務時間帯）'!$D$6:$Z$47,23,FALSE))</f>
        <v/>
      </c>
      <c r="AL164" s="214" t="str">
        <f>IF(AL162="","",VLOOKUP(AL162,'シフト記号表（勤務時間帯）'!$D$6:$Z$47,23,FALSE))</f>
        <v/>
      </c>
      <c r="AM164" s="214" t="str">
        <f>IF(AM162="","",VLOOKUP(AM162,'シフト記号表（勤務時間帯）'!$D$6:$Z$47,23,FALSE))</f>
        <v/>
      </c>
      <c r="AN164" s="214" t="str">
        <f>IF(AN162="","",VLOOKUP(AN162,'シフト記号表（勤務時間帯）'!$D$6:$Z$47,23,FALSE))</f>
        <v/>
      </c>
      <c r="AO164" s="215" t="str">
        <f>IF(AO162="","",VLOOKUP(AO162,'シフト記号表（勤務時間帯）'!$D$6:$Z$47,23,FALSE))</f>
        <v/>
      </c>
      <c r="AP164" s="213" t="str">
        <f>IF(AP162="","",VLOOKUP(AP162,'シフト記号表（勤務時間帯）'!$D$6:$Z$47,23,FALSE))</f>
        <v/>
      </c>
      <c r="AQ164" s="214" t="str">
        <f>IF(AQ162="","",VLOOKUP(AQ162,'シフト記号表（勤務時間帯）'!$D$6:$Z$47,23,FALSE))</f>
        <v/>
      </c>
      <c r="AR164" s="214" t="str">
        <f>IF(AR162="","",VLOOKUP(AR162,'シフト記号表（勤務時間帯）'!$D$6:$Z$47,23,FALSE))</f>
        <v/>
      </c>
      <c r="AS164" s="214" t="str">
        <f>IF(AS162="","",VLOOKUP(AS162,'シフト記号表（勤務時間帯）'!$D$6:$Z$47,23,FALSE))</f>
        <v/>
      </c>
      <c r="AT164" s="214" t="str">
        <f>IF(AT162="","",VLOOKUP(AT162,'シフト記号表（勤務時間帯）'!$D$6:$Z$47,23,FALSE))</f>
        <v/>
      </c>
      <c r="AU164" s="214" t="str">
        <f>IF(AU162="","",VLOOKUP(AU162,'シフト記号表（勤務時間帯）'!$D$6:$Z$47,23,FALSE))</f>
        <v/>
      </c>
      <c r="AV164" s="215" t="str">
        <f>IF(AV162="","",VLOOKUP(AV162,'シフト記号表（勤務時間帯）'!$D$6:$Z$47,23,FALSE))</f>
        <v/>
      </c>
      <c r="AW164" s="213" t="str">
        <f>IF(AW162="","",VLOOKUP(AW162,'シフト記号表（勤務時間帯）'!$D$6:$Z$47,23,FALSE))</f>
        <v/>
      </c>
      <c r="AX164" s="214" t="str">
        <f>IF(AX162="","",VLOOKUP(AX162,'シフト記号表（勤務時間帯）'!$D$6:$Z$47,23,FALSE))</f>
        <v/>
      </c>
      <c r="AY164" s="214" t="str">
        <f>IF(AY162="","",VLOOKUP(AY162,'シフト記号表（勤務時間帯）'!$D$6:$Z$47,23,FALSE))</f>
        <v/>
      </c>
      <c r="AZ164" s="254">
        <f>IF($BC$3="４週",SUM(U164:AV164),IF($BC$3="暦月",SUM(U164:AY164),""))</f>
        <v>0</v>
      </c>
      <c r="BA164" s="255"/>
      <c r="BB164" s="256">
        <f>IF($BC$3="４週",AZ164/4,IF($BC$3="暦月",(AZ164/($BC$8/7)),""))</f>
        <v>0</v>
      </c>
      <c r="BC164" s="255"/>
      <c r="BD164" s="248"/>
      <c r="BE164" s="249"/>
      <c r="BF164" s="249"/>
      <c r="BG164" s="249"/>
      <c r="BH164" s="250"/>
    </row>
    <row r="165" spans="2:60" ht="20.25" customHeight="1" x14ac:dyDescent="0.45">
      <c r="B165" s="129"/>
      <c r="C165" s="381"/>
      <c r="D165" s="382"/>
      <c r="E165" s="383"/>
      <c r="F165" s="177"/>
      <c r="G165" s="173"/>
      <c r="H165" s="343"/>
      <c r="I165" s="257"/>
      <c r="J165" s="258"/>
      <c r="K165" s="258"/>
      <c r="L165" s="259"/>
      <c r="M165" s="270"/>
      <c r="N165" s="271"/>
      <c r="O165" s="272"/>
      <c r="P165" s="44" t="s">
        <v>18</v>
      </c>
      <c r="Q165" s="45"/>
      <c r="R165" s="45"/>
      <c r="S165" s="46"/>
      <c r="T165" s="60"/>
      <c r="U165" s="216"/>
      <c r="V165" s="217"/>
      <c r="W165" s="217"/>
      <c r="X165" s="217"/>
      <c r="Y165" s="217"/>
      <c r="Z165" s="217"/>
      <c r="AA165" s="218"/>
      <c r="AB165" s="216"/>
      <c r="AC165" s="217"/>
      <c r="AD165" s="217"/>
      <c r="AE165" s="217"/>
      <c r="AF165" s="217"/>
      <c r="AG165" s="217"/>
      <c r="AH165" s="218"/>
      <c r="AI165" s="216"/>
      <c r="AJ165" s="217"/>
      <c r="AK165" s="217"/>
      <c r="AL165" s="217"/>
      <c r="AM165" s="217"/>
      <c r="AN165" s="217"/>
      <c r="AO165" s="218"/>
      <c r="AP165" s="216"/>
      <c r="AQ165" s="217"/>
      <c r="AR165" s="217"/>
      <c r="AS165" s="217"/>
      <c r="AT165" s="217"/>
      <c r="AU165" s="217"/>
      <c r="AV165" s="218"/>
      <c r="AW165" s="216"/>
      <c r="AX165" s="217"/>
      <c r="AY165" s="217"/>
      <c r="AZ165" s="279"/>
      <c r="BA165" s="280"/>
      <c r="BB165" s="281"/>
      <c r="BC165" s="280"/>
      <c r="BD165" s="242"/>
      <c r="BE165" s="243"/>
      <c r="BF165" s="243"/>
      <c r="BG165" s="243"/>
      <c r="BH165" s="244"/>
    </row>
    <row r="166" spans="2:60" ht="20.25" customHeight="1" x14ac:dyDescent="0.45">
      <c r="B166" s="125">
        <f>B163+1</f>
        <v>49</v>
      </c>
      <c r="C166" s="375"/>
      <c r="D166" s="376"/>
      <c r="E166" s="377"/>
      <c r="F166" s="178">
        <f>C165</f>
        <v>0</v>
      </c>
      <c r="G166" s="174"/>
      <c r="H166" s="336"/>
      <c r="I166" s="260"/>
      <c r="J166" s="261"/>
      <c r="K166" s="261"/>
      <c r="L166" s="262"/>
      <c r="M166" s="273"/>
      <c r="N166" s="274"/>
      <c r="O166" s="275"/>
      <c r="P166" s="23" t="s">
        <v>72</v>
      </c>
      <c r="Q166" s="24"/>
      <c r="R166" s="24"/>
      <c r="S166" s="19"/>
      <c r="T166" s="53"/>
      <c r="U166" s="210" t="str">
        <f>IF(U165="","",VLOOKUP(U165,'シフト記号表（勤務時間帯）'!$D$6:$X$47,21,FALSE))</f>
        <v/>
      </c>
      <c r="V166" s="211" t="str">
        <f>IF(V165="","",VLOOKUP(V165,'シフト記号表（勤務時間帯）'!$D$6:$X$47,21,FALSE))</f>
        <v/>
      </c>
      <c r="W166" s="211" t="str">
        <f>IF(W165="","",VLOOKUP(W165,'シフト記号表（勤務時間帯）'!$D$6:$X$47,21,FALSE))</f>
        <v/>
      </c>
      <c r="X166" s="211" t="str">
        <f>IF(X165="","",VLOOKUP(X165,'シフト記号表（勤務時間帯）'!$D$6:$X$47,21,FALSE))</f>
        <v/>
      </c>
      <c r="Y166" s="211" t="str">
        <f>IF(Y165="","",VLOOKUP(Y165,'シフト記号表（勤務時間帯）'!$D$6:$X$47,21,FALSE))</f>
        <v/>
      </c>
      <c r="Z166" s="211" t="str">
        <f>IF(Z165="","",VLOOKUP(Z165,'シフト記号表（勤務時間帯）'!$D$6:$X$47,21,FALSE))</f>
        <v/>
      </c>
      <c r="AA166" s="212" t="str">
        <f>IF(AA165="","",VLOOKUP(AA165,'シフト記号表（勤務時間帯）'!$D$6:$X$47,21,FALSE))</f>
        <v/>
      </c>
      <c r="AB166" s="210" t="str">
        <f>IF(AB165="","",VLOOKUP(AB165,'シフト記号表（勤務時間帯）'!$D$6:$X$47,21,FALSE))</f>
        <v/>
      </c>
      <c r="AC166" s="211" t="str">
        <f>IF(AC165="","",VLOOKUP(AC165,'シフト記号表（勤務時間帯）'!$D$6:$X$47,21,FALSE))</f>
        <v/>
      </c>
      <c r="AD166" s="211" t="str">
        <f>IF(AD165="","",VLOOKUP(AD165,'シフト記号表（勤務時間帯）'!$D$6:$X$47,21,FALSE))</f>
        <v/>
      </c>
      <c r="AE166" s="211" t="str">
        <f>IF(AE165="","",VLOOKUP(AE165,'シフト記号表（勤務時間帯）'!$D$6:$X$47,21,FALSE))</f>
        <v/>
      </c>
      <c r="AF166" s="211" t="str">
        <f>IF(AF165="","",VLOOKUP(AF165,'シフト記号表（勤務時間帯）'!$D$6:$X$47,21,FALSE))</f>
        <v/>
      </c>
      <c r="AG166" s="211" t="str">
        <f>IF(AG165="","",VLOOKUP(AG165,'シフト記号表（勤務時間帯）'!$D$6:$X$47,21,FALSE))</f>
        <v/>
      </c>
      <c r="AH166" s="212" t="str">
        <f>IF(AH165="","",VLOOKUP(AH165,'シフト記号表（勤務時間帯）'!$D$6:$X$47,21,FALSE))</f>
        <v/>
      </c>
      <c r="AI166" s="210" t="str">
        <f>IF(AI165="","",VLOOKUP(AI165,'シフト記号表（勤務時間帯）'!$D$6:$X$47,21,FALSE))</f>
        <v/>
      </c>
      <c r="AJ166" s="211" t="str">
        <f>IF(AJ165="","",VLOOKUP(AJ165,'シフト記号表（勤務時間帯）'!$D$6:$X$47,21,FALSE))</f>
        <v/>
      </c>
      <c r="AK166" s="211" t="str">
        <f>IF(AK165="","",VLOOKUP(AK165,'シフト記号表（勤務時間帯）'!$D$6:$X$47,21,FALSE))</f>
        <v/>
      </c>
      <c r="AL166" s="211" t="str">
        <f>IF(AL165="","",VLOOKUP(AL165,'シフト記号表（勤務時間帯）'!$D$6:$X$47,21,FALSE))</f>
        <v/>
      </c>
      <c r="AM166" s="211" t="str">
        <f>IF(AM165="","",VLOOKUP(AM165,'シフト記号表（勤務時間帯）'!$D$6:$X$47,21,FALSE))</f>
        <v/>
      </c>
      <c r="AN166" s="211" t="str">
        <f>IF(AN165="","",VLOOKUP(AN165,'シフト記号表（勤務時間帯）'!$D$6:$X$47,21,FALSE))</f>
        <v/>
      </c>
      <c r="AO166" s="212" t="str">
        <f>IF(AO165="","",VLOOKUP(AO165,'シフト記号表（勤務時間帯）'!$D$6:$X$47,21,FALSE))</f>
        <v/>
      </c>
      <c r="AP166" s="210" t="str">
        <f>IF(AP165="","",VLOOKUP(AP165,'シフト記号表（勤務時間帯）'!$D$6:$X$47,21,FALSE))</f>
        <v/>
      </c>
      <c r="AQ166" s="211" t="str">
        <f>IF(AQ165="","",VLOOKUP(AQ165,'シフト記号表（勤務時間帯）'!$D$6:$X$47,21,FALSE))</f>
        <v/>
      </c>
      <c r="AR166" s="211" t="str">
        <f>IF(AR165="","",VLOOKUP(AR165,'シフト記号表（勤務時間帯）'!$D$6:$X$47,21,FALSE))</f>
        <v/>
      </c>
      <c r="AS166" s="211" t="str">
        <f>IF(AS165="","",VLOOKUP(AS165,'シフト記号表（勤務時間帯）'!$D$6:$X$47,21,FALSE))</f>
        <v/>
      </c>
      <c r="AT166" s="211" t="str">
        <f>IF(AT165="","",VLOOKUP(AT165,'シフト記号表（勤務時間帯）'!$D$6:$X$47,21,FALSE))</f>
        <v/>
      </c>
      <c r="AU166" s="211" t="str">
        <f>IF(AU165="","",VLOOKUP(AU165,'シフト記号表（勤務時間帯）'!$D$6:$X$47,21,FALSE))</f>
        <v/>
      </c>
      <c r="AV166" s="212" t="str">
        <f>IF(AV165="","",VLOOKUP(AV165,'シフト記号表（勤務時間帯）'!$D$6:$X$47,21,FALSE))</f>
        <v/>
      </c>
      <c r="AW166" s="210" t="str">
        <f>IF(AW165="","",VLOOKUP(AW165,'シフト記号表（勤務時間帯）'!$D$6:$X$47,21,FALSE))</f>
        <v/>
      </c>
      <c r="AX166" s="211" t="str">
        <f>IF(AX165="","",VLOOKUP(AX165,'シフト記号表（勤務時間帯）'!$D$6:$X$47,21,FALSE))</f>
        <v/>
      </c>
      <c r="AY166" s="211" t="str">
        <f>IF(AY165="","",VLOOKUP(AY165,'シフト記号表（勤務時間帯）'!$D$6:$X$47,21,FALSE))</f>
        <v/>
      </c>
      <c r="AZ166" s="251">
        <f>IF($BC$3="４週",SUM(U166:AV166),IF($BC$3="暦月",SUM(U166:AY166),""))</f>
        <v>0</v>
      </c>
      <c r="BA166" s="252"/>
      <c r="BB166" s="253">
        <f>IF($BC$3="４週",AZ166/4,IF($BC$3="暦月",(AZ166/($BC$8/7)),""))</f>
        <v>0</v>
      </c>
      <c r="BC166" s="252"/>
      <c r="BD166" s="245"/>
      <c r="BE166" s="246"/>
      <c r="BF166" s="246"/>
      <c r="BG166" s="246"/>
      <c r="BH166" s="247"/>
    </row>
    <row r="167" spans="2:60" ht="20.25" customHeight="1" x14ac:dyDescent="0.45">
      <c r="B167" s="127"/>
      <c r="C167" s="378"/>
      <c r="D167" s="379"/>
      <c r="E167" s="380"/>
      <c r="F167" s="179"/>
      <c r="G167" s="175">
        <f>C165</f>
        <v>0</v>
      </c>
      <c r="H167" s="337"/>
      <c r="I167" s="263"/>
      <c r="J167" s="264"/>
      <c r="K167" s="264"/>
      <c r="L167" s="265"/>
      <c r="M167" s="276"/>
      <c r="N167" s="277"/>
      <c r="O167" s="278"/>
      <c r="P167" s="206" t="s">
        <v>73</v>
      </c>
      <c r="Q167" s="26"/>
      <c r="R167" s="26"/>
      <c r="S167" s="18"/>
      <c r="T167" s="57"/>
      <c r="U167" s="213" t="str">
        <f>IF(U165="","",VLOOKUP(U165,'シフト記号表（勤務時間帯）'!$D$6:$Z$47,23,FALSE))</f>
        <v/>
      </c>
      <c r="V167" s="214" t="str">
        <f>IF(V165="","",VLOOKUP(V165,'シフト記号表（勤務時間帯）'!$D$6:$Z$47,23,FALSE))</f>
        <v/>
      </c>
      <c r="W167" s="214" t="str">
        <f>IF(W165="","",VLOOKUP(W165,'シフト記号表（勤務時間帯）'!$D$6:$Z$47,23,FALSE))</f>
        <v/>
      </c>
      <c r="X167" s="214" t="str">
        <f>IF(X165="","",VLOOKUP(X165,'シフト記号表（勤務時間帯）'!$D$6:$Z$47,23,FALSE))</f>
        <v/>
      </c>
      <c r="Y167" s="214" t="str">
        <f>IF(Y165="","",VLOOKUP(Y165,'シフト記号表（勤務時間帯）'!$D$6:$Z$47,23,FALSE))</f>
        <v/>
      </c>
      <c r="Z167" s="214" t="str">
        <f>IF(Z165="","",VLOOKUP(Z165,'シフト記号表（勤務時間帯）'!$D$6:$Z$47,23,FALSE))</f>
        <v/>
      </c>
      <c r="AA167" s="215" t="str">
        <f>IF(AA165="","",VLOOKUP(AA165,'シフト記号表（勤務時間帯）'!$D$6:$Z$47,23,FALSE))</f>
        <v/>
      </c>
      <c r="AB167" s="213" t="str">
        <f>IF(AB165="","",VLOOKUP(AB165,'シフト記号表（勤務時間帯）'!$D$6:$Z$47,23,FALSE))</f>
        <v/>
      </c>
      <c r="AC167" s="214" t="str">
        <f>IF(AC165="","",VLOOKUP(AC165,'シフト記号表（勤務時間帯）'!$D$6:$Z$47,23,FALSE))</f>
        <v/>
      </c>
      <c r="AD167" s="214" t="str">
        <f>IF(AD165="","",VLOOKUP(AD165,'シフト記号表（勤務時間帯）'!$D$6:$Z$47,23,FALSE))</f>
        <v/>
      </c>
      <c r="AE167" s="214" t="str">
        <f>IF(AE165="","",VLOOKUP(AE165,'シフト記号表（勤務時間帯）'!$D$6:$Z$47,23,FALSE))</f>
        <v/>
      </c>
      <c r="AF167" s="214" t="str">
        <f>IF(AF165="","",VLOOKUP(AF165,'シフト記号表（勤務時間帯）'!$D$6:$Z$47,23,FALSE))</f>
        <v/>
      </c>
      <c r="AG167" s="214" t="str">
        <f>IF(AG165="","",VLOOKUP(AG165,'シフト記号表（勤務時間帯）'!$D$6:$Z$47,23,FALSE))</f>
        <v/>
      </c>
      <c r="AH167" s="215" t="str">
        <f>IF(AH165="","",VLOOKUP(AH165,'シフト記号表（勤務時間帯）'!$D$6:$Z$47,23,FALSE))</f>
        <v/>
      </c>
      <c r="AI167" s="213" t="str">
        <f>IF(AI165="","",VLOOKUP(AI165,'シフト記号表（勤務時間帯）'!$D$6:$Z$47,23,FALSE))</f>
        <v/>
      </c>
      <c r="AJ167" s="214" t="str">
        <f>IF(AJ165="","",VLOOKUP(AJ165,'シフト記号表（勤務時間帯）'!$D$6:$Z$47,23,FALSE))</f>
        <v/>
      </c>
      <c r="AK167" s="214" t="str">
        <f>IF(AK165="","",VLOOKUP(AK165,'シフト記号表（勤務時間帯）'!$D$6:$Z$47,23,FALSE))</f>
        <v/>
      </c>
      <c r="AL167" s="214" t="str">
        <f>IF(AL165="","",VLOOKUP(AL165,'シフト記号表（勤務時間帯）'!$D$6:$Z$47,23,FALSE))</f>
        <v/>
      </c>
      <c r="AM167" s="214" t="str">
        <f>IF(AM165="","",VLOOKUP(AM165,'シフト記号表（勤務時間帯）'!$D$6:$Z$47,23,FALSE))</f>
        <v/>
      </c>
      <c r="AN167" s="214" t="str">
        <f>IF(AN165="","",VLOOKUP(AN165,'シフト記号表（勤務時間帯）'!$D$6:$Z$47,23,FALSE))</f>
        <v/>
      </c>
      <c r="AO167" s="215" t="str">
        <f>IF(AO165="","",VLOOKUP(AO165,'シフト記号表（勤務時間帯）'!$D$6:$Z$47,23,FALSE))</f>
        <v/>
      </c>
      <c r="AP167" s="213" t="str">
        <f>IF(AP165="","",VLOOKUP(AP165,'シフト記号表（勤務時間帯）'!$D$6:$Z$47,23,FALSE))</f>
        <v/>
      </c>
      <c r="AQ167" s="214" t="str">
        <f>IF(AQ165="","",VLOOKUP(AQ165,'シフト記号表（勤務時間帯）'!$D$6:$Z$47,23,FALSE))</f>
        <v/>
      </c>
      <c r="AR167" s="214" t="str">
        <f>IF(AR165="","",VLOOKUP(AR165,'シフト記号表（勤務時間帯）'!$D$6:$Z$47,23,FALSE))</f>
        <v/>
      </c>
      <c r="AS167" s="214" t="str">
        <f>IF(AS165="","",VLOOKUP(AS165,'シフト記号表（勤務時間帯）'!$D$6:$Z$47,23,FALSE))</f>
        <v/>
      </c>
      <c r="AT167" s="214" t="str">
        <f>IF(AT165="","",VLOOKUP(AT165,'シフト記号表（勤務時間帯）'!$D$6:$Z$47,23,FALSE))</f>
        <v/>
      </c>
      <c r="AU167" s="214" t="str">
        <f>IF(AU165="","",VLOOKUP(AU165,'シフト記号表（勤務時間帯）'!$D$6:$Z$47,23,FALSE))</f>
        <v/>
      </c>
      <c r="AV167" s="215" t="str">
        <f>IF(AV165="","",VLOOKUP(AV165,'シフト記号表（勤務時間帯）'!$D$6:$Z$47,23,FALSE))</f>
        <v/>
      </c>
      <c r="AW167" s="213" t="str">
        <f>IF(AW165="","",VLOOKUP(AW165,'シフト記号表（勤務時間帯）'!$D$6:$Z$47,23,FALSE))</f>
        <v/>
      </c>
      <c r="AX167" s="214" t="str">
        <f>IF(AX165="","",VLOOKUP(AX165,'シフト記号表（勤務時間帯）'!$D$6:$Z$47,23,FALSE))</f>
        <v/>
      </c>
      <c r="AY167" s="214" t="str">
        <f>IF(AY165="","",VLOOKUP(AY165,'シフト記号表（勤務時間帯）'!$D$6:$Z$47,23,FALSE))</f>
        <v/>
      </c>
      <c r="AZ167" s="254">
        <f>IF($BC$3="４週",SUM(U167:AV167),IF($BC$3="暦月",SUM(U167:AY167),""))</f>
        <v>0</v>
      </c>
      <c r="BA167" s="255"/>
      <c r="BB167" s="256">
        <f>IF($BC$3="４週",AZ167/4,IF($BC$3="暦月",(AZ167/($BC$8/7)),""))</f>
        <v>0</v>
      </c>
      <c r="BC167" s="255"/>
      <c r="BD167" s="248"/>
      <c r="BE167" s="249"/>
      <c r="BF167" s="249"/>
      <c r="BG167" s="249"/>
      <c r="BH167" s="250"/>
    </row>
    <row r="168" spans="2:60" ht="20.25" customHeight="1" x14ac:dyDescent="0.45">
      <c r="B168" s="129"/>
      <c r="C168" s="381"/>
      <c r="D168" s="382"/>
      <c r="E168" s="383"/>
      <c r="F168" s="177"/>
      <c r="G168" s="173"/>
      <c r="H168" s="343"/>
      <c r="I168" s="257"/>
      <c r="J168" s="258"/>
      <c r="K168" s="258"/>
      <c r="L168" s="259"/>
      <c r="M168" s="270"/>
      <c r="N168" s="271"/>
      <c r="O168" s="272"/>
      <c r="P168" s="44" t="s">
        <v>18</v>
      </c>
      <c r="Q168" s="45"/>
      <c r="R168" s="45"/>
      <c r="S168" s="46"/>
      <c r="T168" s="60"/>
      <c r="U168" s="216"/>
      <c r="V168" s="217"/>
      <c r="W168" s="217"/>
      <c r="X168" s="217"/>
      <c r="Y168" s="217"/>
      <c r="Z168" s="217"/>
      <c r="AA168" s="218"/>
      <c r="AB168" s="216"/>
      <c r="AC168" s="217"/>
      <c r="AD168" s="217"/>
      <c r="AE168" s="217"/>
      <c r="AF168" s="217"/>
      <c r="AG168" s="217"/>
      <c r="AH168" s="218"/>
      <c r="AI168" s="216"/>
      <c r="AJ168" s="217"/>
      <c r="AK168" s="217"/>
      <c r="AL168" s="217"/>
      <c r="AM168" s="217"/>
      <c r="AN168" s="217"/>
      <c r="AO168" s="218"/>
      <c r="AP168" s="216"/>
      <c r="AQ168" s="217"/>
      <c r="AR168" s="217"/>
      <c r="AS168" s="217"/>
      <c r="AT168" s="217"/>
      <c r="AU168" s="217"/>
      <c r="AV168" s="218"/>
      <c r="AW168" s="216"/>
      <c r="AX168" s="217"/>
      <c r="AY168" s="217"/>
      <c r="AZ168" s="279"/>
      <c r="BA168" s="280"/>
      <c r="BB168" s="281"/>
      <c r="BC168" s="280"/>
      <c r="BD168" s="242"/>
      <c r="BE168" s="243"/>
      <c r="BF168" s="243"/>
      <c r="BG168" s="243"/>
      <c r="BH168" s="244"/>
    </row>
    <row r="169" spans="2:60" ht="20.25" customHeight="1" x14ac:dyDescent="0.45">
      <c r="B169" s="125">
        <f>B166+1</f>
        <v>50</v>
      </c>
      <c r="C169" s="375"/>
      <c r="D169" s="376"/>
      <c r="E169" s="377"/>
      <c r="F169" s="178">
        <f>C168</f>
        <v>0</v>
      </c>
      <c r="G169" s="174"/>
      <c r="H169" s="336"/>
      <c r="I169" s="260"/>
      <c r="J169" s="261"/>
      <c r="K169" s="261"/>
      <c r="L169" s="262"/>
      <c r="M169" s="273"/>
      <c r="N169" s="274"/>
      <c r="O169" s="275"/>
      <c r="P169" s="23" t="s">
        <v>72</v>
      </c>
      <c r="Q169" s="24"/>
      <c r="R169" s="24"/>
      <c r="S169" s="19"/>
      <c r="T169" s="53"/>
      <c r="U169" s="210" t="str">
        <f>IF(U168="","",VLOOKUP(U168,'シフト記号表（勤務時間帯）'!$D$6:$X$47,21,FALSE))</f>
        <v/>
      </c>
      <c r="V169" s="211" t="str">
        <f>IF(V168="","",VLOOKUP(V168,'シフト記号表（勤務時間帯）'!$D$6:$X$47,21,FALSE))</f>
        <v/>
      </c>
      <c r="W169" s="211" t="str">
        <f>IF(W168="","",VLOOKUP(W168,'シフト記号表（勤務時間帯）'!$D$6:$X$47,21,FALSE))</f>
        <v/>
      </c>
      <c r="X169" s="211" t="str">
        <f>IF(X168="","",VLOOKUP(X168,'シフト記号表（勤務時間帯）'!$D$6:$X$47,21,FALSE))</f>
        <v/>
      </c>
      <c r="Y169" s="211" t="str">
        <f>IF(Y168="","",VLOOKUP(Y168,'シフト記号表（勤務時間帯）'!$D$6:$X$47,21,FALSE))</f>
        <v/>
      </c>
      <c r="Z169" s="211" t="str">
        <f>IF(Z168="","",VLOOKUP(Z168,'シフト記号表（勤務時間帯）'!$D$6:$X$47,21,FALSE))</f>
        <v/>
      </c>
      <c r="AA169" s="212" t="str">
        <f>IF(AA168="","",VLOOKUP(AA168,'シフト記号表（勤務時間帯）'!$D$6:$X$47,21,FALSE))</f>
        <v/>
      </c>
      <c r="AB169" s="210" t="str">
        <f>IF(AB168="","",VLOOKUP(AB168,'シフト記号表（勤務時間帯）'!$D$6:$X$47,21,FALSE))</f>
        <v/>
      </c>
      <c r="AC169" s="211" t="str">
        <f>IF(AC168="","",VLOOKUP(AC168,'シフト記号表（勤務時間帯）'!$D$6:$X$47,21,FALSE))</f>
        <v/>
      </c>
      <c r="AD169" s="211" t="str">
        <f>IF(AD168="","",VLOOKUP(AD168,'シフト記号表（勤務時間帯）'!$D$6:$X$47,21,FALSE))</f>
        <v/>
      </c>
      <c r="AE169" s="211" t="str">
        <f>IF(AE168="","",VLOOKUP(AE168,'シフト記号表（勤務時間帯）'!$D$6:$X$47,21,FALSE))</f>
        <v/>
      </c>
      <c r="AF169" s="211" t="str">
        <f>IF(AF168="","",VLOOKUP(AF168,'シフト記号表（勤務時間帯）'!$D$6:$X$47,21,FALSE))</f>
        <v/>
      </c>
      <c r="AG169" s="211" t="str">
        <f>IF(AG168="","",VLOOKUP(AG168,'シフト記号表（勤務時間帯）'!$D$6:$X$47,21,FALSE))</f>
        <v/>
      </c>
      <c r="AH169" s="212" t="str">
        <f>IF(AH168="","",VLOOKUP(AH168,'シフト記号表（勤務時間帯）'!$D$6:$X$47,21,FALSE))</f>
        <v/>
      </c>
      <c r="AI169" s="210" t="str">
        <f>IF(AI168="","",VLOOKUP(AI168,'シフト記号表（勤務時間帯）'!$D$6:$X$47,21,FALSE))</f>
        <v/>
      </c>
      <c r="AJ169" s="211" t="str">
        <f>IF(AJ168="","",VLOOKUP(AJ168,'シフト記号表（勤務時間帯）'!$D$6:$X$47,21,FALSE))</f>
        <v/>
      </c>
      <c r="AK169" s="211" t="str">
        <f>IF(AK168="","",VLOOKUP(AK168,'シフト記号表（勤務時間帯）'!$D$6:$X$47,21,FALSE))</f>
        <v/>
      </c>
      <c r="AL169" s="211" t="str">
        <f>IF(AL168="","",VLOOKUP(AL168,'シフト記号表（勤務時間帯）'!$D$6:$X$47,21,FALSE))</f>
        <v/>
      </c>
      <c r="AM169" s="211" t="str">
        <f>IF(AM168="","",VLOOKUP(AM168,'シフト記号表（勤務時間帯）'!$D$6:$X$47,21,FALSE))</f>
        <v/>
      </c>
      <c r="AN169" s="211" t="str">
        <f>IF(AN168="","",VLOOKUP(AN168,'シフト記号表（勤務時間帯）'!$D$6:$X$47,21,FALSE))</f>
        <v/>
      </c>
      <c r="AO169" s="212" t="str">
        <f>IF(AO168="","",VLOOKUP(AO168,'シフト記号表（勤務時間帯）'!$D$6:$X$47,21,FALSE))</f>
        <v/>
      </c>
      <c r="AP169" s="210" t="str">
        <f>IF(AP168="","",VLOOKUP(AP168,'シフト記号表（勤務時間帯）'!$D$6:$X$47,21,FALSE))</f>
        <v/>
      </c>
      <c r="AQ169" s="211" t="str">
        <f>IF(AQ168="","",VLOOKUP(AQ168,'シフト記号表（勤務時間帯）'!$D$6:$X$47,21,FALSE))</f>
        <v/>
      </c>
      <c r="AR169" s="211" t="str">
        <f>IF(AR168="","",VLOOKUP(AR168,'シフト記号表（勤務時間帯）'!$D$6:$X$47,21,FALSE))</f>
        <v/>
      </c>
      <c r="AS169" s="211" t="str">
        <f>IF(AS168="","",VLOOKUP(AS168,'シフト記号表（勤務時間帯）'!$D$6:$X$47,21,FALSE))</f>
        <v/>
      </c>
      <c r="AT169" s="211" t="str">
        <f>IF(AT168="","",VLOOKUP(AT168,'シフト記号表（勤務時間帯）'!$D$6:$X$47,21,FALSE))</f>
        <v/>
      </c>
      <c r="AU169" s="211" t="str">
        <f>IF(AU168="","",VLOOKUP(AU168,'シフト記号表（勤務時間帯）'!$D$6:$X$47,21,FALSE))</f>
        <v/>
      </c>
      <c r="AV169" s="212" t="str">
        <f>IF(AV168="","",VLOOKUP(AV168,'シフト記号表（勤務時間帯）'!$D$6:$X$47,21,FALSE))</f>
        <v/>
      </c>
      <c r="AW169" s="210" t="str">
        <f>IF(AW168="","",VLOOKUP(AW168,'シフト記号表（勤務時間帯）'!$D$6:$X$47,21,FALSE))</f>
        <v/>
      </c>
      <c r="AX169" s="211" t="str">
        <f>IF(AX168="","",VLOOKUP(AX168,'シフト記号表（勤務時間帯）'!$D$6:$X$47,21,FALSE))</f>
        <v/>
      </c>
      <c r="AY169" s="211" t="str">
        <f>IF(AY168="","",VLOOKUP(AY168,'シフト記号表（勤務時間帯）'!$D$6:$X$47,21,FALSE))</f>
        <v/>
      </c>
      <c r="AZ169" s="251">
        <f>IF($BC$3="４週",SUM(U169:AV169),IF($BC$3="暦月",SUM(U169:AY169),""))</f>
        <v>0</v>
      </c>
      <c r="BA169" s="252"/>
      <c r="BB169" s="253">
        <f>IF($BC$3="４週",AZ169/4,IF($BC$3="暦月",(AZ169/($BC$8/7)),""))</f>
        <v>0</v>
      </c>
      <c r="BC169" s="252"/>
      <c r="BD169" s="245"/>
      <c r="BE169" s="246"/>
      <c r="BF169" s="246"/>
      <c r="BG169" s="246"/>
      <c r="BH169" s="247"/>
    </row>
    <row r="170" spans="2:60" ht="20.25" customHeight="1" thickBot="1" x14ac:dyDescent="0.5">
      <c r="B170" s="127"/>
      <c r="C170" s="378"/>
      <c r="D170" s="379"/>
      <c r="E170" s="380"/>
      <c r="F170" s="179"/>
      <c r="G170" s="175">
        <f>C168</f>
        <v>0</v>
      </c>
      <c r="H170" s="337"/>
      <c r="I170" s="263"/>
      <c r="J170" s="264"/>
      <c r="K170" s="264"/>
      <c r="L170" s="265"/>
      <c r="M170" s="276"/>
      <c r="N170" s="277"/>
      <c r="O170" s="278"/>
      <c r="P170" s="206" t="s">
        <v>73</v>
      </c>
      <c r="Q170" s="26"/>
      <c r="R170" s="26"/>
      <c r="S170" s="18"/>
      <c r="T170" s="57"/>
      <c r="U170" s="213" t="str">
        <f>IF(U168="","",VLOOKUP(U168,'シフト記号表（勤務時間帯）'!$D$6:$Z$47,23,FALSE))</f>
        <v/>
      </c>
      <c r="V170" s="214" t="str">
        <f>IF(V168="","",VLOOKUP(V168,'シフト記号表（勤務時間帯）'!$D$6:$Z$47,23,FALSE))</f>
        <v/>
      </c>
      <c r="W170" s="214" t="str">
        <f>IF(W168="","",VLOOKUP(W168,'シフト記号表（勤務時間帯）'!$D$6:$Z$47,23,FALSE))</f>
        <v/>
      </c>
      <c r="X170" s="214" t="str">
        <f>IF(X168="","",VLOOKUP(X168,'シフト記号表（勤務時間帯）'!$D$6:$Z$47,23,FALSE))</f>
        <v/>
      </c>
      <c r="Y170" s="214" t="str">
        <f>IF(Y168="","",VLOOKUP(Y168,'シフト記号表（勤務時間帯）'!$D$6:$Z$47,23,FALSE))</f>
        <v/>
      </c>
      <c r="Z170" s="214" t="str">
        <f>IF(Z168="","",VLOOKUP(Z168,'シフト記号表（勤務時間帯）'!$D$6:$Z$47,23,FALSE))</f>
        <v/>
      </c>
      <c r="AA170" s="215" t="str">
        <f>IF(AA168="","",VLOOKUP(AA168,'シフト記号表（勤務時間帯）'!$D$6:$Z$47,23,FALSE))</f>
        <v/>
      </c>
      <c r="AB170" s="213" t="str">
        <f>IF(AB168="","",VLOOKUP(AB168,'シフト記号表（勤務時間帯）'!$D$6:$Z$47,23,FALSE))</f>
        <v/>
      </c>
      <c r="AC170" s="214" t="str">
        <f>IF(AC168="","",VLOOKUP(AC168,'シフト記号表（勤務時間帯）'!$D$6:$Z$47,23,FALSE))</f>
        <v/>
      </c>
      <c r="AD170" s="214" t="str">
        <f>IF(AD168="","",VLOOKUP(AD168,'シフト記号表（勤務時間帯）'!$D$6:$Z$47,23,FALSE))</f>
        <v/>
      </c>
      <c r="AE170" s="214" t="str">
        <f>IF(AE168="","",VLOOKUP(AE168,'シフト記号表（勤務時間帯）'!$D$6:$Z$47,23,FALSE))</f>
        <v/>
      </c>
      <c r="AF170" s="214" t="str">
        <f>IF(AF168="","",VLOOKUP(AF168,'シフト記号表（勤務時間帯）'!$D$6:$Z$47,23,FALSE))</f>
        <v/>
      </c>
      <c r="AG170" s="214" t="str">
        <f>IF(AG168="","",VLOOKUP(AG168,'シフト記号表（勤務時間帯）'!$D$6:$Z$47,23,FALSE))</f>
        <v/>
      </c>
      <c r="AH170" s="215" t="str">
        <f>IF(AH168="","",VLOOKUP(AH168,'シフト記号表（勤務時間帯）'!$D$6:$Z$47,23,FALSE))</f>
        <v/>
      </c>
      <c r="AI170" s="213" t="str">
        <f>IF(AI168="","",VLOOKUP(AI168,'シフト記号表（勤務時間帯）'!$D$6:$Z$47,23,FALSE))</f>
        <v/>
      </c>
      <c r="AJ170" s="214" t="str">
        <f>IF(AJ168="","",VLOOKUP(AJ168,'シフト記号表（勤務時間帯）'!$D$6:$Z$47,23,FALSE))</f>
        <v/>
      </c>
      <c r="AK170" s="214" t="str">
        <f>IF(AK168="","",VLOOKUP(AK168,'シフト記号表（勤務時間帯）'!$D$6:$Z$47,23,FALSE))</f>
        <v/>
      </c>
      <c r="AL170" s="214" t="str">
        <f>IF(AL168="","",VLOOKUP(AL168,'シフト記号表（勤務時間帯）'!$D$6:$Z$47,23,FALSE))</f>
        <v/>
      </c>
      <c r="AM170" s="214" t="str">
        <f>IF(AM168="","",VLOOKUP(AM168,'シフト記号表（勤務時間帯）'!$D$6:$Z$47,23,FALSE))</f>
        <v/>
      </c>
      <c r="AN170" s="214" t="str">
        <f>IF(AN168="","",VLOOKUP(AN168,'シフト記号表（勤務時間帯）'!$D$6:$Z$47,23,FALSE))</f>
        <v/>
      </c>
      <c r="AO170" s="215" t="str">
        <f>IF(AO168="","",VLOOKUP(AO168,'シフト記号表（勤務時間帯）'!$D$6:$Z$47,23,FALSE))</f>
        <v/>
      </c>
      <c r="AP170" s="213" t="str">
        <f>IF(AP168="","",VLOOKUP(AP168,'シフト記号表（勤務時間帯）'!$D$6:$Z$47,23,FALSE))</f>
        <v/>
      </c>
      <c r="AQ170" s="214" t="str">
        <f>IF(AQ168="","",VLOOKUP(AQ168,'シフト記号表（勤務時間帯）'!$D$6:$Z$47,23,FALSE))</f>
        <v/>
      </c>
      <c r="AR170" s="214" t="str">
        <f>IF(AR168="","",VLOOKUP(AR168,'シフト記号表（勤務時間帯）'!$D$6:$Z$47,23,FALSE))</f>
        <v/>
      </c>
      <c r="AS170" s="214" t="str">
        <f>IF(AS168="","",VLOOKUP(AS168,'シフト記号表（勤務時間帯）'!$D$6:$Z$47,23,FALSE))</f>
        <v/>
      </c>
      <c r="AT170" s="214" t="str">
        <f>IF(AT168="","",VLOOKUP(AT168,'シフト記号表（勤務時間帯）'!$D$6:$Z$47,23,FALSE))</f>
        <v/>
      </c>
      <c r="AU170" s="214" t="str">
        <f>IF(AU168="","",VLOOKUP(AU168,'シフト記号表（勤務時間帯）'!$D$6:$Z$47,23,FALSE))</f>
        <v/>
      </c>
      <c r="AV170" s="215" t="str">
        <f>IF(AV168="","",VLOOKUP(AV168,'シフト記号表（勤務時間帯）'!$D$6:$Z$47,23,FALSE))</f>
        <v/>
      </c>
      <c r="AW170" s="213" t="str">
        <f>IF(AW168="","",VLOOKUP(AW168,'シフト記号表（勤務時間帯）'!$D$6:$Z$47,23,FALSE))</f>
        <v/>
      </c>
      <c r="AX170" s="214" t="str">
        <f>IF(AX168="","",VLOOKUP(AX168,'シフト記号表（勤務時間帯）'!$D$6:$Z$47,23,FALSE))</f>
        <v/>
      </c>
      <c r="AY170" s="214" t="str">
        <f>IF(AY168="","",VLOOKUP(AY168,'シフト記号表（勤務時間帯）'!$D$6:$Z$47,23,FALSE))</f>
        <v/>
      </c>
      <c r="AZ170" s="254">
        <f>IF($BC$3="４週",SUM(U170:AV170),IF($BC$3="暦月",SUM(U170:AY170),""))</f>
        <v>0</v>
      </c>
      <c r="BA170" s="255"/>
      <c r="BB170" s="256">
        <f>IF($BC$3="４週",AZ170/4,IF($BC$3="暦月",(AZ170/($BC$8/7)),""))</f>
        <v>0</v>
      </c>
      <c r="BC170" s="255"/>
      <c r="BD170" s="248"/>
      <c r="BE170" s="249"/>
      <c r="BF170" s="249"/>
      <c r="BG170" s="249"/>
      <c r="BH170" s="250"/>
    </row>
    <row r="171" spans="2:60" ht="20.25" customHeight="1" x14ac:dyDescent="0.45">
      <c r="B171" s="364" t="s">
        <v>228</v>
      </c>
      <c r="C171" s="365"/>
      <c r="D171" s="365"/>
      <c r="E171" s="365"/>
      <c r="F171" s="365"/>
      <c r="G171" s="365"/>
      <c r="H171" s="365"/>
      <c r="I171" s="365"/>
      <c r="J171" s="365"/>
      <c r="K171" s="365"/>
      <c r="L171" s="365"/>
      <c r="M171" s="365"/>
      <c r="N171" s="365"/>
      <c r="O171" s="365"/>
      <c r="P171" s="365"/>
      <c r="Q171" s="365"/>
      <c r="R171" s="365"/>
      <c r="S171" s="365"/>
      <c r="T171" s="366"/>
      <c r="U171" s="219"/>
      <c r="V171" s="220"/>
      <c r="W171" s="220"/>
      <c r="X171" s="220"/>
      <c r="Y171" s="220"/>
      <c r="Z171" s="220"/>
      <c r="AA171" s="221"/>
      <c r="AB171" s="222"/>
      <c r="AC171" s="220"/>
      <c r="AD171" s="220"/>
      <c r="AE171" s="220"/>
      <c r="AF171" s="220"/>
      <c r="AG171" s="220"/>
      <c r="AH171" s="221"/>
      <c r="AI171" s="222"/>
      <c r="AJ171" s="220"/>
      <c r="AK171" s="220"/>
      <c r="AL171" s="220"/>
      <c r="AM171" s="220"/>
      <c r="AN171" s="220"/>
      <c r="AO171" s="221"/>
      <c r="AP171" s="222"/>
      <c r="AQ171" s="220"/>
      <c r="AR171" s="220"/>
      <c r="AS171" s="220"/>
      <c r="AT171" s="220"/>
      <c r="AU171" s="220"/>
      <c r="AV171" s="221"/>
      <c r="AW171" s="222"/>
      <c r="AX171" s="220"/>
      <c r="AY171" s="223"/>
      <c r="AZ171" s="346"/>
      <c r="BA171" s="347"/>
      <c r="BB171" s="352"/>
      <c r="BC171" s="353"/>
      <c r="BD171" s="353"/>
      <c r="BE171" s="353"/>
      <c r="BF171" s="353"/>
      <c r="BG171" s="353"/>
      <c r="BH171" s="354"/>
    </row>
    <row r="172" spans="2:60" ht="20.25" customHeight="1" x14ac:dyDescent="0.45">
      <c r="B172" s="367" t="s">
        <v>229</v>
      </c>
      <c r="C172" s="368"/>
      <c r="D172" s="368"/>
      <c r="E172" s="368"/>
      <c r="F172" s="368"/>
      <c r="G172" s="368"/>
      <c r="H172" s="368"/>
      <c r="I172" s="368"/>
      <c r="J172" s="368"/>
      <c r="K172" s="368"/>
      <c r="L172" s="368"/>
      <c r="M172" s="368"/>
      <c r="N172" s="368"/>
      <c r="O172" s="368"/>
      <c r="P172" s="368"/>
      <c r="Q172" s="368"/>
      <c r="R172" s="368"/>
      <c r="S172" s="368"/>
      <c r="T172" s="369"/>
      <c r="U172" s="224"/>
      <c r="V172" s="225"/>
      <c r="W172" s="225"/>
      <c r="X172" s="225"/>
      <c r="Y172" s="225"/>
      <c r="Z172" s="225"/>
      <c r="AA172" s="226"/>
      <c r="AB172" s="227"/>
      <c r="AC172" s="225"/>
      <c r="AD172" s="225"/>
      <c r="AE172" s="225"/>
      <c r="AF172" s="225"/>
      <c r="AG172" s="225"/>
      <c r="AH172" s="226"/>
      <c r="AI172" s="227"/>
      <c r="AJ172" s="225"/>
      <c r="AK172" s="225"/>
      <c r="AL172" s="225"/>
      <c r="AM172" s="225"/>
      <c r="AN172" s="225"/>
      <c r="AO172" s="226"/>
      <c r="AP172" s="227"/>
      <c r="AQ172" s="225"/>
      <c r="AR172" s="225"/>
      <c r="AS172" s="225"/>
      <c r="AT172" s="225"/>
      <c r="AU172" s="225"/>
      <c r="AV172" s="226"/>
      <c r="AW172" s="227"/>
      <c r="AX172" s="225"/>
      <c r="AY172" s="228"/>
      <c r="AZ172" s="348"/>
      <c r="BA172" s="349"/>
      <c r="BB172" s="355"/>
      <c r="BC172" s="356"/>
      <c r="BD172" s="356"/>
      <c r="BE172" s="356"/>
      <c r="BF172" s="356"/>
      <c r="BG172" s="356"/>
      <c r="BH172" s="357"/>
    </row>
    <row r="173" spans="2:60" ht="20.25" customHeight="1" x14ac:dyDescent="0.45">
      <c r="B173" s="367" t="s">
        <v>230</v>
      </c>
      <c r="C173" s="368"/>
      <c r="D173" s="368"/>
      <c r="E173" s="368"/>
      <c r="F173" s="368"/>
      <c r="G173" s="368"/>
      <c r="H173" s="368"/>
      <c r="I173" s="368"/>
      <c r="J173" s="368"/>
      <c r="K173" s="368"/>
      <c r="L173" s="368"/>
      <c r="M173" s="368"/>
      <c r="N173" s="368"/>
      <c r="O173" s="368"/>
      <c r="P173" s="368"/>
      <c r="Q173" s="368"/>
      <c r="R173" s="368"/>
      <c r="S173" s="368"/>
      <c r="T173" s="369"/>
      <c r="U173" s="224"/>
      <c r="V173" s="225"/>
      <c r="W173" s="225"/>
      <c r="X173" s="225"/>
      <c r="Y173" s="225"/>
      <c r="Z173" s="225"/>
      <c r="AA173" s="229"/>
      <c r="AB173" s="230"/>
      <c r="AC173" s="225"/>
      <c r="AD173" s="225"/>
      <c r="AE173" s="225"/>
      <c r="AF173" s="225"/>
      <c r="AG173" s="225"/>
      <c r="AH173" s="229"/>
      <c r="AI173" s="230"/>
      <c r="AJ173" s="225"/>
      <c r="AK173" s="225"/>
      <c r="AL173" s="225"/>
      <c r="AM173" s="225"/>
      <c r="AN173" s="225"/>
      <c r="AO173" s="229"/>
      <c r="AP173" s="230"/>
      <c r="AQ173" s="225"/>
      <c r="AR173" s="225"/>
      <c r="AS173" s="225"/>
      <c r="AT173" s="225"/>
      <c r="AU173" s="225"/>
      <c r="AV173" s="229"/>
      <c r="AW173" s="230"/>
      <c r="AX173" s="225"/>
      <c r="AY173" s="228"/>
      <c r="AZ173" s="350"/>
      <c r="BA173" s="351"/>
      <c r="BB173" s="355"/>
      <c r="BC173" s="356"/>
      <c r="BD173" s="356"/>
      <c r="BE173" s="356"/>
      <c r="BF173" s="356"/>
      <c r="BG173" s="356"/>
      <c r="BH173" s="357"/>
    </row>
    <row r="174" spans="2:60" ht="20.25" customHeight="1" x14ac:dyDescent="0.45">
      <c r="B174" s="367" t="s">
        <v>231</v>
      </c>
      <c r="C174" s="368"/>
      <c r="D174" s="368"/>
      <c r="E174" s="368"/>
      <c r="F174" s="368"/>
      <c r="G174" s="368"/>
      <c r="H174" s="368"/>
      <c r="I174" s="368"/>
      <c r="J174" s="368"/>
      <c r="K174" s="368"/>
      <c r="L174" s="368"/>
      <c r="M174" s="368"/>
      <c r="N174" s="368"/>
      <c r="O174" s="368"/>
      <c r="P174" s="368"/>
      <c r="Q174" s="368"/>
      <c r="R174" s="368"/>
      <c r="S174" s="368"/>
      <c r="T174" s="369"/>
      <c r="U174" s="231" t="str">
        <f t="shared" ref="U174:AY174" si="1">IF(SUMIF($F$21:$F$68,"介護従業者",U21:U68)=0,"",SUMIF($F$21:$F$68,"介護従業者",U21:U68))</f>
        <v/>
      </c>
      <c r="V174" s="232" t="str">
        <f t="shared" si="1"/>
        <v/>
      </c>
      <c r="W174" s="232" t="str">
        <f t="shared" si="1"/>
        <v/>
      </c>
      <c r="X174" s="232" t="str">
        <f t="shared" si="1"/>
        <v/>
      </c>
      <c r="Y174" s="232" t="str">
        <f t="shared" si="1"/>
        <v/>
      </c>
      <c r="Z174" s="232" t="str">
        <f t="shared" si="1"/>
        <v/>
      </c>
      <c r="AA174" s="233" t="str">
        <f t="shared" si="1"/>
        <v/>
      </c>
      <c r="AB174" s="231" t="str">
        <f t="shared" si="1"/>
        <v/>
      </c>
      <c r="AC174" s="232" t="str">
        <f t="shared" si="1"/>
        <v/>
      </c>
      <c r="AD174" s="232" t="str">
        <f t="shared" si="1"/>
        <v/>
      </c>
      <c r="AE174" s="232" t="str">
        <f t="shared" si="1"/>
        <v/>
      </c>
      <c r="AF174" s="232" t="str">
        <f t="shared" si="1"/>
        <v/>
      </c>
      <c r="AG174" s="232" t="str">
        <f t="shared" si="1"/>
        <v/>
      </c>
      <c r="AH174" s="233" t="str">
        <f t="shared" si="1"/>
        <v/>
      </c>
      <c r="AI174" s="231" t="str">
        <f t="shared" si="1"/>
        <v/>
      </c>
      <c r="AJ174" s="232" t="str">
        <f t="shared" si="1"/>
        <v/>
      </c>
      <c r="AK174" s="232" t="str">
        <f t="shared" si="1"/>
        <v/>
      </c>
      <c r="AL174" s="232" t="str">
        <f t="shared" si="1"/>
        <v/>
      </c>
      <c r="AM174" s="232" t="str">
        <f t="shared" si="1"/>
        <v/>
      </c>
      <c r="AN174" s="232" t="str">
        <f t="shared" si="1"/>
        <v/>
      </c>
      <c r="AO174" s="233" t="str">
        <f t="shared" si="1"/>
        <v/>
      </c>
      <c r="AP174" s="231" t="str">
        <f t="shared" si="1"/>
        <v/>
      </c>
      <c r="AQ174" s="232" t="str">
        <f t="shared" si="1"/>
        <v/>
      </c>
      <c r="AR174" s="232" t="str">
        <f t="shared" si="1"/>
        <v/>
      </c>
      <c r="AS174" s="232" t="str">
        <f t="shared" si="1"/>
        <v/>
      </c>
      <c r="AT174" s="232" t="str">
        <f t="shared" si="1"/>
        <v/>
      </c>
      <c r="AU174" s="232" t="str">
        <f t="shared" si="1"/>
        <v/>
      </c>
      <c r="AV174" s="233" t="str">
        <f t="shared" si="1"/>
        <v/>
      </c>
      <c r="AW174" s="231" t="str">
        <f t="shared" si="1"/>
        <v/>
      </c>
      <c r="AX174" s="232" t="str">
        <f t="shared" si="1"/>
        <v/>
      </c>
      <c r="AY174" s="232" t="str">
        <f t="shared" si="1"/>
        <v/>
      </c>
      <c r="AZ174" s="370">
        <f>IF($BC$3="４週",SUM(U174:AV174),IF($BC$3="暦月",SUM(U174:AY174),""))</f>
        <v>0</v>
      </c>
      <c r="BA174" s="371"/>
      <c r="BB174" s="355"/>
      <c r="BC174" s="356"/>
      <c r="BD174" s="356"/>
      <c r="BE174" s="356"/>
      <c r="BF174" s="356"/>
      <c r="BG174" s="356"/>
      <c r="BH174" s="357"/>
    </row>
    <row r="175" spans="2:60" ht="20.25" customHeight="1" thickBot="1" x14ac:dyDescent="0.5">
      <c r="B175" s="361" t="s">
        <v>232</v>
      </c>
      <c r="C175" s="362"/>
      <c r="D175" s="362"/>
      <c r="E175" s="362"/>
      <c r="F175" s="362"/>
      <c r="G175" s="362"/>
      <c r="H175" s="362"/>
      <c r="I175" s="362"/>
      <c r="J175" s="362"/>
      <c r="K175" s="362"/>
      <c r="L175" s="362"/>
      <c r="M175" s="362"/>
      <c r="N175" s="362"/>
      <c r="O175" s="362"/>
      <c r="P175" s="362"/>
      <c r="Q175" s="362"/>
      <c r="R175" s="362"/>
      <c r="S175" s="362"/>
      <c r="T175" s="363"/>
      <c r="U175" s="234" t="str">
        <f t="shared" ref="U175:AY175" si="2">IF(SUMIF($G$21:$G$68,"介護従業者",U21:U68)=0,"",SUMIF($G$21:$G$68,"介護従業者",U21:U68))</f>
        <v/>
      </c>
      <c r="V175" s="235" t="str">
        <f t="shared" si="2"/>
        <v/>
      </c>
      <c r="W175" s="235" t="str">
        <f t="shared" si="2"/>
        <v/>
      </c>
      <c r="X175" s="235" t="str">
        <f t="shared" si="2"/>
        <v/>
      </c>
      <c r="Y175" s="235" t="str">
        <f t="shared" si="2"/>
        <v/>
      </c>
      <c r="Z175" s="235" t="str">
        <f t="shared" si="2"/>
        <v/>
      </c>
      <c r="AA175" s="236" t="str">
        <f t="shared" si="2"/>
        <v/>
      </c>
      <c r="AB175" s="237" t="str">
        <f t="shared" si="2"/>
        <v/>
      </c>
      <c r="AC175" s="235" t="str">
        <f t="shared" si="2"/>
        <v/>
      </c>
      <c r="AD175" s="235" t="str">
        <f t="shared" si="2"/>
        <v/>
      </c>
      <c r="AE175" s="235" t="str">
        <f t="shared" si="2"/>
        <v/>
      </c>
      <c r="AF175" s="235" t="str">
        <f t="shared" si="2"/>
        <v/>
      </c>
      <c r="AG175" s="235" t="str">
        <f t="shared" si="2"/>
        <v/>
      </c>
      <c r="AH175" s="236" t="str">
        <f t="shared" si="2"/>
        <v/>
      </c>
      <c r="AI175" s="237" t="str">
        <f t="shared" si="2"/>
        <v/>
      </c>
      <c r="AJ175" s="235" t="str">
        <f t="shared" si="2"/>
        <v/>
      </c>
      <c r="AK175" s="235" t="str">
        <f t="shared" si="2"/>
        <v/>
      </c>
      <c r="AL175" s="235" t="str">
        <f t="shared" si="2"/>
        <v/>
      </c>
      <c r="AM175" s="235" t="str">
        <f t="shared" si="2"/>
        <v/>
      </c>
      <c r="AN175" s="235" t="str">
        <f t="shared" si="2"/>
        <v/>
      </c>
      <c r="AO175" s="236" t="str">
        <f t="shared" si="2"/>
        <v/>
      </c>
      <c r="AP175" s="237" t="str">
        <f t="shared" si="2"/>
        <v/>
      </c>
      <c r="AQ175" s="235" t="str">
        <f t="shared" si="2"/>
        <v/>
      </c>
      <c r="AR175" s="235" t="str">
        <f t="shared" si="2"/>
        <v/>
      </c>
      <c r="AS175" s="235" t="str">
        <f t="shared" si="2"/>
        <v/>
      </c>
      <c r="AT175" s="235" t="str">
        <f t="shared" si="2"/>
        <v/>
      </c>
      <c r="AU175" s="235" t="str">
        <f t="shared" si="2"/>
        <v/>
      </c>
      <c r="AV175" s="236" t="str">
        <f t="shared" si="2"/>
        <v/>
      </c>
      <c r="AW175" s="237" t="str">
        <f t="shared" si="2"/>
        <v/>
      </c>
      <c r="AX175" s="235" t="str">
        <f t="shared" si="2"/>
        <v/>
      </c>
      <c r="AY175" s="238" t="str">
        <f t="shared" si="2"/>
        <v/>
      </c>
      <c r="AZ175" s="344">
        <f>IF($BC$3="４週",SUM(U175:AV175),IF($BC$3="暦月",SUM(U175:AY175),""))</f>
        <v>0</v>
      </c>
      <c r="BA175" s="345"/>
      <c r="BB175" s="358"/>
      <c r="BC175" s="359"/>
      <c r="BD175" s="359"/>
      <c r="BE175" s="359"/>
      <c r="BF175" s="359"/>
      <c r="BG175" s="359"/>
      <c r="BH175" s="360"/>
    </row>
    <row r="176" spans="2:60" s="47" customFormat="1" ht="20.25" customHeight="1" x14ac:dyDescent="0.45">
      <c r="C176" s="48"/>
      <c r="D176" s="48"/>
      <c r="E176" s="48"/>
      <c r="F176" s="48"/>
      <c r="G176" s="48"/>
      <c r="R176" s="50"/>
      <c r="BH176" s="49"/>
    </row>
    <row r="177" ht="20.25" customHeight="1" x14ac:dyDescent="0.45"/>
    <row r="178" ht="20.25" customHeight="1" x14ac:dyDescent="0.45"/>
    <row r="179" ht="20.25" customHeight="1" x14ac:dyDescent="0.45"/>
    <row r="180" ht="20.25" customHeight="1" x14ac:dyDescent="0.45"/>
    <row r="181" ht="20.25" customHeight="1" x14ac:dyDescent="0.45"/>
    <row r="182" ht="20.25" customHeight="1" x14ac:dyDescent="0.45"/>
    <row r="183" ht="20.25" customHeight="1" x14ac:dyDescent="0.45"/>
    <row r="184" ht="20.25" customHeight="1" x14ac:dyDescent="0.45"/>
    <row r="185" ht="20.25" customHeight="1" x14ac:dyDescent="0.45"/>
    <row r="186" ht="20.25" customHeight="1" x14ac:dyDescent="0.45"/>
    <row r="187" ht="20.25" customHeight="1" x14ac:dyDescent="0.45"/>
    <row r="188" ht="20.25" customHeight="1" x14ac:dyDescent="0.45"/>
    <row r="189" ht="20.25" customHeight="1" x14ac:dyDescent="0.45"/>
    <row r="190" ht="20.25" customHeight="1" x14ac:dyDescent="0.45"/>
    <row r="191" ht="20.25" customHeight="1" x14ac:dyDescent="0.45"/>
    <row r="192" ht="20.25" customHeight="1" x14ac:dyDescent="0.45"/>
    <row r="193" ht="20.25" customHeight="1" x14ac:dyDescent="0.45"/>
    <row r="194" ht="20.25" customHeight="1" x14ac:dyDescent="0.45"/>
    <row r="195" ht="20.25" customHeight="1" x14ac:dyDescent="0.45"/>
    <row r="196" ht="20.25" customHeight="1" x14ac:dyDescent="0.45"/>
    <row r="197" ht="20.25" customHeight="1" x14ac:dyDescent="0.45"/>
    <row r="198" ht="20.25" customHeight="1" x14ac:dyDescent="0.45"/>
    <row r="199" ht="20.25" customHeight="1" x14ac:dyDescent="0.45"/>
    <row r="200" ht="20.25" customHeight="1" x14ac:dyDescent="0.45"/>
    <row r="201" ht="20.25" customHeight="1" x14ac:dyDescent="0.45"/>
    <row r="202" ht="20.25" customHeight="1" x14ac:dyDescent="0.45"/>
    <row r="203" ht="20.25" customHeight="1" x14ac:dyDescent="0.45"/>
    <row r="230" spans="1:57" x14ac:dyDescent="0.45">
      <c r="A230" s="11"/>
      <c r="B230" s="11"/>
      <c r="C230" s="12"/>
      <c r="D230" s="12"/>
      <c r="E230" s="12"/>
      <c r="F230" s="12"/>
      <c r="G230" s="12"/>
      <c r="H230" s="12"/>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c r="AQ230" s="13"/>
      <c r="AR230" s="13"/>
      <c r="AS230" s="13"/>
      <c r="AT230" s="13"/>
      <c r="AU230" s="13"/>
      <c r="AV230" s="13"/>
      <c r="AW230" s="13"/>
      <c r="AX230" s="10"/>
      <c r="AY230" s="10"/>
      <c r="AZ230" s="10"/>
      <c r="BA230" s="10"/>
      <c r="BB230" s="10"/>
      <c r="BC230" s="10"/>
      <c r="BD230" s="10"/>
      <c r="BE230" s="10"/>
    </row>
    <row r="231" spans="1:57" x14ac:dyDescent="0.45">
      <c r="A231" s="11"/>
      <c r="B231" s="11"/>
      <c r="C231" s="12"/>
      <c r="D231" s="12"/>
      <c r="E231" s="12"/>
      <c r="F231" s="12"/>
      <c r="G231" s="12"/>
      <c r="H231" s="12"/>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0"/>
      <c r="AY231" s="10"/>
      <c r="AZ231" s="10"/>
      <c r="BA231" s="10"/>
      <c r="BB231" s="10"/>
      <c r="BC231" s="10"/>
      <c r="BD231" s="10"/>
      <c r="BE231" s="10"/>
    </row>
    <row r="232" spans="1:57" x14ac:dyDescent="0.45">
      <c r="A232" s="11"/>
      <c r="B232" s="11"/>
      <c r="C232" s="14"/>
      <c r="D232" s="14"/>
      <c r="E232" s="14"/>
      <c r="F232" s="14"/>
      <c r="G232" s="14"/>
      <c r="H232" s="14"/>
      <c r="I232" s="12"/>
      <c r="J232" s="12"/>
      <c r="K232" s="11"/>
      <c r="L232" s="11"/>
      <c r="M232" s="11"/>
      <c r="N232" s="11"/>
      <c r="O232" s="11"/>
      <c r="P232" s="11"/>
    </row>
    <row r="233" spans="1:57" x14ac:dyDescent="0.45">
      <c r="A233" s="11"/>
      <c r="B233" s="11"/>
      <c r="C233" s="14"/>
      <c r="D233" s="14"/>
      <c r="E233" s="14"/>
      <c r="F233" s="14"/>
      <c r="G233" s="14"/>
      <c r="H233" s="14"/>
      <c r="I233" s="12"/>
      <c r="J233" s="12"/>
      <c r="K233" s="11"/>
      <c r="L233" s="11"/>
      <c r="M233" s="11"/>
      <c r="N233" s="11"/>
      <c r="O233" s="11"/>
      <c r="P233" s="11"/>
    </row>
    <row r="234" spans="1:57" x14ac:dyDescent="0.45">
      <c r="C234" s="3"/>
      <c r="D234" s="3"/>
      <c r="E234" s="3"/>
      <c r="F234" s="3"/>
      <c r="G234" s="3"/>
      <c r="H234" s="3"/>
    </row>
    <row r="235" spans="1:57" x14ac:dyDescent="0.45">
      <c r="C235" s="3"/>
      <c r="D235" s="3"/>
      <c r="E235" s="3"/>
      <c r="F235" s="3"/>
      <c r="G235" s="3"/>
      <c r="H235" s="3"/>
    </row>
    <row r="236" spans="1:57" x14ac:dyDescent="0.45">
      <c r="C236" s="3"/>
      <c r="D236" s="3"/>
      <c r="E236" s="3"/>
      <c r="F236" s="3"/>
      <c r="G236" s="3"/>
      <c r="H236" s="3"/>
    </row>
    <row r="237" spans="1:57" x14ac:dyDescent="0.45">
      <c r="C237" s="3"/>
      <c r="D237" s="3"/>
      <c r="E237" s="3"/>
      <c r="F237" s="3"/>
      <c r="G237" s="3"/>
      <c r="H237" s="3"/>
    </row>
  </sheetData>
  <sheetProtection insertRows="0" deleteRows="0"/>
  <mergeCells count="591">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2:E164"/>
    <mergeCell ref="H162:H164"/>
    <mergeCell ref="I162:L164"/>
    <mergeCell ref="M162:O164"/>
    <mergeCell ref="AZ162:BA162"/>
    <mergeCell ref="C159:E161"/>
    <mergeCell ref="H159:H161"/>
    <mergeCell ref="I159:L161"/>
    <mergeCell ref="M159:O161"/>
    <mergeCell ref="AZ159:BA159"/>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56:E158"/>
    <mergeCell ref="H156:H158"/>
    <mergeCell ref="I156:L158"/>
    <mergeCell ref="M156:O158"/>
    <mergeCell ref="AZ156:BA156"/>
    <mergeCell ref="C153:E155"/>
    <mergeCell ref="H153:H155"/>
    <mergeCell ref="I153:L155"/>
    <mergeCell ref="M153:O155"/>
    <mergeCell ref="AZ153:BA153"/>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0:E152"/>
    <mergeCell ref="H150:H152"/>
    <mergeCell ref="I150:L152"/>
    <mergeCell ref="M150:O152"/>
    <mergeCell ref="AZ150:BA150"/>
    <mergeCell ref="C147:E149"/>
    <mergeCell ref="H147:H149"/>
    <mergeCell ref="I147:L149"/>
    <mergeCell ref="M147:O149"/>
    <mergeCell ref="AZ147:BA147"/>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44:E146"/>
    <mergeCell ref="H144:H146"/>
    <mergeCell ref="I144:L146"/>
    <mergeCell ref="M144:O146"/>
    <mergeCell ref="AZ144:BA144"/>
    <mergeCell ref="C141:E143"/>
    <mergeCell ref="H141:H143"/>
    <mergeCell ref="I141:L143"/>
    <mergeCell ref="M141:O143"/>
    <mergeCell ref="AZ141:BA141"/>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38:E140"/>
    <mergeCell ref="H138:H140"/>
    <mergeCell ref="I138:L140"/>
    <mergeCell ref="M138:O140"/>
    <mergeCell ref="AZ138:BA138"/>
    <mergeCell ref="C135:E137"/>
    <mergeCell ref="H135:H137"/>
    <mergeCell ref="I135:L137"/>
    <mergeCell ref="M135:O137"/>
    <mergeCell ref="AZ135:BA135"/>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2:E134"/>
    <mergeCell ref="H132:H134"/>
    <mergeCell ref="I132:L134"/>
    <mergeCell ref="M132:O134"/>
    <mergeCell ref="AZ132:BA132"/>
    <mergeCell ref="C129:E131"/>
    <mergeCell ref="H129:H131"/>
    <mergeCell ref="I129:L131"/>
    <mergeCell ref="M129:O131"/>
    <mergeCell ref="AZ129:BA129"/>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26:E128"/>
    <mergeCell ref="H126:H128"/>
    <mergeCell ref="I126:L128"/>
    <mergeCell ref="M126:O128"/>
    <mergeCell ref="AZ126:BA126"/>
    <mergeCell ref="C123:E125"/>
    <mergeCell ref="H123:H125"/>
    <mergeCell ref="I123:L125"/>
    <mergeCell ref="M123:O125"/>
    <mergeCell ref="AZ123:BA123"/>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0:E122"/>
    <mergeCell ref="H120:H122"/>
    <mergeCell ref="I120:L122"/>
    <mergeCell ref="M120:O122"/>
    <mergeCell ref="AZ120:BA120"/>
    <mergeCell ref="C117:E119"/>
    <mergeCell ref="H117:H119"/>
    <mergeCell ref="I117:L119"/>
    <mergeCell ref="M117:O119"/>
    <mergeCell ref="AZ117:BA117"/>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14:E116"/>
    <mergeCell ref="H114:H116"/>
    <mergeCell ref="I114:L116"/>
    <mergeCell ref="M114:O116"/>
    <mergeCell ref="AZ114:BA114"/>
    <mergeCell ref="C111:E113"/>
    <mergeCell ref="H111:H113"/>
    <mergeCell ref="I111:L113"/>
    <mergeCell ref="M111:O113"/>
    <mergeCell ref="AZ111:BA111"/>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08:E110"/>
    <mergeCell ref="H108:H110"/>
    <mergeCell ref="I108:L110"/>
    <mergeCell ref="M108:O110"/>
    <mergeCell ref="AZ108:BA108"/>
    <mergeCell ref="C105:E107"/>
    <mergeCell ref="H105:H107"/>
    <mergeCell ref="I105:L107"/>
    <mergeCell ref="M105:O107"/>
    <mergeCell ref="AZ105:BA105"/>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2:E104"/>
    <mergeCell ref="H102:H104"/>
    <mergeCell ref="I102:L104"/>
    <mergeCell ref="M102:O104"/>
    <mergeCell ref="AZ102:BA102"/>
    <mergeCell ref="C99:E101"/>
    <mergeCell ref="H99:H101"/>
    <mergeCell ref="I99:L101"/>
    <mergeCell ref="M99:O101"/>
    <mergeCell ref="AZ99:BA99"/>
    <mergeCell ref="BB96:BC96"/>
    <mergeCell ref="BD96:BH98"/>
    <mergeCell ref="AZ97:BA97"/>
    <mergeCell ref="BB97:BC97"/>
    <mergeCell ref="AZ98:BA98"/>
    <mergeCell ref="BB98:BC98"/>
    <mergeCell ref="BD93:BH95"/>
    <mergeCell ref="AZ94:BA94"/>
    <mergeCell ref="BB94:BC94"/>
    <mergeCell ref="AZ95:BA95"/>
    <mergeCell ref="BB95:BC95"/>
    <mergeCell ref="BB93:BC93"/>
    <mergeCell ref="C96:E98"/>
    <mergeCell ref="H96:H98"/>
    <mergeCell ref="I96:L98"/>
    <mergeCell ref="M96:O98"/>
    <mergeCell ref="AZ96:BA96"/>
    <mergeCell ref="C93:E95"/>
    <mergeCell ref="H93:H95"/>
    <mergeCell ref="I93:L95"/>
    <mergeCell ref="M93:O95"/>
    <mergeCell ref="AZ93:BA93"/>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0:E92"/>
    <mergeCell ref="H90:H92"/>
    <mergeCell ref="I90:L92"/>
    <mergeCell ref="M90:O92"/>
    <mergeCell ref="AZ90:BA90"/>
    <mergeCell ref="C87:E89"/>
    <mergeCell ref="H87:H89"/>
    <mergeCell ref="I87:L89"/>
    <mergeCell ref="M87:O89"/>
    <mergeCell ref="AZ87:BA87"/>
    <mergeCell ref="BB84:BC84"/>
    <mergeCell ref="BD84:BH86"/>
    <mergeCell ref="AZ85:BA85"/>
    <mergeCell ref="BB85:BC85"/>
    <mergeCell ref="AZ86:BA86"/>
    <mergeCell ref="BB86:BC86"/>
    <mergeCell ref="BD81:BH83"/>
    <mergeCell ref="AZ82:BA82"/>
    <mergeCell ref="BB82:BC82"/>
    <mergeCell ref="AZ83:BA83"/>
    <mergeCell ref="BB83:BC83"/>
    <mergeCell ref="BB81:BC81"/>
    <mergeCell ref="C84:E86"/>
    <mergeCell ref="H84:H86"/>
    <mergeCell ref="I84:L86"/>
    <mergeCell ref="M84:O86"/>
    <mergeCell ref="AZ84:BA84"/>
    <mergeCell ref="C81:E83"/>
    <mergeCell ref="H81:H83"/>
    <mergeCell ref="I81:L83"/>
    <mergeCell ref="M81:O83"/>
    <mergeCell ref="AZ81:BA81"/>
    <mergeCell ref="BB78:BC78"/>
    <mergeCell ref="BD78:BH80"/>
    <mergeCell ref="AZ79:BA79"/>
    <mergeCell ref="BB79:BC79"/>
    <mergeCell ref="AZ80:BA80"/>
    <mergeCell ref="BB80:BC80"/>
    <mergeCell ref="BD75:BH77"/>
    <mergeCell ref="AZ76:BA76"/>
    <mergeCell ref="BB76:BC76"/>
    <mergeCell ref="AZ77:BA77"/>
    <mergeCell ref="BB77:BC77"/>
    <mergeCell ref="BB75:BC75"/>
    <mergeCell ref="C78:E80"/>
    <mergeCell ref="H78:H80"/>
    <mergeCell ref="I78:L80"/>
    <mergeCell ref="M78:O80"/>
    <mergeCell ref="AZ78:BA78"/>
    <mergeCell ref="C75:E77"/>
    <mergeCell ref="H75:H77"/>
    <mergeCell ref="I75:L77"/>
    <mergeCell ref="M75:O77"/>
    <mergeCell ref="AZ75:BA75"/>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2:E74"/>
    <mergeCell ref="H72:H74"/>
    <mergeCell ref="I72:L74"/>
    <mergeCell ref="M72:O74"/>
    <mergeCell ref="AZ72:BA72"/>
    <mergeCell ref="C69:E71"/>
    <mergeCell ref="H69:H71"/>
    <mergeCell ref="I69:L71"/>
    <mergeCell ref="M69:O71"/>
    <mergeCell ref="AZ69:BA69"/>
    <mergeCell ref="B171:T171"/>
    <mergeCell ref="AZ171:BA173"/>
    <mergeCell ref="BB171:BH175"/>
    <mergeCell ref="B172:T172"/>
    <mergeCell ref="B173:T173"/>
    <mergeCell ref="B174:T174"/>
    <mergeCell ref="AZ174:BA174"/>
    <mergeCell ref="B175:T175"/>
    <mergeCell ref="AZ175:BA175"/>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s>
  <phoneticPr fontId="2"/>
  <conditionalFormatting sqref="U23:AA23 U68:AY68">
    <cfRule type="expression" dxfId="584" priority="415">
      <formula>OR(U$171=$B22,U$172=$B22)</formula>
    </cfRule>
  </conditionalFormatting>
  <conditionalFormatting sqref="U22:AA23 U171:BA175">
    <cfRule type="expression" dxfId="583" priority="414">
      <formula>INDIRECT(ADDRESS(ROW(),COLUMN()))=TRUNC(INDIRECT(ADDRESS(ROW(),COLUMN())))</formula>
    </cfRule>
  </conditionalFormatting>
  <conditionalFormatting sqref="AZ22:BC23">
    <cfRule type="expression" dxfId="582" priority="413">
      <formula>INDIRECT(ADDRESS(ROW(),COLUMN()))=TRUNC(INDIRECT(ADDRESS(ROW(),COLUMN())))</formula>
    </cfRule>
  </conditionalFormatting>
  <conditionalFormatting sqref="AZ25:BC26">
    <cfRule type="expression" dxfId="581" priority="412">
      <formula>INDIRECT(ADDRESS(ROW(),COLUMN()))=TRUNC(INDIRECT(ADDRESS(ROW(),COLUMN())))</formula>
    </cfRule>
  </conditionalFormatting>
  <conditionalFormatting sqref="AZ28:BC29">
    <cfRule type="expression" dxfId="580" priority="411">
      <formula>INDIRECT(ADDRESS(ROW(),COLUMN()))=TRUNC(INDIRECT(ADDRESS(ROW(),COLUMN())))</formula>
    </cfRule>
  </conditionalFormatting>
  <conditionalFormatting sqref="AZ31:BC32">
    <cfRule type="expression" dxfId="579" priority="410">
      <formula>INDIRECT(ADDRESS(ROW(),COLUMN()))=TRUNC(INDIRECT(ADDRESS(ROW(),COLUMN())))</formula>
    </cfRule>
  </conditionalFormatting>
  <conditionalFormatting sqref="AZ34:BC35">
    <cfRule type="expression" dxfId="578" priority="409">
      <formula>INDIRECT(ADDRESS(ROW(),COLUMN()))=TRUNC(INDIRECT(ADDRESS(ROW(),COLUMN())))</formula>
    </cfRule>
  </conditionalFormatting>
  <conditionalFormatting sqref="AZ37:BC38">
    <cfRule type="expression" dxfId="577" priority="408">
      <formula>INDIRECT(ADDRESS(ROW(),COLUMN()))=TRUNC(INDIRECT(ADDRESS(ROW(),COLUMN())))</formula>
    </cfRule>
  </conditionalFormatting>
  <conditionalFormatting sqref="AZ40:BC41">
    <cfRule type="expression" dxfId="576" priority="407">
      <formula>INDIRECT(ADDRESS(ROW(),COLUMN()))=TRUNC(INDIRECT(ADDRESS(ROW(),COLUMN())))</formula>
    </cfRule>
  </conditionalFormatting>
  <conditionalFormatting sqref="AZ43:BC44">
    <cfRule type="expression" dxfId="575" priority="406">
      <formula>INDIRECT(ADDRESS(ROW(),COLUMN()))=TRUNC(INDIRECT(ADDRESS(ROW(),COLUMN())))</formula>
    </cfRule>
  </conditionalFormatting>
  <conditionalFormatting sqref="AZ46:BC47">
    <cfRule type="expression" dxfId="574" priority="405">
      <formula>INDIRECT(ADDRESS(ROW(),COLUMN()))=TRUNC(INDIRECT(ADDRESS(ROW(),COLUMN())))</formula>
    </cfRule>
  </conditionalFormatting>
  <conditionalFormatting sqref="AZ49:BC50">
    <cfRule type="expression" dxfId="573" priority="404">
      <formula>INDIRECT(ADDRESS(ROW(),COLUMN()))=TRUNC(INDIRECT(ADDRESS(ROW(),COLUMN())))</formula>
    </cfRule>
  </conditionalFormatting>
  <conditionalFormatting sqref="AZ52:BC53">
    <cfRule type="expression" dxfId="572" priority="403">
      <formula>INDIRECT(ADDRESS(ROW(),COLUMN()))=TRUNC(INDIRECT(ADDRESS(ROW(),COLUMN())))</formula>
    </cfRule>
  </conditionalFormatting>
  <conditionalFormatting sqref="AZ55:BC56">
    <cfRule type="expression" dxfId="571" priority="402">
      <formula>INDIRECT(ADDRESS(ROW(),COLUMN()))=TRUNC(INDIRECT(ADDRESS(ROW(),COLUMN())))</formula>
    </cfRule>
  </conditionalFormatting>
  <conditionalFormatting sqref="AZ58:BC59">
    <cfRule type="expression" dxfId="570" priority="401">
      <formula>INDIRECT(ADDRESS(ROW(),COLUMN()))=TRUNC(INDIRECT(ADDRESS(ROW(),COLUMN())))</formula>
    </cfRule>
  </conditionalFormatting>
  <conditionalFormatting sqref="AZ61:BC62">
    <cfRule type="expression" dxfId="569" priority="400">
      <formula>INDIRECT(ADDRESS(ROW(),COLUMN()))=TRUNC(INDIRECT(ADDRESS(ROW(),COLUMN())))</formula>
    </cfRule>
  </conditionalFormatting>
  <conditionalFormatting sqref="AZ64:BC65">
    <cfRule type="expression" dxfId="568" priority="399">
      <formula>INDIRECT(ADDRESS(ROW(),COLUMN()))=TRUNC(INDIRECT(ADDRESS(ROW(),COLUMN())))</formula>
    </cfRule>
  </conditionalFormatting>
  <conditionalFormatting sqref="AZ67:BC68">
    <cfRule type="expression" dxfId="567" priority="398">
      <formula>INDIRECT(ADDRESS(ROW(),COLUMN()))=TRUNC(INDIRECT(ADDRESS(ROW(),COLUMN())))</formula>
    </cfRule>
  </conditionalFormatting>
  <conditionalFormatting sqref="AB23:AH23">
    <cfRule type="expression" dxfId="566" priority="396">
      <formula>OR(AB$171=$B22,AB$172=$B22)</formula>
    </cfRule>
  </conditionalFormatting>
  <conditionalFormatting sqref="AB22:AH23">
    <cfRule type="expression" dxfId="565" priority="395">
      <formula>INDIRECT(ADDRESS(ROW(),COLUMN()))=TRUNC(INDIRECT(ADDRESS(ROW(),COLUMN())))</formula>
    </cfRule>
  </conditionalFormatting>
  <conditionalFormatting sqref="AI23:AO23">
    <cfRule type="expression" dxfId="564" priority="394">
      <formula>OR(AI$171=$B22,AI$172=$B22)</formula>
    </cfRule>
  </conditionalFormatting>
  <conditionalFormatting sqref="AI22:AO23">
    <cfRule type="expression" dxfId="563" priority="393">
      <formula>INDIRECT(ADDRESS(ROW(),COLUMN()))=TRUNC(INDIRECT(ADDRESS(ROW(),COLUMN())))</formula>
    </cfRule>
  </conditionalFormatting>
  <conditionalFormatting sqref="AP23:AV23">
    <cfRule type="expression" dxfId="562" priority="392">
      <formula>OR(AP$171=$B22,AP$172=$B22)</formula>
    </cfRule>
  </conditionalFormatting>
  <conditionalFormatting sqref="AP22:AV23">
    <cfRule type="expression" dxfId="561" priority="391">
      <formula>INDIRECT(ADDRESS(ROW(),COLUMN()))=TRUNC(INDIRECT(ADDRESS(ROW(),COLUMN())))</formula>
    </cfRule>
  </conditionalFormatting>
  <conditionalFormatting sqref="AW23:AY23">
    <cfRule type="expression" dxfId="560" priority="390">
      <formula>OR(AW$171=$B22,AW$172=$B22)</formula>
    </cfRule>
  </conditionalFormatting>
  <conditionalFormatting sqref="AW22:AY23">
    <cfRule type="expression" dxfId="559" priority="389">
      <formula>INDIRECT(ADDRESS(ROW(),COLUMN()))=TRUNC(INDIRECT(ADDRESS(ROW(),COLUMN())))</formula>
    </cfRule>
  </conditionalFormatting>
  <conditionalFormatting sqref="U26:AA26">
    <cfRule type="expression" dxfId="558" priority="388">
      <formula>OR(U$171=$B25,U$172=$B25)</formula>
    </cfRule>
  </conditionalFormatting>
  <conditionalFormatting sqref="U25:AA26">
    <cfRule type="expression" dxfId="557" priority="387">
      <formula>INDIRECT(ADDRESS(ROW(),COLUMN()))=TRUNC(INDIRECT(ADDRESS(ROW(),COLUMN())))</formula>
    </cfRule>
  </conditionalFormatting>
  <conditionalFormatting sqref="AB26:AH26">
    <cfRule type="expression" dxfId="556" priority="386">
      <formula>OR(AB$171=$B25,AB$172=$B25)</formula>
    </cfRule>
  </conditionalFormatting>
  <conditionalFormatting sqref="AB25:AH26">
    <cfRule type="expression" dxfId="555" priority="385">
      <formula>INDIRECT(ADDRESS(ROW(),COLUMN()))=TRUNC(INDIRECT(ADDRESS(ROW(),COLUMN())))</formula>
    </cfRule>
  </conditionalFormatting>
  <conditionalFormatting sqref="AI26:AO26">
    <cfRule type="expression" dxfId="554" priority="384">
      <formula>OR(AI$171=$B25,AI$172=$B25)</formula>
    </cfRule>
  </conditionalFormatting>
  <conditionalFormatting sqref="AI25:AO26">
    <cfRule type="expression" dxfId="553" priority="383">
      <formula>INDIRECT(ADDRESS(ROW(),COLUMN()))=TRUNC(INDIRECT(ADDRESS(ROW(),COLUMN())))</formula>
    </cfRule>
  </conditionalFormatting>
  <conditionalFormatting sqref="AP26:AV26">
    <cfRule type="expression" dxfId="552" priority="382">
      <formula>OR(AP$171=$B25,AP$172=$B25)</formula>
    </cfRule>
  </conditionalFormatting>
  <conditionalFormatting sqref="AP25:AV26">
    <cfRule type="expression" dxfId="551" priority="381">
      <formula>INDIRECT(ADDRESS(ROW(),COLUMN()))=TRUNC(INDIRECT(ADDRESS(ROW(),COLUMN())))</formula>
    </cfRule>
  </conditionalFormatting>
  <conditionalFormatting sqref="AW26:AY26">
    <cfRule type="expression" dxfId="550" priority="380">
      <formula>OR(AW$171=$B25,AW$172=$B25)</formula>
    </cfRule>
  </conditionalFormatting>
  <conditionalFormatting sqref="AW25:AY26">
    <cfRule type="expression" dxfId="549" priority="379">
      <formula>INDIRECT(ADDRESS(ROW(),COLUMN()))=TRUNC(INDIRECT(ADDRESS(ROW(),COLUMN())))</formula>
    </cfRule>
  </conditionalFormatting>
  <conditionalFormatting sqref="U29:AA29">
    <cfRule type="expression" dxfId="548" priority="378">
      <formula>OR(U$171=$B28,U$172=$B28)</formula>
    </cfRule>
  </conditionalFormatting>
  <conditionalFormatting sqref="U28:AA29">
    <cfRule type="expression" dxfId="547" priority="377">
      <formula>INDIRECT(ADDRESS(ROW(),COLUMN()))=TRUNC(INDIRECT(ADDRESS(ROW(),COLUMN())))</formula>
    </cfRule>
  </conditionalFormatting>
  <conditionalFormatting sqref="AB29:AH29">
    <cfRule type="expression" dxfId="546" priority="376">
      <formula>OR(AB$171=$B28,AB$172=$B28)</formula>
    </cfRule>
  </conditionalFormatting>
  <conditionalFormatting sqref="AB28:AH29">
    <cfRule type="expression" dxfId="545" priority="375">
      <formula>INDIRECT(ADDRESS(ROW(),COLUMN()))=TRUNC(INDIRECT(ADDRESS(ROW(),COLUMN())))</formula>
    </cfRule>
  </conditionalFormatting>
  <conditionalFormatting sqref="AI29:AO29">
    <cfRule type="expression" dxfId="544" priority="374">
      <formula>OR(AI$171=$B28,AI$172=$B28)</formula>
    </cfRule>
  </conditionalFormatting>
  <conditionalFormatting sqref="AI28:AO29">
    <cfRule type="expression" dxfId="543" priority="373">
      <formula>INDIRECT(ADDRESS(ROW(),COLUMN()))=TRUNC(INDIRECT(ADDRESS(ROW(),COLUMN())))</formula>
    </cfRule>
  </conditionalFormatting>
  <conditionalFormatting sqref="AP29:AV29">
    <cfRule type="expression" dxfId="542" priority="372">
      <formula>OR(AP$171=$B28,AP$172=$B28)</formula>
    </cfRule>
  </conditionalFormatting>
  <conditionalFormatting sqref="AP28:AV29">
    <cfRule type="expression" dxfId="541" priority="371">
      <formula>INDIRECT(ADDRESS(ROW(),COLUMN()))=TRUNC(INDIRECT(ADDRESS(ROW(),COLUMN())))</formula>
    </cfRule>
  </conditionalFormatting>
  <conditionalFormatting sqref="AW29:AY29">
    <cfRule type="expression" dxfId="540" priority="370">
      <formula>OR(AW$171=$B28,AW$172=$B28)</formula>
    </cfRule>
  </conditionalFormatting>
  <conditionalFormatting sqref="AW28:AY29">
    <cfRule type="expression" dxfId="539" priority="369">
      <formula>INDIRECT(ADDRESS(ROW(),COLUMN()))=TRUNC(INDIRECT(ADDRESS(ROW(),COLUMN())))</formula>
    </cfRule>
  </conditionalFormatting>
  <conditionalFormatting sqref="U32:AA32">
    <cfRule type="expression" dxfId="538" priority="368">
      <formula>OR(U$171=$B31,U$172=$B31)</formula>
    </cfRule>
  </conditionalFormatting>
  <conditionalFormatting sqref="U31:AA32">
    <cfRule type="expression" dxfId="537" priority="367">
      <formula>INDIRECT(ADDRESS(ROW(),COLUMN()))=TRUNC(INDIRECT(ADDRESS(ROW(),COLUMN())))</formula>
    </cfRule>
  </conditionalFormatting>
  <conditionalFormatting sqref="AB32:AH32">
    <cfRule type="expression" dxfId="536" priority="366">
      <formula>OR(AB$171=$B31,AB$172=$B31)</formula>
    </cfRule>
  </conditionalFormatting>
  <conditionalFormatting sqref="AB31:AH32">
    <cfRule type="expression" dxfId="535" priority="365">
      <formula>INDIRECT(ADDRESS(ROW(),COLUMN()))=TRUNC(INDIRECT(ADDRESS(ROW(),COLUMN())))</formula>
    </cfRule>
  </conditionalFormatting>
  <conditionalFormatting sqref="AI32:AO32">
    <cfRule type="expression" dxfId="534" priority="364">
      <formula>OR(AI$171=$B31,AI$172=$B31)</formula>
    </cfRule>
  </conditionalFormatting>
  <conditionalFormatting sqref="AI31:AO32">
    <cfRule type="expression" dxfId="533" priority="363">
      <formula>INDIRECT(ADDRESS(ROW(),COLUMN()))=TRUNC(INDIRECT(ADDRESS(ROW(),COLUMN())))</formula>
    </cfRule>
  </conditionalFormatting>
  <conditionalFormatting sqref="AP32:AV32">
    <cfRule type="expression" dxfId="532" priority="362">
      <formula>OR(AP$171=$B31,AP$172=$B31)</formula>
    </cfRule>
  </conditionalFormatting>
  <conditionalFormatting sqref="AP31:AV32">
    <cfRule type="expression" dxfId="531" priority="361">
      <formula>INDIRECT(ADDRESS(ROW(),COLUMN()))=TRUNC(INDIRECT(ADDRESS(ROW(),COLUMN())))</formula>
    </cfRule>
  </conditionalFormatting>
  <conditionalFormatting sqref="AW32:AY32">
    <cfRule type="expression" dxfId="530" priority="360">
      <formula>OR(AW$171=$B31,AW$172=$B31)</formula>
    </cfRule>
  </conditionalFormatting>
  <conditionalFormatting sqref="AW31:AY32">
    <cfRule type="expression" dxfId="529" priority="359">
      <formula>INDIRECT(ADDRESS(ROW(),COLUMN()))=TRUNC(INDIRECT(ADDRESS(ROW(),COLUMN())))</formula>
    </cfRule>
  </conditionalFormatting>
  <conditionalFormatting sqref="U35:AA35">
    <cfRule type="expression" dxfId="528" priority="358">
      <formula>OR(U$171=$B34,U$172=$B34)</formula>
    </cfRule>
  </conditionalFormatting>
  <conditionalFormatting sqref="U34:AA35">
    <cfRule type="expression" dxfId="527" priority="357">
      <formula>INDIRECT(ADDRESS(ROW(),COLUMN()))=TRUNC(INDIRECT(ADDRESS(ROW(),COLUMN())))</formula>
    </cfRule>
  </conditionalFormatting>
  <conditionalFormatting sqref="AB35:AH35">
    <cfRule type="expression" dxfId="526" priority="356">
      <formula>OR(AB$171=$B34,AB$172=$B34)</formula>
    </cfRule>
  </conditionalFormatting>
  <conditionalFormatting sqref="AB34:AH35">
    <cfRule type="expression" dxfId="525" priority="355">
      <formula>INDIRECT(ADDRESS(ROW(),COLUMN()))=TRUNC(INDIRECT(ADDRESS(ROW(),COLUMN())))</formula>
    </cfRule>
  </conditionalFormatting>
  <conditionalFormatting sqref="AI35:AO35">
    <cfRule type="expression" dxfId="524" priority="354">
      <formula>OR(AI$171=$B34,AI$172=$B34)</formula>
    </cfRule>
  </conditionalFormatting>
  <conditionalFormatting sqref="AI34:AO35">
    <cfRule type="expression" dxfId="523" priority="353">
      <formula>INDIRECT(ADDRESS(ROW(),COLUMN()))=TRUNC(INDIRECT(ADDRESS(ROW(),COLUMN())))</formula>
    </cfRule>
  </conditionalFormatting>
  <conditionalFormatting sqref="AP35:AV35">
    <cfRule type="expression" dxfId="522" priority="352">
      <formula>OR(AP$171=$B34,AP$172=$B34)</formula>
    </cfRule>
  </conditionalFormatting>
  <conditionalFormatting sqref="AP34:AV35">
    <cfRule type="expression" dxfId="521" priority="351">
      <formula>INDIRECT(ADDRESS(ROW(),COLUMN()))=TRUNC(INDIRECT(ADDRESS(ROW(),COLUMN())))</formula>
    </cfRule>
  </conditionalFormatting>
  <conditionalFormatting sqref="AW35:AY35">
    <cfRule type="expression" dxfId="520" priority="350">
      <formula>OR(AW$171=$B34,AW$172=$B34)</formula>
    </cfRule>
  </conditionalFormatting>
  <conditionalFormatting sqref="AW34:AY35">
    <cfRule type="expression" dxfId="519" priority="349">
      <formula>INDIRECT(ADDRESS(ROW(),COLUMN()))=TRUNC(INDIRECT(ADDRESS(ROW(),COLUMN())))</formula>
    </cfRule>
  </conditionalFormatting>
  <conditionalFormatting sqref="U38:AA38">
    <cfRule type="expression" dxfId="518" priority="348">
      <formula>OR(U$171=$B37,U$172=$B37)</formula>
    </cfRule>
  </conditionalFormatting>
  <conditionalFormatting sqref="U37:AA38">
    <cfRule type="expression" dxfId="517" priority="347">
      <formula>INDIRECT(ADDRESS(ROW(),COLUMN()))=TRUNC(INDIRECT(ADDRESS(ROW(),COLUMN())))</formula>
    </cfRule>
  </conditionalFormatting>
  <conditionalFormatting sqref="AB38:AH38">
    <cfRule type="expression" dxfId="516" priority="346">
      <formula>OR(AB$171=$B37,AB$172=$B37)</formula>
    </cfRule>
  </conditionalFormatting>
  <conditionalFormatting sqref="AB37:AH38">
    <cfRule type="expression" dxfId="515" priority="345">
      <formula>INDIRECT(ADDRESS(ROW(),COLUMN()))=TRUNC(INDIRECT(ADDRESS(ROW(),COLUMN())))</formula>
    </cfRule>
  </conditionalFormatting>
  <conditionalFormatting sqref="AI38:AO38">
    <cfRule type="expression" dxfId="514" priority="344">
      <formula>OR(AI$171=$B37,AI$172=$B37)</formula>
    </cfRule>
  </conditionalFormatting>
  <conditionalFormatting sqref="AI37:AO38">
    <cfRule type="expression" dxfId="513" priority="343">
      <formula>INDIRECT(ADDRESS(ROW(),COLUMN()))=TRUNC(INDIRECT(ADDRESS(ROW(),COLUMN())))</formula>
    </cfRule>
  </conditionalFormatting>
  <conditionalFormatting sqref="AP38:AV38">
    <cfRule type="expression" dxfId="512" priority="342">
      <formula>OR(AP$171=$B37,AP$172=$B37)</formula>
    </cfRule>
  </conditionalFormatting>
  <conditionalFormatting sqref="AP37:AV38">
    <cfRule type="expression" dxfId="511" priority="341">
      <formula>INDIRECT(ADDRESS(ROW(),COLUMN()))=TRUNC(INDIRECT(ADDRESS(ROW(),COLUMN())))</formula>
    </cfRule>
  </conditionalFormatting>
  <conditionalFormatting sqref="AW38:AY38">
    <cfRule type="expression" dxfId="510" priority="340">
      <formula>OR(AW$171=$B37,AW$172=$B37)</formula>
    </cfRule>
  </conditionalFormatting>
  <conditionalFormatting sqref="AW37:AY38">
    <cfRule type="expression" dxfId="509" priority="339">
      <formula>INDIRECT(ADDRESS(ROW(),COLUMN()))=TRUNC(INDIRECT(ADDRESS(ROW(),COLUMN())))</formula>
    </cfRule>
  </conditionalFormatting>
  <conditionalFormatting sqref="U41:AA41">
    <cfRule type="expression" dxfId="508" priority="338">
      <formula>OR(U$171=$B40,U$172=$B40)</formula>
    </cfRule>
  </conditionalFormatting>
  <conditionalFormatting sqref="U40:AA41">
    <cfRule type="expression" dxfId="507" priority="337">
      <formula>INDIRECT(ADDRESS(ROW(),COLUMN()))=TRUNC(INDIRECT(ADDRESS(ROW(),COLUMN())))</formula>
    </cfRule>
  </conditionalFormatting>
  <conditionalFormatting sqref="AB41:AH41">
    <cfRule type="expression" dxfId="506" priority="336">
      <formula>OR(AB$171=$B40,AB$172=$B40)</formula>
    </cfRule>
  </conditionalFormatting>
  <conditionalFormatting sqref="AB40:AH41">
    <cfRule type="expression" dxfId="505" priority="335">
      <formula>INDIRECT(ADDRESS(ROW(),COLUMN()))=TRUNC(INDIRECT(ADDRESS(ROW(),COLUMN())))</formula>
    </cfRule>
  </conditionalFormatting>
  <conditionalFormatting sqref="AI41:AO41">
    <cfRule type="expression" dxfId="504" priority="334">
      <formula>OR(AI$171=$B40,AI$172=$B40)</formula>
    </cfRule>
  </conditionalFormatting>
  <conditionalFormatting sqref="AI40:AO41">
    <cfRule type="expression" dxfId="503" priority="333">
      <formula>INDIRECT(ADDRESS(ROW(),COLUMN()))=TRUNC(INDIRECT(ADDRESS(ROW(),COLUMN())))</formula>
    </cfRule>
  </conditionalFormatting>
  <conditionalFormatting sqref="AP41:AV41">
    <cfRule type="expression" dxfId="502" priority="332">
      <formula>OR(AP$171=$B40,AP$172=$B40)</formula>
    </cfRule>
  </conditionalFormatting>
  <conditionalFormatting sqref="AP40:AV41">
    <cfRule type="expression" dxfId="501" priority="331">
      <formula>INDIRECT(ADDRESS(ROW(),COLUMN()))=TRUNC(INDIRECT(ADDRESS(ROW(),COLUMN())))</formula>
    </cfRule>
  </conditionalFormatting>
  <conditionalFormatting sqref="AW41:AY41">
    <cfRule type="expression" dxfId="500" priority="330">
      <formula>OR(AW$171=$B40,AW$172=$B40)</formula>
    </cfRule>
  </conditionalFormatting>
  <conditionalFormatting sqref="AW40:AY41">
    <cfRule type="expression" dxfId="499" priority="329">
      <formula>INDIRECT(ADDRESS(ROW(),COLUMN()))=TRUNC(INDIRECT(ADDRESS(ROW(),COLUMN())))</formula>
    </cfRule>
  </conditionalFormatting>
  <conditionalFormatting sqref="U44:AA44">
    <cfRule type="expression" dxfId="498" priority="328">
      <formula>OR(U$171=$B43,U$172=$B43)</formula>
    </cfRule>
  </conditionalFormatting>
  <conditionalFormatting sqref="U43:AA44">
    <cfRule type="expression" dxfId="497" priority="327">
      <formula>INDIRECT(ADDRESS(ROW(),COLUMN()))=TRUNC(INDIRECT(ADDRESS(ROW(),COLUMN())))</formula>
    </cfRule>
  </conditionalFormatting>
  <conditionalFormatting sqref="AB44:AH44">
    <cfRule type="expression" dxfId="496" priority="326">
      <formula>OR(AB$171=$B43,AB$172=$B43)</formula>
    </cfRule>
  </conditionalFormatting>
  <conditionalFormatting sqref="AB43:AH44">
    <cfRule type="expression" dxfId="495" priority="325">
      <formula>INDIRECT(ADDRESS(ROW(),COLUMN()))=TRUNC(INDIRECT(ADDRESS(ROW(),COLUMN())))</formula>
    </cfRule>
  </conditionalFormatting>
  <conditionalFormatting sqref="AI44:AO44">
    <cfRule type="expression" dxfId="494" priority="324">
      <formula>OR(AI$171=$B43,AI$172=$B43)</formula>
    </cfRule>
  </conditionalFormatting>
  <conditionalFormatting sqref="AI43:AO44">
    <cfRule type="expression" dxfId="493" priority="323">
      <formula>INDIRECT(ADDRESS(ROW(),COLUMN()))=TRUNC(INDIRECT(ADDRESS(ROW(),COLUMN())))</formula>
    </cfRule>
  </conditionalFormatting>
  <conditionalFormatting sqref="AP44:AV44">
    <cfRule type="expression" dxfId="492" priority="322">
      <formula>OR(AP$171=$B43,AP$172=$B43)</formula>
    </cfRule>
  </conditionalFormatting>
  <conditionalFormatting sqref="AP43:AV44">
    <cfRule type="expression" dxfId="491" priority="321">
      <formula>INDIRECT(ADDRESS(ROW(),COLUMN()))=TRUNC(INDIRECT(ADDRESS(ROW(),COLUMN())))</formula>
    </cfRule>
  </conditionalFormatting>
  <conditionalFormatting sqref="AW44:AY44">
    <cfRule type="expression" dxfId="490" priority="320">
      <formula>OR(AW$171=$B43,AW$172=$B43)</formula>
    </cfRule>
  </conditionalFormatting>
  <conditionalFormatting sqref="AW43:AY44">
    <cfRule type="expression" dxfId="489" priority="319">
      <formula>INDIRECT(ADDRESS(ROW(),COLUMN()))=TRUNC(INDIRECT(ADDRESS(ROW(),COLUMN())))</formula>
    </cfRule>
  </conditionalFormatting>
  <conditionalFormatting sqref="U47:AA47">
    <cfRule type="expression" dxfId="488" priority="318">
      <formula>OR(U$171=$B46,U$172=$B46)</formula>
    </cfRule>
  </conditionalFormatting>
  <conditionalFormatting sqref="U46:AA47">
    <cfRule type="expression" dxfId="487" priority="317">
      <formula>INDIRECT(ADDRESS(ROW(),COLUMN()))=TRUNC(INDIRECT(ADDRESS(ROW(),COLUMN())))</formula>
    </cfRule>
  </conditionalFormatting>
  <conditionalFormatting sqref="AB47:AH47">
    <cfRule type="expression" dxfId="486" priority="316">
      <formula>OR(AB$171=$B46,AB$172=$B46)</formula>
    </cfRule>
  </conditionalFormatting>
  <conditionalFormatting sqref="AB46:AH47">
    <cfRule type="expression" dxfId="485" priority="315">
      <formula>INDIRECT(ADDRESS(ROW(),COLUMN()))=TRUNC(INDIRECT(ADDRESS(ROW(),COLUMN())))</formula>
    </cfRule>
  </conditionalFormatting>
  <conditionalFormatting sqref="AI47:AO47">
    <cfRule type="expression" dxfId="484" priority="314">
      <formula>OR(AI$171=$B46,AI$172=$B46)</formula>
    </cfRule>
  </conditionalFormatting>
  <conditionalFormatting sqref="AI46:AO47">
    <cfRule type="expression" dxfId="483" priority="313">
      <formula>INDIRECT(ADDRESS(ROW(),COLUMN()))=TRUNC(INDIRECT(ADDRESS(ROW(),COLUMN())))</formula>
    </cfRule>
  </conditionalFormatting>
  <conditionalFormatting sqref="AP47:AV47">
    <cfRule type="expression" dxfId="482" priority="312">
      <formula>OR(AP$171=$B46,AP$172=$B46)</formula>
    </cfRule>
  </conditionalFormatting>
  <conditionalFormatting sqref="AP46:AV47">
    <cfRule type="expression" dxfId="481" priority="311">
      <formula>INDIRECT(ADDRESS(ROW(),COLUMN()))=TRUNC(INDIRECT(ADDRESS(ROW(),COLUMN())))</formula>
    </cfRule>
  </conditionalFormatting>
  <conditionalFormatting sqref="AW47:AY47">
    <cfRule type="expression" dxfId="480" priority="310">
      <formula>OR(AW$171=$B46,AW$172=$B46)</formula>
    </cfRule>
  </conditionalFormatting>
  <conditionalFormatting sqref="AW46:AY47">
    <cfRule type="expression" dxfId="479" priority="309">
      <formula>INDIRECT(ADDRESS(ROW(),COLUMN()))=TRUNC(INDIRECT(ADDRESS(ROW(),COLUMN())))</formula>
    </cfRule>
  </conditionalFormatting>
  <conditionalFormatting sqref="U50:AA50">
    <cfRule type="expression" dxfId="478" priority="308">
      <formula>OR(U$171=$B49,U$172=$B49)</formula>
    </cfRule>
  </conditionalFormatting>
  <conditionalFormatting sqref="U49:AA50">
    <cfRule type="expression" dxfId="477" priority="307">
      <formula>INDIRECT(ADDRESS(ROW(),COLUMN()))=TRUNC(INDIRECT(ADDRESS(ROW(),COLUMN())))</formula>
    </cfRule>
  </conditionalFormatting>
  <conditionalFormatting sqref="AB50:AH50">
    <cfRule type="expression" dxfId="476" priority="306">
      <formula>OR(AB$171=$B49,AB$172=$B49)</formula>
    </cfRule>
  </conditionalFormatting>
  <conditionalFormatting sqref="AB49:AH50">
    <cfRule type="expression" dxfId="475" priority="305">
      <formula>INDIRECT(ADDRESS(ROW(),COLUMN()))=TRUNC(INDIRECT(ADDRESS(ROW(),COLUMN())))</formula>
    </cfRule>
  </conditionalFormatting>
  <conditionalFormatting sqref="AI50:AO50">
    <cfRule type="expression" dxfId="474" priority="304">
      <formula>OR(AI$171=$B49,AI$172=$B49)</formula>
    </cfRule>
  </conditionalFormatting>
  <conditionalFormatting sqref="AI49:AO50">
    <cfRule type="expression" dxfId="473" priority="303">
      <formula>INDIRECT(ADDRESS(ROW(),COLUMN()))=TRUNC(INDIRECT(ADDRESS(ROW(),COLUMN())))</formula>
    </cfRule>
  </conditionalFormatting>
  <conditionalFormatting sqref="AP50:AV50">
    <cfRule type="expression" dxfId="472" priority="302">
      <formula>OR(AP$171=$B49,AP$172=$B49)</formula>
    </cfRule>
  </conditionalFormatting>
  <conditionalFormatting sqref="AP49:AV50">
    <cfRule type="expression" dxfId="471" priority="301">
      <formula>INDIRECT(ADDRESS(ROW(),COLUMN()))=TRUNC(INDIRECT(ADDRESS(ROW(),COLUMN())))</formula>
    </cfRule>
  </conditionalFormatting>
  <conditionalFormatting sqref="AW50:AY50">
    <cfRule type="expression" dxfId="470" priority="300">
      <formula>OR(AW$171=$B49,AW$172=$B49)</formula>
    </cfRule>
  </conditionalFormatting>
  <conditionalFormatting sqref="AW49:AY50">
    <cfRule type="expression" dxfId="469" priority="299">
      <formula>INDIRECT(ADDRESS(ROW(),COLUMN()))=TRUNC(INDIRECT(ADDRESS(ROW(),COLUMN())))</formula>
    </cfRule>
  </conditionalFormatting>
  <conditionalFormatting sqref="U53:AA53">
    <cfRule type="expression" dxfId="468" priority="298">
      <formula>OR(U$171=$B52,U$172=$B52)</formula>
    </cfRule>
  </conditionalFormatting>
  <conditionalFormatting sqref="U52:AA53">
    <cfRule type="expression" dxfId="467" priority="297">
      <formula>INDIRECT(ADDRESS(ROW(),COLUMN()))=TRUNC(INDIRECT(ADDRESS(ROW(),COLUMN())))</formula>
    </cfRule>
  </conditionalFormatting>
  <conditionalFormatting sqref="AB53:AH53">
    <cfRule type="expression" dxfId="466" priority="296">
      <formula>OR(AB$171=$B52,AB$172=$B52)</formula>
    </cfRule>
  </conditionalFormatting>
  <conditionalFormatting sqref="AB52:AH53">
    <cfRule type="expression" dxfId="465" priority="295">
      <formula>INDIRECT(ADDRESS(ROW(),COLUMN()))=TRUNC(INDIRECT(ADDRESS(ROW(),COLUMN())))</formula>
    </cfRule>
  </conditionalFormatting>
  <conditionalFormatting sqref="AI53:AO53">
    <cfRule type="expression" dxfId="464" priority="294">
      <formula>OR(AI$171=$B52,AI$172=$B52)</formula>
    </cfRule>
  </conditionalFormatting>
  <conditionalFormatting sqref="AI52:AO53">
    <cfRule type="expression" dxfId="463" priority="293">
      <formula>INDIRECT(ADDRESS(ROW(),COLUMN()))=TRUNC(INDIRECT(ADDRESS(ROW(),COLUMN())))</formula>
    </cfRule>
  </conditionalFormatting>
  <conditionalFormatting sqref="AP53:AV53">
    <cfRule type="expression" dxfId="462" priority="292">
      <formula>OR(AP$171=$B52,AP$172=$B52)</formula>
    </cfRule>
  </conditionalFormatting>
  <conditionalFormatting sqref="AP52:AV53">
    <cfRule type="expression" dxfId="461" priority="291">
      <formula>INDIRECT(ADDRESS(ROW(),COLUMN()))=TRUNC(INDIRECT(ADDRESS(ROW(),COLUMN())))</formula>
    </cfRule>
  </conditionalFormatting>
  <conditionalFormatting sqref="AW53:AY53">
    <cfRule type="expression" dxfId="460" priority="290">
      <formula>OR(AW$171=$B52,AW$172=$B52)</formula>
    </cfRule>
  </conditionalFormatting>
  <conditionalFormatting sqref="AW52:AY53">
    <cfRule type="expression" dxfId="459" priority="289">
      <formula>INDIRECT(ADDRESS(ROW(),COLUMN()))=TRUNC(INDIRECT(ADDRESS(ROW(),COLUMN())))</formula>
    </cfRule>
  </conditionalFormatting>
  <conditionalFormatting sqref="U56:AA56">
    <cfRule type="expression" dxfId="458" priority="288">
      <formula>OR(U$171=$B55,U$172=$B55)</formula>
    </cfRule>
  </conditionalFormatting>
  <conditionalFormatting sqref="U55:AA56">
    <cfRule type="expression" dxfId="457" priority="287">
      <formula>INDIRECT(ADDRESS(ROW(),COLUMN()))=TRUNC(INDIRECT(ADDRESS(ROW(),COLUMN())))</formula>
    </cfRule>
  </conditionalFormatting>
  <conditionalFormatting sqref="AB56:AH56">
    <cfRule type="expression" dxfId="456" priority="286">
      <formula>OR(AB$171=$B55,AB$172=$B55)</formula>
    </cfRule>
  </conditionalFormatting>
  <conditionalFormatting sqref="AB55:AH56">
    <cfRule type="expression" dxfId="455" priority="285">
      <formula>INDIRECT(ADDRESS(ROW(),COLUMN()))=TRUNC(INDIRECT(ADDRESS(ROW(),COLUMN())))</formula>
    </cfRule>
  </conditionalFormatting>
  <conditionalFormatting sqref="AI56:AO56">
    <cfRule type="expression" dxfId="454" priority="284">
      <formula>OR(AI$171=$B55,AI$172=$B55)</formula>
    </cfRule>
  </conditionalFormatting>
  <conditionalFormatting sqref="AI55:AO56">
    <cfRule type="expression" dxfId="453" priority="283">
      <formula>INDIRECT(ADDRESS(ROW(),COLUMN()))=TRUNC(INDIRECT(ADDRESS(ROW(),COLUMN())))</formula>
    </cfRule>
  </conditionalFormatting>
  <conditionalFormatting sqref="AP56:AV56">
    <cfRule type="expression" dxfId="452" priority="282">
      <formula>OR(AP$171=$B55,AP$172=$B55)</formula>
    </cfRule>
  </conditionalFormatting>
  <conditionalFormatting sqref="AP55:AV56">
    <cfRule type="expression" dxfId="451" priority="281">
      <formula>INDIRECT(ADDRESS(ROW(),COLUMN()))=TRUNC(INDIRECT(ADDRESS(ROW(),COLUMN())))</formula>
    </cfRule>
  </conditionalFormatting>
  <conditionalFormatting sqref="AW56:AY56">
    <cfRule type="expression" dxfId="450" priority="280">
      <formula>OR(AW$171=$B55,AW$172=$B55)</formula>
    </cfRule>
  </conditionalFormatting>
  <conditionalFormatting sqref="AW55:AY56">
    <cfRule type="expression" dxfId="449" priority="279">
      <formula>INDIRECT(ADDRESS(ROW(),COLUMN()))=TRUNC(INDIRECT(ADDRESS(ROW(),COLUMN())))</formula>
    </cfRule>
  </conditionalFormatting>
  <conditionalFormatting sqref="U59:AA59">
    <cfRule type="expression" dxfId="448" priority="278">
      <formula>OR(U$171=$B58,U$172=$B58)</formula>
    </cfRule>
  </conditionalFormatting>
  <conditionalFormatting sqref="U58:AA59">
    <cfRule type="expression" dxfId="447" priority="277">
      <formula>INDIRECT(ADDRESS(ROW(),COLUMN()))=TRUNC(INDIRECT(ADDRESS(ROW(),COLUMN())))</formula>
    </cfRule>
  </conditionalFormatting>
  <conditionalFormatting sqref="AB59:AH59">
    <cfRule type="expression" dxfId="446" priority="276">
      <formula>OR(AB$171=$B58,AB$172=$B58)</formula>
    </cfRule>
  </conditionalFormatting>
  <conditionalFormatting sqref="AB58:AH59">
    <cfRule type="expression" dxfId="445" priority="275">
      <formula>INDIRECT(ADDRESS(ROW(),COLUMN()))=TRUNC(INDIRECT(ADDRESS(ROW(),COLUMN())))</formula>
    </cfRule>
  </conditionalFormatting>
  <conditionalFormatting sqref="AI59:AO59">
    <cfRule type="expression" dxfId="444" priority="274">
      <formula>OR(AI$171=$B58,AI$172=$B58)</formula>
    </cfRule>
  </conditionalFormatting>
  <conditionalFormatting sqref="AI58:AO59">
    <cfRule type="expression" dxfId="443" priority="273">
      <formula>INDIRECT(ADDRESS(ROW(),COLUMN()))=TRUNC(INDIRECT(ADDRESS(ROW(),COLUMN())))</formula>
    </cfRule>
  </conditionalFormatting>
  <conditionalFormatting sqref="AP59:AV59">
    <cfRule type="expression" dxfId="442" priority="272">
      <formula>OR(AP$171=$B58,AP$172=$B58)</formula>
    </cfRule>
  </conditionalFormatting>
  <conditionalFormatting sqref="AP58:AV59">
    <cfRule type="expression" dxfId="441" priority="271">
      <formula>INDIRECT(ADDRESS(ROW(),COLUMN()))=TRUNC(INDIRECT(ADDRESS(ROW(),COLUMN())))</formula>
    </cfRule>
  </conditionalFormatting>
  <conditionalFormatting sqref="AW59:AY59">
    <cfRule type="expression" dxfId="440" priority="270">
      <formula>OR(AW$171=$B58,AW$172=$B58)</formula>
    </cfRule>
  </conditionalFormatting>
  <conditionalFormatting sqref="AW58:AY59">
    <cfRule type="expression" dxfId="439" priority="269">
      <formula>INDIRECT(ADDRESS(ROW(),COLUMN()))=TRUNC(INDIRECT(ADDRESS(ROW(),COLUMN())))</formula>
    </cfRule>
  </conditionalFormatting>
  <conditionalFormatting sqref="U62:AA62">
    <cfRule type="expression" dxfId="438" priority="268">
      <formula>OR(U$171=$B61,U$172=$B61)</formula>
    </cfRule>
  </conditionalFormatting>
  <conditionalFormatting sqref="U61:AA62">
    <cfRule type="expression" dxfId="437" priority="267">
      <formula>INDIRECT(ADDRESS(ROW(),COLUMN()))=TRUNC(INDIRECT(ADDRESS(ROW(),COLUMN())))</formula>
    </cfRule>
  </conditionalFormatting>
  <conditionalFormatting sqref="AB62:AH62">
    <cfRule type="expression" dxfId="436" priority="266">
      <formula>OR(AB$171=$B61,AB$172=$B61)</formula>
    </cfRule>
  </conditionalFormatting>
  <conditionalFormatting sqref="AB61:AH62">
    <cfRule type="expression" dxfId="435" priority="265">
      <formula>INDIRECT(ADDRESS(ROW(),COLUMN()))=TRUNC(INDIRECT(ADDRESS(ROW(),COLUMN())))</formula>
    </cfRule>
  </conditionalFormatting>
  <conditionalFormatting sqref="AI62:AO62">
    <cfRule type="expression" dxfId="434" priority="264">
      <formula>OR(AI$171=$B61,AI$172=$B61)</formula>
    </cfRule>
  </conditionalFormatting>
  <conditionalFormatting sqref="AI61:AO62">
    <cfRule type="expression" dxfId="433" priority="263">
      <formula>INDIRECT(ADDRESS(ROW(),COLUMN()))=TRUNC(INDIRECT(ADDRESS(ROW(),COLUMN())))</formula>
    </cfRule>
  </conditionalFormatting>
  <conditionalFormatting sqref="AP62:AV62">
    <cfRule type="expression" dxfId="432" priority="262">
      <formula>OR(AP$171=$B61,AP$172=$B61)</formula>
    </cfRule>
  </conditionalFormatting>
  <conditionalFormatting sqref="AP61:AV62">
    <cfRule type="expression" dxfId="431" priority="261">
      <formula>INDIRECT(ADDRESS(ROW(),COLUMN()))=TRUNC(INDIRECT(ADDRESS(ROW(),COLUMN())))</formula>
    </cfRule>
  </conditionalFormatting>
  <conditionalFormatting sqref="AW62:AY62">
    <cfRule type="expression" dxfId="430" priority="260">
      <formula>OR(AW$171=$B61,AW$172=$B61)</formula>
    </cfRule>
  </conditionalFormatting>
  <conditionalFormatting sqref="AW61:AY62">
    <cfRule type="expression" dxfId="429" priority="259">
      <formula>INDIRECT(ADDRESS(ROW(),COLUMN()))=TRUNC(INDIRECT(ADDRESS(ROW(),COLUMN())))</formula>
    </cfRule>
  </conditionalFormatting>
  <conditionalFormatting sqref="U65:AA65">
    <cfRule type="expression" dxfId="428" priority="258">
      <formula>OR(U$171=$B64,U$172=$B64)</formula>
    </cfRule>
  </conditionalFormatting>
  <conditionalFormatting sqref="U64:AA65">
    <cfRule type="expression" dxfId="427" priority="257">
      <formula>INDIRECT(ADDRESS(ROW(),COLUMN()))=TRUNC(INDIRECT(ADDRESS(ROW(),COLUMN())))</formula>
    </cfRule>
  </conditionalFormatting>
  <conditionalFormatting sqref="AB65:AH65">
    <cfRule type="expression" dxfId="426" priority="256">
      <formula>OR(AB$171=$B64,AB$172=$B64)</formula>
    </cfRule>
  </conditionalFormatting>
  <conditionalFormatting sqref="AB64:AH65">
    <cfRule type="expression" dxfId="425" priority="255">
      <formula>INDIRECT(ADDRESS(ROW(),COLUMN()))=TRUNC(INDIRECT(ADDRESS(ROW(),COLUMN())))</formula>
    </cfRule>
  </conditionalFormatting>
  <conditionalFormatting sqref="AI65:AO65">
    <cfRule type="expression" dxfId="424" priority="254">
      <formula>OR(AI$171=$B64,AI$172=$B64)</formula>
    </cfRule>
  </conditionalFormatting>
  <conditionalFormatting sqref="AI64:AO65">
    <cfRule type="expression" dxfId="423" priority="253">
      <formula>INDIRECT(ADDRESS(ROW(),COLUMN()))=TRUNC(INDIRECT(ADDRESS(ROW(),COLUMN())))</formula>
    </cfRule>
  </conditionalFormatting>
  <conditionalFormatting sqref="AP65:AV65">
    <cfRule type="expression" dxfId="422" priority="252">
      <formula>OR(AP$171=$B64,AP$172=$B64)</formula>
    </cfRule>
  </conditionalFormatting>
  <conditionalFormatting sqref="AP64:AV65">
    <cfRule type="expression" dxfId="421" priority="251">
      <formula>INDIRECT(ADDRESS(ROW(),COLUMN()))=TRUNC(INDIRECT(ADDRESS(ROW(),COLUMN())))</formula>
    </cfRule>
  </conditionalFormatting>
  <conditionalFormatting sqref="AW65:AY65">
    <cfRule type="expression" dxfId="420" priority="250">
      <formula>OR(AW$171=$B64,AW$172=$B64)</formula>
    </cfRule>
  </conditionalFormatting>
  <conditionalFormatting sqref="AW64:AY65">
    <cfRule type="expression" dxfId="419" priority="249">
      <formula>INDIRECT(ADDRESS(ROW(),COLUMN()))=TRUNC(INDIRECT(ADDRESS(ROW(),COLUMN())))</formula>
    </cfRule>
  </conditionalFormatting>
  <conditionalFormatting sqref="U67:AA68">
    <cfRule type="expression" dxfId="418" priority="247">
      <formula>INDIRECT(ADDRESS(ROW(),COLUMN()))=TRUNC(INDIRECT(ADDRESS(ROW(),COLUMN())))</formula>
    </cfRule>
  </conditionalFormatting>
  <conditionalFormatting sqref="AB67:AH68">
    <cfRule type="expression" dxfId="417" priority="245">
      <formula>INDIRECT(ADDRESS(ROW(),COLUMN()))=TRUNC(INDIRECT(ADDRESS(ROW(),COLUMN())))</formula>
    </cfRule>
  </conditionalFormatting>
  <conditionalFormatting sqref="AI67:AO68">
    <cfRule type="expression" dxfId="416" priority="243">
      <formula>INDIRECT(ADDRESS(ROW(),COLUMN()))=TRUNC(INDIRECT(ADDRESS(ROW(),COLUMN())))</formula>
    </cfRule>
  </conditionalFormatting>
  <conditionalFormatting sqref="AP67:AV68">
    <cfRule type="expression" dxfId="415" priority="241">
      <formula>INDIRECT(ADDRESS(ROW(),COLUMN()))=TRUNC(INDIRECT(ADDRESS(ROW(),COLUMN())))</formula>
    </cfRule>
  </conditionalFormatting>
  <conditionalFormatting sqref="AW67:AY68">
    <cfRule type="expression" dxfId="414" priority="239">
      <formula>INDIRECT(ADDRESS(ROW(),COLUMN()))=TRUNC(INDIRECT(ADDRESS(ROW(),COLUMN())))</formula>
    </cfRule>
  </conditionalFormatting>
  <conditionalFormatting sqref="U71:AY71">
    <cfRule type="expression" dxfId="413" priority="238">
      <formula>OR(U$171=$B70,U$172=$B70)</formula>
    </cfRule>
  </conditionalFormatting>
  <conditionalFormatting sqref="AZ70:BC71">
    <cfRule type="expression" dxfId="412" priority="237">
      <formula>INDIRECT(ADDRESS(ROW(),COLUMN()))=TRUNC(INDIRECT(ADDRESS(ROW(),COLUMN())))</formula>
    </cfRule>
  </conditionalFormatting>
  <conditionalFormatting sqref="U70:AA71">
    <cfRule type="expression" dxfId="411" priority="236">
      <formula>INDIRECT(ADDRESS(ROW(),COLUMN()))=TRUNC(INDIRECT(ADDRESS(ROW(),COLUMN())))</formula>
    </cfRule>
  </conditionalFormatting>
  <conditionalFormatting sqref="AB70:AH71">
    <cfRule type="expression" dxfId="410" priority="235">
      <formula>INDIRECT(ADDRESS(ROW(),COLUMN()))=TRUNC(INDIRECT(ADDRESS(ROW(),COLUMN())))</formula>
    </cfRule>
  </conditionalFormatting>
  <conditionalFormatting sqref="AI70:AO71">
    <cfRule type="expression" dxfId="409" priority="234">
      <formula>INDIRECT(ADDRESS(ROW(),COLUMN()))=TRUNC(INDIRECT(ADDRESS(ROW(),COLUMN())))</formula>
    </cfRule>
  </conditionalFormatting>
  <conditionalFormatting sqref="AP70:AV71">
    <cfRule type="expression" dxfId="408" priority="233">
      <formula>INDIRECT(ADDRESS(ROW(),COLUMN()))=TRUNC(INDIRECT(ADDRESS(ROW(),COLUMN())))</formula>
    </cfRule>
  </conditionalFormatting>
  <conditionalFormatting sqref="AW70:AY71">
    <cfRule type="expression" dxfId="407" priority="232">
      <formula>INDIRECT(ADDRESS(ROW(),COLUMN()))=TRUNC(INDIRECT(ADDRESS(ROW(),COLUMN())))</formula>
    </cfRule>
  </conditionalFormatting>
  <conditionalFormatting sqref="U74:AY74">
    <cfRule type="expression" dxfId="406" priority="231">
      <formula>OR(U$171=$B73,U$172=$B73)</formula>
    </cfRule>
  </conditionalFormatting>
  <conditionalFormatting sqref="AZ73:BC74">
    <cfRule type="expression" dxfId="405" priority="230">
      <formula>INDIRECT(ADDRESS(ROW(),COLUMN()))=TRUNC(INDIRECT(ADDRESS(ROW(),COLUMN())))</formula>
    </cfRule>
  </conditionalFormatting>
  <conditionalFormatting sqref="U73:AA74">
    <cfRule type="expression" dxfId="404" priority="229">
      <formula>INDIRECT(ADDRESS(ROW(),COLUMN()))=TRUNC(INDIRECT(ADDRESS(ROW(),COLUMN())))</formula>
    </cfRule>
  </conditionalFormatting>
  <conditionalFormatting sqref="AB73:AH74">
    <cfRule type="expression" dxfId="403" priority="228">
      <formula>INDIRECT(ADDRESS(ROW(),COLUMN()))=TRUNC(INDIRECT(ADDRESS(ROW(),COLUMN())))</formula>
    </cfRule>
  </conditionalFormatting>
  <conditionalFormatting sqref="AI73:AO74">
    <cfRule type="expression" dxfId="402" priority="227">
      <formula>INDIRECT(ADDRESS(ROW(),COLUMN()))=TRUNC(INDIRECT(ADDRESS(ROW(),COLUMN())))</formula>
    </cfRule>
  </conditionalFormatting>
  <conditionalFormatting sqref="AP73:AV74">
    <cfRule type="expression" dxfId="401" priority="226">
      <formula>INDIRECT(ADDRESS(ROW(),COLUMN()))=TRUNC(INDIRECT(ADDRESS(ROW(),COLUMN())))</formula>
    </cfRule>
  </conditionalFormatting>
  <conditionalFormatting sqref="AW73:AY74">
    <cfRule type="expression" dxfId="400" priority="225">
      <formula>INDIRECT(ADDRESS(ROW(),COLUMN()))=TRUNC(INDIRECT(ADDRESS(ROW(),COLUMN())))</formula>
    </cfRule>
  </conditionalFormatting>
  <conditionalFormatting sqref="U77:AY77">
    <cfRule type="expression" dxfId="399" priority="224">
      <formula>OR(U$171=$B76,U$172=$B76)</formula>
    </cfRule>
  </conditionalFormatting>
  <conditionalFormatting sqref="AZ76:BC77">
    <cfRule type="expression" dxfId="398" priority="223">
      <formula>INDIRECT(ADDRESS(ROW(),COLUMN()))=TRUNC(INDIRECT(ADDRESS(ROW(),COLUMN())))</formula>
    </cfRule>
  </conditionalFormatting>
  <conditionalFormatting sqref="U76:AA77">
    <cfRule type="expression" dxfId="397" priority="222">
      <formula>INDIRECT(ADDRESS(ROW(),COLUMN()))=TRUNC(INDIRECT(ADDRESS(ROW(),COLUMN())))</formula>
    </cfRule>
  </conditionalFormatting>
  <conditionalFormatting sqref="AB76:AH77">
    <cfRule type="expression" dxfId="396" priority="221">
      <formula>INDIRECT(ADDRESS(ROW(),COLUMN()))=TRUNC(INDIRECT(ADDRESS(ROW(),COLUMN())))</formula>
    </cfRule>
  </conditionalFormatting>
  <conditionalFormatting sqref="AI76:AO77">
    <cfRule type="expression" dxfId="395" priority="220">
      <formula>INDIRECT(ADDRESS(ROW(),COLUMN()))=TRUNC(INDIRECT(ADDRESS(ROW(),COLUMN())))</formula>
    </cfRule>
  </conditionalFormatting>
  <conditionalFormatting sqref="AP76:AV77">
    <cfRule type="expression" dxfId="394" priority="219">
      <formula>INDIRECT(ADDRESS(ROW(),COLUMN()))=TRUNC(INDIRECT(ADDRESS(ROW(),COLUMN())))</formula>
    </cfRule>
  </conditionalFormatting>
  <conditionalFormatting sqref="AW76:AY77">
    <cfRule type="expression" dxfId="393" priority="218">
      <formula>INDIRECT(ADDRESS(ROW(),COLUMN()))=TRUNC(INDIRECT(ADDRESS(ROW(),COLUMN())))</formula>
    </cfRule>
  </conditionalFormatting>
  <conditionalFormatting sqref="U80:AY80">
    <cfRule type="expression" dxfId="392" priority="217">
      <formula>OR(U$171=$B79,U$172=$B79)</formula>
    </cfRule>
  </conditionalFormatting>
  <conditionalFormatting sqref="AZ79:BC80">
    <cfRule type="expression" dxfId="391" priority="216">
      <formula>INDIRECT(ADDRESS(ROW(),COLUMN()))=TRUNC(INDIRECT(ADDRESS(ROW(),COLUMN())))</formula>
    </cfRule>
  </conditionalFormatting>
  <conditionalFormatting sqref="U79:AA80">
    <cfRule type="expression" dxfId="390" priority="215">
      <formula>INDIRECT(ADDRESS(ROW(),COLUMN()))=TRUNC(INDIRECT(ADDRESS(ROW(),COLUMN())))</formula>
    </cfRule>
  </conditionalFormatting>
  <conditionalFormatting sqref="AB79:AH80">
    <cfRule type="expression" dxfId="389" priority="214">
      <formula>INDIRECT(ADDRESS(ROW(),COLUMN()))=TRUNC(INDIRECT(ADDRESS(ROW(),COLUMN())))</formula>
    </cfRule>
  </conditionalFormatting>
  <conditionalFormatting sqref="AI79:AO80">
    <cfRule type="expression" dxfId="388" priority="213">
      <formula>INDIRECT(ADDRESS(ROW(),COLUMN()))=TRUNC(INDIRECT(ADDRESS(ROW(),COLUMN())))</formula>
    </cfRule>
  </conditionalFormatting>
  <conditionalFormatting sqref="AP79:AV80">
    <cfRule type="expression" dxfId="387" priority="212">
      <formula>INDIRECT(ADDRESS(ROW(),COLUMN()))=TRUNC(INDIRECT(ADDRESS(ROW(),COLUMN())))</formula>
    </cfRule>
  </conditionalFormatting>
  <conditionalFormatting sqref="AW79:AY80">
    <cfRule type="expression" dxfId="386" priority="211">
      <formula>INDIRECT(ADDRESS(ROW(),COLUMN()))=TRUNC(INDIRECT(ADDRESS(ROW(),COLUMN())))</formula>
    </cfRule>
  </conditionalFormatting>
  <conditionalFormatting sqref="U83:AY83">
    <cfRule type="expression" dxfId="385" priority="210">
      <formula>OR(U$171=$B82,U$172=$B82)</formula>
    </cfRule>
  </conditionalFormatting>
  <conditionalFormatting sqref="AZ82:BC83">
    <cfRule type="expression" dxfId="384" priority="209">
      <formula>INDIRECT(ADDRESS(ROW(),COLUMN()))=TRUNC(INDIRECT(ADDRESS(ROW(),COLUMN())))</formula>
    </cfRule>
  </conditionalFormatting>
  <conditionalFormatting sqref="U82:AA83">
    <cfRule type="expression" dxfId="383" priority="208">
      <formula>INDIRECT(ADDRESS(ROW(),COLUMN()))=TRUNC(INDIRECT(ADDRESS(ROW(),COLUMN())))</formula>
    </cfRule>
  </conditionalFormatting>
  <conditionalFormatting sqref="AB82:AH83">
    <cfRule type="expression" dxfId="382" priority="207">
      <formula>INDIRECT(ADDRESS(ROW(),COLUMN()))=TRUNC(INDIRECT(ADDRESS(ROW(),COLUMN())))</formula>
    </cfRule>
  </conditionalFormatting>
  <conditionalFormatting sqref="AI82:AO83">
    <cfRule type="expression" dxfId="381" priority="206">
      <formula>INDIRECT(ADDRESS(ROW(),COLUMN()))=TRUNC(INDIRECT(ADDRESS(ROW(),COLUMN())))</formula>
    </cfRule>
  </conditionalFormatting>
  <conditionalFormatting sqref="AP82:AV83">
    <cfRule type="expression" dxfId="380" priority="205">
      <formula>INDIRECT(ADDRESS(ROW(),COLUMN()))=TRUNC(INDIRECT(ADDRESS(ROW(),COLUMN())))</formula>
    </cfRule>
  </conditionalFormatting>
  <conditionalFormatting sqref="AW82:AY83">
    <cfRule type="expression" dxfId="379" priority="204">
      <formula>INDIRECT(ADDRESS(ROW(),COLUMN()))=TRUNC(INDIRECT(ADDRESS(ROW(),COLUMN())))</formula>
    </cfRule>
  </conditionalFormatting>
  <conditionalFormatting sqref="U86:AY86">
    <cfRule type="expression" dxfId="378" priority="203">
      <formula>OR(U$171=$B85,U$172=$B85)</formula>
    </cfRule>
  </conditionalFormatting>
  <conditionalFormatting sqref="AZ85:BC86">
    <cfRule type="expression" dxfId="377" priority="202">
      <formula>INDIRECT(ADDRESS(ROW(),COLUMN()))=TRUNC(INDIRECT(ADDRESS(ROW(),COLUMN())))</formula>
    </cfRule>
  </conditionalFormatting>
  <conditionalFormatting sqref="U85:AA86">
    <cfRule type="expression" dxfId="376" priority="201">
      <formula>INDIRECT(ADDRESS(ROW(),COLUMN()))=TRUNC(INDIRECT(ADDRESS(ROW(),COLUMN())))</formula>
    </cfRule>
  </conditionalFormatting>
  <conditionalFormatting sqref="AB85:AH86">
    <cfRule type="expression" dxfId="375" priority="200">
      <formula>INDIRECT(ADDRESS(ROW(),COLUMN()))=TRUNC(INDIRECT(ADDRESS(ROW(),COLUMN())))</formula>
    </cfRule>
  </conditionalFormatting>
  <conditionalFormatting sqref="AI85:AO86">
    <cfRule type="expression" dxfId="374" priority="199">
      <formula>INDIRECT(ADDRESS(ROW(),COLUMN()))=TRUNC(INDIRECT(ADDRESS(ROW(),COLUMN())))</formula>
    </cfRule>
  </conditionalFormatting>
  <conditionalFormatting sqref="AP85:AV86">
    <cfRule type="expression" dxfId="373" priority="198">
      <formula>INDIRECT(ADDRESS(ROW(),COLUMN()))=TRUNC(INDIRECT(ADDRESS(ROW(),COLUMN())))</formula>
    </cfRule>
  </conditionalFormatting>
  <conditionalFormatting sqref="AW85:AY86">
    <cfRule type="expression" dxfId="372" priority="197">
      <formula>INDIRECT(ADDRESS(ROW(),COLUMN()))=TRUNC(INDIRECT(ADDRESS(ROW(),COLUMN())))</formula>
    </cfRule>
  </conditionalFormatting>
  <conditionalFormatting sqref="U89:AY89">
    <cfRule type="expression" dxfId="371" priority="196">
      <formula>OR(U$171=$B88,U$172=$B88)</formula>
    </cfRule>
  </conditionalFormatting>
  <conditionalFormatting sqref="AZ88:BC89">
    <cfRule type="expression" dxfId="370" priority="195">
      <formula>INDIRECT(ADDRESS(ROW(),COLUMN()))=TRUNC(INDIRECT(ADDRESS(ROW(),COLUMN())))</formula>
    </cfRule>
  </conditionalFormatting>
  <conditionalFormatting sqref="U88:AA89">
    <cfRule type="expression" dxfId="369" priority="194">
      <formula>INDIRECT(ADDRESS(ROW(),COLUMN()))=TRUNC(INDIRECT(ADDRESS(ROW(),COLUMN())))</formula>
    </cfRule>
  </conditionalFormatting>
  <conditionalFormatting sqref="AB88:AH89">
    <cfRule type="expression" dxfId="368" priority="193">
      <formula>INDIRECT(ADDRESS(ROW(),COLUMN()))=TRUNC(INDIRECT(ADDRESS(ROW(),COLUMN())))</formula>
    </cfRule>
  </conditionalFormatting>
  <conditionalFormatting sqref="AI88:AO89">
    <cfRule type="expression" dxfId="367" priority="192">
      <formula>INDIRECT(ADDRESS(ROW(),COLUMN()))=TRUNC(INDIRECT(ADDRESS(ROW(),COLUMN())))</formula>
    </cfRule>
  </conditionalFormatting>
  <conditionalFormatting sqref="AP88:AV89">
    <cfRule type="expression" dxfId="366" priority="191">
      <formula>INDIRECT(ADDRESS(ROW(),COLUMN()))=TRUNC(INDIRECT(ADDRESS(ROW(),COLUMN())))</formula>
    </cfRule>
  </conditionalFormatting>
  <conditionalFormatting sqref="AW88:AY89">
    <cfRule type="expression" dxfId="365" priority="190">
      <formula>INDIRECT(ADDRESS(ROW(),COLUMN()))=TRUNC(INDIRECT(ADDRESS(ROW(),COLUMN())))</formula>
    </cfRule>
  </conditionalFormatting>
  <conditionalFormatting sqref="U92:AY92">
    <cfRule type="expression" dxfId="364" priority="189">
      <formula>OR(U$171=$B91,U$172=$B91)</formula>
    </cfRule>
  </conditionalFormatting>
  <conditionalFormatting sqref="AZ91:BC92">
    <cfRule type="expression" dxfId="363" priority="188">
      <formula>INDIRECT(ADDRESS(ROW(),COLUMN()))=TRUNC(INDIRECT(ADDRESS(ROW(),COLUMN())))</formula>
    </cfRule>
  </conditionalFormatting>
  <conditionalFormatting sqref="U91:AA92">
    <cfRule type="expression" dxfId="362" priority="187">
      <formula>INDIRECT(ADDRESS(ROW(),COLUMN()))=TRUNC(INDIRECT(ADDRESS(ROW(),COLUMN())))</formula>
    </cfRule>
  </conditionalFormatting>
  <conditionalFormatting sqref="AB91:AH92">
    <cfRule type="expression" dxfId="361" priority="186">
      <formula>INDIRECT(ADDRESS(ROW(),COLUMN()))=TRUNC(INDIRECT(ADDRESS(ROW(),COLUMN())))</formula>
    </cfRule>
  </conditionalFormatting>
  <conditionalFormatting sqref="AI91:AO92">
    <cfRule type="expression" dxfId="360" priority="185">
      <formula>INDIRECT(ADDRESS(ROW(),COLUMN()))=TRUNC(INDIRECT(ADDRESS(ROW(),COLUMN())))</formula>
    </cfRule>
  </conditionalFormatting>
  <conditionalFormatting sqref="AP91:AV92">
    <cfRule type="expression" dxfId="359" priority="184">
      <formula>INDIRECT(ADDRESS(ROW(),COLUMN()))=TRUNC(INDIRECT(ADDRESS(ROW(),COLUMN())))</formula>
    </cfRule>
  </conditionalFormatting>
  <conditionalFormatting sqref="AW91:AY92">
    <cfRule type="expression" dxfId="358" priority="183">
      <formula>INDIRECT(ADDRESS(ROW(),COLUMN()))=TRUNC(INDIRECT(ADDRESS(ROW(),COLUMN())))</formula>
    </cfRule>
  </conditionalFormatting>
  <conditionalFormatting sqref="U95:AY95">
    <cfRule type="expression" dxfId="357" priority="182">
      <formula>OR(U$171=$B94,U$172=$B94)</formula>
    </cfRule>
  </conditionalFormatting>
  <conditionalFormatting sqref="AZ94:BC95">
    <cfRule type="expression" dxfId="356" priority="181">
      <formula>INDIRECT(ADDRESS(ROW(),COLUMN()))=TRUNC(INDIRECT(ADDRESS(ROW(),COLUMN())))</formula>
    </cfRule>
  </conditionalFormatting>
  <conditionalFormatting sqref="U94:AA95">
    <cfRule type="expression" dxfId="355" priority="180">
      <formula>INDIRECT(ADDRESS(ROW(),COLUMN()))=TRUNC(INDIRECT(ADDRESS(ROW(),COLUMN())))</formula>
    </cfRule>
  </conditionalFormatting>
  <conditionalFormatting sqref="AB94:AH95">
    <cfRule type="expression" dxfId="354" priority="179">
      <formula>INDIRECT(ADDRESS(ROW(),COLUMN()))=TRUNC(INDIRECT(ADDRESS(ROW(),COLUMN())))</formula>
    </cfRule>
  </conditionalFormatting>
  <conditionalFormatting sqref="AI94:AO95">
    <cfRule type="expression" dxfId="353" priority="178">
      <formula>INDIRECT(ADDRESS(ROW(),COLUMN()))=TRUNC(INDIRECT(ADDRESS(ROW(),COLUMN())))</formula>
    </cfRule>
  </conditionalFormatting>
  <conditionalFormatting sqref="AP94:AV95">
    <cfRule type="expression" dxfId="352" priority="177">
      <formula>INDIRECT(ADDRESS(ROW(),COLUMN()))=TRUNC(INDIRECT(ADDRESS(ROW(),COLUMN())))</formula>
    </cfRule>
  </conditionalFormatting>
  <conditionalFormatting sqref="AW94:AY95">
    <cfRule type="expression" dxfId="351" priority="176">
      <formula>INDIRECT(ADDRESS(ROW(),COLUMN()))=TRUNC(INDIRECT(ADDRESS(ROW(),COLUMN())))</formula>
    </cfRule>
  </conditionalFormatting>
  <conditionalFormatting sqref="U98:AY98">
    <cfRule type="expression" dxfId="350" priority="175">
      <formula>OR(U$171=$B97,U$172=$B97)</formula>
    </cfRule>
  </conditionalFormatting>
  <conditionalFormatting sqref="AZ97:BC98">
    <cfRule type="expression" dxfId="349" priority="174">
      <formula>INDIRECT(ADDRESS(ROW(),COLUMN()))=TRUNC(INDIRECT(ADDRESS(ROW(),COLUMN())))</formula>
    </cfRule>
  </conditionalFormatting>
  <conditionalFormatting sqref="U97:AA98">
    <cfRule type="expression" dxfId="348" priority="173">
      <formula>INDIRECT(ADDRESS(ROW(),COLUMN()))=TRUNC(INDIRECT(ADDRESS(ROW(),COLUMN())))</formula>
    </cfRule>
  </conditionalFormatting>
  <conditionalFormatting sqref="AB97:AH98">
    <cfRule type="expression" dxfId="347" priority="172">
      <formula>INDIRECT(ADDRESS(ROW(),COLUMN()))=TRUNC(INDIRECT(ADDRESS(ROW(),COLUMN())))</formula>
    </cfRule>
  </conditionalFormatting>
  <conditionalFormatting sqref="AI97:AO98">
    <cfRule type="expression" dxfId="346" priority="171">
      <formula>INDIRECT(ADDRESS(ROW(),COLUMN()))=TRUNC(INDIRECT(ADDRESS(ROW(),COLUMN())))</formula>
    </cfRule>
  </conditionalFormatting>
  <conditionalFormatting sqref="AP97:AV98">
    <cfRule type="expression" dxfId="345" priority="170">
      <formula>INDIRECT(ADDRESS(ROW(),COLUMN()))=TRUNC(INDIRECT(ADDRESS(ROW(),COLUMN())))</formula>
    </cfRule>
  </conditionalFormatting>
  <conditionalFormatting sqref="AW97:AY98">
    <cfRule type="expression" dxfId="344" priority="169">
      <formula>INDIRECT(ADDRESS(ROW(),COLUMN()))=TRUNC(INDIRECT(ADDRESS(ROW(),COLUMN())))</formula>
    </cfRule>
  </conditionalFormatting>
  <conditionalFormatting sqref="U101:AY101">
    <cfRule type="expression" dxfId="343" priority="168">
      <formula>OR(U$171=$B100,U$172=$B100)</formula>
    </cfRule>
  </conditionalFormatting>
  <conditionalFormatting sqref="AZ100:BC101">
    <cfRule type="expression" dxfId="342" priority="167">
      <formula>INDIRECT(ADDRESS(ROW(),COLUMN()))=TRUNC(INDIRECT(ADDRESS(ROW(),COLUMN())))</formula>
    </cfRule>
  </conditionalFormatting>
  <conditionalFormatting sqref="U100:AA101">
    <cfRule type="expression" dxfId="341" priority="166">
      <formula>INDIRECT(ADDRESS(ROW(),COLUMN()))=TRUNC(INDIRECT(ADDRESS(ROW(),COLUMN())))</formula>
    </cfRule>
  </conditionalFormatting>
  <conditionalFormatting sqref="AB100:AH101">
    <cfRule type="expression" dxfId="340" priority="165">
      <formula>INDIRECT(ADDRESS(ROW(),COLUMN()))=TRUNC(INDIRECT(ADDRESS(ROW(),COLUMN())))</formula>
    </cfRule>
  </conditionalFormatting>
  <conditionalFormatting sqref="AI100:AO101">
    <cfRule type="expression" dxfId="339" priority="164">
      <formula>INDIRECT(ADDRESS(ROW(),COLUMN()))=TRUNC(INDIRECT(ADDRESS(ROW(),COLUMN())))</formula>
    </cfRule>
  </conditionalFormatting>
  <conditionalFormatting sqref="AP100:AV101">
    <cfRule type="expression" dxfId="338" priority="163">
      <formula>INDIRECT(ADDRESS(ROW(),COLUMN()))=TRUNC(INDIRECT(ADDRESS(ROW(),COLUMN())))</formula>
    </cfRule>
  </conditionalFormatting>
  <conditionalFormatting sqref="AW100:AY101">
    <cfRule type="expression" dxfId="337" priority="162">
      <formula>INDIRECT(ADDRESS(ROW(),COLUMN()))=TRUNC(INDIRECT(ADDRESS(ROW(),COLUMN())))</formula>
    </cfRule>
  </conditionalFormatting>
  <conditionalFormatting sqref="U104:AY104">
    <cfRule type="expression" dxfId="336" priority="161">
      <formula>OR(U$171=$B103,U$172=$B103)</formula>
    </cfRule>
  </conditionalFormatting>
  <conditionalFormatting sqref="AZ103:BC104">
    <cfRule type="expression" dxfId="335" priority="160">
      <formula>INDIRECT(ADDRESS(ROW(),COLUMN()))=TRUNC(INDIRECT(ADDRESS(ROW(),COLUMN())))</formula>
    </cfRule>
  </conditionalFormatting>
  <conditionalFormatting sqref="U103:AA104">
    <cfRule type="expression" dxfId="334" priority="159">
      <formula>INDIRECT(ADDRESS(ROW(),COLUMN()))=TRUNC(INDIRECT(ADDRESS(ROW(),COLUMN())))</formula>
    </cfRule>
  </conditionalFormatting>
  <conditionalFormatting sqref="AB103:AH104">
    <cfRule type="expression" dxfId="333" priority="158">
      <formula>INDIRECT(ADDRESS(ROW(),COLUMN()))=TRUNC(INDIRECT(ADDRESS(ROW(),COLUMN())))</formula>
    </cfRule>
  </conditionalFormatting>
  <conditionalFormatting sqref="AI103:AO104">
    <cfRule type="expression" dxfId="332" priority="157">
      <formula>INDIRECT(ADDRESS(ROW(),COLUMN()))=TRUNC(INDIRECT(ADDRESS(ROW(),COLUMN())))</formula>
    </cfRule>
  </conditionalFormatting>
  <conditionalFormatting sqref="AP103:AV104">
    <cfRule type="expression" dxfId="331" priority="156">
      <formula>INDIRECT(ADDRESS(ROW(),COLUMN()))=TRUNC(INDIRECT(ADDRESS(ROW(),COLUMN())))</formula>
    </cfRule>
  </conditionalFormatting>
  <conditionalFormatting sqref="AW103:AY104">
    <cfRule type="expression" dxfId="330" priority="155">
      <formula>INDIRECT(ADDRESS(ROW(),COLUMN()))=TRUNC(INDIRECT(ADDRESS(ROW(),COLUMN())))</formula>
    </cfRule>
  </conditionalFormatting>
  <conditionalFormatting sqref="U107:AY107">
    <cfRule type="expression" dxfId="329" priority="154">
      <formula>OR(U$171=$B106,U$172=$B106)</formula>
    </cfRule>
  </conditionalFormatting>
  <conditionalFormatting sqref="AZ106:BC107">
    <cfRule type="expression" dxfId="328" priority="153">
      <formula>INDIRECT(ADDRESS(ROW(),COLUMN()))=TRUNC(INDIRECT(ADDRESS(ROW(),COLUMN())))</formula>
    </cfRule>
  </conditionalFormatting>
  <conditionalFormatting sqref="U106:AA107">
    <cfRule type="expression" dxfId="327" priority="152">
      <formula>INDIRECT(ADDRESS(ROW(),COLUMN()))=TRUNC(INDIRECT(ADDRESS(ROW(),COLUMN())))</formula>
    </cfRule>
  </conditionalFormatting>
  <conditionalFormatting sqref="AB106:AH107">
    <cfRule type="expression" dxfId="326" priority="151">
      <formula>INDIRECT(ADDRESS(ROW(),COLUMN()))=TRUNC(INDIRECT(ADDRESS(ROW(),COLUMN())))</formula>
    </cfRule>
  </conditionalFormatting>
  <conditionalFormatting sqref="AI106:AO107">
    <cfRule type="expression" dxfId="325" priority="150">
      <formula>INDIRECT(ADDRESS(ROW(),COLUMN()))=TRUNC(INDIRECT(ADDRESS(ROW(),COLUMN())))</formula>
    </cfRule>
  </conditionalFormatting>
  <conditionalFormatting sqref="AP106:AV107">
    <cfRule type="expression" dxfId="324" priority="149">
      <formula>INDIRECT(ADDRESS(ROW(),COLUMN()))=TRUNC(INDIRECT(ADDRESS(ROW(),COLUMN())))</formula>
    </cfRule>
  </conditionalFormatting>
  <conditionalFormatting sqref="AW106:AY107">
    <cfRule type="expression" dxfId="323" priority="148">
      <formula>INDIRECT(ADDRESS(ROW(),COLUMN()))=TRUNC(INDIRECT(ADDRESS(ROW(),COLUMN())))</formula>
    </cfRule>
  </conditionalFormatting>
  <conditionalFormatting sqref="U110:AY110">
    <cfRule type="expression" dxfId="322" priority="147">
      <formula>OR(U$171=$B109,U$172=$B109)</formula>
    </cfRule>
  </conditionalFormatting>
  <conditionalFormatting sqref="AZ109:BC110">
    <cfRule type="expression" dxfId="321" priority="146">
      <formula>INDIRECT(ADDRESS(ROW(),COLUMN()))=TRUNC(INDIRECT(ADDRESS(ROW(),COLUMN())))</formula>
    </cfRule>
  </conditionalFormatting>
  <conditionalFormatting sqref="U109:AA110">
    <cfRule type="expression" dxfId="320" priority="145">
      <formula>INDIRECT(ADDRESS(ROW(),COLUMN()))=TRUNC(INDIRECT(ADDRESS(ROW(),COLUMN())))</formula>
    </cfRule>
  </conditionalFormatting>
  <conditionalFormatting sqref="AB109:AH110">
    <cfRule type="expression" dxfId="319" priority="144">
      <formula>INDIRECT(ADDRESS(ROW(),COLUMN()))=TRUNC(INDIRECT(ADDRESS(ROW(),COLUMN())))</formula>
    </cfRule>
  </conditionalFormatting>
  <conditionalFormatting sqref="AI109:AO110">
    <cfRule type="expression" dxfId="318" priority="143">
      <formula>INDIRECT(ADDRESS(ROW(),COLUMN()))=TRUNC(INDIRECT(ADDRESS(ROW(),COLUMN())))</formula>
    </cfRule>
  </conditionalFormatting>
  <conditionalFormatting sqref="AP109:AV110">
    <cfRule type="expression" dxfId="317" priority="142">
      <formula>INDIRECT(ADDRESS(ROW(),COLUMN()))=TRUNC(INDIRECT(ADDRESS(ROW(),COLUMN())))</formula>
    </cfRule>
  </conditionalFormatting>
  <conditionalFormatting sqref="AW109:AY110">
    <cfRule type="expression" dxfId="316" priority="141">
      <formula>INDIRECT(ADDRESS(ROW(),COLUMN()))=TRUNC(INDIRECT(ADDRESS(ROW(),COLUMN())))</formula>
    </cfRule>
  </conditionalFormatting>
  <conditionalFormatting sqref="U113:AY113">
    <cfRule type="expression" dxfId="315" priority="140">
      <formula>OR(U$171=$B112,U$172=$B112)</formula>
    </cfRule>
  </conditionalFormatting>
  <conditionalFormatting sqref="AZ112:BC113">
    <cfRule type="expression" dxfId="314" priority="139">
      <formula>INDIRECT(ADDRESS(ROW(),COLUMN()))=TRUNC(INDIRECT(ADDRESS(ROW(),COLUMN())))</formula>
    </cfRule>
  </conditionalFormatting>
  <conditionalFormatting sqref="U112:AA113">
    <cfRule type="expression" dxfId="313" priority="138">
      <formula>INDIRECT(ADDRESS(ROW(),COLUMN()))=TRUNC(INDIRECT(ADDRESS(ROW(),COLUMN())))</formula>
    </cfRule>
  </conditionalFormatting>
  <conditionalFormatting sqref="AB112:AH113">
    <cfRule type="expression" dxfId="312" priority="137">
      <formula>INDIRECT(ADDRESS(ROW(),COLUMN()))=TRUNC(INDIRECT(ADDRESS(ROW(),COLUMN())))</formula>
    </cfRule>
  </conditionalFormatting>
  <conditionalFormatting sqref="AI112:AO113">
    <cfRule type="expression" dxfId="311" priority="136">
      <formula>INDIRECT(ADDRESS(ROW(),COLUMN()))=TRUNC(INDIRECT(ADDRESS(ROW(),COLUMN())))</formula>
    </cfRule>
  </conditionalFormatting>
  <conditionalFormatting sqref="AP112:AV113">
    <cfRule type="expression" dxfId="310" priority="135">
      <formula>INDIRECT(ADDRESS(ROW(),COLUMN()))=TRUNC(INDIRECT(ADDRESS(ROW(),COLUMN())))</formula>
    </cfRule>
  </conditionalFormatting>
  <conditionalFormatting sqref="AW112:AY113">
    <cfRule type="expression" dxfId="309" priority="134">
      <formula>INDIRECT(ADDRESS(ROW(),COLUMN()))=TRUNC(INDIRECT(ADDRESS(ROW(),COLUMN())))</formula>
    </cfRule>
  </conditionalFormatting>
  <conditionalFormatting sqref="U116:AY116">
    <cfRule type="expression" dxfId="308" priority="133">
      <formula>OR(U$171=$B115,U$172=$B115)</formula>
    </cfRule>
  </conditionalFormatting>
  <conditionalFormatting sqref="AZ115:BC116">
    <cfRule type="expression" dxfId="307" priority="132">
      <formula>INDIRECT(ADDRESS(ROW(),COLUMN()))=TRUNC(INDIRECT(ADDRESS(ROW(),COLUMN())))</formula>
    </cfRule>
  </conditionalFormatting>
  <conditionalFormatting sqref="U115:AA116">
    <cfRule type="expression" dxfId="306" priority="131">
      <formula>INDIRECT(ADDRESS(ROW(),COLUMN()))=TRUNC(INDIRECT(ADDRESS(ROW(),COLUMN())))</formula>
    </cfRule>
  </conditionalFormatting>
  <conditionalFormatting sqref="AB115:AH116">
    <cfRule type="expression" dxfId="305" priority="130">
      <formula>INDIRECT(ADDRESS(ROW(),COLUMN()))=TRUNC(INDIRECT(ADDRESS(ROW(),COLUMN())))</formula>
    </cfRule>
  </conditionalFormatting>
  <conditionalFormatting sqref="AI115:AO116">
    <cfRule type="expression" dxfId="304" priority="129">
      <formula>INDIRECT(ADDRESS(ROW(),COLUMN()))=TRUNC(INDIRECT(ADDRESS(ROW(),COLUMN())))</formula>
    </cfRule>
  </conditionalFormatting>
  <conditionalFormatting sqref="AP115:AV116">
    <cfRule type="expression" dxfId="303" priority="128">
      <formula>INDIRECT(ADDRESS(ROW(),COLUMN()))=TRUNC(INDIRECT(ADDRESS(ROW(),COLUMN())))</formula>
    </cfRule>
  </conditionalFormatting>
  <conditionalFormatting sqref="AW115:AY116">
    <cfRule type="expression" dxfId="302" priority="127">
      <formula>INDIRECT(ADDRESS(ROW(),COLUMN()))=TRUNC(INDIRECT(ADDRESS(ROW(),COLUMN())))</formula>
    </cfRule>
  </conditionalFormatting>
  <conditionalFormatting sqref="U119:AY119">
    <cfRule type="expression" dxfId="301" priority="126">
      <formula>OR(U$171=$B118,U$172=$B118)</formula>
    </cfRule>
  </conditionalFormatting>
  <conditionalFormatting sqref="AZ118:BC119">
    <cfRule type="expression" dxfId="300" priority="125">
      <formula>INDIRECT(ADDRESS(ROW(),COLUMN()))=TRUNC(INDIRECT(ADDRESS(ROW(),COLUMN())))</formula>
    </cfRule>
  </conditionalFormatting>
  <conditionalFormatting sqref="U118:AA119">
    <cfRule type="expression" dxfId="299" priority="124">
      <formula>INDIRECT(ADDRESS(ROW(),COLUMN()))=TRUNC(INDIRECT(ADDRESS(ROW(),COLUMN())))</formula>
    </cfRule>
  </conditionalFormatting>
  <conditionalFormatting sqref="AB118:AH119">
    <cfRule type="expression" dxfId="298" priority="123">
      <formula>INDIRECT(ADDRESS(ROW(),COLUMN()))=TRUNC(INDIRECT(ADDRESS(ROW(),COLUMN())))</formula>
    </cfRule>
  </conditionalFormatting>
  <conditionalFormatting sqref="AI118:AO119">
    <cfRule type="expression" dxfId="297" priority="122">
      <formula>INDIRECT(ADDRESS(ROW(),COLUMN()))=TRUNC(INDIRECT(ADDRESS(ROW(),COLUMN())))</formula>
    </cfRule>
  </conditionalFormatting>
  <conditionalFormatting sqref="AP118:AV119">
    <cfRule type="expression" dxfId="296" priority="121">
      <formula>INDIRECT(ADDRESS(ROW(),COLUMN()))=TRUNC(INDIRECT(ADDRESS(ROW(),COLUMN())))</formula>
    </cfRule>
  </conditionalFormatting>
  <conditionalFormatting sqref="AW118:AY119">
    <cfRule type="expression" dxfId="295" priority="120">
      <formula>INDIRECT(ADDRESS(ROW(),COLUMN()))=TRUNC(INDIRECT(ADDRESS(ROW(),COLUMN())))</formula>
    </cfRule>
  </conditionalFormatting>
  <conditionalFormatting sqref="U122:AY122">
    <cfRule type="expression" dxfId="294" priority="119">
      <formula>OR(U$171=$B121,U$172=$B121)</formula>
    </cfRule>
  </conditionalFormatting>
  <conditionalFormatting sqref="AZ121:BC122">
    <cfRule type="expression" dxfId="293" priority="118">
      <formula>INDIRECT(ADDRESS(ROW(),COLUMN()))=TRUNC(INDIRECT(ADDRESS(ROW(),COLUMN())))</formula>
    </cfRule>
  </conditionalFormatting>
  <conditionalFormatting sqref="U121:AA122">
    <cfRule type="expression" dxfId="292" priority="117">
      <formula>INDIRECT(ADDRESS(ROW(),COLUMN()))=TRUNC(INDIRECT(ADDRESS(ROW(),COLUMN())))</formula>
    </cfRule>
  </conditionalFormatting>
  <conditionalFormatting sqref="AB121:AH122">
    <cfRule type="expression" dxfId="291" priority="116">
      <formula>INDIRECT(ADDRESS(ROW(),COLUMN()))=TRUNC(INDIRECT(ADDRESS(ROW(),COLUMN())))</formula>
    </cfRule>
  </conditionalFormatting>
  <conditionalFormatting sqref="AI121:AO122">
    <cfRule type="expression" dxfId="290" priority="115">
      <formula>INDIRECT(ADDRESS(ROW(),COLUMN()))=TRUNC(INDIRECT(ADDRESS(ROW(),COLUMN())))</formula>
    </cfRule>
  </conditionalFormatting>
  <conditionalFormatting sqref="AP121:AV122">
    <cfRule type="expression" dxfId="289" priority="114">
      <formula>INDIRECT(ADDRESS(ROW(),COLUMN()))=TRUNC(INDIRECT(ADDRESS(ROW(),COLUMN())))</formula>
    </cfRule>
  </conditionalFormatting>
  <conditionalFormatting sqref="AW121:AY122">
    <cfRule type="expression" dxfId="288" priority="113">
      <formula>INDIRECT(ADDRESS(ROW(),COLUMN()))=TRUNC(INDIRECT(ADDRESS(ROW(),COLUMN())))</formula>
    </cfRule>
  </conditionalFormatting>
  <conditionalFormatting sqref="U125:AY125">
    <cfRule type="expression" dxfId="287" priority="112">
      <formula>OR(U$171=$B124,U$172=$B124)</formula>
    </cfRule>
  </conditionalFormatting>
  <conditionalFormatting sqref="AZ124:BC125">
    <cfRule type="expression" dxfId="286" priority="111">
      <formula>INDIRECT(ADDRESS(ROW(),COLUMN()))=TRUNC(INDIRECT(ADDRESS(ROW(),COLUMN())))</formula>
    </cfRule>
  </conditionalFormatting>
  <conditionalFormatting sqref="U124:AA125">
    <cfRule type="expression" dxfId="285" priority="110">
      <formula>INDIRECT(ADDRESS(ROW(),COLUMN()))=TRUNC(INDIRECT(ADDRESS(ROW(),COLUMN())))</formula>
    </cfRule>
  </conditionalFormatting>
  <conditionalFormatting sqref="AB124:AH125">
    <cfRule type="expression" dxfId="284" priority="109">
      <formula>INDIRECT(ADDRESS(ROW(),COLUMN()))=TRUNC(INDIRECT(ADDRESS(ROW(),COLUMN())))</formula>
    </cfRule>
  </conditionalFormatting>
  <conditionalFormatting sqref="AI124:AO125">
    <cfRule type="expression" dxfId="283" priority="108">
      <formula>INDIRECT(ADDRESS(ROW(),COLUMN()))=TRUNC(INDIRECT(ADDRESS(ROW(),COLUMN())))</formula>
    </cfRule>
  </conditionalFormatting>
  <conditionalFormatting sqref="AP124:AV125">
    <cfRule type="expression" dxfId="282" priority="107">
      <formula>INDIRECT(ADDRESS(ROW(),COLUMN()))=TRUNC(INDIRECT(ADDRESS(ROW(),COLUMN())))</formula>
    </cfRule>
  </conditionalFormatting>
  <conditionalFormatting sqref="AW124:AY125">
    <cfRule type="expression" dxfId="281" priority="106">
      <formula>INDIRECT(ADDRESS(ROW(),COLUMN()))=TRUNC(INDIRECT(ADDRESS(ROW(),COLUMN())))</formula>
    </cfRule>
  </conditionalFormatting>
  <conditionalFormatting sqref="U128:AY128">
    <cfRule type="expression" dxfId="280" priority="105">
      <formula>OR(U$171=$B127,U$172=$B127)</formula>
    </cfRule>
  </conditionalFormatting>
  <conditionalFormatting sqref="AZ127:BC128">
    <cfRule type="expression" dxfId="279" priority="104">
      <formula>INDIRECT(ADDRESS(ROW(),COLUMN()))=TRUNC(INDIRECT(ADDRESS(ROW(),COLUMN())))</formula>
    </cfRule>
  </conditionalFormatting>
  <conditionalFormatting sqref="U127:AA128">
    <cfRule type="expression" dxfId="278" priority="103">
      <formula>INDIRECT(ADDRESS(ROW(),COLUMN()))=TRUNC(INDIRECT(ADDRESS(ROW(),COLUMN())))</formula>
    </cfRule>
  </conditionalFormatting>
  <conditionalFormatting sqref="AB127:AH128">
    <cfRule type="expression" dxfId="277" priority="102">
      <formula>INDIRECT(ADDRESS(ROW(),COLUMN()))=TRUNC(INDIRECT(ADDRESS(ROW(),COLUMN())))</formula>
    </cfRule>
  </conditionalFormatting>
  <conditionalFormatting sqref="AI127:AO128">
    <cfRule type="expression" dxfId="276" priority="101">
      <formula>INDIRECT(ADDRESS(ROW(),COLUMN()))=TRUNC(INDIRECT(ADDRESS(ROW(),COLUMN())))</formula>
    </cfRule>
  </conditionalFormatting>
  <conditionalFormatting sqref="AP127:AV128">
    <cfRule type="expression" dxfId="275" priority="100">
      <formula>INDIRECT(ADDRESS(ROW(),COLUMN()))=TRUNC(INDIRECT(ADDRESS(ROW(),COLUMN())))</formula>
    </cfRule>
  </conditionalFormatting>
  <conditionalFormatting sqref="AW127:AY128">
    <cfRule type="expression" dxfId="274" priority="99">
      <formula>INDIRECT(ADDRESS(ROW(),COLUMN()))=TRUNC(INDIRECT(ADDRESS(ROW(),COLUMN())))</formula>
    </cfRule>
  </conditionalFormatting>
  <conditionalFormatting sqref="U131:AY131">
    <cfRule type="expression" dxfId="273" priority="98">
      <formula>OR(U$171=$B130,U$172=$B130)</formula>
    </cfRule>
  </conditionalFormatting>
  <conditionalFormatting sqref="AZ130:BC131">
    <cfRule type="expression" dxfId="272" priority="97">
      <formula>INDIRECT(ADDRESS(ROW(),COLUMN()))=TRUNC(INDIRECT(ADDRESS(ROW(),COLUMN())))</formula>
    </cfRule>
  </conditionalFormatting>
  <conditionalFormatting sqref="U130:AA131">
    <cfRule type="expression" dxfId="271" priority="96">
      <formula>INDIRECT(ADDRESS(ROW(),COLUMN()))=TRUNC(INDIRECT(ADDRESS(ROW(),COLUMN())))</formula>
    </cfRule>
  </conditionalFormatting>
  <conditionalFormatting sqref="AB130:AH131">
    <cfRule type="expression" dxfId="270" priority="95">
      <formula>INDIRECT(ADDRESS(ROW(),COLUMN()))=TRUNC(INDIRECT(ADDRESS(ROW(),COLUMN())))</formula>
    </cfRule>
  </conditionalFormatting>
  <conditionalFormatting sqref="AI130:AO131">
    <cfRule type="expression" dxfId="269" priority="94">
      <formula>INDIRECT(ADDRESS(ROW(),COLUMN()))=TRUNC(INDIRECT(ADDRESS(ROW(),COLUMN())))</formula>
    </cfRule>
  </conditionalFormatting>
  <conditionalFormatting sqref="AP130:AV131">
    <cfRule type="expression" dxfId="268" priority="93">
      <formula>INDIRECT(ADDRESS(ROW(),COLUMN()))=TRUNC(INDIRECT(ADDRESS(ROW(),COLUMN())))</formula>
    </cfRule>
  </conditionalFormatting>
  <conditionalFormatting sqref="AW130:AY131">
    <cfRule type="expression" dxfId="267" priority="92">
      <formula>INDIRECT(ADDRESS(ROW(),COLUMN()))=TRUNC(INDIRECT(ADDRESS(ROW(),COLUMN())))</formula>
    </cfRule>
  </conditionalFormatting>
  <conditionalFormatting sqref="U134:AY134">
    <cfRule type="expression" dxfId="266" priority="91">
      <formula>OR(U$171=$B133,U$172=$B133)</formula>
    </cfRule>
  </conditionalFormatting>
  <conditionalFormatting sqref="AZ133:BC134">
    <cfRule type="expression" dxfId="265" priority="90">
      <formula>INDIRECT(ADDRESS(ROW(),COLUMN()))=TRUNC(INDIRECT(ADDRESS(ROW(),COLUMN())))</formula>
    </cfRule>
  </conditionalFormatting>
  <conditionalFormatting sqref="U133:AA134">
    <cfRule type="expression" dxfId="264" priority="89">
      <formula>INDIRECT(ADDRESS(ROW(),COLUMN()))=TRUNC(INDIRECT(ADDRESS(ROW(),COLUMN())))</formula>
    </cfRule>
  </conditionalFormatting>
  <conditionalFormatting sqref="AB133:AH134">
    <cfRule type="expression" dxfId="263" priority="88">
      <formula>INDIRECT(ADDRESS(ROW(),COLUMN()))=TRUNC(INDIRECT(ADDRESS(ROW(),COLUMN())))</formula>
    </cfRule>
  </conditionalFormatting>
  <conditionalFormatting sqref="AI133:AO134">
    <cfRule type="expression" dxfId="262" priority="87">
      <formula>INDIRECT(ADDRESS(ROW(),COLUMN()))=TRUNC(INDIRECT(ADDRESS(ROW(),COLUMN())))</formula>
    </cfRule>
  </conditionalFormatting>
  <conditionalFormatting sqref="AP133:AV134">
    <cfRule type="expression" dxfId="261" priority="86">
      <formula>INDIRECT(ADDRESS(ROW(),COLUMN()))=TRUNC(INDIRECT(ADDRESS(ROW(),COLUMN())))</formula>
    </cfRule>
  </conditionalFormatting>
  <conditionalFormatting sqref="AW133:AY134">
    <cfRule type="expression" dxfId="260" priority="85">
      <formula>INDIRECT(ADDRESS(ROW(),COLUMN()))=TRUNC(INDIRECT(ADDRESS(ROW(),COLUMN())))</formula>
    </cfRule>
  </conditionalFormatting>
  <conditionalFormatting sqref="U137:AY137">
    <cfRule type="expression" dxfId="259" priority="84">
      <formula>OR(U$171=$B136,U$172=$B136)</formula>
    </cfRule>
  </conditionalFormatting>
  <conditionalFormatting sqref="AZ136:BC137">
    <cfRule type="expression" dxfId="258" priority="83">
      <formula>INDIRECT(ADDRESS(ROW(),COLUMN()))=TRUNC(INDIRECT(ADDRESS(ROW(),COLUMN())))</formula>
    </cfRule>
  </conditionalFormatting>
  <conditionalFormatting sqref="U136:AA137">
    <cfRule type="expression" dxfId="257" priority="82">
      <formula>INDIRECT(ADDRESS(ROW(),COLUMN()))=TRUNC(INDIRECT(ADDRESS(ROW(),COLUMN())))</formula>
    </cfRule>
  </conditionalFormatting>
  <conditionalFormatting sqref="AB136:AH137">
    <cfRule type="expression" dxfId="256" priority="81">
      <formula>INDIRECT(ADDRESS(ROW(),COLUMN()))=TRUNC(INDIRECT(ADDRESS(ROW(),COLUMN())))</formula>
    </cfRule>
  </conditionalFormatting>
  <conditionalFormatting sqref="AI136:AO137">
    <cfRule type="expression" dxfId="255" priority="80">
      <formula>INDIRECT(ADDRESS(ROW(),COLUMN()))=TRUNC(INDIRECT(ADDRESS(ROW(),COLUMN())))</formula>
    </cfRule>
  </conditionalFormatting>
  <conditionalFormatting sqref="AP136:AV137">
    <cfRule type="expression" dxfId="254" priority="79">
      <formula>INDIRECT(ADDRESS(ROW(),COLUMN()))=TRUNC(INDIRECT(ADDRESS(ROW(),COLUMN())))</formula>
    </cfRule>
  </conditionalFormatting>
  <conditionalFormatting sqref="AW136:AY137">
    <cfRule type="expression" dxfId="253" priority="78">
      <formula>INDIRECT(ADDRESS(ROW(),COLUMN()))=TRUNC(INDIRECT(ADDRESS(ROW(),COLUMN())))</formula>
    </cfRule>
  </conditionalFormatting>
  <conditionalFormatting sqref="U140:AY140">
    <cfRule type="expression" dxfId="252" priority="77">
      <formula>OR(U$171=$B139,U$172=$B139)</formula>
    </cfRule>
  </conditionalFormatting>
  <conditionalFormatting sqref="AZ139:BC140">
    <cfRule type="expression" dxfId="251" priority="76">
      <formula>INDIRECT(ADDRESS(ROW(),COLUMN()))=TRUNC(INDIRECT(ADDRESS(ROW(),COLUMN())))</formula>
    </cfRule>
  </conditionalFormatting>
  <conditionalFormatting sqref="U139:AA140">
    <cfRule type="expression" dxfId="250" priority="75">
      <formula>INDIRECT(ADDRESS(ROW(),COLUMN()))=TRUNC(INDIRECT(ADDRESS(ROW(),COLUMN())))</formula>
    </cfRule>
  </conditionalFormatting>
  <conditionalFormatting sqref="AB139:AH140">
    <cfRule type="expression" dxfId="249" priority="74">
      <formula>INDIRECT(ADDRESS(ROW(),COLUMN()))=TRUNC(INDIRECT(ADDRESS(ROW(),COLUMN())))</formula>
    </cfRule>
  </conditionalFormatting>
  <conditionalFormatting sqref="AI139:AO140">
    <cfRule type="expression" dxfId="248" priority="73">
      <formula>INDIRECT(ADDRESS(ROW(),COLUMN()))=TRUNC(INDIRECT(ADDRESS(ROW(),COLUMN())))</formula>
    </cfRule>
  </conditionalFormatting>
  <conditionalFormatting sqref="AP139:AV140">
    <cfRule type="expression" dxfId="247" priority="72">
      <formula>INDIRECT(ADDRESS(ROW(),COLUMN()))=TRUNC(INDIRECT(ADDRESS(ROW(),COLUMN())))</formula>
    </cfRule>
  </conditionalFormatting>
  <conditionalFormatting sqref="AW139:AY140">
    <cfRule type="expression" dxfId="246" priority="71">
      <formula>INDIRECT(ADDRESS(ROW(),COLUMN()))=TRUNC(INDIRECT(ADDRESS(ROW(),COLUMN())))</formula>
    </cfRule>
  </conditionalFormatting>
  <conditionalFormatting sqref="U143:AY143">
    <cfRule type="expression" dxfId="245" priority="70">
      <formula>OR(U$171=$B142,U$172=$B142)</formula>
    </cfRule>
  </conditionalFormatting>
  <conditionalFormatting sqref="AZ142:BC143">
    <cfRule type="expression" dxfId="244" priority="69">
      <formula>INDIRECT(ADDRESS(ROW(),COLUMN()))=TRUNC(INDIRECT(ADDRESS(ROW(),COLUMN())))</formula>
    </cfRule>
  </conditionalFormatting>
  <conditionalFormatting sqref="U142:AA143">
    <cfRule type="expression" dxfId="243" priority="68">
      <formula>INDIRECT(ADDRESS(ROW(),COLUMN()))=TRUNC(INDIRECT(ADDRESS(ROW(),COLUMN())))</formula>
    </cfRule>
  </conditionalFormatting>
  <conditionalFormatting sqref="AB142:AH143">
    <cfRule type="expression" dxfId="242" priority="67">
      <formula>INDIRECT(ADDRESS(ROW(),COLUMN()))=TRUNC(INDIRECT(ADDRESS(ROW(),COLUMN())))</formula>
    </cfRule>
  </conditionalFormatting>
  <conditionalFormatting sqref="AI142:AO143">
    <cfRule type="expression" dxfId="241" priority="66">
      <formula>INDIRECT(ADDRESS(ROW(),COLUMN()))=TRUNC(INDIRECT(ADDRESS(ROW(),COLUMN())))</formula>
    </cfRule>
  </conditionalFormatting>
  <conditionalFormatting sqref="AP142:AV143">
    <cfRule type="expression" dxfId="240" priority="65">
      <formula>INDIRECT(ADDRESS(ROW(),COLUMN()))=TRUNC(INDIRECT(ADDRESS(ROW(),COLUMN())))</formula>
    </cfRule>
  </conditionalFormatting>
  <conditionalFormatting sqref="AW142:AY143">
    <cfRule type="expression" dxfId="239" priority="64">
      <formula>INDIRECT(ADDRESS(ROW(),COLUMN()))=TRUNC(INDIRECT(ADDRESS(ROW(),COLUMN())))</formula>
    </cfRule>
  </conditionalFormatting>
  <conditionalFormatting sqref="U146:AY146">
    <cfRule type="expression" dxfId="238" priority="63">
      <formula>OR(U$171=$B145,U$172=$B145)</formula>
    </cfRule>
  </conditionalFormatting>
  <conditionalFormatting sqref="AZ145:BC146">
    <cfRule type="expression" dxfId="237" priority="62">
      <formula>INDIRECT(ADDRESS(ROW(),COLUMN()))=TRUNC(INDIRECT(ADDRESS(ROW(),COLUMN())))</formula>
    </cfRule>
  </conditionalFormatting>
  <conditionalFormatting sqref="U145:AA146">
    <cfRule type="expression" dxfId="236" priority="61">
      <formula>INDIRECT(ADDRESS(ROW(),COLUMN()))=TRUNC(INDIRECT(ADDRESS(ROW(),COLUMN())))</formula>
    </cfRule>
  </conditionalFormatting>
  <conditionalFormatting sqref="AB145:AH146">
    <cfRule type="expression" dxfId="235" priority="60">
      <formula>INDIRECT(ADDRESS(ROW(),COLUMN()))=TRUNC(INDIRECT(ADDRESS(ROW(),COLUMN())))</formula>
    </cfRule>
  </conditionalFormatting>
  <conditionalFormatting sqref="AI145:AO146">
    <cfRule type="expression" dxfId="234" priority="59">
      <formula>INDIRECT(ADDRESS(ROW(),COLUMN()))=TRUNC(INDIRECT(ADDRESS(ROW(),COLUMN())))</formula>
    </cfRule>
  </conditionalFormatting>
  <conditionalFormatting sqref="AP145:AV146">
    <cfRule type="expression" dxfId="233" priority="58">
      <formula>INDIRECT(ADDRESS(ROW(),COLUMN()))=TRUNC(INDIRECT(ADDRESS(ROW(),COLUMN())))</formula>
    </cfRule>
  </conditionalFormatting>
  <conditionalFormatting sqref="AW145:AY146">
    <cfRule type="expression" dxfId="232" priority="57">
      <formula>INDIRECT(ADDRESS(ROW(),COLUMN()))=TRUNC(INDIRECT(ADDRESS(ROW(),COLUMN())))</formula>
    </cfRule>
  </conditionalFormatting>
  <conditionalFormatting sqref="U149:AY149">
    <cfRule type="expression" dxfId="231" priority="56">
      <formula>OR(U$171=$B148,U$172=$B148)</formula>
    </cfRule>
  </conditionalFormatting>
  <conditionalFormatting sqref="AZ148:BC149">
    <cfRule type="expression" dxfId="230" priority="55">
      <formula>INDIRECT(ADDRESS(ROW(),COLUMN()))=TRUNC(INDIRECT(ADDRESS(ROW(),COLUMN())))</formula>
    </cfRule>
  </conditionalFormatting>
  <conditionalFormatting sqref="U148:AA149">
    <cfRule type="expression" dxfId="229" priority="54">
      <formula>INDIRECT(ADDRESS(ROW(),COLUMN()))=TRUNC(INDIRECT(ADDRESS(ROW(),COLUMN())))</formula>
    </cfRule>
  </conditionalFormatting>
  <conditionalFormatting sqref="AB148:AH149">
    <cfRule type="expression" dxfId="228" priority="53">
      <formula>INDIRECT(ADDRESS(ROW(),COLUMN()))=TRUNC(INDIRECT(ADDRESS(ROW(),COLUMN())))</formula>
    </cfRule>
  </conditionalFormatting>
  <conditionalFormatting sqref="AI148:AO149">
    <cfRule type="expression" dxfId="227" priority="52">
      <formula>INDIRECT(ADDRESS(ROW(),COLUMN()))=TRUNC(INDIRECT(ADDRESS(ROW(),COLUMN())))</formula>
    </cfRule>
  </conditionalFormatting>
  <conditionalFormatting sqref="AP148:AV149">
    <cfRule type="expression" dxfId="226" priority="51">
      <formula>INDIRECT(ADDRESS(ROW(),COLUMN()))=TRUNC(INDIRECT(ADDRESS(ROW(),COLUMN())))</formula>
    </cfRule>
  </conditionalFormatting>
  <conditionalFormatting sqref="AW148:AY149">
    <cfRule type="expression" dxfId="225" priority="50">
      <formula>INDIRECT(ADDRESS(ROW(),COLUMN()))=TRUNC(INDIRECT(ADDRESS(ROW(),COLUMN())))</formula>
    </cfRule>
  </conditionalFormatting>
  <conditionalFormatting sqref="U152:AY152">
    <cfRule type="expression" dxfId="224" priority="49">
      <formula>OR(U$171=$B151,U$172=$B151)</formula>
    </cfRule>
  </conditionalFormatting>
  <conditionalFormatting sqref="AZ151:BC152">
    <cfRule type="expression" dxfId="223" priority="48">
      <formula>INDIRECT(ADDRESS(ROW(),COLUMN()))=TRUNC(INDIRECT(ADDRESS(ROW(),COLUMN())))</formula>
    </cfRule>
  </conditionalFormatting>
  <conditionalFormatting sqref="U151:AA152">
    <cfRule type="expression" dxfId="222" priority="47">
      <formula>INDIRECT(ADDRESS(ROW(),COLUMN()))=TRUNC(INDIRECT(ADDRESS(ROW(),COLUMN())))</formula>
    </cfRule>
  </conditionalFormatting>
  <conditionalFormatting sqref="AB151:AH152">
    <cfRule type="expression" dxfId="221" priority="46">
      <formula>INDIRECT(ADDRESS(ROW(),COLUMN()))=TRUNC(INDIRECT(ADDRESS(ROW(),COLUMN())))</formula>
    </cfRule>
  </conditionalFormatting>
  <conditionalFormatting sqref="AI151:AO152">
    <cfRule type="expression" dxfId="220" priority="45">
      <formula>INDIRECT(ADDRESS(ROW(),COLUMN()))=TRUNC(INDIRECT(ADDRESS(ROW(),COLUMN())))</formula>
    </cfRule>
  </conditionalFormatting>
  <conditionalFormatting sqref="AP151:AV152">
    <cfRule type="expression" dxfId="219" priority="44">
      <formula>INDIRECT(ADDRESS(ROW(),COLUMN()))=TRUNC(INDIRECT(ADDRESS(ROW(),COLUMN())))</formula>
    </cfRule>
  </conditionalFormatting>
  <conditionalFormatting sqref="AW151:AY152">
    <cfRule type="expression" dxfId="218" priority="43">
      <formula>INDIRECT(ADDRESS(ROW(),COLUMN()))=TRUNC(INDIRECT(ADDRESS(ROW(),COLUMN())))</formula>
    </cfRule>
  </conditionalFormatting>
  <conditionalFormatting sqref="U155:AY155">
    <cfRule type="expression" dxfId="217" priority="42">
      <formula>OR(U$171=$B154,U$172=$B154)</formula>
    </cfRule>
  </conditionalFormatting>
  <conditionalFormatting sqref="AZ154:BC155">
    <cfRule type="expression" dxfId="216" priority="41">
      <formula>INDIRECT(ADDRESS(ROW(),COLUMN()))=TRUNC(INDIRECT(ADDRESS(ROW(),COLUMN())))</formula>
    </cfRule>
  </conditionalFormatting>
  <conditionalFormatting sqref="U154:AA155">
    <cfRule type="expression" dxfId="215" priority="40">
      <formula>INDIRECT(ADDRESS(ROW(),COLUMN()))=TRUNC(INDIRECT(ADDRESS(ROW(),COLUMN())))</formula>
    </cfRule>
  </conditionalFormatting>
  <conditionalFormatting sqref="AB154:AH155">
    <cfRule type="expression" dxfId="214" priority="39">
      <formula>INDIRECT(ADDRESS(ROW(),COLUMN()))=TRUNC(INDIRECT(ADDRESS(ROW(),COLUMN())))</formula>
    </cfRule>
  </conditionalFormatting>
  <conditionalFormatting sqref="AI154:AO155">
    <cfRule type="expression" dxfId="213" priority="38">
      <formula>INDIRECT(ADDRESS(ROW(),COLUMN()))=TRUNC(INDIRECT(ADDRESS(ROW(),COLUMN())))</formula>
    </cfRule>
  </conditionalFormatting>
  <conditionalFormatting sqref="AP154:AV155">
    <cfRule type="expression" dxfId="212" priority="37">
      <formula>INDIRECT(ADDRESS(ROW(),COLUMN()))=TRUNC(INDIRECT(ADDRESS(ROW(),COLUMN())))</formula>
    </cfRule>
  </conditionalFormatting>
  <conditionalFormatting sqref="AW154:AY155">
    <cfRule type="expression" dxfId="211" priority="36">
      <formula>INDIRECT(ADDRESS(ROW(),COLUMN()))=TRUNC(INDIRECT(ADDRESS(ROW(),COLUMN())))</formula>
    </cfRule>
  </conditionalFormatting>
  <conditionalFormatting sqref="U158:AY158">
    <cfRule type="expression" dxfId="210" priority="35">
      <formula>OR(U$171=$B157,U$172=$B157)</formula>
    </cfRule>
  </conditionalFormatting>
  <conditionalFormatting sqref="AZ157:BC158">
    <cfRule type="expression" dxfId="209" priority="34">
      <formula>INDIRECT(ADDRESS(ROW(),COLUMN()))=TRUNC(INDIRECT(ADDRESS(ROW(),COLUMN())))</formula>
    </cfRule>
  </conditionalFormatting>
  <conditionalFormatting sqref="U157:AA158">
    <cfRule type="expression" dxfId="208" priority="33">
      <formula>INDIRECT(ADDRESS(ROW(),COLUMN()))=TRUNC(INDIRECT(ADDRESS(ROW(),COLUMN())))</formula>
    </cfRule>
  </conditionalFormatting>
  <conditionalFormatting sqref="AB157:AH158">
    <cfRule type="expression" dxfId="207" priority="32">
      <formula>INDIRECT(ADDRESS(ROW(),COLUMN()))=TRUNC(INDIRECT(ADDRESS(ROW(),COLUMN())))</formula>
    </cfRule>
  </conditionalFormatting>
  <conditionalFormatting sqref="AI157:AO158">
    <cfRule type="expression" dxfId="206" priority="31">
      <formula>INDIRECT(ADDRESS(ROW(),COLUMN()))=TRUNC(INDIRECT(ADDRESS(ROW(),COLUMN())))</formula>
    </cfRule>
  </conditionalFormatting>
  <conditionalFormatting sqref="AP157:AV158">
    <cfRule type="expression" dxfId="205" priority="30">
      <formula>INDIRECT(ADDRESS(ROW(),COLUMN()))=TRUNC(INDIRECT(ADDRESS(ROW(),COLUMN())))</formula>
    </cfRule>
  </conditionalFormatting>
  <conditionalFormatting sqref="AW157:AY158">
    <cfRule type="expression" dxfId="204" priority="29">
      <formula>INDIRECT(ADDRESS(ROW(),COLUMN()))=TRUNC(INDIRECT(ADDRESS(ROW(),COLUMN())))</formula>
    </cfRule>
  </conditionalFormatting>
  <conditionalFormatting sqref="U161:AY161">
    <cfRule type="expression" dxfId="203" priority="28">
      <formula>OR(U$171=$B160,U$172=$B160)</formula>
    </cfRule>
  </conditionalFormatting>
  <conditionalFormatting sqref="AZ160:BC161">
    <cfRule type="expression" dxfId="202" priority="27">
      <formula>INDIRECT(ADDRESS(ROW(),COLUMN()))=TRUNC(INDIRECT(ADDRESS(ROW(),COLUMN())))</formula>
    </cfRule>
  </conditionalFormatting>
  <conditionalFormatting sqref="U160:AA161">
    <cfRule type="expression" dxfId="201" priority="26">
      <formula>INDIRECT(ADDRESS(ROW(),COLUMN()))=TRUNC(INDIRECT(ADDRESS(ROW(),COLUMN())))</formula>
    </cfRule>
  </conditionalFormatting>
  <conditionalFormatting sqref="AB160:AH161">
    <cfRule type="expression" dxfId="200" priority="25">
      <formula>INDIRECT(ADDRESS(ROW(),COLUMN()))=TRUNC(INDIRECT(ADDRESS(ROW(),COLUMN())))</formula>
    </cfRule>
  </conditionalFormatting>
  <conditionalFormatting sqref="AI160:AO161">
    <cfRule type="expression" dxfId="199" priority="24">
      <formula>INDIRECT(ADDRESS(ROW(),COLUMN()))=TRUNC(INDIRECT(ADDRESS(ROW(),COLUMN())))</formula>
    </cfRule>
  </conditionalFormatting>
  <conditionalFormatting sqref="AP160:AV161">
    <cfRule type="expression" dxfId="198" priority="23">
      <formula>INDIRECT(ADDRESS(ROW(),COLUMN()))=TRUNC(INDIRECT(ADDRESS(ROW(),COLUMN())))</formula>
    </cfRule>
  </conditionalFormatting>
  <conditionalFormatting sqref="AW160:AY161">
    <cfRule type="expression" dxfId="197" priority="22">
      <formula>INDIRECT(ADDRESS(ROW(),COLUMN()))=TRUNC(INDIRECT(ADDRESS(ROW(),COLUMN())))</formula>
    </cfRule>
  </conditionalFormatting>
  <conditionalFormatting sqref="U164:AY164">
    <cfRule type="expression" dxfId="196" priority="21">
      <formula>OR(U$171=$B163,U$172=$B163)</formula>
    </cfRule>
  </conditionalFormatting>
  <conditionalFormatting sqref="AZ163:BC164">
    <cfRule type="expression" dxfId="195" priority="20">
      <formula>INDIRECT(ADDRESS(ROW(),COLUMN()))=TRUNC(INDIRECT(ADDRESS(ROW(),COLUMN())))</formula>
    </cfRule>
  </conditionalFormatting>
  <conditionalFormatting sqref="U163:AA164">
    <cfRule type="expression" dxfId="194" priority="19">
      <formula>INDIRECT(ADDRESS(ROW(),COLUMN()))=TRUNC(INDIRECT(ADDRESS(ROW(),COLUMN())))</formula>
    </cfRule>
  </conditionalFormatting>
  <conditionalFormatting sqref="AB163:AH164">
    <cfRule type="expression" dxfId="193" priority="18">
      <formula>INDIRECT(ADDRESS(ROW(),COLUMN()))=TRUNC(INDIRECT(ADDRESS(ROW(),COLUMN())))</formula>
    </cfRule>
  </conditionalFormatting>
  <conditionalFormatting sqref="AI163:AO164">
    <cfRule type="expression" dxfId="192" priority="17">
      <formula>INDIRECT(ADDRESS(ROW(),COLUMN()))=TRUNC(INDIRECT(ADDRESS(ROW(),COLUMN())))</formula>
    </cfRule>
  </conditionalFormatting>
  <conditionalFormatting sqref="AP163:AV164">
    <cfRule type="expression" dxfId="191" priority="16">
      <formula>INDIRECT(ADDRESS(ROW(),COLUMN()))=TRUNC(INDIRECT(ADDRESS(ROW(),COLUMN())))</formula>
    </cfRule>
  </conditionalFormatting>
  <conditionalFormatting sqref="AW163:AY164">
    <cfRule type="expression" dxfId="190" priority="15">
      <formula>INDIRECT(ADDRESS(ROW(),COLUMN()))=TRUNC(INDIRECT(ADDRESS(ROW(),COLUMN())))</formula>
    </cfRule>
  </conditionalFormatting>
  <conditionalFormatting sqref="U167:AY167">
    <cfRule type="expression" dxfId="189" priority="14">
      <formula>OR(U$171=$B166,U$172=$B166)</formula>
    </cfRule>
  </conditionalFormatting>
  <conditionalFormatting sqref="AZ166:BC167">
    <cfRule type="expression" dxfId="188" priority="13">
      <formula>INDIRECT(ADDRESS(ROW(),COLUMN()))=TRUNC(INDIRECT(ADDRESS(ROW(),COLUMN())))</formula>
    </cfRule>
  </conditionalFormatting>
  <conditionalFormatting sqref="U166:AA167">
    <cfRule type="expression" dxfId="187" priority="12">
      <formula>INDIRECT(ADDRESS(ROW(),COLUMN()))=TRUNC(INDIRECT(ADDRESS(ROW(),COLUMN())))</formula>
    </cfRule>
  </conditionalFormatting>
  <conditionalFormatting sqref="AB166:AH167">
    <cfRule type="expression" dxfId="186" priority="11">
      <formula>INDIRECT(ADDRESS(ROW(),COLUMN()))=TRUNC(INDIRECT(ADDRESS(ROW(),COLUMN())))</formula>
    </cfRule>
  </conditionalFormatting>
  <conditionalFormatting sqref="AI166:AO167">
    <cfRule type="expression" dxfId="185" priority="10">
      <formula>INDIRECT(ADDRESS(ROW(),COLUMN()))=TRUNC(INDIRECT(ADDRESS(ROW(),COLUMN())))</formula>
    </cfRule>
  </conditionalFormatting>
  <conditionalFormatting sqref="AP166:AV167">
    <cfRule type="expression" dxfId="184" priority="9">
      <formula>INDIRECT(ADDRESS(ROW(),COLUMN()))=TRUNC(INDIRECT(ADDRESS(ROW(),COLUMN())))</formula>
    </cfRule>
  </conditionalFormatting>
  <conditionalFormatting sqref="AW166:AY167">
    <cfRule type="expression" dxfId="183" priority="8">
      <formula>INDIRECT(ADDRESS(ROW(),COLUMN()))=TRUNC(INDIRECT(ADDRESS(ROW(),COLUMN())))</formula>
    </cfRule>
  </conditionalFormatting>
  <conditionalFormatting sqref="U170:AY170">
    <cfRule type="expression" dxfId="182" priority="7">
      <formula>OR(U$171=$B169,U$172=$B169)</formula>
    </cfRule>
  </conditionalFormatting>
  <conditionalFormatting sqref="AZ169:BC170">
    <cfRule type="expression" dxfId="181" priority="6">
      <formula>INDIRECT(ADDRESS(ROW(),COLUMN()))=TRUNC(INDIRECT(ADDRESS(ROW(),COLUMN())))</formula>
    </cfRule>
  </conditionalFormatting>
  <conditionalFormatting sqref="U169:AA170">
    <cfRule type="expression" dxfId="180" priority="5">
      <formula>INDIRECT(ADDRESS(ROW(),COLUMN()))=TRUNC(INDIRECT(ADDRESS(ROW(),COLUMN())))</formula>
    </cfRule>
  </conditionalFormatting>
  <conditionalFormatting sqref="AB169:AH170">
    <cfRule type="expression" dxfId="179" priority="4">
      <formula>INDIRECT(ADDRESS(ROW(),COLUMN()))=TRUNC(INDIRECT(ADDRESS(ROW(),COLUMN())))</formula>
    </cfRule>
  </conditionalFormatting>
  <conditionalFormatting sqref="AI169:AO170">
    <cfRule type="expression" dxfId="178" priority="3">
      <formula>INDIRECT(ADDRESS(ROW(),COLUMN()))=TRUNC(INDIRECT(ADDRESS(ROW(),COLUMN())))</formula>
    </cfRule>
  </conditionalFormatting>
  <conditionalFormatting sqref="AP169:AV170">
    <cfRule type="expression" dxfId="177" priority="2">
      <formula>INDIRECT(ADDRESS(ROW(),COLUMN()))=TRUNC(INDIRECT(ADDRESS(ROW(),COLUMN())))</formula>
    </cfRule>
  </conditionalFormatting>
  <conditionalFormatting sqref="AW169:AY170">
    <cfRule type="expression" dxfId="176"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headerFooter>
    <oddFooter>&amp;R&amp;16&amp;P/&amp;N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135"/>
  <sheetViews>
    <sheetView showGridLines="0"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252</v>
      </c>
      <c r="D1" s="5"/>
      <c r="E1" s="5"/>
      <c r="F1" s="5"/>
      <c r="G1" s="5"/>
      <c r="H1" s="5"/>
      <c r="K1" s="7" t="s">
        <v>0</v>
      </c>
      <c r="N1" s="5"/>
      <c r="O1" s="5"/>
      <c r="P1" s="5"/>
      <c r="Q1" s="5"/>
      <c r="R1" s="5"/>
      <c r="S1" s="5"/>
      <c r="T1" s="5"/>
      <c r="U1" s="5"/>
      <c r="AQ1" s="9" t="s">
        <v>30</v>
      </c>
      <c r="AR1" s="288" t="s">
        <v>194</v>
      </c>
      <c r="AS1" s="289"/>
      <c r="AT1" s="289"/>
      <c r="AU1" s="289"/>
      <c r="AV1" s="289"/>
      <c r="AW1" s="289"/>
      <c r="AX1" s="289"/>
      <c r="AY1" s="289"/>
      <c r="AZ1" s="289"/>
      <c r="BA1" s="289"/>
      <c r="BB1" s="289"/>
      <c r="BC1" s="289"/>
      <c r="BD1" s="289"/>
      <c r="BE1" s="289"/>
      <c r="BF1" s="289"/>
      <c r="BG1" s="289"/>
      <c r="BH1" s="9" t="s">
        <v>2</v>
      </c>
    </row>
    <row r="2" spans="2:65" s="8" customFormat="1" ht="20.25" customHeight="1" x14ac:dyDescent="0.45">
      <c r="H2" s="7"/>
      <c r="K2" s="7"/>
      <c r="L2" s="7"/>
      <c r="N2" s="9"/>
      <c r="O2" s="9"/>
      <c r="P2" s="9"/>
      <c r="Q2" s="9"/>
      <c r="R2" s="9"/>
      <c r="S2" s="9"/>
      <c r="T2" s="9"/>
      <c r="U2" s="9"/>
      <c r="Z2" s="112" t="s">
        <v>27</v>
      </c>
      <c r="AA2" s="290">
        <v>6</v>
      </c>
      <c r="AB2" s="290"/>
      <c r="AC2" s="112" t="s">
        <v>28</v>
      </c>
      <c r="AD2" s="291">
        <f>IF(AA2=0,"",YEAR(DATE(2018+AA2,1,1)))</f>
        <v>2024</v>
      </c>
      <c r="AE2" s="291"/>
      <c r="AF2" s="113" t="s">
        <v>29</v>
      </c>
      <c r="AG2" s="113" t="s">
        <v>1</v>
      </c>
      <c r="AH2" s="290">
        <v>4</v>
      </c>
      <c r="AI2" s="290"/>
      <c r="AJ2" s="113" t="s">
        <v>24</v>
      </c>
      <c r="AQ2" s="9" t="s">
        <v>31</v>
      </c>
      <c r="AR2" s="290" t="s">
        <v>202</v>
      </c>
      <c r="AS2" s="290"/>
      <c r="AT2" s="290"/>
      <c r="AU2" s="290"/>
      <c r="AV2" s="290"/>
      <c r="AW2" s="290"/>
      <c r="AX2" s="290"/>
      <c r="AY2" s="290"/>
      <c r="AZ2" s="290"/>
      <c r="BA2" s="290"/>
      <c r="BB2" s="290"/>
      <c r="BC2" s="290"/>
      <c r="BD2" s="290"/>
      <c r="BE2" s="290"/>
      <c r="BF2" s="290"/>
      <c r="BG2" s="290"/>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92" t="s">
        <v>181</v>
      </c>
      <c r="BD3" s="293"/>
      <c r="BE3" s="293"/>
      <c r="BF3" s="294"/>
      <c r="BG3" s="9"/>
    </row>
    <row r="4" spans="2:65" s="8" customFormat="1" ht="20.25" customHeight="1" x14ac:dyDescent="0.45">
      <c r="H4" s="7"/>
      <c r="K4" s="7"/>
      <c r="M4" s="9"/>
      <c r="N4" s="9"/>
      <c r="O4" s="9"/>
      <c r="P4" s="9"/>
      <c r="Q4" s="9"/>
      <c r="R4" s="9"/>
      <c r="S4" s="9"/>
      <c r="AA4" s="35"/>
      <c r="AB4" s="35"/>
      <c r="AC4" s="36"/>
      <c r="AD4" s="37"/>
      <c r="AE4" s="36"/>
      <c r="BB4" s="38" t="s">
        <v>149</v>
      </c>
      <c r="BC4" s="292" t="s">
        <v>150</v>
      </c>
      <c r="BD4" s="293"/>
      <c r="BE4" s="293"/>
      <c r="BF4" s="294"/>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66">
        <v>40</v>
      </c>
      <c r="AZ6" s="267"/>
      <c r="BA6" s="2" t="s">
        <v>22</v>
      </c>
      <c r="BB6" s="6"/>
      <c r="BC6" s="266">
        <v>160</v>
      </c>
      <c r="BD6" s="267"/>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8">
        <f>DAY(EOMONTH(DATE(AD2,AH2,1),0))</f>
        <v>30</v>
      </c>
      <c r="BD8" s="269"/>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218</v>
      </c>
      <c r="AR10" s="70"/>
      <c r="AS10" s="70"/>
      <c r="AT10" s="77"/>
      <c r="AU10" s="66"/>
      <c r="AV10" s="78"/>
      <c r="AW10" s="78"/>
      <c r="AX10" s="78"/>
      <c r="AY10" s="66"/>
      <c r="AZ10" s="66"/>
      <c r="BA10" s="67" t="s">
        <v>216</v>
      </c>
      <c r="BB10" s="66"/>
      <c r="BC10" s="266"/>
      <c r="BD10" s="267"/>
      <c r="BE10" s="2" t="s">
        <v>217</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8"/>
      <c r="V12" s="338"/>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307"/>
      <c r="AN13" s="307"/>
      <c r="AO13" s="66" t="s">
        <v>203</v>
      </c>
      <c r="AP13" s="73"/>
      <c r="AQ13" s="79"/>
      <c r="AR13" s="79"/>
      <c r="AS13" s="73" t="s">
        <v>95</v>
      </c>
      <c r="AT13" s="70"/>
      <c r="AU13" s="70"/>
      <c r="AV13" s="70"/>
      <c r="AW13" s="70"/>
      <c r="AX13" s="70"/>
      <c r="AY13" s="70"/>
      <c r="AZ13" s="70"/>
      <c r="BA13" s="70"/>
      <c r="BB13" s="295">
        <v>0.29166666666666669</v>
      </c>
      <c r="BC13" s="296"/>
      <c r="BD13" s="297"/>
      <c r="BE13" s="76" t="s">
        <v>17</v>
      </c>
      <c r="BF13" s="295">
        <v>0.83333333333333337</v>
      </c>
      <c r="BG13" s="296"/>
      <c r="BH13" s="297"/>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307"/>
      <c r="AN14" s="307"/>
      <c r="AO14" s="240" t="s">
        <v>204</v>
      </c>
      <c r="AP14" s="241"/>
      <c r="AQ14" s="241"/>
      <c r="AR14" s="80"/>
      <c r="AS14" s="73" t="s">
        <v>96</v>
      </c>
      <c r="AT14" s="70"/>
      <c r="AU14" s="70"/>
      <c r="AV14" s="70"/>
      <c r="AW14" s="70"/>
      <c r="AX14" s="70"/>
      <c r="AY14" s="70"/>
      <c r="AZ14" s="70"/>
      <c r="BA14" s="70"/>
      <c r="BB14" s="295">
        <v>0.83333333333333337</v>
      </c>
      <c r="BC14" s="296"/>
      <c r="BD14" s="297"/>
      <c r="BE14" s="76" t="s">
        <v>17</v>
      </c>
      <c r="BF14" s="295">
        <v>0.29166666666666669</v>
      </c>
      <c r="BG14" s="296"/>
      <c r="BH14" s="297"/>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08" t="s">
        <v>20</v>
      </c>
      <c r="C16" s="298" t="s">
        <v>221</v>
      </c>
      <c r="D16" s="299"/>
      <c r="E16" s="311"/>
      <c r="F16" s="183"/>
      <c r="G16" s="186"/>
      <c r="H16" s="314" t="s">
        <v>222</v>
      </c>
      <c r="I16" s="317" t="s">
        <v>223</v>
      </c>
      <c r="J16" s="299"/>
      <c r="K16" s="299"/>
      <c r="L16" s="311"/>
      <c r="M16" s="317" t="s">
        <v>224</v>
      </c>
      <c r="N16" s="299"/>
      <c r="O16" s="311"/>
      <c r="P16" s="317" t="s">
        <v>97</v>
      </c>
      <c r="Q16" s="299"/>
      <c r="R16" s="299"/>
      <c r="S16" s="299"/>
      <c r="T16" s="300"/>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2</v>
      </c>
      <c r="AS16" s="116"/>
      <c r="AT16" s="116"/>
      <c r="AU16" s="116"/>
      <c r="AV16" s="116"/>
      <c r="AW16" s="116"/>
      <c r="AX16" s="116"/>
      <c r="AY16" s="119"/>
      <c r="AZ16" s="320" t="str">
        <f>IF(BC3="計画","(12)1～4週目の勤務時間数合計","(12)1か月の勤務時間数　合計")</f>
        <v>(12)1か月の勤務時間数　合計</v>
      </c>
      <c r="BA16" s="321"/>
      <c r="BB16" s="326" t="s">
        <v>226</v>
      </c>
      <c r="BC16" s="327"/>
      <c r="BD16" s="298" t="s">
        <v>227</v>
      </c>
      <c r="BE16" s="299"/>
      <c r="BF16" s="299"/>
      <c r="BG16" s="299"/>
      <c r="BH16" s="300"/>
    </row>
    <row r="17" spans="2:60" ht="20.25" customHeight="1" x14ac:dyDescent="0.45">
      <c r="B17" s="309"/>
      <c r="C17" s="301"/>
      <c r="D17" s="302"/>
      <c r="E17" s="312"/>
      <c r="F17" s="184"/>
      <c r="G17" s="187"/>
      <c r="H17" s="315"/>
      <c r="I17" s="318"/>
      <c r="J17" s="302"/>
      <c r="K17" s="302"/>
      <c r="L17" s="312"/>
      <c r="M17" s="318"/>
      <c r="N17" s="302"/>
      <c r="O17" s="312"/>
      <c r="P17" s="318"/>
      <c r="Q17" s="302"/>
      <c r="R17" s="302"/>
      <c r="S17" s="302"/>
      <c r="T17" s="303"/>
      <c r="U17" s="332" t="s">
        <v>11</v>
      </c>
      <c r="V17" s="332"/>
      <c r="W17" s="332"/>
      <c r="X17" s="332"/>
      <c r="Y17" s="332"/>
      <c r="Z17" s="332"/>
      <c r="AA17" s="333"/>
      <c r="AB17" s="334" t="s">
        <v>12</v>
      </c>
      <c r="AC17" s="332"/>
      <c r="AD17" s="332"/>
      <c r="AE17" s="332"/>
      <c r="AF17" s="332"/>
      <c r="AG17" s="332"/>
      <c r="AH17" s="333"/>
      <c r="AI17" s="334" t="s">
        <v>13</v>
      </c>
      <c r="AJ17" s="332"/>
      <c r="AK17" s="332"/>
      <c r="AL17" s="332"/>
      <c r="AM17" s="332"/>
      <c r="AN17" s="332"/>
      <c r="AO17" s="333"/>
      <c r="AP17" s="334" t="s">
        <v>14</v>
      </c>
      <c r="AQ17" s="332"/>
      <c r="AR17" s="332"/>
      <c r="AS17" s="332"/>
      <c r="AT17" s="332"/>
      <c r="AU17" s="332"/>
      <c r="AV17" s="333"/>
      <c r="AW17" s="334" t="s">
        <v>15</v>
      </c>
      <c r="AX17" s="332"/>
      <c r="AY17" s="332"/>
      <c r="AZ17" s="322"/>
      <c r="BA17" s="323"/>
      <c r="BB17" s="328"/>
      <c r="BC17" s="329"/>
      <c r="BD17" s="301"/>
      <c r="BE17" s="302"/>
      <c r="BF17" s="302"/>
      <c r="BG17" s="302"/>
      <c r="BH17" s="303"/>
    </row>
    <row r="18" spans="2:60" ht="20.25" customHeight="1" x14ac:dyDescent="0.45">
      <c r="B18" s="309"/>
      <c r="C18" s="301"/>
      <c r="D18" s="302"/>
      <c r="E18" s="312"/>
      <c r="F18" s="184"/>
      <c r="G18" s="187"/>
      <c r="H18" s="315"/>
      <c r="I18" s="318"/>
      <c r="J18" s="302"/>
      <c r="K18" s="302"/>
      <c r="L18" s="312"/>
      <c r="M18" s="318"/>
      <c r="N18" s="302"/>
      <c r="O18" s="312"/>
      <c r="P18" s="318"/>
      <c r="Q18" s="302"/>
      <c r="R18" s="302"/>
      <c r="S18" s="302"/>
      <c r="T18" s="303"/>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22"/>
      <c r="BA18" s="323"/>
      <c r="BB18" s="328"/>
      <c r="BC18" s="329"/>
      <c r="BD18" s="301"/>
      <c r="BE18" s="302"/>
      <c r="BF18" s="302"/>
      <c r="BG18" s="302"/>
      <c r="BH18" s="303"/>
    </row>
    <row r="19" spans="2:60" ht="20.25" hidden="1" customHeight="1" x14ac:dyDescent="0.45">
      <c r="B19" s="309"/>
      <c r="C19" s="301"/>
      <c r="D19" s="302"/>
      <c r="E19" s="312"/>
      <c r="F19" s="184"/>
      <c r="G19" s="187"/>
      <c r="H19" s="315"/>
      <c r="I19" s="318"/>
      <c r="J19" s="302"/>
      <c r="K19" s="302"/>
      <c r="L19" s="312"/>
      <c r="M19" s="318"/>
      <c r="N19" s="302"/>
      <c r="O19" s="312"/>
      <c r="P19" s="318"/>
      <c r="Q19" s="302"/>
      <c r="R19" s="302"/>
      <c r="S19" s="302"/>
      <c r="T19" s="303"/>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22"/>
      <c r="BA19" s="323"/>
      <c r="BB19" s="328"/>
      <c r="BC19" s="329"/>
      <c r="BD19" s="301"/>
      <c r="BE19" s="302"/>
      <c r="BF19" s="302"/>
      <c r="BG19" s="302"/>
      <c r="BH19" s="303"/>
    </row>
    <row r="20" spans="2:60" ht="20.25" customHeight="1" thickBot="1" x14ac:dyDescent="0.5">
      <c r="B20" s="310"/>
      <c r="C20" s="304"/>
      <c r="D20" s="305"/>
      <c r="E20" s="313"/>
      <c r="F20" s="185"/>
      <c r="G20" s="188"/>
      <c r="H20" s="316"/>
      <c r="I20" s="319"/>
      <c r="J20" s="305"/>
      <c r="K20" s="305"/>
      <c r="L20" s="313"/>
      <c r="M20" s="319"/>
      <c r="N20" s="305"/>
      <c r="O20" s="313"/>
      <c r="P20" s="319"/>
      <c r="Q20" s="305"/>
      <c r="R20" s="305"/>
      <c r="S20" s="305"/>
      <c r="T20" s="306"/>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24"/>
      <c r="BA20" s="325"/>
      <c r="BB20" s="330"/>
      <c r="BC20" s="331"/>
      <c r="BD20" s="304"/>
      <c r="BE20" s="305"/>
      <c r="BF20" s="305"/>
      <c r="BG20" s="305"/>
      <c r="BH20" s="306"/>
    </row>
    <row r="21" spans="2:60" ht="20.25" customHeight="1" x14ac:dyDescent="0.45">
      <c r="B21" s="122"/>
      <c r="C21" s="372"/>
      <c r="D21" s="373"/>
      <c r="E21" s="374"/>
      <c r="F21" s="181"/>
      <c r="G21" s="182"/>
      <c r="H21" s="339"/>
      <c r="I21" s="384"/>
      <c r="J21" s="385"/>
      <c r="K21" s="385"/>
      <c r="L21" s="386"/>
      <c r="M21" s="340"/>
      <c r="N21" s="341"/>
      <c r="O21" s="342"/>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2"/>
      <c r="BA21" s="283"/>
      <c r="BB21" s="284"/>
      <c r="BC21" s="283"/>
      <c r="BD21" s="285"/>
      <c r="BE21" s="286"/>
      <c r="BF21" s="286"/>
      <c r="BG21" s="286"/>
      <c r="BH21" s="287"/>
    </row>
    <row r="22" spans="2:60" ht="20.25" customHeight="1" x14ac:dyDescent="0.45">
      <c r="B22" s="125">
        <v>1</v>
      </c>
      <c r="C22" s="375"/>
      <c r="D22" s="376"/>
      <c r="E22" s="377"/>
      <c r="F22" s="178">
        <f>C21</f>
        <v>0</v>
      </c>
      <c r="G22" s="174"/>
      <c r="H22" s="336"/>
      <c r="I22" s="260"/>
      <c r="J22" s="261"/>
      <c r="K22" s="261"/>
      <c r="L22" s="262"/>
      <c r="M22" s="273"/>
      <c r="N22" s="274"/>
      <c r="O22" s="275"/>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51">
        <f>IF($BC$3="４週",SUM(U22:AV22),IF($BC$3="暦月",SUM(U22:AY22),""))</f>
        <v>0</v>
      </c>
      <c r="BA22" s="252"/>
      <c r="BB22" s="253">
        <f>IF($BC$3="４週",AZ22/4,IF($BC$3="暦月",(AZ22/($BC$8/7)),""))</f>
        <v>0</v>
      </c>
      <c r="BC22" s="252"/>
      <c r="BD22" s="245"/>
      <c r="BE22" s="246"/>
      <c r="BF22" s="246"/>
      <c r="BG22" s="246"/>
      <c r="BH22" s="247"/>
    </row>
    <row r="23" spans="2:60" ht="20.25" customHeight="1" x14ac:dyDescent="0.45">
      <c r="B23" s="127"/>
      <c r="C23" s="378"/>
      <c r="D23" s="379"/>
      <c r="E23" s="380"/>
      <c r="F23" s="179"/>
      <c r="G23" s="175">
        <f>C21</f>
        <v>0</v>
      </c>
      <c r="H23" s="337"/>
      <c r="I23" s="263"/>
      <c r="J23" s="264"/>
      <c r="K23" s="264"/>
      <c r="L23" s="265"/>
      <c r="M23" s="276"/>
      <c r="N23" s="277"/>
      <c r="O23" s="278"/>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4">
        <f>IF($BC$3="４週",SUM(U23:AV23),IF($BC$3="暦月",SUM(U23:AY23),""))</f>
        <v>0</v>
      </c>
      <c r="BA23" s="255"/>
      <c r="BB23" s="256">
        <f>IF($BC$3="４週",AZ23/4,IF($BC$3="暦月",(AZ23/($BC$8/7)),""))</f>
        <v>0</v>
      </c>
      <c r="BC23" s="255"/>
      <c r="BD23" s="248"/>
      <c r="BE23" s="249"/>
      <c r="BF23" s="249"/>
      <c r="BG23" s="249"/>
      <c r="BH23" s="250"/>
    </row>
    <row r="24" spans="2:60" ht="20.25" customHeight="1" x14ac:dyDescent="0.45">
      <c r="B24" s="129"/>
      <c r="C24" s="381"/>
      <c r="D24" s="382"/>
      <c r="E24" s="383"/>
      <c r="F24" s="177"/>
      <c r="G24" s="173"/>
      <c r="H24" s="343"/>
      <c r="I24" s="257"/>
      <c r="J24" s="258"/>
      <c r="K24" s="258"/>
      <c r="L24" s="259"/>
      <c r="M24" s="270"/>
      <c r="N24" s="271"/>
      <c r="O24" s="272"/>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79"/>
      <c r="BA24" s="280"/>
      <c r="BB24" s="281"/>
      <c r="BC24" s="280"/>
      <c r="BD24" s="242"/>
      <c r="BE24" s="243"/>
      <c r="BF24" s="243"/>
      <c r="BG24" s="243"/>
      <c r="BH24" s="244"/>
    </row>
    <row r="25" spans="2:60" ht="20.25" customHeight="1" x14ac:dyDescent="0.45">
      <c r="B25" s="125">
        <f>B22+1</f>
        <v>2</v>
      </c>
      <c r="C25" s="375"/>
      <c r="D25" s="376"/>
      <c r="E25" s="377"/>
      <c r="F25" s="178">
        <f>C24</f>
        <v>0</v>
      </c>
      <c r="G25" s="174"/>
      <c r="H25" s="336"/>
      <c r="I25" s="260"/>
      <c r="J25" s="261"/>
      <c r="K25" s="261"/>
      <c r="L25" s="262"/>
      <c r="M25" s="273"/>
      <c r="N25" s="274"/>
      <c r="O25" s="275"/>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51">
        <f>IF($BC$3="４週",SUM(U25:AV25),IF($BC$3="暦月",SUM(U25:AY25),""))</f>
        <v>0</v>
      </c>
      <c r="BA25" s="252"/>
      <c r="BB25" s="253">
        <f>IF($BC$3="４週",AZ25/4,IF($BC$3="暦月",(AZ25/($BC$8/7)),""))</f>
        <v>0</v>
      </c>
      <c r="BC25" s="252"/>
      <c r="BD25" s="245"/>
      <c r="BE25" s="246"/>
      <c r="BF25" s="246"/>
      <c r="BG25" s="246"/>
      <c r="BH25" s="247"/>
    </row>
    <row r="26" spans="2:60" ht="20.25" customHeight="1" x14ac:dyDescent="0.45">
      <c r="B26" s="127"/>
      <c r="C26" s="378"/>
      <c r="D26" s="379"/>
      <c r="E26" s="380"/>
      <c r="F26" s="179"/>
      <c r="G26" s="175">
        <f>C24</f>
        <v>0</v>
      </c>
      <c r="H26" s="337"/>
      <c r="I26" s="263"/>
      <c r="J26" s="264"/>
      <c r="K26" s="264"/>
      <c r="L26" s="265"/>
      <c r="M26" s="276"/>
      <c r="N26" s="277"/>
      <c r="O26" s="278"/>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4">
        <f>IF($BC$3="４週",SUM(U26:AV26),IF($BC$3="暦月",SUM(U26:AY26),""))</f>
        <v>0</v>
      </c>
      <c r="BA26" s="255"/>
      <c r="BB26" s="256">
        <f>IF($BC$3="４週",AZ26/4,IF($BC$3="暦月",(AZ26/($BC$8/7)),""))</f>
        <v>0</v>
      </c>
      <c r="BC26" s="255"/>
      <c r="BD26" s="248"/>
      <c r="BE26" s="249"/>
      <c r="BF26" s="249"/>
      <c r="BG26" s="249"/>
      <c r="BH26" s="250"/>
    </row>
    <row r="27" spans="2:60" ht="20.25" customHeight="1" x14ac:dyDescent="0.45">
      <c r="B27" s="129"/>
      <c r="C27" s="381"/>
      <c r="D27" s="382"/>
      <c r="E27" s="383"/>
      <c r="F27" s="178"/>
      <c r="G27" s="174"/>
      <c r="H27" s="335"/>
      <c r="I27" s="257"/>
      <c r="J27" s="258"/>
      <c r="K27" s="258"/>
      <c r="L27" s="259"/>
      <c r="M27" s="270"/>
      <c r="N27" s="271"/>
      <c r="O27" s="272"/>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79"/>
      <c r="BA27" s="280"/>
      <c r="BB27" s="281"/>
      <c r="BC27" s="280"/>
      <c r="BD27" s="242"/>
      <c r="BE27" s="243"/>
      <c r="BF27" s="243"/>
      <c r="BG27" s="243"/>
      <c r="BH27" s="244"/>
    </row>
    <row r="28" spans="2:60" ht="20.25" customHeight="1" x14ac:dyDescent="0.45">
      <c r="B28" s="125">
        <f>B25+1</f>
        <v>3</v>
      </c>
      <c r="C28" s="375"/>
      <c r="D28" s="376"/>
      <c r="E28" s="377"/>
      <c r="F28" s="178">
        <f>C27</f>
        <v>0</v>
      </c>
      <c r="G28" s="174"/>
      <c r="H28" s="336"/>
      <c r="I28" s="260"/>
      <c r="J28" s="261"/>
      <c r="K28" s="261"/>
      <c r="L28" s="262"/>
      <c r="M28" s="273"/>
      <c r="N28" s="274"/>
      <c r="O28" s="275"/>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51">
        <f>IF($BC$3="４週",SUM(U28:AV28),IF($BC$3="暦月",SUM(U28:AY28),""))</f>
        <v>0</v>
      </c>
      <c r="BA28" s="252"/>
      <c r="BB28" s="253">
        <f>IF($BC$3="４週",AZ28/4,IF($BC$3="暦月",(AZ28/($BC$8/7)),""))</f>
        <v>0</v>
      </c>
      <c r="BC28" s="252"/>
      <c r="BD28" s="245"/>
      <c r="BE28" s="246"/>
      <c r="BF28" s="246"/>
      <c r="BG28" s="246"/>
      <c r="BH28" s="247"/>
    </row>
    <row r="29" spans="2:60" ht="20.25" customHeight="1" x14ac:dyDescent="0.45">
      <c r="B29" s="127"/>
      <c r="C29" s="378"/>
      <c r="D29" s="379"/>
      <c r="E29" s="380"/>
      <c r="F29" s="179"/>
      <c r="G29" s="175">
        <f>C27</f>
        <v>0</v>
      </c>
      <c r="H29" s="337"/>
      <c r="I29" s="263"/>
      <c r="J29" s="264"/>
      <c r="K29" s="264"/>
      <c r="L29" s="265"/>
      <c r="M29" s="276"/>
      <c r="N29" s="277"/>
      <c r="O29" s="278"/>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4">
        <f>IF($BC$3="４週",SUM(U29:AV29),IF($BC$3="暦月",SUM(U29:AY29),""))</f>
        <v>0</v>
      </c>
      <c r="BA29" s="255"/>
      <c r="BB29" s="256">
        <f>IF($BC$3="４週",AZ29/4,IF($BC$3="暦月",(AZ29/($BC$8/7)),""))</f>
        <v>0</v>
      </c>
      <c r="BC29" s="255"/>
      <c r="BD29" s="248"/>
      <c r="BE29" s="249"/>
      <c r="BF29" s="249"/>
      <c r="BG29" s="249"/>
      <c r="BH29" s="250"/>
    </row>
    <row r="30" spans="2:60" ht="20.25" customHeight="1" x14ac:dyDescent="0.45">
      <c r="B30" s="129"/>
      <c r="C30" s="381"/>
      <c r="D30" s="382"/>
      <c r="E30" s="383"/>
      <c r="F30" s="178"/>
      <c r="G30" s="174"/>
      <c r="H30" s="335"/>
      <c r="I30" s="257"/>
      <c r="J30" s="258"/>
      <c r="K30" s="258"/>
      <c r="L30" s="259"/>
      <c r="M30" s="270"/>
      <c r="N30" s="271"/>
      <c r="O30" s="272"/>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79"/>
      <c r="BA30" s="280"/>
      <c r="BB30" s="281"/>
      <c r="BC30" s="280"/>
      <c r="BD30" s="242"/>
      <c r="BE30" s="243"/>
      <c r="BF30" s="243"/>
      <c r="BG30" s="243"/>
      <c r="BH30" s="244"/>
    </row>
    <row r="31" spans="2:60" ht="20.25" customHeight="1" x14ac:dyDescent="0.45">
      <c r="B31" s="125">
        <f>B28+1</f>
        <v>4</v>
      </c>
      <c r="C31" s="375"/>
      <c r="D31" s="376"/>
      <c r="E31" s="377"/>
      <c r="F31" s="178">
        <f>C30</f>
        <v>0</v>
      </c>
      <c r="G31" s="174"/>
      <c r="H31" s="336"/>
      <c r="I31" s="260"/>
      <c r="J31" s="261"/>
      <c r="K31" s="261"/>
      <c r="L31" s="262"/>
      <c r="M31" s="273"/>
      <c r="N31" s="274"/>
      <c r="O31" s="275"/>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51">
        <f>IF($BC$3="４週",SUM(U31:AV31),IF($BC$3="暦月",SUM(U31:AY31),""))</f>
        <v>0</v>
      </c>
      <c r="BA31" s="252"/>
      <c r="BB31" s="253">
        <f>IF($BC$3="４週",AZ31/4,IF($BC$3="暦月",(AZ31/($BC$8/7)),""))</f>
        <v>0</v>
      </c>
      <c r="BC31" s="252"/>
      <c r="BD31" s="245"/>
      <c r="BE31" s="246"/>
      <c r="BF31" s="246"/>
      <c r="BG31" s="246"/>
      <c r="BH31" s="247"/>
    </row>
    <row r="32" spans="2:60" ht="20.25" customHeight="1" x14ac:dyDescent="0.45">
      <c r="B32" s="127"/>
      <c r="C32" s="378"/>
      <c r="D32" s="379"/>
      <c r="E32" s="380"/>
      <c r="F32" s="179"/>
      <c r="G32" s="175">
        <f>C30</f>
        <v>0</v>
      </c>
      <c r="H32" s="337"/>
      <c r="I32" s="263"/>
      <c r="J32" s="264"/>
      <c r="K32" s="264"/>
      <c r="L32" s="265"/>
      <c r="M32" s="276"/>
      <c r="N32" s="277"/>
      <c r="O32" s="278"/>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4">
        <f>IF($BC$3="４週",SUM(U32:AV32),IF($BC$3="暦月",SUM(U32:AY32),""))</f>
        <v>0</v>
      </c>
      <c r="BA32" s="255"/>
      <c r="BB32" s="256">
        <f>IF($BC$3="４週",AZ32/4,IF($BC$3="暦月",(AZ32/($BC$8/7)),""))</f>
        <v>0</v>
      </c>
      <c r="BC32" s="255"/>
      <c r="BD32" s="248"/>
      <c r="BE32" s="249"/>
      <c r="BF32" s="249"/>
      <c r="BG32" s="249"/>
      <c r="BH32" s="250"/>
    </row>
    <row r="33" spans="2:60" ht="20.25" customHeight="1" x14ac:dyDescent="0.45">
      <c r="B33" s="129"/>
      <c r="C33" s="381"/>
      <c r="D33" s="382"/>
      <c r="E33" s="383"/>
      <c r="F33" s="178"/>
      <c r="G33" s="174"/>
      <c r="H33" s="335"/>
      <c r="I33" s="257"/>
      <c r="J33" s="258"/>
      <c r="K33" s="258"/>
      <c r="L33" s="259"/>
      <c r="M33" s="270"/>
      <c r="N33" s="271"/>
      <c r="O33" s="272"/>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79"/>
      <c r="BA33" s="280"/>
      <c r="BB33" s="281"/>
      <c r="BC33" s="280"/>
      <c r="BD33" s="242"/>
      <c r="BE33" s="243"/>
      <c r="BF33" s="243"/>
      <c r="BG33" s="243"/>
      <c r="BH33" s="244"/>
    </row>
    <row r="34" spans="2:60" ht="20.25" customHeight="1" x14ac:dyDescent="0.45">
      <c r="B34" s="125">
        <f>B31+1</f>
        <v>5</v>
      </c>
      <c r="C34" s="375"/>
      <c r="D34" s="376"/>
      <c r="E34" s="377"/>
      <c r="F34" s="178">
        <f>C33</f>
        <v>0</v>
      </c>
      <c r="G34" s="174"/>
      <c r="H34" s="336"/>
      <c r="I34" s="260"/>
      <c r="J34" s="261"/>
      <c r="K34" s="261"/>
      <c r="L34" s="262"/>
      <c r="M34" s="273"/>
      <c r="N34" s="274"/>
      <c r="O34" s="275"/>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51">
        <f>IF($BC$3="４週",SUM(U34:AV34),IF($BC$3="暦月",SUM(U34:AY34),""))</f>
        <v>0</v>
      </c>
      <c r="BA34" s="252"/>
      <c r="BB34" s="253">
        <f>IF($BC$3="４週",AZ34/4,IF($BC$3="暦月",(AZ34/($BC$8/7)),""))</f>
        <v>0</v>
      </c>
      <c r="BC34" s="252"/>
      <c r="BD34" s="245"/>
      <c r="BE34" s="246"/>
      <c r="BF34" s="246"/>
      <c r="BG34" s="246"/>
      <c r="BH34" s="247"/>
    </row>
    <row r="35" spans="2:60" ht="20.25" customHeight="1" x14ac:dyDescent="0.45">
      <c r="B35" s="127"/>
      <c r="C35" s="378"/>
      <c r="D35" s="379"/>
      <c r="E35" s="380"/>
      <c r="F35" s="179"/>
      <c r="G35" s="175">
        <f>C33</f>
        <v>0</v>
      </c>
      <c r="H35" s="337"/>
      <c r="I35" s="263"/>
      <c r="J35" s="264"/>
      <c r="K35" s="264"/>
      <c r="L35" s="265"/>
      <c r="M35" s="276"/>
      <c r="N35" s="277"/>
      <c r="O35" s="278"/>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4">
        <f>IF($BC$3="４週",SUM(U35:AV35),IF($BC$3="暦月",SUM(U35:AY35),""))</f>
        <v>0</v>
      </c>
      <c r="BA35" s="255"/>
      <c r="BB35" s="256">
        <f>IF($BC$3="４週",AZ35/4,IF($BC$3="暦月",(AZ35/($BC$8/7)),""))</f>
        <v>0</v>
      </c>
      <c r="BC35" s="255"/>
      <c r="BD35" s="248"/>
      <c r="BE35" s="249"/>
      <c r="BF35" s="249"/>
      <c r="BG35" s="249"/>
      <c r="BH35" s="250"/>
    </row>
    <row r="36" spans="2:60" ht="20.25" customHeight="1" x14ac:dyDescent="0.45">
      <c r="B36" s="129"/>
      <c r="C36" s="381"/>
      <c r="D36" s="382"/>
      <c r="E36" s="383"/>
      <c r="F36" s="178"/>
      <c r="G36" s="174"/>
      <c r="H36" s="335"/>
      <c r="I36" s="257"/>
      <c r="J36" s="258"/>
      <c r="K36" s="258"/>
      <c r="L36" s="259"/>
      <c r="M36" s="270"/>
      <c r="N36" s="271"/>
      <c r="O36" s="272"/>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79"/>
      <c r="BA36" s="280"/>
      <c r="BB36" s="281"/>
      <c r="BC36" s="280"/>
      <c r="BD36" s="242"/>
      <c r="BE36" s="243"/>
      <c r="BF36" s="243"/>
      <c r="BG36" s="243"/>
      <c r="BH36" s="244"/>
    </row>
    <row r="37" spans="2:60" ht="20.25" customHeight="1" x14ac:dyDescent="0.45">
      <c r="B37" s="125">
        <f>B34+1</f>
        <v>6</v>
      </c>
      <c r="C37" s="375"/>
      <c r="D37" s="376"/>
      <c r="E37" s="377"/>
      <c r="F37" s="178">
        <f>C36</f>
        <v>0</v>
      </c>
      <c r="G37" s="174"/>
      <c r="H37" s="336"/>
      <c r="I37" s="260"/>
      <c r="J37" s="261"/>
      <c r="K37" s="261"/>
      <c r="L37" s="262"/>
      <c r="M37" s="273"/>
      <c r="N37" s="274"/>
      <c r="O37" s="275"/>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51">
        <f>IF($BC$3="４週",SUM(U37:AV37),IF($BC$3="暦月",SUM(U37:AY37),""))</f>
        <v>0</v>
      </c>
      <c r="BA37" s="252"/>
      <c r="BB37" s="253">
        <f>IF($BC$3="４週",AZ37/4,IF($BC$3="暦月",(AZ37/($BC$8/7)),""))</f>
        <v>0</v>
      </c>
      <c r="BC37" s="252"/>
      <c r="BD37" s="245"/>
      <c r="BE37" s="246"/>
      <c r="BF37" s="246"/>
      <c r="BG37" s="246"/>
      <c r="BH37" s="247"/>
    </row>
    <row r="38" spans="2:60" ht="20.25" customHeight="1" x14ac:dyDescent="0.45">
      <c r="B38" s="127"/>
      <c r="C38" s="378"/>
      <c r="D38" s="379"/>
      <c r="E38" s="380"/>
      <c r="F38" s="179"/>
      <c r="G38" s="175">
        <f>C36</f>
        <v>0</v>
      </c>
      <c r="H38" s="337"/>
      <c r="I38" s="263"/>
      <c r="J38" s="264"/>
      <c r="K38" s="264"/>
      <c r="L38" s="265"/>
      <c r="M38" s="276"/>
      <c r="N38" s="277"/>
      <c r="O38" s="278"/>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4">
        <f>IF($BC$3="４週",SUM(U38:AV38),IF($BC$3="暦月",SUM(U38:AY38),""))</f>
        <v>0</v>
      </c>
      <c r="BA38" s="255"/>
      <c r="BB38" s="256">
        <f>IF($BC$3="４週",AZ38/4,IF($BC$3="暦月",(AZ38/($BC$8/7)),""))</f>
        <v>0</v>
      </c>
      <c r="BC38" s="255"/>
      <c r="BD38" s="248"/>
      <c r="BE38" s="249"/>
      <c r="BF38" s="249"/>
      <c r="BG38" s="249"/>
      <c r="BH38" s="250"/>
    </row>
    <row r="39" spans="2:60" ht="20.25" customHeight="1" x14ac:dyDescent="0.45">
      <c r="B39" s="129"/>
      <c r="C39" s="381"/>
      <c r="D39" s="382"/>
      <c r="E39" s="383"/>
      <c r="F39" s="178"/>
      <c r="G39" s="174"/>
      <c r="H39" s="335"/>
      <c r="I39" s="257"/>
      <c r="J39" s="258"/>
      <c r="K39" s="258"/>
      <c r="L39" s="259"/>
      <c r="M39" s="270"/>
      <c r="N39" s="271"/>
      <c r="O39" s="272"/>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79"/>
      <c r="BA39" s="280"/>
      <c r="BB39" s="281"/>
      <c r="BC39" s="280"/>
      <c r="BD39" s="242"/>
      <c r="BE39" s="243"/>
      <c r="BF39" s="243"/>
      <c r="BG39" s="243"/>
      <c r="BH39" s="244"/>
    </row>
    <row r="40" spans="2:60" ht="20.25" customHeight="1" x14ac:dyDescent="0.45">
      <c r="B40" s="125">
        <f>B37+1</f>
        <v>7</v>
      </c>
      <c r="C40" s="375"/>
      <c r="D40" s="376"/>
      <c r="E40" s="377"/>
      <c r="F40" s="178">
        <f>C39</f>
        <v>0</v>
      </c>
      <c r="G40" s="174"/>
      <c r="H40" s="336"/>
      <c r="I40" s="260"/>
      <c r="J40" s="261"/>
      <c r="K40" s="261"/>
      <c r="L40" s="262"/>
      <c r="M40" s="273"/>
      <c r="N40" s="274"/>
      <c r="O40" s="275"/>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51">
        <f>IF($BC$3="４週",SUM(U40:AV40),IF($BC$3="暦月",SUM(U40:AY40),""))</f>
        <v>0</v>
      </c>
      <c r="BA40" s="252"/>
      <c r="BB40" s="253">
        <f>IF($BC$3="４週",AZ40/4,IF($BC$3="暦月",(AZ40/($BC$8/7)),""))</f>
        <v>0</v>
      </c>
      <c r="BC40" s="252"/>
      <c r="BD40" s="245"/>
      <c r="BE40" s="246"/>
      <c r="BF40" s="246"/>
      <c r="BG40" s="246"/>
      <c r="BH40" s="247"/>
    </row>
    <row r="41" spans="2:60" ht="20.25" customHeight="1" x14ac:dyDescent="0.45">
      <c r="B41" s="127"/>
      <c r="C41" s="378"/>
      <c r="D41" s="379"/>
      <c r="E41" s="380"/>
      <c r="F41" s="179"/>
      <c r="G41" s="175">
        <f>C39</f>
        <v>0</v>
      </c>
      <c r="H41" s="337"/>
      <c r="I41" s="263"/>
      <c r="J41" s="264"/>
      <c r="K41" s="264"/>
      <c r="L41" s="265"/>
      <c r="M41" s="276"/>
      <c r="N41" s="277"/>
      <c r="O41" s="278"/>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4">
        <f>IF($BC$3="４週",SUM(U41:AV41),IF($BC$3="暦月",SUM(U41:AY41),""))</f>
        <v>0</v>
      </c>
      <c r="BA41" s="255"/>
      <c r="BB41" s="256">
        <f>IF($BC$3="４週",AZ41/4,IF($BC$3="暦月",(AZ41/($BC$8/7)),""))</f>
        <v>0</v>
      </c>
      <c r="BC41" s="255"/>
      <c r="BD41" s="248"/>
      <c r="BE41" s="249"/>
      <c r="BF41" s="249"/>
      <c r="BG41" s="249"/>
      <c r="BH41" s="250"/>
    </row>
    <row r="42" spans="2:60" ht="20.25" customHeight="1" x14ac:dyDescent="0.45">
      <c r="B42" s="129"/>
      <c r="C42" s="381"/>
      <c r="D42" s="382"/>
      <c r="E42" s="383"/>
      <c r="F42" s="178"/>
      <c r="G42" s="174"/>
      <c r="H42" s="335"/>
      <c r="I42" s="257"/>
      <c r="J42" s="258"/>
      <c r="K42" s="258"/>
      <c r="L42" s="259"/>
      <c r="M42" s="270"/>
      <c r="N42" s="271"/>
      <c r="O42" s="272"/>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79"/>
      <c r="BA42" s="280"/>
      <c r="BB42" s="281"/>
      <c r="BC42" s="280"/>
      <c r="BD42" s="242"/>
      <c r="BE42" s="243"/>
      <c r="BF42" s="243"/>
      <c r="BG42" s="243"/>
      <c r="BH42" s="244"/>
    </row>
    <row r="43" spans="2:60" ht="20.25" customHeight="1" x14ac:dyDescent="0.45">
      <c r="B43" s="125">
        <f>B40+1</f>
        <v>8</v>
      </c>
      <c r="C43" s="375"/>
      <c r="D43" s="376"/>
      <c r="E43" s="377"/>
      <c r="F43" s="178">
        <f>C42</f>
        <v>0</v>
      </c>
      <c r="G43" s="174"/>
      <c r="H43" s="336"/>
      <c r="I43" s="260"/>
      <c r="J43" s="261"/>
      <c r="K43" s="261"/>
      <c r="L43" s="262"/>
      <c r="M43" s="273"/>
      <c r="N43" s="274"/>
      <c r="O43" s="275"/>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51">
        <f>IF($BC$3="４週",SUM(U43:AV43),IF($BC$3="暦月",SUM(U43:AY43),""))</f>
        <v>0</v>
      </c>
      <c r="BA43" s="252"/>
      <c r="BB43" s="253">
        <f>IF($BC$3="４週",AZ43/4,IF($BC$3="暦月",(AZ43/($BC$8/7)),""))</f>
        <v>0</v>
      </c>
      <c r="BC43" s="252"/>
      <c r="BD43" s="245"/>
      <c r="BE43" s="246"/>
      <c r="BF43" s="246"/>
      <c r="BG43" s="246"/>
      <c r="BH43" s="247"/>
    </row>
    <row r="44" spans="2:60" ht="20.25" customHeight="1" x14ac:dyDescent="0.45">
      <c r="B44" s="127"/>
      <c r="C44" s="378"/>
      <c r="D44" s="379"/>
      <c r="E44" s="380"/>
      <c r="F44" s="179"/>
      <c r="G44" s="175">
        <f>C42</f>
        <v>0</v>
      </c>
      <c r="H44" s="337"/>
      <c r="I44" s="263"/>
      <c r="J44" s="264"/>
      <c r="K44" s="264"/>
      <c r="L44" s="265"/>
      <c r="M44" s="276"/>
      <c r="N44" s="277"/>
      <c r="O44" s="278"/>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4">
        <f>IF($BC$3="４週",SUM(U44:AV44),IF($BC$3="暦月",SUM(U44:AY44),""))</f>
        <v>0</v>
      </c>
      <c r="BA44" s="255"/>
      <c r="BB44" s="256">
        <f>IF($BC$3="４週",AZ44/4,IF($BC$3="暦月",(AZ44/($BC$8/7)),""))</f>
        <v>0</v>
      </c>
      <c r="BC44" s="255"/>
      <c r="BD44" s="248"/>
      <c r="BE44" s="249"/>
      <c r="BF44" s="249"/>
      <c r="BG44" s="249"/>
      <c r="BH44" s="250"/>
    </row>
    <row r="45" spans="2:60" ht="20.25" customHeight="1" x14ac:dyDescent="0.45">
      <c r="B45" s="129"/>
      <c r="C45" s="381"/>
      <c r="D45" s="382"/>
      <c r="E45" s="383"/>
      <c r="F45" s="178"/>
      <c r="G45" s="174"/>
      <c r="H45" s="335"/>
      <c r="I45" s="257"/>
      <c r="J45" s="258"/>
      <c r="K45" s="258"/>
      <c r="L45" s="259"/>
      <c r="M45" s="270"/>
      <c r="N45" s="271"/>
      <c r="O45" s="272"/>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79"/>
      <c r="BA45" s="280"/>
      <c r="BB45" s="281"/>
      <c r="BC45" s="280"/>
      <c r="BD45" s="242"/>
      <c r="BE45" s="243"/>
      <c r="BF45" s="243"/>
      <c r="BG45" s="243"/>
      <c r="BH45" s="244"/>
    </row>
    <row r="46" spans="2:60" ht="20.25" customHeight="1" x14ac:dyDescent="0.45">
      <c r="B46" s="125">
        <f>B43+1</f>
        <v>9</v>
      </c>
      <c r="C46" s="375"/>
      <c r="D46" s="376"/>
      <c r="E46" s="377"/>
      <c r="F46" s="178">
        <f>C45</f>
        <v>0</v>
      </c>
      <c r="G46" s="174"/>
      <c r="H46" s="336"/>
      <c r="I46" s="260"/>
      <c r="J46" s="261"/>
      <c r="K46" s="261"/>
      <c r="L46" s="262"/>
      <c r="M46" s="273"/>
      <c r="N46" s="274"/>
      <c r="O46" s="275"/>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51">
        <f>IF($BC$3="４週",SUM(U46:AV46),IF($BC$3="暦月",SUM(U46:AY46),""))</f>
        <v>0</v>
      </c>
      <c r="BA46" s="252"/>
      <c r="BB46" s="253">
        <f>IF($BC$3="４週",AZ46/4,IF($BC$3="暦月",(AZ46/($BC$8/7)),""))</f>
        <v>0</v>
      </c>
      <c r="BC46" s="252"/>
      <c r="BD46" s="245"/>
      <c r="BE46" s="246"/>
      <c r="BF46" s="246"/>
      <c r="BG46" s="246"/>
      <c r="BH46" s="247"/>
    </row>
    <row r="47" spans="2:60" ht="20.25" customHeight="1" x14ac:dyDescent="0.45">
      <c r="B47" s="127"/>
      <c r="C47" s="378"/>
      <c r="D47" s="379"/>
      <c r="E47" s="380"/>
      <c r="F47" s="179"/>
      <c r="G47" s="175">
        <f>C45</f>
        <v>0</v>
      </c>
      <c r="H47" s="337"/>
      <c r="I47" s="263"/>
      <c r="J47" s="264"/>
      <c r="K47" s="264"/>
      <c r="L47" s="265"/>
      <c r="M47" s="276"/>
      <c r="N47" s="277"/>
      <c r="O47" s="278"/>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4">
        <f>IF($BC$3="４週",SUM(U47:AV47),IF($BC$3="暦月",SUM(U47:AY47),""))</f>
        <v>0</v>
      </c>
      <c r="BA47" s="255"/>
      <c r="BB47" s="256">
        <f>IF($BC$3="４週",AZ47/4,IF($BC$3="暦月",(AZ47/($BC$8/7)),""))</f>
        <v>0</v>
      </c>
      <c r="BC47" s="255"/>
      <c r="BD47" s="248"/>
      <c r="BE47" s="249"/>
      <c r="BF47" s="249"/>
      <c r="BG47" s="249"/>
      <c r="BH47" s="250"/>
    </row>
    <row r="48" spans="2:60" ht="20.25" customHeight="1" x14ac:dyDescent="0.45">
      <c r="B48" s="129"/>
      <c r="C48" s="381"/>
      <c r="D48" s="382"/>
      <c r="E48" s="383"/>
      <c r="F48" s="178"/>
      <c r="G48" s="174"/>
      <c r="H48" s="335"/>
      <c r="I48" s="257"/>
      <c r="J48" s="258"/>
      <c r="K48" s="258"/>
      <c r="L48" s="259"/>
      <c r="M48" s="270"/>
      <c r="N48" s="271"/>
      <c r="O48" s="272"/>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79"/>
      <c r="BA48" s="280"/>
      <c r="BB48" s="281"/>
      <c r="BC48" s="280"/>
      <c r="BD48" s="242"/>
      <c r="BE48" s="243"/>
      <c r="BF48" s="243"/>
      <c r="BG48" s="243"/>
      <c r="BH48" s="244"/>
    </row>
    <row r="49" spans="2:60" ht="20.25" customHeight="1" x14ac:dyDescent="0.45">
      <c r="B49" s="125">
        <f>B46+1</f>
        <v>10</v>
      </c>
      <c r="C49" s="375"/>
      <c r="D49" s="376"/>
      <c r="E49" s="377"/>
      <c r="F49" s="178">
        <f>C48</f>
        <v>0</v>
      </c>
      <c r="G49" s="174"/>
      <c r="H49" s="336"/>
      <c r="I49" s="260"/>
      <c r="J49" s="261"/>
      <c r="K49" s="261"/>
      <c r="L49" s="262"/>
      <c r="M49" s="273"/>
      <c r="N49" s="274"/>
      <c r="O49" s="275"/>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51">
        <f>IF($BC$3="４週",SUM(U49:AV49),IF($BC$3="暦月",SUM(U49:AY49),""))</f>
        <v>0</v>
      </c>
      <c r="BA49" s="252"/>
      <c r="BB49" s="253">
        <f>IF($BC$3="４週",AZ49/4,IF($BC$3="暦月",(AZ49/($BC$8/7)),""))</f>
        <v>0</v>
      </c>
      <c r="BC49" s="252"/>
      <c r="BD49" s="245"/>
      <c r="BE49" s="246"/>
      <c r="BF49" s="246"/>
      <c r="BG49" s="246"/>
      <c r="BH49" s="247"/>
    </row>
    <row r="50" spans="2:60" ht="20.25" customHeight="1" x14ac:dyDescent="0.45">
      <c r="B50" s="127"/>
      <c r="C50" s="378"/>
      <c r="D50" s="379"/>
      <c r="E50" s="380"/>
      <c r="F50" s="179"/>
      <c r="G50" s="175">
        <f>C48</f>
        <v>0</v>
      </c>
      <c r="H50" s="337"/>
      <c r="I50" s="263"/>
      <c r="J50" s="264"/>
      <c r="K50" s="264"/>
      <c r="L50" s="265"/>
      <c r="M50" s="276"/>
      <c r="N50" s="277"/>
      <c r="O50" s="278"/>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4">
        <f>IF($BC$3="４週",SUM(U50:AV50),IF($BC$3="暦月",SUM(U50:AY50),""))</f>
        <v>0</v>
      </c>
      <c r="BA50" s="255"/>
      <c r="BB50" s="256">
        <f>IF($BC$3="４週",AZ50/4,IF($BC$3="暦月",(AZ50/($BC$8/7)),""))</f>
        <v>0</v>
      </c>
      <c r="BC50" s="255"/>
      <c r="BD50" s="248"/>
      <c r="BE50" s="249"/>
      <c r="BF50" s="249"/>
      <c r="BG50" s="249"/>
      <c r="BH50" s="250"/>
    </row>
    <row r="51" spans="2:60" ht="20.25" customHeight="1" x14ac:dyDescent="0.45">
      <c r="B51" s="129"/>
      <c r="C51" s="381"/>
      <c r="D51" s="382"/>
      <c r="E51" s="383"/>
      <c r="F51" s="178"/>
      <c r="G51" s="174"/>
      <c r="H51" s="335"/>
      <c r="I51" s="257"/>
      <c r="J51" s="258"/>
      <c r="K51" s="258"/>
      <c r="L51" s="259"/>
      <c r="M51" s="270"/>
      <c r="N51" s="271"/>
      <c r="O51" s="272"/>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79"/>
      <c r="BA51" s="280"/>
      <c r="BB51" s="281"/>
      <c r="BC51" s="280"/>
      <c r="BD51" s="242"/>
      <c r="BE51" s="243"/>
      <c r="BF51" s="243"/>
      <c r="BG51" s="243"/>
      <c r="BH51" s="244"/>
    </row>
    <row r="52" spans="2:60" ht="20.25" customHeight="1" x14ac:dyDescent="0.45">
      <c r="B52" s="125">
        <f>B49+1</f>
        <v>11</v>
      </c>
      <c r="C52" s="375"/>
      <c r="D52" s="376"/>
      <c r="E52" s="377"/>
      <c r="F52" s="178">
        <f>C51</f>
        <v>0</v>
      </c>
      <c r="G52" s="174"/>
      <c r="H52" s="336"/>
      <c r="I52" s="260"/>
      <c r="J52" s="261"/>
      <c r="K52" s="261"/>
      <c r="L52" s="262"/>
      <c r="M52" s="273"/>
      <c r="N52" s="274"/>
      <c r="O52" s="275"/>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51">
        <f>IF($BC$3="４週",SUM(U52:AV52),IF($BC$3="暦月",SUM(U52:AY52),""))</f>
        <v>0</v>
      </c>
      <c r="BA52" s="252"/>
      <c r="BB52" s="253">
        <f>IF($BC$3="４週",AZ52/4,IF($BC$3="暦月",(AZ52/($BC$8/7)),""))</f>
        <v>0</v>
      </c>
      <c r="BC52" s="252"/>
      <c r="BD52" s="245"/>
      <c r="BE52" s="246"/>
      <c r="BF52" s="246"/>
      <c r="BG52" s="246"/>
      <c r="BH52" s="247"/>
    </row>
    <row r="53" spans="2:60" ht="20.25" customHeight="1" x14ac:dyDescent="0.45">
      <c r="B53" s="127"/>
      <c r="C53" s="378"/>
      <c r="D53" s="379"/>
      <c r="E53" s="380"/>
      <c r="F53" s="179"/>
      <c r="G53" s="175">
        <f>C51</f>
        <v>0</v>
      </c>
      <c r="H53" s="337"/>
      <c r="I53" s="263"/>
      <c r="J53" s="264"/>
      <c r="K53" s="264"/>
      <c r="L53" s="265"/>
      <c r="M53" s="276"/>
      <c r="N53" s="277"/>
      <c r="O53" s="278"/>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4">
        <f>IF($BC$3="４週",SUM(U53:AV53),IF($BC$3="暦月",SUM(U53:AY53),""))</f>
        <v>0</v>
      </c>
      <c r="BA53" s="255"/>
      <c r="BB53" s="256">
        <f>IF($BC$3="４週",AZ53/4,IF($BC$3="暦月",(AZ53/($BC$8/7)),""))</f>
        <v>0</v>
      </c>
      <c r="BC53" s="255"/>
      <c r="BD53" s="248"/>
      <c r="BE53" s="249"/>
      <c r="BF53" s="249"/>
      <c r="BG53" s="249"/>
      <c r="BH53" s="250"/>
    </row>
    <row r="54" spans="2:60" ht="20.25" customHeight="1" x14ac:dyDescent="0.45">
      <c r="B54" s="129"/>
      <c r="C54" s="381"/>
      <c r="D54" s="382"/>
      <c r="E54" s="383"/>
      <c r="F54" s="178"/>
      <c r="G54" s="174"/>
      <c r="H54" s="335"/>
      <c r="I54" s="257"/>
      <c r="J54" s="258"/>
      <c r="K54" s="258"/>
      <c r="L54" s="259"/>
      <c r="M54" s="270"/>
      <c r="N54" s="271"/>
      <c r="O54" s="272"/>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79"/>
      <c r="BA54" s="280"/>
      <c r="BB54" s="281"/>
      <c r="BC54" s="280"/>
      <c r="BD54" s="242"/>
      <c r="BE54" s="243"/>
      <c r="BF54" s="243"/>
      <c r="BG54" s="243"/>
      <c r="BH54" s="244"/>
    </row>
    <row r="55" spans="2:60" ht="20.25" customHeight="1" x14ac:dyDescent="0.45">
      <c r="B55" s="125">
        <f>B52+1</f>
        <v>12</v>
      </c>
      <c r="C55" s="375"/>
      <c r="D55" s="376"/>
      <c r="E55" s="377"/>
      <c r="F55" s="178">
        <f>C54</f>
        <v>0</v>
      </c>
      <c r="G55" s="174"/>
      <c r="H55" s="336"/>
      <c r="I55" s="260"/>
      <c r="J55" s="261"/>
      <c r="K55" s="261"/>
      <c r="L55" s="262"/>
      <c r="M55" s="273"/>
      <c r="N55" s="274"/>
      <c r="O55" s="275"/>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51">
        <f>IF($BC$3="４週",SUM(U55:AV55),IF($BC$3="暦月",SUM(U55:AY55),""))</f>
        <v>0</v>
      </c>
      <c r="BA55" s="252"/>
      <c r="BB55" s="253">
        <f>IF($BC$3="４週",AZ55/4,IF($BC$3="暦月",(AZ55/($BC$8/7)),""))</f>
        <v>0</v>
      </c>
      <c r="BC55" s="252"/>
      <c r="BD55" s="245"/>
      <c r="BE55" s="246"/>
      <c r="BF55" s="246"/>
      <c r="BG55" s="246"/>
      <c r="BH55" s="247"/>
    </row>
    <row r="56" spans="2:60" ht="20.25" customHeight="1" x14ac:dyDescent="0.45">
      <c r="B56" s="127"/>
      <c r="C56" s="378"/>
      <c r="D56" s="379"/>
      <c r="E56" s="380"/>
      <c r="F56" s="179"/>
      <c r="G56" s="175">
        <f>C54</f>
        <v>0</v>
      </c>
      <c r="H56" s="337"/>
      <c r="I56" s="263"/>
      <c r="J56" s="264"/>
      <c r="K56" s="264"/>
      <c r="L56" s="265"/>
      <c r="M56" s="276"/>
      <c r="N56" s="277"/>
      <c r="O56" s="278"/>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4">
        <f>IF($BC$3="４週",SUM(U56:AV56),IF($BC$3="暦月",SUM(U56:AY56),""))</f>
        <v>0</v>
      </c>
      <c r="BA56" s="255"/>
      <c r="BB56" s="256">
        <f>IF($BC$3="４週",AZ56/4,IF($BC$3="暦月",(AZ56/($BC$8/7)),""))</f>
        <v>0</v>
      </c>
      <c r="BC56" s="255"/>
      <c r="BD56" s="248"/>
      <c r="BE56" s="249"/>
      <c r="BF56" s="249"/>
      <c r="BG56" s="249"/>
      <c r="BH56" s="250"/>
    </row>
    <row r="57" spans="2:60" ht="20.25" customHeight="1" x14ac:dyDescent="0.45">
      <c r="B57" s="129"/>
      <c r="C57" s="381"/>
      <c r="D57" s="382"/>
      <c r="E57" s="383"/>
      <c r="F57" s="178"/>
      <c r="G57" s="174"/>
      <c r="H57" s="335"/>
      <c r="I57" s="257"/>
      <c r="J57" s="258"/>
      <c r="K57" s="258"/>
      <c r="L57" s="259"/>
      <c r="M57" s="270"/>
      <c r="N57" s="271"/>
      <c r="O57" s="272"/>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79"/>
      <c r="BA57" s="280"/>
      <c r="BB57" s="281"/>
      <c r="BC57" s="280"/>
      <c r="BD57" s="242"/>
      <c r="BE57" s="243"/>
      <c r="BF57" s="243"/>
      <c r="BG57" s="243"/>
      <c r="BH57" s="244"/>
    </row>
    <row r="58" spans="2:60" ht="20.25" customHeight="1" x14ac:dyDescent="0.45">
      <c r="B58" s="125">
        <f>B55+1</f>
        <v>13</v>
      </c>
      <c r="C58" s="375"/>
      <c r="D58" s="376"/>
      <c r="E58" s="377"/>
      <c r="F58" s="178">
        <f>C57</f>
        <v>0</v>
      </c>
      <c r="G58" s="174"/>
      <c r="H58" s="336"/>
      <c r="I58" s="260"/>
      <c r="J58" s="261"/>
      <c r="K58" s="261"/>
      <c r="L58" s="262"/>
      <c r="M58" s="273"/>
      <c r="N58" s="274"/>
      <c r="O58" s="275"/>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51">
        <f>IF($BC$3="４週",SUM(U58:AV58),IF($BC$3="暦月",SUM(U58:AY58),""))</f>
        <v>0</v>
      </c>
      <c r="BA58" s="252"/>
      <c r="BB58" s="253">
        <f>IF($BC$3="４週",AZ58/4,IF($BC$3="暦月",(AZ58/($BC$8/7)),""))</f>
        <v>0</v>
      </c>
      <c r="BC58" s="252"/>
      <c r="BD58" s="245"/>
      <c r="BE58" s="246"/>
      <c r="BF58" s="246"/>
      <c r="BG58" s="246"/>
      <c r="BH58" s="247"/>
    </row>
    <row r="59" spans="2:60" ht="20.25" customHeight="1" x14ac:dyDescent="0.45">
      <c r="B59" s="127"/>
      <c r="C59" s="378"/>
      <c r="D59" s="379"/>
      <c r="E59" s="380"/>
      <c r="F59" s="179"/>
      <c r="G59" s="175">
        <f>C57</f>
        <v>0</v>
      </c>
      <c r="H59" s="337"/>
      <c r="I59" s="263"/>
      <c r="J59" s="264"/>
      <c r="K59" s="264"/>
      <c r="L59" s="265"/>
      <c r="M59" s="276"/>
      <c r="N59" s="277"/>
      <c r="O59" s="278"/>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4">
        <f>IF($BC$3="４週",SUM(U59:AV59),IF($BC$3="暦月",SUM(U59:AY59),""))</f>
        <v>0</v>
      </c>
      <c r="BA59" s="255"/>
      <c r="BB59" s="256">
        <f>IF($BC$3="４週",AZ59/4,IF($BC$3="暦月",(AZ59/($BC$8/7)),""))</f>
        <v>0</v>
      </c>
      <c r="BC59" s="255"/>
      <c r="BD59" s="248"/>
      <c r="BE59" s="249"/>
      <c r="BF59" s="249"/>
      <c r="BG59" s="249"/>
      <c r="BH59" s="250"/>
    </row>
    <row r="60" spans="2:60" ht="20.25" customHeight="1" x14ac:dyDescent="0.45">
      <c r="B60" s="129"/>
      <c r="C60" s="381"/>
      <c r="D60" s="382"/>
      <c r="E60" s="383"/>
      <c r="F60" s="178"/>
      <c r="G60" s="174"/>
      <c r="H60" s="335"/>
      <c r="I60" s="257"/>
      <c r="J60" s="258"/>
      <c r="K60" s="258"/>
      <c r="L60" s="259"/>
      <c r="M60" s="270"/>
      <c r="N60" s="271"/>
      <c r="O60" s="272"/>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79"/>
      <c r="BA60" s="280"/>
      <c r="BB60" s="281"/>
      <c r="BC60" s="280"/>
      <c r="BD60" s="242"/>
      <c r="BE60" s="243"/>
      <c r="BF60" s="243"/>
      <c r="BG60" s="243"/>
      <c r="BH60" s="244"/>
    </row>
    <row r="61" spans="2:60" ht="20.25" customHeight="1" x14ac:dyDescent="0.45">
      <c r="B61" s="125">
        <f>B58+1</f>
        <v>14</v>
      </c>
      <c r="C61" s="375"/>
      <c r="D61" s="376"/>
      <c r="E61" s="377"/>
      <c r="F61" s="178">
        <f>C60</f>
        <v>0</v>
      </c>
      <c r="G61" s="174"/>
      <c r="H61" s="336"/>
      <c r="I61" s="260"/>
      <c r="J61" s="261"/>
      <c r="K61" s="261"/>
      <c r="L61" s="262"/>
      <c r="M61" s="273"/>
      <c r="N61" s="274"/>
      <c r="O61" s="275"/>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51">
        <f>IF($BC$3="４週",SUM(U61:AV61),IF($BC$3="暦月",SUM(U61:AY61),""))</f>
        <v>0</v>
      </c>
      <c r="BA61" s="252"/>
      <c r="BB61" s="253">
        <f>IF($BC$3="４週",AZ61/4,IF($BC$3="暦月",(AZ61/($BC$8/7)),""))</f>
        <v>0</v>
      </c>
      <c r="BC61" s="252"/>
      <c r="BD61" s="245"/>
      <c r="BE61" s="246"/>
      <c r="BF61" s="246"/>
      <c r="BG61" s="246"/>
      <c r="BH61" s="247"/>
    </row>
    <row r="62" spans="2:60" ht="20.25" customHeight="1" x14ac:dyDescent="0.45">
      <c r="B62" s="127"/>
      <c r="C62" s="378"/>
      <c r="D62" s="379"/>
      <c r="E62" s="380"/>
      <c r="F62" s="179"/>
      <c r="G62" s="175">
        <f>C60</f>
        <v>0</v>
      </c>
      <c r="H62" s="337"/>
      <c r="I62" s="263"/>
      <c r="J62" s="264"/>
      <c r="K62" s="264"/>
      <c r="L62" s="265"/>
      <c r="M62" s="276"/>
      <c r="N62" s="277"/>
      <c r="O62" s="278"/>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4">
        <f>IF($BC$3="４週",SUM(U62:AV62),IF($BC$3="暦月",SUM(U62:AY62),""))</f>
        <v>0</v>
      </c>
      <c r="BA62" s="255"/>
      <c r="BB62" s="256">
        <f>IF($BC$3="４週",AZ62/4,IF($BC$3="暦月",(AZ62/($BC$8/7)),""))</f>
        <v>0</v>
      </c>
      <c r="BC62" s="255"/>
      <c r="BD62" s="248"/>
      <c r="BE62" s="249"/>
      <c r="BF62" s="249"/>
      <c r="BG62" s="249"/>
      <c r="BH62" s="250"/>
    </row>
    <row r="63" spans="2:60" ht="20.25" customHeight="1" x14ac:dyDescent="0.45">
      <c r="B63" s="129"/>
      <c r="C63" s="381"/>
      <c r="D63" s="382"/>
      <c r="E63" s="383"/>
      <c r="F63" s="178"/>
      <c r="G63" s="174"/>
      <c r="H63" s="335"/>
      <c r="I63" s="257"/>
      <c r="J63" s="258"/>
      <c r="K63" s="258"/>
      <c r="L63" s="259"/>
      <c r="M63" s="270"/>
      <c r="N63" s="271"/>
      <c r="O63" s="272"/>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79"/>
      <c r="BA63" s="280"/>
      <c r="BB63" s="281"/>
      <c r="BC63" s="280"/>
      <c r="BD63" s="242"/>
      <c r="BE63" s="243"/>
      <c r="BF63" s="243"/>
      <c r="BG63" s="243"/>
      <c r="BH63" s="244"/>
    </row>
    <row r="64" spans="2:60" ht="20.25" customHeight="1" x14ac:dyDescent="0.45">
      <c r="B64" s="125">
        <f>B61+1</f>
        <v>15</v>
      </c>
      <c r="C64" s="375"/>
      <c r="D64" s="376"/>
      <c r="E64" s="377"/>
      <c r="F64" s="178">
        <f>C63</f>
        <v>0</v>
      </c>
      <c r="G64" s="174"/>
      <c r="H64" s="336"/>
      <c r="I64" s="260"/>
      <c r="J64" s="261"/>
      <c r="K64" s="261"/>
      <c r="L64" s="262"/>
      <c r="M64" s="273"/>
      <c r="N64" s="274"/>
      <c r="O64" s="275"/>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51">
        <f>IF($BC$3="４週",SUM(U64:AV64),IF($BC$3="暦月",SUM(U64:AY64),""))</f>
        <v>0</v>
      </c>
      <c r="BA64" s="252"/>
      <c r="BB64" s="253">
        <f>IF($BC$3="４週",AZ64/4,IF($BC$3="暦月",(AZ64/($BC$8/7)),""))</f>
        <v>0</v>
      </c>
      <c r="BC64" s="252"/>
      <c r="BD64" s="245"/>
      <c r="BE64" s="246"/>
      <c r="BF64" s="246"/>
      <c r="BG64" s="246"/>
      <c r="BH64" s="247"/>
    </row>
    <row r="65" spans="2:60" ht="20.25" customHeight="1" x14ac:dyDescent="0.45">
      <c r="B65" s="127"/>
      <c r="C65" s="378"/>
      <c r="D65" s="379"/>
      <c r="E65" s="380"/>
      <c r="F65" s="179"/>
      <c r="G65" s="175">
        <f>C63</f>
        <v>0</v>
      </c>
      <c r="H65" s="337"/>
      <c r="I65" s="263"/>
      <c r="J65" s="264"/>
      <c r="K65" s="264"/>
      <c r="L65" s="265"/>
      <c r="M65" s="276"/>
      <c r="N65" s="277"/>
      <c r="O65" s="278"/>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4">
        <f>IF($BC$3="４週",SUM(U65:AV65),IF($BC$3="暦月",SUM(U65:AY65),""))</f>
        <v>0</v>
      </c>
      <c r="BA65" s="255"/>
      <c r="BB65" s="256">
        <f>IF($BC$3="４週",AZ65/4,IF($BC$3="暦月",(AZ65/($BC$8/7)),""))</f>
        <v>0</v>
      </c>
      <c r="BC65" s="255"/>
      <c r="BD65" s="248"/>
      <c r="BE65" s="249"/>
      <c r="BF65" s="249"/>
      <c r="BG65" s="249"/>
      <c r="BH65" s="250"/>
    </row>
    <row r="66" spans="2:60" ht="20.25" customHeight="1" x14ac:dyDescent="0.45">
      <c r="B66" s="129"/>
      <c r="C66" s="381"/>
      <c r="D66" s="382"/>
      <c r="E66" s="383"/>
      <c r="F66" s="178"/>
      <c r="G66" s="174"/>
      <c r="H66" s="335"/>
      <c r="I66" s="257"/>
      <c r="J66" s="258"/>
      <c r="K66" s="258"/>
      <c r="L66" s="259"/>
      <c r="M66" s="270"/>
      <c r="N66" s="271"/>
      <c r="O66" s="272"/>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79"/>
      <c r="BA66" s="280"/>
      <c r="BB66" s="281"/>
      <c r="BC66" s="280"/>
      <c r="BD66" s="242"/>
      <c r="BE66" s="243"/>
      <c r="BF66" s="243"/>
      <c r="BG66" s="243"/>
      <c r="BH66" s="244"/>
    </row>
    <row r="67" spans="2:60" ht="20.25" customHeight="1" x14ac:dyDescent="0.45">
      <c r="B67" s="125">
        <f>B64+1</f>
        <v>16</v>
      </c>
      <c r="C67" s="375"/>
      <c r="D67" s="376"/>
      <c r="E67" s="377"/>
      <c r="F67" s="178">
        <f>C66</f>
        <v>0</v>
      </c>
      <c r="G67" s="174"/>
      <c r="H67" s="336"/>
      <c r="I67" s="260"/>
      <c r="J67" s="261"/>
      <c r="K67" s="261"/>
      <c r="L67" s="262"/>
      <c r="M67" s="273"/>
      <c r="N67" s="274"/>
      <c r="O67" s="275"/>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51">
        <f>IF($BC$3="４週",SUM(U67:AV67),IF($BC$3="暦月",SUM(U67:AY67),""))</f>
        <v>0</v>
      </c>
      <c r="BA67" s="252"/>
      <c r="BB67" s="253">
        <f>IF($BC$3="４週",AZ67/4,IF($BC$3="暦月",(AZ67/($BC$8/7)),""))</f>
        <v>0</v>
      </c>
      <c r="BC67" s="252"/>
      <c r="BD67" s="245"/>
      <c r="BE67" s="246"/>
      <c r="BF67" s="246"/>
      <c r="BG67" s="246"/>
      <c r="BH67" s="247"/>
    </row>
    <row r="68" spans="2:60" ht="20.25" customHeight="1" thickBot="1" x14ac:dyDescent="0.5">
      <c r="B68" s="125"/>
      <c r="C68" s="390"/>
      <c r="D68" s="391"/>
      <c r="E68" s="392"/>
      <c r="F68" s="180"/>
      <c r="G68" s="176">
        <f>C66</f>
        <v>0</v>
      </c>
      <c r="H68" s="393"/>
      <c r="I68" s="387"/>
      <c r="J68" s="388"/>
      <c r="K68" s="388"/>
      <c r="L68" s="389"/>
      <c r="M68" s="394"/>
      <c r="N68" s="395"/>
      <c r="O68" s="396"/>
      <c r="P68" s="61" t="s">
        <v>73</v>
      </c>
      <c r="Q68" s="30"/>
      <c r="R68" s="30"/>
      <c r="S68" s="62"/>
      <c r="T68" s="63"/>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4">
        <f>IF($BC$3="４週",SUM(U68:AV68),IF($BC$3="暦月",SUM(U68:AY68),""))</f>
        <v>0</v>
      </c>
      <c r="BA68" s="255"/>
      <c r="BB68" s="256">
        <f>IF($BC$3="４週",AZ68/4,IF($BC$3="暦月",(AZ68/($BC$8/7)),""))</f>
        <v>0</v>
      </c>
      <c r="BC68" s="255"/>
      <c r="BD68" s="245"/>
      <c r="BE68" s="246"/>
      <c r="BF68" s="246"/>
      <c r="BG68" s="246"/>
      <c r="BH68" s="247"/>
    </row>
    <row r="69" spans="2:60" ht="20.25" customHeight="1" x14ac:dyDescent="0.45">
      <c r="B69" s="364" t="s">
        <v>228</v>
      </c>
      <c r="C69" s="365"/>
      <c r="D69" s="365"/>
      <c r="E69" s="365"/>
      <c r="F69" s="365"/>
      <c r="G69" s="365"/>
      <c r="H69" s="365"/>
      <c r="I69" s="365"/>
      <c r="J69" s="365"/>
      <c r="K69" s="365"/>
      <c r="L69" s="365"/>
      <c r="M69" s="365"/>
      <c r="N69" s="365"/>
      <c r="O69" s="365"/>
      <c r="P69" s="365"/>
      <c r="Q69" s="365"/>
      <c r="R69" s="365"/>
      <c r="S69" s="365"/>
      <c r="T69" s="366"/>
      <c r="U69" s="219"/>
      <c r="V69" s="220"/>
      <c r="W69" s="220"/>
      <c r="X69" s="220"/>
      <c r="Y69" s="220"/>
      <c r="Z69" s="220"/>
      <c r="AA69" s="221"/>
      <c r="AB69" s="222"/>
      <c r="AC69" s="220"/>
      <c r="AD69" s="220"/>
      <c r="AE69" s="220"/>
      <c r="AF69" s="220"/>
      <c r="AG69" s="220"/>
      <c r="AH69" s="221"/>
      <c r="AI69" s="222"/>
      <c r="AJ69" s="220"/>
      <c r="AK69" s="220"/>
      <c r="AL69" s="220"/>
      <c r="AM69" s="220"/>
      <c r="AN69" s="220"/>
      <c r="AO69" s="221"/>
      <c r="AP69" s="222"/>
      <c r="AQ69" s="220"/>
      <c r="AR69" s="220"/>
      <c r="AS69" s="220"/>
      <c r="AT69" s="220"/>
      <c r="AU69" s="220"/>
      <c r="AV69" s="221"/>
      <c r="AW69" s="222"/>
      <c r="AX69" s="220"/>
      <c r="AY69" s="223"/>
      <c r="AZ69" s="346"/>
      <c r="BA69" s="347"/>
      <c r="BB69" s="352"/>
      <c r="BC69" s="353"/>
      <c r="BD69" s="353"/>
      <c r="BE69" s="353"/>
      <c r="BF69" s="353"/>
      <c r="BG69" s="353"/>
      <c r="BH69" s="354"/>
    </row>
    <row r="70" spans="2:60" ht="20.25" customHeight="1" x14ac:dyDescent="0.45">
      <c r="B70" s="367" t="s">
        <v>229</v>
      </c>
      <c r="C70" s="368"/>
      <c r="D70" s="368"/>
      <c r="E70" s="368"/>
      <c r="F70" s="368"/>
      <c r="G70" s="368"/>
      <c r="H70" s="368"/>
      <c r="I70" s="368"/>
      <c r="J70" s="368"/>
      <c r="K70" s="368"/>
      <c r="L70" s="368"/>
      <c r="M70" s="368"/>
      <c r="N70" s="368"/>
      <c r="O70" s="368"/>
      <c r="P70" s="368"/>
      <c r="Q70" s="368"/>
      <c r="R70" s="368"/>
      <c r="S70" s="368"/>
      <c r="T70" s="369"/>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48"/>
      <c r="BA70" s="349"/>
      <c r="BB70" s="355"/>
      <c r="BC70" s="356"/>
      <c r="BD70" s="356"/>
      <c r="BE70" s="356"/>
      <c r="BF70" s="356"/>
      <c r="BG70" s="356"/>
      <c r="BH70" s="357"/>
    </row>
    <row r="71" spans="2:60" ht="20.25" customHeight="1" x14ac:dyDescent="0.45">
      <c r="B71" s="367" t="s">
        <v>230</v>
      </c>
      <c r="C71" s="368"/>
      <c r="D71" s="368"/>
      <c r="E71" s="368"/>
      <c r="F71" s="368"/>
      <c r="G71" s="368"/>
      <c r="H71" s="368"/>
      <c r="I71" s="368"/>
      <c r="J71" s="368"/>
      <c r="K71" s="368"/>
      <c r="L71" s="368"/>
      <c r="M71" s="368"/>
      <c r="N71" s="368"/>
      <c r="O71" s="368"/>
      <c r="P71" s="368"/>
      <c r="Q71" s="368"/>
      <c r="R71" s="368"/>
      <c r="S71" s="368"/>
      <c r="T71" s="369"/>
      <c r="U71" s="224"/>
      <c r="V71" s="225"/>
      <c r="W71" s="225"/>
      <c r="X71" s="225"/>
      <c r="Y71" s="225"/>
      <c r="Z71" s="225"/>
      <c r="AA71" s="229"/>
      <c r="AB71" s="230"/>
      <c r="AC71" s="225"/>
      <c r="AD71" s="225"/>
      <c r="AE71" s="225"/>
      <c r="AF71" s="225"/>
      <c r="AG71" s="225"/>
      <c r="AH71" s="229"/>
      <c r="AI71" s="230"/>
      <c r="AJ71" s="225"/>
      <c r="AK71" s="225"/>
      <c r="AL71" s="225"/>
      <c r="AM71" s="225"/>
      <c r="AN71" s="225"/>
      <c r="AO71" s="229"/>
      <c r="AP71" s="230"/>
      <c r="AQ71" s="225"/>
      <c r="AR71" s="225"/>
      <c r="AS71" s="225"/>
      <c r="AT71" s="225"/>
      <c r="AU71" s="225"/>
      <c r="AV71" s="229"/>
      <c r="AW71" s="230"/>
      <c r="AX71" s="225"/>
      <c r="AY71" s="228"/>
      <c r="AZ71" s="350"/>
      <c r="BA71" s="351"/>
      <c r="BB71" s="355"/>
      <c r="BC71" s="356"/>
      <c r="BD71" s="356"/>
      <c r="BE71" s="356"/>
      <c r="BF71" s="356"/>
      <c r="BG71" s="356"/>
      <c r="BH71" s="357"/>
    </row>
    <row r="72" spans="2:60" ht="20.25" customHeight="1" x14ac:dyDescent="0.45">
      <c r="B72" s="398" t="s">
        <v>231</v>
      </c>
      <c r="C72" s="368"/>
      <c r="D72" s="368"/>
      <c r="E72" s="368"/>
      <c r="F72" s="368"/>
      <c r="G72" s="368"/>
      <c r="H72" s="368"/>
      <c r="I72" s="368"/>
      <c r="J72" s="368"/>
      <c r="K72" s="368"/>
      <c r="L72" s="368"/>
      <c r="M72" s="368"/>
      <c r="N72" s="368"/>
      <c r="O72" s="368"/>
      <c r="P72" s="368"/>
      <c r="Q72" s="368"/>
      <c r="R72" s="368"/>
      <c r="S72" s="368"/>
      <c r="T72" s="369"/>
      <c r="U72" s="231" t="str">
        <f t="shared" ref="U72:AY72" si="1">IF(SUMIF($F$21:$F$68,"介護従業者",U21:U68)=0,"",SUMIF($F$21:$F$68,"介護従業者",U21:U68))</f>
        <v/>
      </c>
      <c r="V72" s="232" t="str">
        <f t="shared" si="1"/>
        <v/>
      </c>
      <c r="W72" s="232" t="str">
        <f t="shared" si="1"/>
        <v/>
      </c>
      <c r="X72" s="232" t="str">
        <f t="shared" si="1"/>
        <v/>
      </c>
      <c r="Y72" s="232" t="str">
        <f t="shared" si="1"/>
        <v/>
      </c>
      <c r="Z72" s="232" t="str">
        <f t="shared" si="1"/>
        <v/>
      </c>
      <c r="AA72" s="233" t="str">
        <f t="shared" si="1"/>
        <v/>
      </c>
      <c r="AB72" s="231" t="str">
        <f t="shared" si="1"/>
        <v/>
      </c>
      <c r="AC72" s="232" t="str">
        <f t="shared" si="1"/>
        <v/>
      </c>
      <c r="AD72" s="232" t="str">
        <f t="shared" si="1"/>
        <v/>
      </c>
      <c r="AE72" s="232" t="str">
        <f t="shared" si="1"/>
        <v/>
      </c>
      <c r="AF72" s="232" t="str">
        <f t="shared" si="1"/>
        <v/>
      </c>
      <c r="AG72" s="232" t="str">
        <f t="shared" si="1"/>
        <v/>
      </c>
      <c r="AH72" s="233" t="str">
        <f t="shared" si="1"/>
        <v/>
      </c>
      <c r="AI72" s="231" t="str">
        <f t="shared" si="1"/>
        <v/>
      </c>
      <c r="AJ72" s="232" t="str">
        <f t="shared" si="1"/>
        <v/>
      </c>
      <c r="AK72" s="232" t="str">
        <f t="shared" si="1"/>
        <v/>
      </c>
      <c r="AL72" s="232" t="str">
        <f t="shared" si="1"/>
        <v/>
      </c>
      <c r="AM72" s="232" t="str">
        <f t="shared" si="1"/>
        <v/>
      </c>
      <c r="AN72" s="232" t="str">
        <f t="shared" si="1"/>
        <v/>
      </c>
      <c r="AO72" s="233" t="str">
        <f t="shared" si="1"/>
        <v/>
      </c>
      <c r="AP72" s="231" t="str">
        <f t="shared" si="1"/>
        <v/>
      </c>
      <c r="AQ72" s="232" t="str">
        <f t="shared" si="1"/>
        <v/>
      </c>
      <c r="AR72" s="232" t="str">
        <f t="shared" si="1"/>
        <v/>
      </c>
      <c r="AS72" s="232" t="str">
        <f t="shared" si="1"/>
        <v/>
      </c>
      <c r="AT72" s="232" t="str">
        <f t="shared" si="1"/>
        <v/>
      </c>
      <c r="AU72" s="232" t="str">
        <f t="shared" si="1"/>
        <v/>
      </c>
      <c r="AV72" s="233" t="str">
        <f t="shared" si="1"/>
        <v/>
      </c>
      <c r="AW72" s="231" t="str">
        <f t="shared" si="1"/>
        <v/>
      </c>
      <c r="AX72" s="232" t="str">
        <f t="shared" si="1"/>
        <v/>
      </c>
      <c r="AY72" s="232" t="str">
        <f t="shared" si="1"/>
        <v/>
      </c>
      <c r="AZ72" s="370">
        <f>IF($BC$3="４週",SUM(U72:AV72),IF($BC$3="暦月",SUM(U72:AY72),""))</f>
        <v>0</v>
      </c>
      <c r="BA72" s="371"/>
      <c r="BB72" s="355"/>
      <c r="BC72" s="356"/>
      <c r="BD72" s="356"/>
      <c r="BE72" s="356"/>
      <c r="BF72" s="356"/>
      <c r="BG72" s="356"/>
      <c r="BH72" s="357"/>
    </row>
    <row r="73" spans="2:60" ht="20.25" customHeight="1" thickBot="1" x14ac:dyDescent="0.5">
      <c r="B73" s="399" t="s">
        <v>232</v>
      </c>
      <c r="C73" s="362"/>
      <c r="D73" s="362"/>
      <c r="E73" s="362"/>
      <c r="F73" s="362"/>
      <c r="G73" s="362"/>
      <c r="H73" s="362"/>
      <c r="I73" s="362"/>
      <c r="J73" s="362"/>
      <c r="K73" s="362"/>
      <c r="L73" s="362"/>
      <c r="M73" s="362"/>
      <c r="N73" s="362"/>
      <c r="O73" s="362"/>
      <c r="P73" s="362"/>
      <c r="Q73" s="362"/>
      <c r="R73" s="362"/>
      <c r="S73" s="362"/>
      <c r="T73" s="363"/>
      <c r="U73" s="234" t="str">
        <f t="shared" ref="U73:AY73" si="2">IF(SUMIF($G$21:$G$68,"介護従業者",U21:U68)=0,"",SUMIF($G$21:$G$68,"介護従業者",U21:U68))</f>
        <v/>
      </c>
      <c r="V73" s="235" t="str">
        <f t="shared" si="2"/>
        <v/>
      </c>
      <c r="W73" s="235" t="str">
        <f t="shared" si="2"/>
        <v/>
      </c>
      <c r="X73" s="235" t="str">
        <f t="shared" si="2"/>
        <v/>
      </c>
      <c r="Y73" s="235" t="str">
        <f t="shared" si="2"/>
        <v/>
      </c>
      <c r="Z73" s="235" t="str">
        <f t="shared" si="2"/>
        <v/>
      </c>
      <c r="AA73" s="236" t="str">
        <f t="shared" si="2"/>
        <v/>
      </c>
      <c r="AB73" s="237" t="str">
        <f t="shared" si="2"/>
        <v/>
      </c>
      <c r="AC73" s="235" t="str">
        <f t="shared" si="2"/>
        <v/>
      </c>
      <c r="AD73" s="235" t="str">
        <f t="shared" si="2"/>
        <v/>
      </c>
      <c r="AE73" s="235" t="str">
        <f t="shared" si="2"/>
        <v/>
      </c>
      <c r="AF73" s="235" t="str">
        <f t="shared" si="2"/>
        <v/>
      </c>
      <c r="AG73" s="235" t="str">
        <f t="shared" si="2"/>
        <v/>
      </c>
      <c r="AH73" s="236" t="str">
        <f t="shared" si="2"/>
        <v/>
      </c>
      <c r="AI73" s="237" t="str">
        <f t="shared" si="2"/>
        <v/>
      </c>
      <c r="AJ73" s="235" t="str">
        <f t="shared" si="2"/>
        <v/>
      </c>
      <c r="AK73" s="235" t="str">
        <f t="shared" si="2"/>
        <v/>
      </c>
      <c r="AL73" s="235" t="str">
        <f t="shared" si="2"/>
        <v/>
      </c>
      <c r="AM73" s="235" t="str">
        <f t="shared" si="2"/>
        <v/>
      </c>
      <c r="AN73" s="235" t="str">
        <f t="shared" si="2"/>
        <v/>
      </c>
      <c r="AO73" s="236" t="str">
        <f t="shared" si="2"/>
        <v/>
      </c>
      <c r="AP73" s="237" t="str">
        <f t="shared" si="2"/>
        <v/>
      </c>
      <c r="AQ73" s="235" t="str">
        <f t="shared" si="2"/>
        <v/>
      </c>
      <c r="AR73" s="235" t="str">
        <f t="shared" si="2"/>
        <v/>
      </c>
      <c r="AS73" s="235" t="str">
        <f t="shared" si="2"/>
        <v/>
      </c>
      <c r="AT73" s="235" t="str">
        <f t="shared" si="2"/>
        <v/>
      </c>
      <c r="AU73" s="235" t="str">
        <f t="shared" si="2"/>
        <v/>
      </c>
      <c r="AV73" s="236" t="str">
        <f t="shared" si="2"/>
        <v/>
      </c>
      <c r="AW73" s="237" t="str">
        <f t="shared" si="2"/>
        <v/>
      </c>
      <c r="AX73" s="235" t="str">
        <f t="shared" si="2"/>
        <v/>
      </c>
      <c r="AY73" s="238" t="str">
        <f t="shared" si="2"/>
        <v/>
      </c>
      <c r="AZ73" s="344">
        <f>IF($BC$3="４週",SUM(U73:AV73),IF($BC$3="暦月",SUM(U73:AY73),""))</f>
        <v>0</v>
      </c>
      <c r="BA73" s="345"/>
      <c r="BB73" s="358"/>
      <c r="BC73" s="359"/>
      <c r="BD73" s="359"/>
      <c r="BE73" s="359"/>
      <c r="BF73" s="359"/>
      <c r="BG73" s="359"/>
      <c r="BH73" s="360"/>
    </row>
    <row r="74" spans="2:60" s="47" customFormat="1" ht="20.25" customHeight="1" x14ac:dyDescent="0.45">
      <c r="C74" s="48"/>
      <c r="D74" s="48"/>
      <c r="E74" s="48"/>
      <c r="F74" s="48"/>
      <c r="G74" s="48"/>
      <c r="R74" s="50"/>
      <c r="BH74" s="49"/>
    </row>
    <row r="75" spans="2:60" ht="20.25" customHeight="1" x14ac:dyDescent="0.45"/>
    <row r="76" spans="2:60" ht="20.25" customHeight="1" x14ac:dyDescent="0.45"/>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28" spans="1:57" x14ac:dyDescent="0.45">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5">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5">
      <c r="A130" s="11"/>
      <c r="B130" s="11"/>
      <c r="C130" s="14"/>
      <c r="D130" s="14"/>
      <c r="E130" s="14"/>
      <c r="F130" s="14"/>
      <c r="G130" s="14"/>
      <c r="H130" s="14"/>
      <c r="I130" s="12"/>
      <c r="J130" s="12"/>
      <c r="K130" s="11"/>
      <c r="L130" s="11"/>
      <c r="M130" s="11"/>
      <c r="N130" s="11"/>
      <c r="O130" s="11"/>
      <c r="P130" s="11"/>
    </row>
    <row r="131" spans="1:57" x14ac:dyDescent="0.45">
      <c r="A131" s="11"/>
      <c r="B131" s="11"/>
      <c r="C131" s="14"/>
      <c r="D131" s="14"/>
      <c r="E131" s="14"/>
      <c r="F131" s="14"/>
      <c r="G131" s="14"/>
      <c r="H131" s="14"/>
      <c r="I131" s="12"/>
      <c r="J131" s="12"/>
      <c r="K131" s="11"/>
      <c r="L131" s="11"/>
      <c r="M131" s="11"/>
      <c r="N131" s="11"/>
      <c r="O131" s="11"/>
      <c r="P131" s="11"/>
    </row>
    <row r="132" spans="1:57" x14ac:dyDescent="0.45">
      <c r="C132" s="3"/>
      <c r="D132" s="3"/>
      <c r="E132" s="3"/>
      <c r="F132" s="3"/>
      <c r="G132" s="3"/>
      <c r="H132" s="3"/>
    </row>
    <row r="133" spans="1:57" x14ac:dyDescent="0.45">
      <c r="C133" s="3"/>
      <c r="D133" s="3"/>
      <c r="E133" s="3"/>
      <c r="F133" s="3"/>
      <c r="G133" s="3"/>
      <c r="H133" s="3"/>
    </row>
    <row r="134" spans="1:57" x14ac:dyDescent="0.45">
      <c r="C134" s="3"/>
      <c r="D134" s="3"/>
      <c r="E134" s="3"/>
      <c r="F134" s="3"/>
      <c r="G134" s="3"/>
      <c r="H134" s="3"/>
    </row>
    <row r="135" spans="1:57" x14ac:dyDescent="0.45">
      <c r="C135" s="3"/>
      <c r="D135" s="3"/>
      <c r="E135" s="3"/>
      <c r="F135" s="3"/>
      <c r="G135" s="3"/>
      <c r="H135" s="3"/>
    </row>
  </sheetData>
  <sheetProtection insertRows="0" deleteRows="0"/>
  <mergeCells count="217">
    <mergeCell ref="B69:T69"/>
    <mergeCell ref="AZ69:BA71"/>
    <mergeCell ref="BB69:BH73"/>
    <mergeCell ref="B70:T70"/>
    <mergeCell ref="B71:T71"/>
    <mergeCell ref="B72:T72"/>
    <mergeCell ref="AZ72:BA72"/>
    <mergeCell ref="B73:T73"/>
    <mergeCell ref="AZ73:BA73"/>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s>
  <phoneticPr fontId="2"/>
  <conditionalFormatting sqref="U23:AA23">
    <cfRule type="expression" dxfId="175" priority="256">
      <formula>OR(U$69=$B22,U$70=$B22)</formula>
    </cfRule>
  </conditionalFormatting>
  <conditionalFormatting sqref="U22:AA23 U69:BA73">
    <cfRule type="expression" dxfId="174" priority="255">
      <formula>INDIRECT(ADDRESS(ROW(),COLUMN()))=TRUNC(INDIRECT(ADDRESS(ROW(),COLUMN())))</formula>
    </cfRule>
  </conditionalFormatting>
  <conditionalFormatting sqref="AB40:AH41">
    <cfRule type="expression" dxfId="173" priority="97">
      <formula>INDIRECT(ADDRESS(ROW(),COLUMN()))=TRUNC(INDIRECT(ADDRESS(ROW(),COLUMN())))</formula>
    </cfRule>
  </conditionalFormatting>
  <conditionalFormatting sqref="U40:AA41">
    <cfRule type="expression" dxfId="172" priority="99">
      <formula>INDIRECT(ADDRESS(ROW(),COLUMN()))=TRUNC(INDIRECT(ADDRESS(ROW(),COLUMN())))</formula>
    </cfRule>
  </conditionalFormatting>
  <conditionalFormatting sqref="AZ22:BC23">
    <cfRule type="expression" dxfId="171" priority="250">
      <formula>INDIRECT(ADDRESS(ROW(),COLUMN()))=TRUNC(INDIRECT(ADDRESS(ROW(),COLUMN())))</formula>
    </cfRule>
  </conditionalFormatting>
  <conditionalFormatting sqref="AI40:AO41">
    <cfRule type="expression" dxfId="170" priority="95">
      <formula>INDIRECT(ADDRESS(ROW(),COLUMN()))=TRUNC(INDIRECT(ADDRESS(ROW(),COLUMN())))</formula>
    </cfRule>
  </conditionalFormatting>
  <conditionalFormatting sqref="AZ25:BC26">
    <cfRule type="expression" dxfId="169" priority="244">
      <formula>INDIRECT(ADDRESS(ROW(),COLUMN()))=TRUNC(INDIRECT(ADDRESS(ROW(),COLUMN())))</formula>
    </cfRule>
  </conditionalFormatting>
  <conditionalFormatting sqref="AP37:AV38">
    <cfRule type="expression" dxfId="168" priority="103">
      <formula>INDIRECT(ADDRESS(ROW(),COLUMN()))=TRUNC(INDIRECT(ADDRESS(ROW(),COLUMN())))</formula>
    </cfRule>
  </conditionalFormatting>
  <conditionalFormatting sqref="AW37:AY38">
    <cfRule type="expression" dxfId="167" priority="101">
      <formula>INDIRECT(ADDRESS(ROW(),COLUMN()))=TRUNC(INDIRECT(ADDRESS(ROW(),COLUMN())))</formula>
    </cfRule>
  </conditionalFormatting>
  <conditionalFormatting sqref="AZ28:BC29">
    <cfRule type="expression" dxfId="166" priority="238">
      <formula>INDIRECT(ADDRESS(ROW(),COLUMN()))=TRUNC(INDIRECT(ADDRESS(ROW(),COLUMN())))</formula>
    </cfRule>
  </conditionalFormatting>
  <conditionalFormatting sqref="AB37:AH38">
    <cfRule type="expression" dxfId="165" priority="107">
      <formula>INDIRECT(ADDRESS(ROW(),COLUMN()))=TRUNC(INDIRECT(ADDRESS(ROW(),COLUMN())))</formula>
    </cfRule>
  </conditionalFormatting>
  <conditionalFormatting sqref="AI37:AO38">
    <cfRule type="expression" dxfId="164" priority="105">
      <formula>INDIRECT(ADDRESS(ROW(),COLUMN()))=TRUNC(INDIRECT(ADDRESS(ROW(),COLUMN())))</formula>
    </cfRule>
  </conditionalFormatting>
  <conditionalFormatting sqref="AZ31:BC32">
    <cfRule type="expression" dxfId="163" priority="232">
      <formula>INDIRECT(ADDRESS(ROW(),COLUMN()))=TRUNC(INDIRECT(ADDRESS(ROW(),COLUMN())))</formula>
    </cfRule>
  </conditionalFormatting>
  <conditionalFormatting sqref="AW34:AY35">
    <cfRule type="expression" dxfId="162" priority="111">
      <formula>INDIRECT(ADDRESS(ROW(),COLUMN()))=TRUNC(INDIRECT(ADDRESS(ROW(),COLUMN())))</formula>
    </cfRule>
  </conditionalFormatting>
  <conditionalFormatting sqref="U37:AA38">
    <cfRule type="expression" dxfId="161" priority="109">
      <formula>INDIRECT(ADDRESS(ROW(),COLUMN()))=TRUNC(INDIRECT(ADDRESS(ROW(),COLUMN())))</formula>
    </cfRule>
  </conditionalFormatting>
  <conditionalFormatting sqref="AZ34:BC35">
    <cfRule type="expression" dxfId="160" priority="226">
      <formula>INDIRECT(ADDRESS(ROW(),COLUMN()))=TRUNC(INDIRECT(ADDRESS(ROW(),COLUMN())))</formula>
    </cfRule>
  </conditionalFormatting>
  <conditionalFormatting sqref="AI34:AO35">
    <cfRule type="expression" dxfId="159" priority="115">
      <formula>INDIRECT(ADDRESS(ROW(),COLUMN()))=TRUNC(INDIRECT(ADDRESS(ROW(),COLUMN())))</formula>
    </cfRule>
  </conditionalFormatting>
  <conditionalFormatting sqref="AP34:AV35">
    <cfRule type="expression" dxfId="158" priority="113">
      <formula>INDIRECT(ADDRESS(ROW(),COLUMN()))=TRUNC(INDIRECT(ADDRESS(ROW(),COLUMN())))</formula>
    </cfRule>
  </conditionalFormatting>
  <conditionalFormatting sqref="AZ37:BC38">
    <cfRule type="expression" dxfId="157" priority="220">
      <formula>INDIRECT(ADDRESS(ROW(),COLUMN()))=TRUNC(INDIRECT(ADDRESS(ROW(),COLUMN())))</formula>
    </cfRule>
  </conditionalFormatting>
  <conditionalFormatting sqref="U34:AA35">
    <cfRule type="expression" dxfId="156" priority="119">
      <formula>INDIRECT(ADDRESS(ROW(),COLUMN()))=TRUNC(INDIRECT(ADDRESS(ROW(),COLUMN())))</formula>
    </cfRule>
  </conditionalFormatting>
  <conditionalFormatting sqref="AB34:AH35">
    <cfRule type="expression" dxfId="155" priority="117">
      <formula>INDIRECT(ADDRESS(ROW(),COLUMN()))=TRUNC(INDIRECT(ADDRESS(ROW(),COLUMN())))</formula>
    </cfRule>
  </conditionalFormatting>
  <conditionalFormatting sqref="AZ40:BC41">
    <cfRule type="expression" dxfId="154" priority="214">
      <formula>INDIRECT(ADDRESS(ROW(),COLUMN()))=TRUNC(INDIRECT(ADDRESS(ROW(),COLUMN())))</formula>
    </cfRule>
  </conditionalFormatting>
  <conditionalFormatting sqref="AP31:AV32">
    <cfRule type="expression" dxfId="153" priority="123">
      <formula>INDIRECT(ADDRESS(ROW(),COLUMN()))=TRUNC(INDIRECT(ADDRESS(ROW(),COLUMN())))</formula>
    </cfRule>
  </conditionalFormatting>
  <conditionalFormatting sqref="AW31:AY32">
    <cfRule type="expression" dxfId="152" priority="121">
      <formula>INDIRECT(ADDRESS(ROW(),COLUMN()))=TRUNC(INDIRECT(ADDRESS(ROW(),COLUMN())))</formula>
    </cfRule>
  </conditionalFormatting>
  <conditionalFormatting sqref="AZ43:BC44">
    <cfRule type="expression" dxfId="151" priority="208">
      <formula>INDIRECT(ADDRESS(ROW(),COLUMN()))=TRUNC(INDIRECT(ADDRESS(ROW(),COLUMN())))</formula>
    </cfRule>
  </conditionalFormatting>
  <conditionalFormatting sqref="AB31:AH32">
    <cfRule type="expression" dxfId="150" priority="127">
      <formula>INDIRECT(ADDRESS(ROW(),COLUMN()))=TRUNC(INDIRECT(ADDRESS(ROW(),COLUMN())))</formula>
    </cfRule>
  </conditionalFormatting>
  <conditionalFormatting sqref="AI31:AO32">
    <cfRule type="expression" dxfId="149" priority="125">
      <formula>INDIRECT(ADDRESS(ROW(),COLUMN()))=TRUNC(INDIRECT(ADDRESS(ROW(),COLUMN())))</formula>
    </cfRule>
  </conditionalFormatting>
  <conditionalFormatting sqref="AZ46:BC47">
    <cfRule type="expression" dxfId="148" priority="202">
      <formula>INDIRECT(ADDRESS(ROW(),COLUMN()))=TRUNC(INDIRECT(ADDRESS(ROW(),COLUMN())))</formula>
    </cfRule>
  </conditionalFormatting>
  <conditionalFormatting sqref="AW28:AY29">
    <cfRule type="expression" dxfId="147" priority="131">
      <formula>INDIRECT(ADDRESS(ROW(),COLUMN()))=TRUNC(INDIRECT(ADDRESS(ROW(),COLUMN())))</formula>
    </cfRule>
  </conditionalFormatting>
  <conditionalFormatting sqref="U31:AA32">
    <cfRule type="expression" dxfId="146" priority="129">
      <formula>INDIRECT(ADDRESS(ROW(),COLUMN()))=TRUNC(INDIRECT(ADDRESS(ROW(),COLUMN())))</formula>
    </cfRule>
  </conditionalFormatting>
  <conditionalFormatting sqref="AZ49:BC50">
    <cfRule type="expression" dxfId="145" priority="196">
      <formula>INDIRECT(ADDRESS(ROW(),COLUMN()))=TRUNC(INDIRECT(ADDRESS(ROW(),COLUMN())))</formula>
    </cfRule>
  </conditionalFormatting>
  <conditionalFormatting sqref="AI28:AO29">
    <cfRule type="expression" dxfId="144" priority="135">
      <formula>INDIRECT(ADDRESS(ROW(),COLUMN()))=TRUNC(INDIRECT(ADDRESS(ROW(),COLUMN())))</formula>
    </cfRule>
  </conditionalFormatting>
  <conditionalFormatting sqref="AP28:AV29">
    <cfRule type="expression" dxfId="143" priority="133">
      <formula>INDIRECT(ADDRESS(ROW(),COLUMN()))=TRUNC(INDIRECT(ADDRESS(ROW(),COLUMN())))</formula>
    </cfRule>
  </conditionalFormatting>
  <conditionalFormatting sqref="AZ52:BC53">
    <cfRule type="expression" dxfId="142" priority="190">
      <formula>INDIRECT(ADDRESS(ROW(),COLUMN()))=TRUNC(INDIRECT(ADDRESS(ROW(),COLUMN())))</formula>
    </cfRule>
  </conditionalFormatting>
  <conditionalFormatting sqref="U28:AA29">
    <cfRule type="expression" dxfId="141" priority="139">
      <formula>INDIRECT(ADDRESS(ROW(),COLUMN()))=TRUNC(INDIRECT(ADDRESS(ROW(),COLUMN())))</formula>
    </cfRule>
  </conditionalFormatting>
  <conditionalFormatting sqref="AB28:AH29">
    <cfRule type="expression" dxfId="140" priority="137">
      <formula>INDIRECT(ADDRESS(ROW(),COLUMN()))=TRUNC(INDIRECT(ADDRESS(ROW(),COLUMN())))</formula>
    </cfRule>
  </conditionalFormatting>
  <conditionalFormatting sqref="AZ55:BC56">
    <cfRule type="expression" dxfId="139" priority="184">
      <formula>INDIRECT(ADDRESS(ROW(),COLUMN()))=TRUNC(INDIRECT(ADDRESS(ROW(),COLUMN())))</formula>
    </cfRule>
  </conditionalFormatting>
  <conditionalFormatting sqref="AP25:AV26">
    <cfRule type="expression" dxfId="138" priority="143">
      <formula>INDIRECT(ADDRESS(ROW(),COLUMN()))=TRUNC(INDIRECT(ADDRESS(ROW(),COLUMN())))</formula>
    </cfRule>
  </conditionalFormatting>
  <conditionalFormatting sqref="AW25:AY26">
    <cfRule type="expression" dxfId="137" priority="141">
      <formula>INDIRECT(ADDRESS(ROW(),COLUMN()))=TRUNC(INDIRECT(ADDRESS(ROW(),COLUMN())))</formula>
    </cfRule>
  </conditionalFormatting>
  <conditionalFormatting sqref="AZ58:BC59">
    <cfRule type="expression" dxfId="136" priority="178">
      <formula>INDIRECT(ADDRESS(ROW(),COLUMN()))=TRUNC(INDIRECT(ADDRESS(ROW(),COLUMN())))</formula>
    </cfRule>
  </conditionalFormatting>
  <conditionalFormatting sqref="AB25:AH26">
    <cfRule type="expression" dxfId="135" priority="147">
      <formula>INDIRECT(ADDRESS(ROW(),COLUMN()))=TRUNC(INDIRECT(ADDRESS(ROW(),COLUMN())))</formula>
    </cfRule>
  </conditionalFormatting>
  <conditionalFormatting sqref="AI25:AO26">
    <cfRule type="expression" dxfId="134" priority="145">
      <formula>INDIRECT(ADDRESS(ROW(),COLUMN()))=TRUNC(INDIRECT(ADDRESS(ROW(),COLUMN())))</formula>
    </cfRule>
  </conditionalFormatting>
  <conditionalFormatting sqref="AZ61:BC62">
    <cfRule type="expression" dxfId="133" priority="172">
      <formula>INDIRECT(ADDRESS(ROW(),COLUMN()))=TRUNC(INDIRECT(ADDRESS(ROW(),COLUMN())))</formula>
    </cfRule>
  </conditionalFormatting>
  <conditionalFormatting sqref="AW22:AY23">
    <cfRule type="expression" dxfId="132" priority="151">
      <formula>INDIRECT(ADDRESS(ROW(),COLUMN()))=TRUNC(INDIRECT(ADDRESS(ROW(),COLUMN())))</formula>
    </cfRule>
  </conditionalFormatting>
  <conditionalFormatting sqref="U25:AA26">
    <cfRule type="expression" dxfId="131" priority="149">
      <formula>INDIRECT(ADDRESS(ROW(),COLUMN()))=TRUNC(INDIRECT(ADDRESS(ROW(),COLUMN())))</formula>
    </cfRule>
  </conditionalFormatting>
  <conditionalFormatting sqref="AZ64:BC65">
    <cfRule type="expression" dxfId="130" priority="166">
      <formula>INDIRECT(ADDRESS(ROW(),COLUMN()))=TRUNC(INDIRECT(ADDRESS(ROW(),COLUMN())))</formula>
    </cfRule>
  </conditionalFormatting>
  <conditionalFormatting sqref="AI22:AO23">
    <cfRule type="expression" dxfId="129" priority="155">
      <formula>INDIRECT(ADDRESS(ROW(),COLUMN()))=TRUNC(INDIRECT(ADDRESS(ROW(),COLUMN())))</formula>
    </cfRule>
  </conditionalFormatting>
  <conditionalFormatting sqref="AP22:AV23">
    <cfRule type="expression" dxfId="128" priority="153">
      <formula>INDIRECT(ADDRESS(ROW(),COLUMN()))=TRUNC(INDIRECT(ADDRESS(ROW(),COLUMN())))</formula>
    </cfRule>
  </conditionalFormatting>
  <conditionalFormatting sqref="AZ67:BC68">
    <cfRule type="expression" dxfId="127" priority="160">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6.4" x14ac:dyDescent="0.45"/>
  <cols>
    <col min="1" max="1" width="1.59765625" style="145" customWidth="1"/>
    <col min="2" max="2" width="5.59765625" style="144" customWidth="1"/>
    <col min="3" max="3" width="10.59765625" style="144" customWidth="1"/>
    <col min="4" max="4" width="10.59765625" style="144" hidden="1" customWidth="1"/>
    <col min="5" max="5" width="3.3984375" style="144" bestFit="1" customWidth="1"/>
    <col min="6" max="6" width="15.59765625" style="145" customWidth="1"/>
    <col min="7" max="7" width="3.3984375" style="145" bestFit="1" customWidth="1"/>
    <col min="8" max="8" width="15.59765625" style="145" customWidth="1"/>
    <col min="9" max="9" width="3.3984375" style="145" bestFit="1" customWidth="1"/>
    <col min="10" max="10" width="15.59765625" style="144" customWidth="1"/>
    <col min="11" max="11" width="3.3984375" style="145" bestFit="1" customWidth="1"/>
    <col min="12" max="12" width="15.59765625" style="145" customWidth="1"/>
    <col min="13" max="13" width="5" style="145" customWidth="1"/>
    <col min="14" max="14" width="15.59765625" style="145" customWidth="1"/>
    <col min="15" max="15" width="3.3984375" style="145" customWidth="1"/>
    <col min="16" max="16" width="15.59765625" style="145" customWidth="1"/>
    <col min="17" max="17" width="3.3984375" style="145" customWidth="1"/>
    <col min="18" max="18" width="15.59765625" style="145" customWidth="1"/>
    <col min="19" max="19" width="3.3984375" style="145" customWidth="1"/>
    <col min="20" max="20" width="15.59765625" style="145" customWidth="1"/>
    <col min="21" max="21" width="3.3984375" style="145" customWidth="1"/>
    <col min="22" max="22" width="15.59765625" style="145" customWidth="1"/>
    <col min="23" max="23" width="3.3984375" style="145" customWidth="1"/>
    <col min="24" max="24" width="15.59765625" style="145" customWidth="1"/>
    <col min="25" max="25" width="3.3984375" style="145" customWidth="1"/>
    <col min="26" max="26" width="15.59765625" style="145" customWidth="1"/>
    <col min="27" max="27" width="3.3984375" style="145" customWidth="1"/>
    <col min="28" max="28" width="50.59765625" style="145" customWidth="1"/>
    <col min="29" max="16384" width="9" style="145"/>
  </cols>
  <sheetData>
    <row r="1" spans="2:28" x14ac:dyDescent="0.45">
      <c r="B1" s="143" t="s">
        <v>32</v>
      </c>
    </row>
    <row r="2" spans="2:28" x14ac:dyDescent="0.45">
      <c r="B2" s="146" t="s">
        <v>33</v>
      </c>
      <c r="F2" s="147"/>
      <c r="G2" s="148"/>
      <c r="H2" s="148"/>
      <c r="I2" s="148"/>
      <c r="J2" s="149"/>
      <c r="K2" s="148"/>
      <c r="L2" s="148"/>
    </row>
    <row r="3" spans="2:28" x14ac:dyDescent="0.45">
      <c r="B3" s="147" t="s">
        <v>139</v>
      </c>
      <c r="F3" s="149" t="s">
        <v>140</v>
      </c>
      <c r="G3" s="148"/>
      <c r="H3" s="148"/>
      <c r="I3" s="148"/>
      <c r="J3" s="149"/>
      <c r="K3" s="148"/>
      <c r="L3" s="148"/>
    </row>
    <row r="4" spans="2:28" x14ac:dyDescent="0.45">
      <c r="B4" s="146"/>
      <c r="F4" s="397" t="s">
        <v>34</v>
      </c>
      <c r="G4" s="397"/>
      <c r="H4" s="397"/>
      <c r="I4" s="397"/>
      <c r="J4" s="397"/>
      <c r="K4" s="397"/>
      <c r="L4" s="397"/>
      <c r="N4" s="397" t="s">
        <v>65</v>
      </c>
      <c r="O4" s="397"/>
      <c r="P4" s="397"/>
      <c r="R4" s="397" t="s">
        <v>64</v>
      </c>
      <c r="S4" s="397"/>
      <c r="T4" s="397"/>
      <c r="U4" s="397"/>
      <c r="V4" s="397"/>
      <c r="W4" s="397"/>
      <c r="X4" s="397"/>
      <c r="Z4" s="163" t="s">
        <v>74</v>
      </c>
      <c r="AB4" s="397" t="s">
        <v>171</v>
      </c>
    </row>
    <row r="5" spans="2:28" x14ac:dyDescent="0.45">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397"/>
    </row>
    <row r="6" spans="2:28" x14ac:dyDescent="0.45">
      <c r="B6" s="150">
        <v>1</v>
      </c>
      <c r="C6" s="151" t="s">
        <v>38</v>
      </c>
      <c r="D6" s="166" t="str">
        <f>C6</f>
        <v>a</v>
      </c>
      <c r="E6" s="150" t="s">
        <v>16</v>
      </c>
      <c r="F6" s="152"/>
      <c r="G6" s="150" t="s">
        <v>17</v>
      </c>
      <c r="H6" s="152"/>
      <c r="I6" s="153" t="s">
        <v>37</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37</v>
      </c>
      <c r="V6" s="152">
        <v>0</v>
      </c>
      <c r="W6" s="145" t="s">
        <v>2</v>
      </c>
      <c r="X6" s="157" t="str">
        <f>IF(R6="","",IF((T6+IF(R6&gt;T6,1,0)-R6-V6)*24=0,"",(T6+IF(R6&gt;T6,1,0)-R6-V6)*24))</f>
        <v/>
      </c>
      <c r="Z6" s="157" t="str">
        <f>IF(X6="",L6,IF(OR(L6-X6=0,L6-X6&lt;0),"-",L6-X6))</f>
        <v/>
      </c>
      <c r="AB6" s="165"/>
    </row>
    <row r="7" spans="2:28" x14ac:dyDescent="0.45">
      <c r="B7" s="150">
        <v>2</v>
      </c>
      <c r="C7" s="151" t="s">
        <v>39</v>
      </c>
      <c r="D7" s="166" t="str">
        <f t="shared" ref="D7:D38" si="2">C7</f>
        <v>b</v>
      </c>
      <c r="E7" s="150" t="s">
        <v>16</v>
      </c>
      <c r="F7" s="152"/>
      <c r="G7" s="150" t="s">
        <v>17</v>
      </c>
      <c r="H7" s="152"/>
      <c r="I7" s="153" t="s">
        <v>37</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37</v>
      </c>
      <c r="V7" s="152">
        <v>0</v>
      </c>
      <c r="W7" s="145" t="s">
        <v>2</v>
      </c>
      <c r="X7" s="157" t="str">
        <f>IF(R7="","",IF((T7+IF(R7&gt;T7,1,0)-R7-V7)*24=0,"",(T7+IF(R7&gt;T7,1,0)-R7-V7)*24))</f>
        <v/>
      </c>
      <c r="Z7" s="157" t="str">
        <f>IF(X7="",L7,IF(OR(L7-X7=0,L7-X7&lt;0),"-",L7-X7))</f>
        <v/>
      </c>
      <c r="AB7" s="165"/>
    </row>
    <row r="8" spans="2:28" x14ac:dyDescent="0.45">
      <c r="B8" s="150">
        <v>3</v>
      </c>
      <c r="C8" s="151" t="s">
        <v>40</v>
      </c>
      <c r="D8" s="166" t="str">
        <f t="shared" si="2"/>
        <v>c</v>
      </c>
      <c r="E8" s="150" t="s">
        <v>16</v>
      </c>
      <c r="F8" s="152"/>
      <c r="G8" s="150" t="s">
        <v>17</v>
      </c>
      <c r="H8" s="152"/>
      <c r="I8" s="153" t="s">
        <v>37</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37</v>
      </c>
      <c r="V8" s="152">
        <v>0</v>
      </c>
      <c r="W8" s="145" t="s">
        <v>2</v>
      </c>
      <c r="X8" s="157" t="str">
        <f>IF(R8="","",IF((T8+IF(R8&gt;T8,1,0)-R8-V8)*24=0,"",(T8+IF(R8&gt;T8,1,0)-R8-V8)*24))</f>
        <v/>
      </c>
      <c r="Z8" s="157" t="str">
        <f>IF(X8="",L8,IF(OR(L8-X8=0,L8-X8&lt;0),"-",L8-X8))</f>
        <v/>
      </c>
      <c r="AB8" s="165"/>
    </row>
    <row r="9" spans="2:28" x14ac:dyDescent="0.45">
      <c r="B9" s="150">
        <v>4</v>
      </c>
      <c r="C9" s="151" t="s">
        <v>41</v>
      </c>
      <c r="D9" s="166" t="str">
        <f t="shared" si="2"/>
        <v>d</v>
      </c>
      <c r="E9" s="150" t="s">
        <v>16</v>
      </c>
      <c r="F9" s="152"/>
      <c r="G9" s="150" t="s">
        <v>17</v>
      </c>
      <c r="H9" s="152"/>
      <c r="I9" s="153" t="s">
        <v>37</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37</v>
      </c>
      <c r="V9" s="152">
        <v>0</v>
      </c>
      <c r="W9" s="145" t="s">
        <v>2</v>
      </c>
      <c r="X9" s="157" t="str">
        <f>IF(R9="","",IF((T9+IF(R9&gt;T9,1,0)-R9-V9)*24=0,"",(T9+IF(R9&gt;T9,1,0)-R9-V9)*24))</f>
        <v/>
      </c>
      <c r="Z9" s="157" t="str">
        <f>IF(X9="",L9,IF(OR(L9-X9=0,L9-X9&lt;0),"-",L9-X9))</f>
        <v/>
      </c>
      <c r="AB9" s="165"/>
    </row>
    <row r="10" spans="2:28" x14ac:dyDescent="0.45">
      <c r="B10" s="150">
        <v>5</v>
      </c>
      <c r="C10" s="151" t="s">
        <v>42</v>
      </c>
      <c r="D10" s="166" t="str">
        <f t="shared" si="2"/>
        <v>e</v>
      </c>
      <c r="E10" s="150" t="s">
        <v>16</v>
      </c>
      <c r="F10" s="152"/>
      <c r="G10" s="150" t="s">
        <v>17</v>
      </c>
      <c r="H10" s="152"/>
      <c r="I10" s="153" t="s">
        <v>37</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37</v>
      </c>
      <c r="V10" s="152">
        <v>0</v>
      </c>
      <c r="W10" s="145" t="s">
        <v>2</v>
      </c>
      <c r="X10" s="157" t="str">
        <f t="shared" ref="X10:X22" si="6">IF(R10="","",IF((T10+IF(R10&gt;T10,1,0)-R10-V10)*24=0,"",(T10+IF(R10&gt;T10,1,0)-R10-V10)*24))</f>
        <v/>
      </c>
      <c r="Z10" s="157" t="str">
        <f t="shared" ref="Z10:Z22" si="7">IF(X10="",L10,IF(OR(L10-X10=0,L10-X10&lt;0),"-",L10-X10))</f>
        <v/>
      </c>
      <c r="AB10" s="165"/>
    </row>
    <row r="11" spans="2:28" x14ac:dyDescent="0.45">
      <c r="B11" s="150">
        <v>6</v>
      </c>
      <c r="C11" s="151" t="s">
        <v>43</v>
      </c>
      <c r="D11" s="166" t="str">
        <f t="shared" si="2"/>
        <v>f</v>
      </c>
      <c r="E11" s="150" t="s">
        <v>16</v>
      </c>
      <c r="F11" s="152"/>
      <c r="G11" s="150" t="s">
        <v>17</v>
      </c>
      <c r="H11" s="152"/>
      <c r="I11" s="153" t="s">
        <v>37</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37</v>
      </c>
      <c r="V11" s="152">
        <v>0</v>
      </c>
      <c r="W11" s="145" t="s">
        <v>2</v>
      </c>
      <c r="X11" s="157" t="str">
        <f t="shared" si="6"/>
        <v/>
      </c>
      <c r="Z11" s="157" t="str">
        <f t="shared" si="7"/>
        <v/>
      </c>
      <c r="AB11" s="165"/>
    </row>
    <row r="12" spans="2:28" x14ac:dyDescent="0.45">
      <c r="B12" s="150">
        <v>7</v>
      </c>
      <c r="C12" s="151" t="s">
        <v>44</v>
      </c>
      <c r="D12" s="166" t="str">
        <f t="shared" si="2"/>
        <v>g</v>
      </c>
      <c r="E12" s="150" t="s">
        <v>16</v>
      </c>
      <c r="F12" s="152"/>
      <c r="G12" s="150" t="s">
        <v>17</v>
      </c>
      <c r="H12" s="152"/>
      <c r="I12" s="153" t="s">
        <v>37</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37</v>
      </c>
      <c r="V12" s="152">
        <v>0</v>
      </c>
      <c r="W12" s="145" t="s">
        <v>2</v>
      </c>
      <c r="X12" s="157" t="str">
        <f t="shared" si="6"/>
        <v/>
      </c>
      <c r="Z12" s="157" t="str">
        <f t="shared" si="7"/>
        <v/>
      </c>
      <c r="AB12" s="165"/>
    </row>
    <row r="13" spans="2:28" x14ac:dyDescent="0.45">
      <c r="B13" s="150">
        <v>8</v>
      </c>
      <c r="C13" s="151" t="s">
        <v>45</v>
      </c>
      <c r="D13" s="166" t="str">
        <f t="shared" si="2"/>
        <v>h</v>
      </c>
      <c r="E13" s="150" t="s">
        <v>16</v>
      </c>
      <c r="F13" s="152"/>
      <c r="G13" s="150" t="s">
        <v>17</v>
      </c>
      <c r="H13" s="152"/>
      <c r="I13" s="153" t="s">
        <v>37</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37</v>
      </c>
      <c r="V13" s="152">
        <v>0</v>
      </c>
      <c r="W13" s="145" t="s">
        <v>2</v>
      </c>
      <c r="X13" s="157" t="str">
        <f t="shared" si="6"/>
        <v/>
      </c>
      <c r="Z13" s="157" t="str">
        <f t="shared" si="7"/>
        <v/>
      </c>
      <c r="AB13" s="165"/>
    </row>
    <row r="14" spans="2:28" x14ac:dyDescent="0.45">
      <c r="B14" s="150">
        <v>9</v>
      </c>
      <c r="C14" s="151" t="s">
        <v>46</v>
      </c>
      <c r="D14" s="166" t="str">
        <f t="shared" si="2"/>
        <v>i</v>
      </c>
      <c r="E14" s="150" t="s">
        <v>16</v>
      </c>
      <c r="F14" s="152"/>
      <c r="G14" s="150" t="s">
        <v>17</v>
      </c>
      <c r="H14" s="152"/>
      <c r="I14" s="153" t="s">
        <v>37</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37</v>
      </c>
      <c r="V14" s="152">
        <v>0</v>
      </c>
      <c r="W14" s="145" t="s">
        <v>2</v>
      </c>
      <c r="X14" s="157" t="str">
        <f t="shared" si="6"/>
        <v/>
      </c>
      <c r="Z14" s="157" t="str">
        <f t="shared" si="7"/>
        <v/>
      </c>
      <c r="AB14" s="165"/>
    </row>
    <row r="15" spans="2:28" x14ac:dyDescent="0.45">
      <c r="B15" s="150">
        <v>10</v>
      </c>
      <c r="C15" s="151" t="s">
        <v>47</v>
      </c>
      <c r="D15" s="166" t="str">
        <f t="shared" si="2"/>
        <v>j</v>
      </c>
      <c r="E15" s="150" t="s">
        <v>16</v>
      </c>
      <c r="F15" s="152"/>
      <c r="G15" s="150" t="s">
        <v>17</v>
      </c>
      <c r="H15" s="152"/>
      <c r="I15" s="153" t="s">
        <v>37</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37</v>
      </c>
      <c r="V15" s="152">
        <v>0</v>
      </c>
      <c r="W15" s="145" t="s">
        <v>2</v>
      </c>
      <c r="X15" s="157" t="str">
        <f t="shared" si="6"/>
        <v/>
      </c>
      <c r="Z15" s="157" t="str">
        <f t="shared" si="7"/>
        <v/>
      </c>
      <c r="AB15" s="165"/>
    </row>
    <row r="16" spans="2:28" x14ac:dyDescent="0.45">
      <c r="B16" s="150">
        <v>11</v>
      </c>
      <c r="C16" s="151" t="s">
        <v>48</v>
      </c>
      <c r="D16" s="166" t="str">
        <f t="shared" si="2"/>
        <v>k</v>
      </c>
      <c r="E16" s="150" t="s">
        <v>16</v>
      </c>
      <c r="F16" s="152"/>
      <c r="G16" s="150" t="s">
        <v>17</v>
      </c>
      <c r="H16" s="152"/>
      <c r="I16" s="153" t="s">
        <v>37</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37</v>
      </c>
      <c r="V16" s="152">
        <v>0</v>
      </c>
      <c r="W16" s="145" t="s">
        <v>2</v>
      </c>
      <c r="X16" s="157" t="str">
        <f t="shared" si="6"/>
        <v/>
      </c>
      <c r="Z16" s="157" t="str">
        <f t="shared" si="7"/>
        <v/>
      </c>
      <c r="AB16" s="165"/>
    </row>
    <row r="17" spans="2:28" x14ac:dyDescent="0.45">
      <c r="B17" s="150">
        <v>12</v>
      </c>
      <c r="C17" s="151" t="s">
        <v>49</v>
      </c>
      <c r="D17" s="166" t="str">
        <f t="shared" si="2"/>
        <v>l</v>
      </c>
      <c r="E17" s="150" t="s">
        <v>16</v>
      </c>
      <c r="F17" s="152"/>
      <c r="G17" s="150" t="s">
        <v>17</v>
      </c>
      <c r="H17" s="152"/>
      <c r="I17" s="153" t="s">
        <v>37</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37</v>
      </c>
      <c r="V17" s="152">
        <v>0</v>
      </c>
      <c r="W17" s="145" t="s">
        <v>2</v>
      </c>
      <c r="X17" s="157" t="str">
        <f t="shared" si="6"/>
        <v/>
      </c>
      <c r="Z17" s="157" t="str">
        <f t="shared" si="7"/>
        <v/>
      </c>
      <c r="AB17" s="165"/>
    </row>
    <row r="18" spans="2:28" x14ac:dyDescent="0.45">
      <c r="B18" s="150">
        <v>13</v>
      </c>
      <c r="C18" s="151" t="s">
        <v>50</v>
      </c>
      <c r="D18" s="166" t="str">
        <f t="shared" si="2"/>
        <v>m</v>
      </c>
      <c r="E18" s="150" t="s">
        <v>16</v>
      </c>
      <c r="F18" s="152"/>
      <c r="G18" s="150" t="s">
        <v>17</v>
      </c>
      <c r="H18" s="152"/>
      <c r="I18" s="153" t="s">
        <v>37</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37</v>
      </c>
      <c r="V18" s="152">
        <v>0</v>
      </c>
      <c r="W18" s="145" t="s">
        <v>2</v>
      </c>
      <c r="X18" s="157" t="str">
        <f t="shared" si="6"/>
        <v/>
      </c>
      <c r="Z18" s="157" t="str">
        <f t="shared" si="7"/>
        <v/>
      </c>
      <c r="AB18" s="165"/>
    </row>
    <row r="19" spans="2:28" x14ac:dyDescent="0.45">
      <c r="B19" s="150">
        <v>14</v>
      </c>
      <c r="C19" s="151" t="s">
        <v>51</v>
      </c>
      <c r="D19" s="166" t="str">
        <f t="shared" si="2"/>
        <v>n</v>
      </c>
      <c r="E19" s="150" t="s">
        <v>16</v>
      </c>
      <c r="F19" s="152"/>
      <c r="G19" s="150" t="s">
        <v>17</v>
      </c>
      <c r="H19" s="152"/>
      <c r="I19" s="153" t="s">
        <v>37</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37</v>
      </c>
      <c r="V19" s="152">
        <v>0</v>
      </c>
      <c r="W19" s="145" t="s">
        <v>2</v>
      </c>
      <c r="X19" s="157" t="str">
        <f t="shared" si="6"/>
        <v/>
      </c>
      <c r="Z19" s="157" t="str">
        <f t="shared" si="7"/>
        <v/>
      </c>
      <c r="AB19" s="165"/>
    </row>
    <row r="20" spans="2:28" x14ac:dyDescent="0.45">
      <c r="B20" s="150">
        <v>15</v>
      </c>
      <c r="C20" s="151" t="s">
        <v>52</v>
      </c>
      <c r="D20" s="166" t="str">
        <f t="shared" si="2"/>
        <v>o</v>
      </c>
      <c r="E20" s="150" t="s">
        <v>16</v>
      </c>
      <c r="F20" s="152"/>
      <c r="G20" s="150" t="s">
        <v>17</v>
      </c>
      <c r="H20" s="152"/>
      <c r="I20" s="153" t="s">
        <v>37</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37</v>
      </c>
      <c r="V20" s="152">
        <v>0</v>
      </c>
      <c r="W20" s="145" t="s">
        <v>2</v>
      </c>
      <c r="X20" s="157" t="str">
        <f t="shared" si="6"/>
        <v/>
      </c>
      <c r="Z20" s="157" t="str">
        <f t="shared" si="7"/>
        <v/>
      </c>
      <c r="AB20" s="165"/>
    </row>
    <row r="21" spans="2:28" x14ac:dyDescent="0.45">
      <c r="B21" s="150">
        <v>16</v>
      </c>
      <c r="C21" s="151" t="s">
        <v>53</v>
      </c>
      <c r="D21" s="166" t="str">
        <f t="shared" si="2"/>
        <v>p</v>
      </c>
      <c r="E21" s="150" t="s">
        <v>16</v>
      </c>
      <c r="F21" s="152"/>
      <c r="G21" s="150" t="s">
        <v>17</v>
      </c>
      <c r="H21" s="152"/>
      <c r="I21" s="153" t="s">
        <v>37</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37</v>
      </c>
      <c r="V21" s="152">
        <v>0</v>
      </c>
      <c r="W21" s="145" t="s">
        <v>2</v>
      </c>
      <c r="X21" s="157" t="str">
        <f t="shared" si="6"/>
        <v/>
      </c>
      <c r="Z21" s="157" t="str">
        <f t="shared" si="7"/>
        <v/>
      </c>
      <c r="AB21" s="165"/>
    </row>
    <row r="22" spans="2:28" x14ac:dyDescent="0.45">
      <c r="B22" s="150">
        <v>17</v>
      </c>
      <c r="C22" s="151" t="s">
        <v>54</v>
      </c>
      <c r="D22" s="166" t="str">
        <f t="shared" si="2"/>
        <v>q</v>
      </c>
      <c r="E22" s="150" t="s">
        <v>16</v>
      </c>
      <c r="F22" s="152"/>
      <c r="G22" s="150" t="s">
        <v>17</v>
      </c>
      <c r="H22" s="152"/>
      <c r="I22" s="153" t="s">
        <v>37</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37</v>
      </c>
      <c r="V22" s="152">
        <v>0</v>
      </c>
      <c r="W22" s="145" t="s">
        <v>2</v>
      </c>
      <c r="X22" s="157" t="str">
        <f t="shared" si="6"/>
        <v/>
      </c>
      <c r="Z22" s="157" t="str">
        <f t="shared" si="7"/>
        <v/>
      </c>
      <c r="AB22" s="165"/>
    </row>
    <row r="23" spans="2:28" x14ac:dyDescent="0.45">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36</v>
      </c>
      <c r="AB23" s="165"/>
    </row>
    <row r="24" spans="2:28" x14ac:dyDescent="0.45">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36</v>
      </c>
      <c r="AB24" s="165"/>
    </row>
    <row r="25" spans="2:28" x14ac:dyDescent="0.45">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36</v>
      </c>
      <c r="AB25" s="165"/>
    </row>
    <row r="26" spans="2:28" x14ac:dyDescent="0.45">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36</v>
      </c>
      <c r="AB26" s="165"/>
    </row>
    <row r="27" spans="2:28" x14ac:dyDescent="0.45">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36</v>
      </c>
      <c r="AB27" s="165"/>
    </row>
    <row r="28" spans="2:28" x14ac:dyDescent="0.45">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36</v>
      </c>
      <c r="AB28" s="165"/>
    </row>
    <row r="29" spans="2:28" x14ac:dyDescent="0.45">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36</v>
      </c>
      <c r="AB29" s="165"/>
    </row>
    <row r="30" spans="2:28" x14ac:dyDescent="0.45">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36</v>
      </c>
      <c r="AB30" s="165"/>
    </row>
    <row r="31" spans="2:28" x14ac:dyDescent="0.45">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36</v>
      </c>
      <c r="Y31" s="154"/>
      <c r="Z31" s="161">
        <v>1</v>
      </c>
      <c r="AB31" s="165"/>
    </row>
    <row r="32" spans="2:28" x14ac:dyDescent="0.45">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36</v>
      </c>
      <c r="Y32" s="154"/>
      <c r="Z32" s="161">
        <v>2</v>
      </c>
      <c r="AB32" s="165"/>
    </row>
    <row r="33" spans="2:28" x14ac:dyDescent="0.45">
      <c r="B33" s="150">
        <v>28</v>
      </c>
      <c r="C33" s="151" t="s">
        <v>66</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36</v>
      </c>
      <c r="Y33" s="154"/>
      <c r="Z33" s="161">
        <v>3</v>
      </c>
      <c r="AB33" s="165"/>
    </row>
    <row r="34" spans="2:28" x14ac:dyDescent="0.45">
      <c r="B34" s="150">
        <v>29</v>
      </c>
      <c r="C34" s="151" t="s">
        <v>67</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36</v>
      </c>
      <c r="Y34" s="154"/>
      <c r="Z34" s="161">
        <v>4</v>
      </c>
      <c r="AB34" s="165"/>
    </row>
    <row r="35" spans="2:28" x14ac:dyDescent="0.45">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36</v>
      </c>
      <c r="Y35" s="154"/>
      <c r="Z35" s="161">
        <v>5</v>
      </c>
      <c r="AB35" s="165"/>
    </row>
    <row r="36" spans="2:28" x14ac:dyDescent="0.45">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36</v>
      </c>
      <c r="Y36" s="154"/>
      <c r="Z36" s="161">
        <v>6</v>
      </c>
      <c r="AB36" s="165"/>
    </row>
    <row r="37" spans="2:28" x14ac:dyDescent="0.45">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36</v>
      </c>
      <c r="Y37" s="154"/>
      <c r="Z37" s="161">
        <v>7</v>
      </c>
      <c r="AB37" s="165"/>
    </row>
    <row r="38" spans="2:28" x14ac:dyDescent="0.45">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36</v>
      </c>
      <c r="Y38" s="154"/>
      <c r="Z38" s="161">
        <v>8</v>
      </c>
      <c r="AB38" s="165"/>
    </row>
    <row r="39" spans="2:28" x14ac:dyDescent="0.45">
      <c r="B39" s="150">
        <v>34</v>
      </c>
      <c r="C39" s="167" t="s">
        <v>103</v>
      </c>
      <c r="D39" s="166"/>
      <c r="E39" s="150" t="s">
        <v>16</v>
      </c>
      <c r="F39" s="152"/>
      <c r="G39" s="150" t="s">
        <v>17</v>
      </c>
      <c r="H39" s="152"/>
      <c r="I39" s="153" t="s">
        <v>37</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37</v>
      </c>
      <c r="V39" s="152">
        <v>0</v>
      </c>
      <c r="W39" s="145" t="s">
        <v>2</v>
      </c>
      <c r="X39" s="157" t="str">
        <f t="shared" ref="X39:X40" si="13">IF(R39="","",IF((T39+IF(R39&gt;T39,1,0)-R39-V39)*24=0,"",(T39+IF(R39&gt;T39,1,0)-R39-V39)*24))</f>
        <v/>
      </c>
      <c r="Z39" s="157" t="str">
        <f t="shared" ref="Z39:Z40" si="14">IF(X39="",L39,IF(OR(L39-X39=0,L39-X39&lt;0),"-",L39-X39))</f>
        <v/>
      </c>
      <c r="AB39" s="165"/>
    </row>
    <row r="40" spans="2:28" x14ac:dyDescent="0.45">
      <c r="B40" s="150"/>
      <c r="C40" s="168" t="s">
        <v>36</v>
      </c>
      <c r="D40" s="166"/>
      <c r="E40" s="150" t="s">
        <v>16</v>
      </c>
      <c r="F40" s="152"/>
      <c r="G40" s="150" t="s">
        <v>17</v>
      </c>
      <c r="H40" s="152"/>
      <c r="I40" s="153" t="s">
        <v>37</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37</v>
      </c>
      <c r="V40" s="152">
        <v>0</v>
      </c>
      <c r="W40" s="145" t="s">
        <v>2</v>
      </c>
      <c r="X40" s="157" t="str">
        <f t="shared" si="13"/>
        <v/>
      </c>
      <c r="Z40" s="157" t="str">
        <f t="shared" si="14"/>
        <v/>
      </c>
      <c r="AB40" s="165"/>
    </row>
    <row r="41" spans="2:28" x14ac:dyDescent="0.45">
      <c r="B41" s="150"/>
      <c r="C41" s="162" t="s">
        <v>36</v>
      </c>
      <c r="D41" s="166" t="str">
        <f>C39</f>
        <v>ag</v>
      </c>
      <c r="E41" s="150" t="s">
        <v>16</v>
      </c>
      <c r="F41" s="152" t="s">
        <v>36</v>
      </c>
      <c r="G41" s="150" t="s">
        <v>17</v>
      </c>
      <c r="H41" s="152" t="s">
        <v>36</v>
      </c>
      <c r="I41" s="153" t="s">
        <v>37</v>
      </c>
      <c r="J41" s="152" t="s">
        <v>36</v>
      </c>
      <c r="K41" s="154" t="s">
        <v>2</v>
      </c>
      <c r="L41" s="157" t="str">
        <f>IF(OR(L39="",L40=""),"",L39+L40)</f>
        <v/>
      </c>
      <c r="N41" s="155" t="s">
        <v>36</v>
      </c>
      <c r="O41" s="144" t="s">
        <v>17</v>
      </c>
      <c r="P41" s="155" t="s">
        <v>36</v>
      </c>
      <c r="R41" s="158" t="str">
        <f t="shared" si="11"/>
        <v/>
      </c>
      <c r="S41" s="144" t="s">
        <v>17</v>
      </c>
      <c r="T41" s="158" t="str">
        <f t="shared" si="12"/>
        <v>-</v>
      </c>
      <c r="U41" s="156" t="s">
        <v>37</v>
      </c>
      <c r="V41" s="152" t="s">
        <v>172</v>
      </c>
      <c r="W41" s="145" t="s">
        <v>2</v>
      </c>
      <c r="X41" s="157" t="str">
        <f>IF(OR(X39="",X40=""),"",X39+X40)</f>
        <v/>
      </c>
      <c r="Z41" s="157" t="str">
        <f>IF(X41="",L41,IF(OR(L41-X41=0,L41-X41&lt;0),"-",L41-X41))</f>
        <v/>
      </c>
      <c r="AB41" s="165" t="s">
        <v>173</v>
      </c>
    </row>
    <row r="42" spans="2:28" x14ac:dyDescent="0.45">
      <c r="B42" s="150"/>
      <c r="C42" s="167" t="s">
        <v>165</v>
      </c>
      <c r="D42" s="166"/>
      <c r="E42" s="150" t="s">
        <v>16</v>
      </c>
      <c r="F42" s="152"/>
      <c r="G42" s="150" t="s">
        <v>17</v>
      </c>
      <c r="H42" s="152"/>
      <c r="I42" s="153" t="s">
        <v>37</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37</v>
      </c>
      <c r="V42" s="152">
        <v>0</v>
      </c>
      <c r="W42" s="145" t="s">
        <v>2</v>
      </c>
      <c r="X42" s="157" t="str">
        <f t="shared" ref="X42:X43" si="16">IF(R42="","",IF((T42+IF(R42&gt;T42,1,0)-R42-V42)*24=0,"",(T42+IF(R42&gt;T42,1,0)-R42-V42)*24))</f>
        <v/>
      </c>
      <c r="Z42" s="157" t="str">
        <f t="shared" ref="Z42:Z43" si="17">IF(X42="",L42,IF(OR(L42-X42=0,L42-X42&lt;0),"-",L42-X42))</f>
        <v/>
      </c>
      <c r="AB42" s="165"/>
    </row>
    <row r="43" spans="2:28" x14ac:dyDescent="0.45">
      <c r="B43" s="150">
        <v>35</v>
      </c>
      <c r="C43" s="168" t="s">
        <v>36</v>
      </c>
      <c r="D43" s="166"/>
      <c r="E43" s="150" t="s">
        <v>16</v>
      </c>
      <c r="F43" s="152"/>
      <c r="G43" s="150" t="s">
        <v>17</v>
      </c>
      <c r="H43" s="152"/>
      <c r="I43" s="153" t="s">
        <v>37</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37</v>
      </c>
      <c r="V43" s="152">
        <v>0</v>
      </c>
      <c r="W43" s="145" t="s">
        <v>2</v>
      </c>
      <c r="X43" s="157" t="str">
        <f t="shared" si="16"/>
        <v/>
      </c>
      <c r="Z43" s="157" t="str">
        <f t="shared" si="17"/>
        <v/>
      </c>
      <c r="AB43" s="165"/>
    </row>
    <row r="44" spans="2:28" x14ac:dyDescent="0.45">
      <c r="B44" s="150"/>
      <c r="C44" s="162" t="s">
        <v>36</v>
      </c>
      <c r="D44" s="166" t="str">
        <f>C42</f>
        <v>ah</v>
      </c>
      <c r="E44" s="150" t="s">
        <v>16</v>
      </c>
      <c r="F44" s="152" t="s">
        <v>36</v>
      </c>
      <c r="G44" s="150" t="s">
        <v>17</v>
      </c>
      <c r="H44" s="152" t="s">
        <v>36</v>
      </c>
      <c r="I44" s="153" t="s">
        <v>37</v>
      </c>
      <c r="J44" s="152" t="s">
        <v>36</v>
      </c>
      <c r="K44" s="154" t="s">
        <v>2</v>
      </c>
      <c r="L44" s="157" t="str">
        <f>IF(OR(L42="",L43=""),"",L42+L43)</f>
        <v/>
      </c>
      <c r="N44" s="155" t="s">
        <v>36</v>
      </c>
      <c r="O44" s="144" t="s">
        <v>17</v>
      </c>
      <c r="P44" s="155" t="s">
        <v>36</v>
      </c>
      <c r="R44" s="158" t="str">
        <f t="shared" si="11"/>
        <v/>
      </c>
      <c r="S44" s="144" t="s">
        <v>17</v>
      </c>
      <c r="T44" s="158" t="str">
        <f t="shared" si="12"/>
        <v>-</v>
      </c>
      <c r="U44" s="156" t="s">
        <v>37</v>
      </c>
      <c r="V44" s="152" t="s">
        <v>172</v>
      </c>
      <c r="W44" s="145" t="s">
        <v>2</v>
      </c>
      <c r="X44" s="157" t="str">
        <f>IF(OR(X42="",X43=""),"",X42+X43)</f>
        <v/>
      </c>
      <c r="Z44" s="157" t="str">
        <f>IF(X44="",L44,IF(OR(L44-X44=0,L44-X44&lt;0),"-",L44-X44))</f>
        <v/>
      </c>
      <c r="AB44" s="165" t="s">
        <v>174</v>
      </c>
    </row>
    <row r="45" spans="2:28" x14ac:dyDescent="0.45">
      <c r="B45" s="150"/>
      <c r="C45" s="167" t="s">
        <v>166</v>
      </c>
      <c r="D45" s="166"/>
      <c r="E45" s="150" t="s">
        <v>16</v>
      </c>
      <c r="F45" s="152"/>
      <c r="G45" s="150" t="s">
        <v>17</v>
      </c>
      <c r="H45" s="152"/>
      <c r="I45" s="153" t="s">
        <v>37</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5">
      <c r="B46" s="150">
        <v>36</v>
      </c>
      <c r="C46" s="168" t="s">
        <v>36</v>
      </c>
      <c r="D46" s="166"/>
      <c r="E46" s="150" t="s">
        <v>16</v>
      </c>
      <c r="F46" s="152"/>
      <c r="G46" s="150" t="s">
        <v>17</v>
      </c>
      <c r="H46" s="152"/>
      <c r="I46" s="153" t="s">
        <v>37</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37</v>
      </c>
      <c r="V46" s="152">
        <v>0</v>
      </c>
      <c r="W46" s="145" t="s">
        <v>2</v>
      </c>
      <c r="X46" s="157" t="str">
        <f t="shared" si="19"/>
        <v/>
      </c>
      <c r="Z46" s="157" t="str">
        <f t="shared" si="20"/>
        <v/>
      </c>
      <c r="AB46" s="165"/>
    </row>
    <row r="47" spans="2:28" x14ac:dyDescent="0.45">
      <c r="B47" s="150"/>
      <c r="C47" s="162" t="s">
        <v>36</v>
      </c>
      <c r="D47" s="166" t="str">
        <f>C45</f>
        <v>ai</v>
      </c>
      <c r="E47" s="150" t="s">
        <v>16</v>
      </c>
      <c r="F47" s="152" t="s">
        <v>36</v>
      </c>
      <c r="G47" s="150" t="s">
        <v>17</v>
      </c>
      <c r="H47" s="152" t="s">
        <v>36</v>
      </c>
      <c r="I47" s="153" t="s">
        <v>37</v>
      </c>
      <c r="J47" s="152" t="s">
        <v>36</v>
      </c>
      <c r="K47" s="154" t="s">
        <v>2</v>
      </c>
      <c r="L47" s="157" t="str">
        <f>IF(OR(L45="",L46=""),"",L45+L46)</f>
        <v/>
      </c>
      <c r="N47" s="155" t="s">
        <v>36</v>
      </c>
      <c r="O47" s="144" t="s">
        <v>17</v>
      </c>
      <c r="P47" s="155" t="s">
        <v>36</v>
      </c>
      <c r="R47" s="158" t="str">
        <f t="shared" si="11"/>
        <v/>
      </c>
      <c r="S47" s="144" t="s">
        <v>17</v>
      </c>
      <c r="T47" s="158" t="str">
        <f t="shared" si="12"/>
        <v>-</v>
      </c>
      <c r="U47" s="156" t="s">
        <v>37</v>
      </c>
      <c r="V47" s="152" t="s">
        <v>172</v>
      </c>
      <c r="W47" s="145" t="s">
        <v>2</v>
      </c>
      <c r="X47" s="157" t="str">
        <f>IF(OR(X45="",X46=""),"",X45+X46)</f>
        <v/>
      </c>
      <c r="Z47" s="157" t="str">
        <f>IF(X47="",L47,IF(OR(L47-X47=0,L47-X47&lt;0),"-",L47-X47))</f>
        <v/>
      </c>
      <c r="AB47" s="165" t="s">
        <v>174</v>
      </c>
    </row>
    <row r="49" spans="3:4" x14ac:dyDescent="0.45">
      <c r="C49" s="146" t="s">
        <v>177</v>
      </c>
      <c r="D49" s="146"/>
    </row>
    <row r="50" spans="3:4" x14ac:dyDescent="0.45">
      <c r="C50" s="146" t="s">
        <v>178</v>
      </c>
      <c r="D50" s="146"/>
    </row>
    <row r="51" spans="3:4" x14ac:dyDescent="0.45">
      <c r="C51" s="146" t="s">
        <v>175</v>
      </c>
      <c r="D51" s="146"/>
    </row>
    <row r="52" spans="3:4" x14ac:dyDescent="0.45">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6"/>
  <sheetViews>
    <sheetView zoomScaleNormal="100" workbookViewId="0"/>
  </sheetViews>
  <sheetFormatPr defaultColWidth="9" defaultRowHeight="18" x14ac:dyDescent="0.45"/>
  <cols>
    <col min="1" max="1" width="1.3984375" style="40" customWidth="1"/>
    <col min="2" max="3" width="9" style="40"/>
    <col min="4" max="4" width="40.59765625" style="40" customWidth="1"/>
    <col min="5" max="16384" width="9" style="40"/>
  </cols>
  <sheetData>
    <row r="1" spans="2:11" x14ac:dyDescent="0.45">
      <c r="B1" s="40" t="s">
        <v>107</v>
      </c>
      <c r="D1" s="89"/>
      <c r="E1" s="89"/>
      <c r="F1" s="89"/>
    </row>
    <row r="2" spans="2:11" s="91" customFormat="1" ht="20.25" customHeight="1" x14ac:dyDescent="0.45">
      <c r="B2" s="90" t="s">
        <v>201</v>
      </c>
      <c r="C2" s="90"/>
      <c r="D2" s="89"/>
      <c r="E2" s="89"/>
      <c r="F2" s="89"/>
    </row>
    <row r="3" spans="2:11" s="91" customFormat="1" ht="20.25" customHeight="1" x14ac:dyDescent="0.45">
      <c r="B3" s="90"/>
      <c r="C3" s="90"/>
      <c r="D3" s="89"/>
      <c r="E3" s="89"/>
      <c r="F3" s="89"/>
    </row>
    <row r="4" spans="2:11" s="96" customFormat="1" ht="20.25" customHeight="1" x14ac:dyDescent="0.45">
      <c r="B4" s="109"/>
      <c r="C4" s="89" t="s">
        <v>141</v>
      </c>
      <c r="D4" s="89"/>
      <c r="F4" s="400" t="s">
        <v>142</v>
      </c>
      <c r="G4" s="400"/>
      <c r="H4" s="400"/>
      <c r="I4" s="400"/>
      <c r="J4" s="400"/>
      <c r="K4" s="400"/>
    </row>
    <row r="5" spans="2:11" s="96" customFormat="1" ht="20.25" customHeight="1" x14ac:dyDescent="0.45">
      <c r="B5" s="110"/>
      <c r="C5" s="89" t="s">
        <v>143</v>
      </c>
      <c r="D5" s="89"/>
      <c r="F5" s="400"/>
      <c r="G5" s="400"/>
      <c r="H5" s="400"/>
      <c r="I5" s="400"/>
      <c r="J5" s="400"/>
      <c r="K5" s="400"/>
    </row>
    <row r="6" spans="2:11" s="91" customFormat="1" ht="20.25" customHeight="1" x14ac:dyDescent="0.45">
      <c r="B6" s="93" t="s">
        <v>136</v>
      </c>
      <c r="C6" s="89"/>
      <c r="D6" s="89"/>
      <c r="E6" s="92"/>
      <c r="F6" s="94"/>
    </row>
    <row r="7" spans="2:11" s="91" customFormat="1" ht="20.25" customHeight="1" x14ac:dyDescent="0.45">
      <c r="B7" s="90"/>
      <c r="C7" s="90"/>
      <c r="D7" s="89"/>
      <c r="E7" s="92"/>
      <c r="F7" s="94"/>
    </row>
    <row r="8" spans="2:11" s="91" customFormat="1" ht="20.25" customHeight="1" x14ac:dyDescent="0.45">
      <c r="B8" s="89" t="s">
        <v>108</v>
      </c>
      <c r="C8" s="90"/>
      <c r="D8" s="89"/>
      <c r="E8" s="92"/>
      <c r="F8" s="94"/>
    </row>
    <row r="9" spans="2:11" s="91" customFormat="1" ht="20.25" customHeight="1" x14ac:dyDescent="0.45">
      <c r="B9" s="90"/>
      <c r="C9" s="90"/>
      <c r="D9" s="89"/>
      <c r="E9" s="89"/>
      <c r="F9" s="89"/>
    </row>
    <row r="10" spans="2:11" s="91" customFormat="1" ht="20.25" customHeight="1" x14ac:dyDescent="0.45">
      <c r="B10" s="89" t="s">
        <v>189</v>
      </c>
      <c r="C10" s="90"/>
      <c r="D10" s="89"/>
      <c r="E10" s="89"/>
      <c r="F10" s="89"/>
    </row>
    <row r="11" spans="2:11" s="91" customFormat="1" ht="20.25" customHeight="1" x14ac:dyDescent="0.45">
      <c r="B11" s="89"/>
      <c r="C11" s="90"/>
      <c r="D11" s="89"/>
      <c r="E11" s="89"/>
      <c r="F11" s="89"/>
    </row>
    <row r="12" spans="2:11" s="91" customFormat="1" ht="20.25" customHeight="1" x14ac:dyDescent="0.45">
      <c r="B12" s="89" t="s">
        <v>193</v>
      </c>
      <c r="C12" s="90"/>
      <c r="D12" s="89"/>
    </row>
    <row r="13" spans="2:11" s="91" customFormat="1" ht="20.25" customHeight="1" x14ac:dyDescent="0.45">
      <c r="B13" s="89"/>
      <c r="C13" s="90"/>
      <c r="D13" s="89"/>
    </row>
    <row r="14" spans="2:11" s="91" customFormat="1" ht="20.25" customHeight="1" x14ac:dyDescent="0.45">
      <c r="B14" s="89" t="s">
        <v>190</v>
      </c>
      <c r="C14" s="90"/>
      <c r="D14" s="89"/>
    </row>
    <row r="15" spans="2:11" s="91" customFormat="1" ht="20.25" customHeight="1" x14ac:dyDescent="0.45">
      <c r="B15" s="89"/>
      <c r="C15" s="90"/>
      <c r="D15" s="89"/>
    </row>
    <row r="16" spans="2:11" s="91" customFormat="1" ht="20.25" customHeight="1" x14ac:dyDescent="0.45">
      <c r="B16" s="89" t="s">
        <v>235</v>
      </c>
      <c r="C16" s="90"/>
      <c r="D16" s="89"/>
    </row>
    <row r="17" spans="2:4" s="91" customFormat="1" ht="20.25" customHeight="1" x14ac:dyDescent="0.45">
      <c r="B17" s="89" t="s">
        <v>233</v>
      </c>
      <c r="C17" s="90"/>
      <c r="D17" s="89"/>
    </row>
    <row r="18" spans="2:4" s="91" customFormat="1" ht="20.25" customHeight="1" x14ac:dyDescent="0.45">
      <c r="B18" s="89" t="s">
        <v>234</v>
      </c>
      <c r="C18" s="90"/>
      <c r="D18" s="89"/>
    </row>
    <row r="19" spans="2:4" s="91" customFormat="1" ht="20.25" customHeight="1" x14ac:dyDescent="0.45">
      <c r="B19" s="89"/>
      <c r="C19" s="90"/>
      <c r="D19" s="89"/>
    </row>
    <row r="20" spans="2:4" s="91" customFormat="1" ht="20.25" customHeight="1" x14ac:dyDescent="0.45">
      <c r="B20" s="89" t="s">
        <v>236</v>
      </c>
      <c r="C20" s="90"/>
      <c r="D20" s="89"/>
    </row>
    <row r="21" spans="2:4" s="91" customFormat="1" ht="20.25" customHeight="1" x14ac:dyDescent="0.45">
      <c r="B21" s="89" t="s">
        <v>205</v>
      </c>
      <c r="C21" s="90"/>
      <c r="D21" s="89"/>
    </row>
    <row r="22" spans="2:4" s="91" customFormat="1" ht="20.25" customHeight="1" x14ac:dyDescent="0.45">
      <c r="B22" s="89"/>
      <c r="C22" s="90"/>
      <c r="D22" s="89"/>
    </row>
    <row r="23" spans="2:4" s="91" customFormat="1" ht="20.25" customHeight="1" x14ac:dyDescent="0.45">
      <c r="B23" s="89" t="s">
        <v>237</v>
      </c>
      <c r="C23" s="90"/>
      <c r="D23" s="89"/>
    </row>
    <row r="24" spans="2:4" s="91" customFormat="1" ht="20.25" customHeight="1" x14ac:dyDescent="0.45">
      <c r="B24" s="89"/>
      <c r="C24" s="90"/>
      <c r="D24" s="89"/>
    </row>
    <row r="25" spans="2:4" s="91" customFormat="1" ht="17.25" customHeight="1" x14ac:dyDescent="0.45">
      <c r="B25" s="89" t="s">
        <v>238</v>
      </c>
      <c r="C25" s="89"/>
      <c r="D25" s="89"/>
    </row>
    <row r="26" spans="2:4" s="91" customFormat="1" ht="17.25" customHeight="1" x14ac:dyDescent="0.45">
      <c r="B26" s="89" t="s">
        <v>109</v>
      </c>
      <c r="C26" s="89"/>
      <c r="D26" s="89"/>
    </row>
    <row r="27" spans="2:4" s="91" customFormat="1" ht="17.25" customHeight="1" x14ac:dyDescent="0.45">
      <c r="B27" s="89"/>
      <c r="C27" s="89"/>
      <c r="D27" s="89"/>
    </row>
    <row r="28" spans="2:4" s="91" customFormat="1" ht="17.25" customHeight="1" x14ac:dyDescent="0.45">
      <c r="B28" s="89"/>
      <c r="C28" s="65" t="s">
        <v>20</v>
      </c>
      <c r="D28" s="65" t="s">
        <v>3</v>
      </c>
    </row>
    <row r="29" spans="2:4" s="91" customFormat="1" ht="17.25" customHeight="1" x14ac:dyDescent="0.45">
      <c r="B29" s="89"/>
      <c r="C29" s="65">
        <v>1</v>
      </c>
      <c r="D29" s="95" t="s">
        <v>76</v>
      </c>
    </row>
    <row r="30" spans="2:4" s="91" customFormat="1" ht="17.25" customHeight="1" x14ac:dyDescent="0.45">
      <c r="B30" s="89"/>
      <c r="C30" s="65">
        <v>2</v>
      </c>
      <c r="D30" s="95" t="s">
        <v>85</v>
      </c>
    </row>
    <row r="31" spans="2:4" s="91" customFormat="1" ht="17.25" customHeight="1" x14ac:dyDescent="0.45">
      <c r="B31" s="89"/>
      <c r="C31" s="65">
        <v>3</v>
      </c>
      <c r="D31" s="95" t="s">
        <v>82</v>
      </c>
    </row>
    <row r="32" spans="2:4" s="91" customFormat="1" ht="17.25" customHeight="1" x14ac:dyDescent="0.45">
      <c r="B32" s="89"/>
      <c r="C32" s="92"/>
      <c r="D32" s="94"/>
    </row>
    <row r="33" spans="2:51" s="91" customFormat="1" ht="17.25" customHeight="1" x14ac:dyDescent="0.45">
      <c r="B33" s="89" t="s">
        <v>239</v>
      </c>
      <c r="C33" s="89"/>
      <c r="D33" s="89"/>
      <c r="E33" s="96"/>
      <c r="F33" s="96"/>
    </row>
    <row r="34" spans="2:51" s="91" customFormat="1" ht="17.25" customHeight="1" x14ac:dyDescent="0.45">
      <c r="B34" s="89" t="s">
        <v>110</v>
      </c>
      <c r="C34" s="89"/>
      <c r="D34" s="89"/>
      <c r="E34" s="96"/>
      <c r="F34" s="96"/>
    </row>
    <row r="35" spans="2:51" s="91" customFormat="1" ht="17.25" customHeight="1" x14ac:dyDescent="0.45">
      <c r="B35" s="89"/>
      <c r="C35" s="89"/>
      <c r="D35" s="89"/>
      <c r="E35" s="96"/>
      <c r="F35" s="96"/>
      <c r="G35" s="97"/>
      <c r="H35" s="97"/>
      <c r="J35" s="97"/>
      <c r="K35" s="97"/>
      <c r="L35" s="97"/>
      <c r="M35" s="97"/>
      <c r="N35" s="97"/>
      <c r="O35" s="97"/>
      <c r="R35" s="97"/>
      <c r="S35" s="97"/>
      <c r="T35" s="97"/>
      <c r="W35" s="97"/>
      <c r="X35" s="97"/>
      <c r="Y35" s="97"/>
    </row>
    <row r="36" spans="2:51" s="91" customFormat="1" ht="17.25" customHeight="1" x14ac:dyDescent="0.45">
      <c r="B36" s="89"/>
      <c r="C36" s="65" t="s">
        <v>4</v>
      </c>
      <c r="D36" s="65" t="s">
        <v>5</v>
      </c>
      <c r="E36" s="96"/>
      <c r="F36" s="96"/>
      <c r="G36" s="97"/>
      <c r="H36" s="97"/>
      <c r="J36" s="97"/>
      <c r="K36" s="97"/>
      <c r="L36" s="97"/>
      <c r="M36" s="97"/>
      <c r="N36" s="97"/>
      <c r="O36" s="97"/>
      <c r="R36" s="97"/>
      <c r="S36" s="97"/>
      <c r="T36" s="97"/>
      <c r="W36" s="97"/>
      <c r="X36" s="97"/>
      <c r="Y36" s="97"/>
    </row>
    <row r="37" spans="2:51" s="91" customFormat="1" ht="17.25" customHeight="1" x14ac:dyDescent="0.45">
      <c r="B37" s="89"/>
      <c r="C37" s="65" t="s">
        <v>6</v>
      </c>
      <c r="D37" s="95" t="s">
        <v>111</v>
      </c>
      <c r="E37" s="96"/>
      <c r="F37" s="96"/>
      <c r="G37" s="97"/>
      <c r="H37" s="97"/>
      <c r="J37" s="97"/>
      <c r="K37" s="97"/>
      <c r="L37" s="97"/>
      <c r="M37" s="97"/>
      <c r="N37" s="97"/>
      <c r="O37" s="97"/>
      <c r="R37" s="97"/>
      <c r="S37" s="97"/>
      <c r="T37" s="97"/>
      <c r="W37" s="97"/>
      <c r="X37" s="97"/>
      <c r="Y37" s="97"/>
    </row>
    <row r="38" spans="2:51" s="91" customFormat="1" ht="17.25" customHeight="1" x14ac:dyDescent="0.45">
      <c r="B38" s="89"/>
      <c r="C38" s="65" t="s">
        <v>7</v>
      </c>
      <c r="D38" s="95" t="s">
        <v>112</v>
      </c>
      <c r="E38" s="96"/>
      <c r="F38" s="96"/>
      <c r="G38" s="97"/>
      <c r="H38" s="97"/>
      <c r="J38" s="97"/>
      <c r="K38" s="97"/>
      <c r="L38" s="97"/>
      <c r="M38" s="97"/>
      <c r="N38" s="97"/>
      <c r="O38" s="97"/>
      <c r="R38" s="97"/>
      <c r="S38" s="97"/>
      <c r="T38" s="97"/>
      <c r="W38" s="97"/>
      <c r="X38" s="97"/>
      <c r="Y38" s="97"/>
    </row>
    <row r="39" spans="2:51" s="91" customFormat="1" ht="17.25" customHeight="1" x14ac:dyDescent="0.45">
      <c r="B39" s="89"/>
      <c r="C39" s="65" t="s">
        <v>8</v>
      </c>
      <c r="D39" s="95" t="s">
        <v>113</v>
      </c>
      <c r="E39" s="96"/>
      <c r="F39" s="96"/>
      <c r="G39" s="97"/>
      <c r="H39" s="97"/>
      <c r="J39" s="97"/>
      <c r="K39" s="97"/>
      <c r="L39" s="97"/>
      <c r="M39" s="97"/>
      <c r="N39" s="97"/>
      <c r="O39" s="97"/>
      <c r="R39" s="97"/>
      <c r="S39" s="97"/>
      <c r="T39" s="97"/>
      <c r="W39" s="97"/>
      <c r="X39" s="97"/>
      <c r="Y39" s="97"/>
    </row>
    <row r="40" spans="2:51" s="91" customFormat="1" ht="17.25" customHeight="1" x14ac:dyDescent="0.45">
      <c r="B40" s="89"/>
      <c r="C40" s="65" t="s">
        <v>9</v>
      </c>
      <c r="D40" s="95" t="s">
        <v>137</v>
      </c>
      <c r="E40" s="96"/>
      <c r="F40" s="96"/>
      <c r="G40" s="97"/>
      <c r="H40" s="97"/>
      <c r="J40" s="97"/>
      <c r="K40" s="97"/>
      <c r="L40" s="97"/>
      <c r="M40" s="97"/>
      <c r="N40" s="97"/>
      <c r="O40" s="97"/>
      <c r="R40" s="97"/>
      <c r="S40" s="97"/>
      <c r="T40" s="97"/>
      <c r="W40" s="97"/>
      <c r="X40" s="97"/>
      <c r="Y40" s="97"/>
    </row>
    <row r="41" spans="2:51" s="91" customFormat="1" ht="17.25" customHeight="1" x14ac:dyDescent="0.45">
      <c r="B41" s="89"/>
      <c r="C41" s="89"/>
      <c r="D41" s="89"/>
      <c r="E41" s="96"/>
      <c r="F41" s="96"/>
      <c r="G41" s="97"/>
      <c r="H41" s="97"/>
      <c r="J41" s="97"/>
      <c r="K41" s="97"/>
      <c r="L41" s="97"/>
      <c r="M41" s="97"/>
      <c r="N41" s="97"/>
      <c r="O41" s="97"/>
      <c r="R41" s="97"/>
      <c r="S41" s="97"/>
      <c r="T41" s="97"/>
      <c r="W41" s="97"/>
      <c r="X41" s="97"/>
      <c r="Y41" s="97"/>
    </row>
    <row r="42" spans="2:51" s="91" customFormat="1" ht="17.25" customHeight="1" x14ac:dyDescent="0.45">
      <c r="B42" s="89"/>
      <c r="C42" s="98" t="s">
        <v>10</v>
      </c>
      <c r="D42" s="89"/>
      <c r="E42" s="96"/>
      <c r="F42" s="96"/>
      <c r="G42" s="97"/>
      <c r="H42" s="97"/>
      <c r="J42" s="97"/>
      <c r="K42" s="97"/>
      <c r="L42" s="97"/>
      <c r="M42" s="97"/>
      <c r="N42" s="97"/>
      <c r="O42" s="97"/>
      <c r="R42" s="97"/>
      <c r="S42" s="97"/>
      <c r="T42" s="97"/>
      <c r="W42" s="97"/>
      <c r="X42" s="97"/>
      <c r="Y42" s="97"/>
    </row>
    <row r="43" spans="2:51" s="91" customFormat="1" ht="17.25" customHeight="1" x14ac:dyDescent="0.45">
      <c r="B43" s="96"/>
      <c r="C43" s="89" t="s">
        <v>114</v>
      </c>
      <c r="D43" s="96"/>
      <c r="E43" s="96"/>
      <c r="F43" s="98"/>
      <c r="G43" s="97"/>
      <c r="H43" s="97"/>
      <c r="J43" s="97"/>
      <c r="K43" s="97"/>
      <c r="L43" s="97"/>
      <c r="M43" s="97"/>
      <c r="N43" s="97"/>
      <c r="O43" s="97"/>
      <c r="R43" s="97"/>
      <c r="S43" s="97"/>
      <c r="T43" s="97"/>
      <c r="W43" s="97"/>
      <c r="X43" s="97"/>
      <c r="Y43" s="97"/>
    </row>
    <row r="44" spans="2:51" s="91" customFormat="1" ht="17.25" customHeight="1" x14ac:dyDescent="0.45">
      <c r="B44" s="96"/>
      <c r="C44" s="89" t="s">
        <v>138</v>
      </c>
      <c r="D44" s="96"/>
      <c r="E44" s="96"/>
      <c r="F44" s="89"/>
      <c r="G44" s="97"/>
      <c r="H44" s="97"/>
      <c r="J44" s="97"/>
      <c r="K44" s="97"/>
      <c r="L44" s="97"/>
      <c r="M44" s="97"/>
      <c r="N44" s="97"/>
      <c r="O44" s="97"/>
      <c r="R44" s="97"/>
      <c r="S44" s="97"/>
      <c r="T44" s="97"/>
      <c r="W44" s="97"/>
      <c r="X44" s="97"/>
      <c r="Y44" s="97"/>
    </row>
    <row r="45" spans="2:51" s="91" customFormat="1" ht="17.25" customHeight="1" x14ac:dyDescent="0.45">
      <c r="B45" s="89"/>
      <c r="C45" s="89"/>
      <c r="D45" s="89"/>
      <c r="E45" s="98"/>
      <c r="F45" s="97"/>
      <c r="G45" s="97"/>
      <c r="H45" s="97"/>
      <c r="J45" s="97"/>
      <c r="K45" s="97"/>
      <c r="L45" s="97"/>
      <c r="M45" s="97"/>
      <c r="N45" s="97"/>
      <c r="O45" s="97"/>
      <c r="R45" s="97"/>
      <c r="S45" s="97"/>
      <c r="T45" s="97"/>
      <c r="W45" s="97"/>
      <c r="X45" s="97"/>
      <c r="Y45" s="97"/>
    </row>
    <row r="46" spans="2:51" s="91" customFormat="1" ht="17.25" customHeight="1" x14ac:dyDescent="0.45">
      <c r="B46" s="89" t="s">
        <v>240</v>
      </c>
      <c r="C46" s="89"/>
      <c r="D46" s="89"/>
    </row>
    <row r="47" spans="2:51" s="91" customFormat="1" ht="17.25" customHeight="1" x14ac:dyDescent="0.45">
      <c r="B47" s="89" t="s">
        <v>115</v>
      </c>
      <c r="C47" s="89"/>
      <c r="D47" s="89"/>
      <c r="AH47" s="64"/>
      <c r="AI47" s="64"/>
      <c r="AJ47" s="64"/>
      <c r="AK47" s="64"/>
      <c r="AL47" s="64"/>
      <c r="AM47" s="64"/>
      <c r="AN47" s="64"/>
      <c r="AO47" s="64"/>
      <c r="AP47" s="64"/>
      <c r="AQ47" s="64"/>
      <c r="AR47" s="64"/>
      <c r="AS47" s="64"/>
    </row>
    <row r="48" spans="2:51" s="91" customFormat="1" ht="17.25" customHeight="1" x14ac:dyDescent="0.45">
      <c r="B48" s="99" t="s">
        <v>118</v>
      </c>
      <c r="C48" s="96"/>
      <c r="D48" s="96"/>
      <c r="E48" s="100"/>
      <c r="F48" s="100"/>
      <c r="G48" s="100"/>
      <c r="H48" s="100"/>
      <c r="I48" s="100"/>
      <c r="J48" s="100"/>
      <c r="K48" s="100"/>
      <c r="L48" s="100"/>
      <c r="M48" s="100"/>
      <c r="N48" s="100"/>
      <c r="O48" s="101"/>
      <c r="P48" s="101"/>
      <c r="Q48" s="100"/>
      <c r="R48" s="101"/>
      <c r="S48" s="100"/>
      <c r="T48" s="100"/>
      <c r="U48" s="101"/>
      <c r="V48" s="64"/>
      <c r="W48" s="64"/>
      <c r="X48" s="64"/>
      <c r="Y48" s="100"/>
      <c r="Z48" s="100"/>
      <c r="AA48" s="100"/>
      <c r="AB48" s="100"/>
      <c r="AC48" s="64"/>
      <c r="AD48" s="100"/>
      <c r="AE48" s="101"/>
      <c r="AF48" s="101"/>
      <c r="AG48" s="101"/>
      <c r="AH48" s="101"/>
      <c r="AI48" s="102"/>
      <c r="AJ48" s="101"/>
      <c r="AK48" s="101"/>
      <c r="AL48" s="101"/>
      <c r="AM48" s="101"/>
      <c r="AN48" s="101"/>
      <c r="AO48" s="101"/>
      <c r="AP48" s="101"/>
      <c r="AQ48" s="101"/>
      <c r="AR48" s="101"/>
      <c r="AS48" s="101"/>
      <c r="AT48" s="101"/>
      <c r="AU48" s="101"/>
      <c r="AV48" s="101"/>
      <c r="AW48" s="101"/>
      <c r="AX48" s="101"/>
      <c r="AY48" s="102"/>
    </row>
    <row r="49" spans="2:50" s="91" customFormat="1" ht="17.25" customHeight="1" x14ac:dyDescent="0.45">
      <c r="F49" s="64"/>
    </row>
    <row r="50" spans="2:50" s="91" customFormat="1" ht="17.25" customHeight="1" x14ac:dyDescent="0.45">
      <c r="B50" s="89" t="s">
        <v>241</v>
      </c>
      <c r="C50" s="89"/>
    </row>
    <row r="51" spans="2:50" s="91" customFormat="1" ht="17.25" customHeight="1" x14ac:dyDescent="0.45">
      <c r="B51" s="89"/>
      <c r="C51" s="89"/>
    </row>
    <row r="52" spans="2:50" s="91" customFormat="1" ht="17.25" customHeight="1" x14ac:dyDescent="0.45">
      <c r="B52" s="89" t="s">
        <v>242</v>
      </c>
      <c r="C52" s="89"/>
    </row>
    <row r="53" spans="2:50" s="91" customFormat="1" ht="17.25" customHeight="1" x14ac:dyDescent="0.45">
      <c r="B53" s="89" t="s">
        <v>191</v>
      </c>
      <c r="C53" s="89"/>
    </row>
    <row r="54" spans="2:50" s="91" customFormat="1" ht="17.25" customHeight="1" x14ac:dyDescent="0.45">
      <c r="B54" s="89"/>
      <c r="C54" s="89"/>
    </row>
    <row r="55" spans="2:50" s="91" customFormat="1" ht="17.25" customHeight="1" x14ac:dyDescent="0.45">
      <c r="B55" s="89" t="s">
        <v>243</v>
      </c>
      <c r="C55" s="89"/>
    </row>
    <row r="56" spans="2:50" s="91" customFormat="1" ht="17.25" customHeight="1" x14ac:dyDescent="0.45">
      <c r="B56" s="89" t="s">
        <v>116</v>
      </c>
      <c r="C56" s="89"/>
    </row>
    <row r="57" spans="2:50" s="91" customFormat="1" ht="17.25" customHeight="1" x14ac:dyDescent="0.45">
      <c r="B57" s="89"/>
      <c r="C57" s="89"/>
    </row>
    <row r="58" spans="2:50" s="91" customFormat="1" ht="17.25" customHeight="1" x14ac:dyDescent="0.45">
      <c r="B58" s="89" t="s">
        <v>244</v>
      </c>
      <c r="C58" s="89"/>
      <c r="D58" s="89"/>
    </row>
    <row r="59" spans="2:50" s="91" customFormat="1" ht="17.25" customHeight="1" x14ac:dyDescent="0.45">
      <c r="B59" s="89"/>
      <c r="C59" s="89"/>
      <c r="D59" s="89"/>
    </row>
    <row r="60" spans="2:50" s="91" customFormat="1" ht="17.25" customHeight="1" x14ac:dyDescent="0.45">
      <c r="B60" s="96" t="s">
        <v>245</v>
      </c>
      <c r="C60" s="96"/>
      <c r="D60" s="89"/>
    </row>
    <row r="61" spans="2:50" s="91" customFormat="1" ht="17.25" customHeight="1" x14ac:dyDescent="0.45">
      <c r="B61" s="96" t="s">
        <v>117</v>
      </c>
      <c r="C61" s="96"/>
      <c r="D61" s="89"/>
    </row>
    <row r="62" spans="2:50" s="91" customFormat="1" ht="17.25" customHeight="1" x14ac:dyDescent="0.45">
      <c r="B62" s="96" t="s">
        <v>192</v>
      </c>
    </row>
    <row r="63" spans="2:50" s="91" customFormat="1" ht="17.25" customHeight="1" x14ac:dyDescent="0.45">
      <c r="B63" s="96"/>
    </row>
    <row r="64" spans="2:50" s="91" customFormat="1" ht="17.25" customHeight="1" x14ac:dyDescent="0.45">
      <c r="B64" s="91" t="s">
        <v>246</v>
      </c>
      <c r="E64" s="103"/>
      <c r="F64" s="103"/>
      <c r="G64" s="103"/>
      <c r="H64" s="103"/>
      <c r="I64" s="103"/>
      <c r="J64" s="103"/>
      <c r="K64" s="103"/>
      <c r="L64" s="108"/>
      <c r="M64" s="96" t="s">
        <v>119</v>
      </c>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row>
    <row r="65" spans="2:71" s="91" customFormat="1" ht="17.25" customHeight="1" x14ac:dyDescent="0.45">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row>
    <row r="66" spans="2:71" s="91" customFormat="1" ht="17.25" customHeight="1" x14ac:dyDescent="0.45">
      <c r="B66" s="91" t="s">
        <v>247</v>
      </c>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row>
    <row r="67" spans="2:71" s="91" customFormat="1" ht="17.25" customHeight="1" x14ac:dyDescent="0.45">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row>
    <row r="68" spans="2:71" s="91" customFormat="1" ht="17.25" customHeight="1" x14ac:dyDescent="0.45">
      <c r="B68" s="91" t="s">
        <v>248</v>
      </c>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c r="AY68" s="103"/>
      <c r="AZ68" s="103"/>
      <c r="BA68" s="103"/>
      <c r="BB68" s="103"/>
    </row>
    <row r="69" spans="2:71" s="91" customFormat="1" ht="17.25" customHeight="1" x14ac:dyDescent="0.45">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c r="AY69" s="103"/>
      <c r="AZ69" s="103"/>
      <c r="BA69" s="103"/>
      <c r="BB69" s="103"/>
    </row>
    <row r="70" spans="2:71" s="91" customFormat="1" ht="17.25" customHeight="1" x14ac:dyDescent="0.2">
      <c r="B70" s="91" t="s">
        <v>249</v>
      </c>
      <c r="BL70" s="104"/>
      <c r="BM70" s="105"/>
      <c r="BN70" s="104"/>
      <c r="BO70" s="104"/>
      <c r="BP70" s="104"/>
      <c r="BQ70" s="106"/>
      <c r="BR70" s="107"/>
      <c r="BS70" s="107"/>
    </row>
    <row r="71" spans="2:71" s="91" customFormat="1" ht="17.25" customHeight="1" x14ac:dyDescent="0.45">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3"/>
      <c r="AQ71" s="103"/>
      <c r="AR71" s="103"/>
      <c r="AS71" s="103"/>
      <c r="AT71" s="103"/>
      <c r="AU71" s="103"/>
      <c r="AV71" s="103"/>
      <c r="AW71" s="103"/>
      <c r="AX71" s="103"/>
    </row>
    <row r="72" spans="2:71" ht="17.25" customHeight="1" x14ac:dyDescent="0.45">
      <c r="B72" s="91" t="s">
        <v>250</v>
      </c>
    </row>
    <row r="73" spans="2:71" ht="18.75" customHeight="1" x14ac:dyDescent="0.45"/>
    <row r="74" spans="2:71" ht="18.75" customHeight="1" x14ac:dyDescent="0.45"/>
    <row r="75" spans="2:71" ht="18.75" customHeight="1" x14ac:dyDescent="0.45"/>
    <row r="76" spans="2:71" ht="18.75" customHeight="1" x14ac:dyDescent="0.45"/>
    <row r="77" spans="2:71" ht="18.75" customHeight="1" x14ac:dyDescent="0.45"/>
    <row r="78" spans="2:71" ht="18.75" customHeight="1" x14ac:dyDescent="0.45"/>
    <row r="79" spans="2:71" ht="18.75" customHeight="1" x14ac:dyDescent="0.45"/>
    <row r="80" spans="2:71"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sheetData>
  <mergeCells count="1">
    <mergeCell ref="F4:K5"/>
  </mergeCells>
  <phoneticPr fontId="2"/>
  <pageMargins left="0.70866141732283472" right="0.70866141732283472" top="0.74803149606299213" bottom="0.35433070866141736" header="0.31496062992125984" footer="0.31496062992125984"/>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0"/>
  <sheetViews>
    <sheetView workbookViewId="0"/>
  </sheetViews>
  <sheetFormatPr defaultColWidth="9" defaultRowHeight="26.4" x14ac:dyDescent="0.45"/>
  <cols>
    <col min="1" max="1" width="1.8984375" style="190" customWidth="1"/>
    <col min="2" max="2" width="11.5" style="190" customWidth="1"/>
    <col min="3" max="12" width="40.59765625" style="190" customWidth="1"/>
    <col min="13" max="16384" width="9" style="190"/>
  </cols>
  <sheetData>
    <row r="1" spans="2:12" x14ac:dyDescent="0.45">
      <c r="B1" s="189" t="s">
        <v>98</v>
      </c>
      <c r="C1" s="189"/>
      <c r="D1" s="189"/>
    </row>
    <row r="2" spans="2:12" x14ac:dyDescent="0.45">
      <c r="B2" s="189"/>
      <c r="C2" s="189"/>
      <c r="D2" s="189"/>
    </row>
    <row r="3" spans="2:12" x14ac:dyDescent="0.45">
      <c r="B3" s="191" t="s">
        <v>99</v>
      </c>
      <c r="C3" s="191" t="s">
        <v>100</v>
      </c>
      <c r="D3" s="189"/>
    </row>
    <row r="4" spans="2:12" x14ac:dyDescent="0.45">
      <c r="B4" s="192">
        <v>1</v>
      </c>
      <c r="C4" s="193" t="s">
        <v>194</v>
      </c>
      <c r="D4" s="189"/>
    </row>
    <row r="5" spans="2:12" x14ac:dyDescent="0.45">
      <c r="B5" s="192">
        <v>2</v>
      </c>
      <c r="C5" s="193" t="s">
        <v>195</v>
      </c>
    </row>
    <row r="6" spans="2:12" x14ac:dyDescent="0.45">
      <c r="B6" s="192">
        <v>3</v>
      </c>
      <c r="C6" s="193" t="s">
        <v>196</v>
      </c>
      <c r="D6" s="189"/>
    </row>
    <row r="7" spans="2:12" x14ac:dyDescent="0.45">
      <c r="B7" s="192">
        <v>4</v>
      </c>
      <c r="C7" s="193" t="s">
        <v>197</v>
      </c>
      <c r="D7" s="189"/>
    </row>
    <row r="8" spans="2:12" x14ac:dyDescent="0.45">
      <c r="B8" s="192">
        <v>5</v>
      </c>
      <c r="C8" s="193" t="s">
        <v>251</v>
      </c>
      <c r="D8" s="189"/>
    </row>
    <row r="9" spans="2:12" x14ac:dyDescent="0.45">
      <c r="B9" s="192">
        <v>6</v>
      </c>
      <c r="C9" s="193" t="s">
        <v>81</v>
      </c>
      <c r="D9" s="189"/>
    </row>
    <row r="10" spans="2:12" x14ac:dyDescent="0.45">
      <c r="B10" s="192">
        <v>7</v>
      </c>
      <c r="C10" s="193" t="s">
        <v>148</v>
      </c>
      <c r="D10" s="189"/>
    </row>
    <row r="12" spans="2:12" x14ac:dyDescent="0.45">
      <c r="B12" s="189" t="s">
        <v>101</v>
      </c>
    </row>
    <row r="13" spans="2:12" ht="27" thickBot="1" x14ac:dyDescent="0.5"/>
    <row r="14" spans="2:12" ht="27" thickBot="1" x14ac:dyDescent="0.5">
      <c r="B14" s="194" t="s">
        <v>83</v>
      </c>
      <c r="C14" s="195" t="s">
        <v>76</v>
      </c>
      <c r="D14" s="196" t="s">
        <v>85</v>
      </c>
      <c r="E14" s="196" t="s">
        <v>82</v>
      </c>
      <c r="F14" s="196" t="s">
        <v>81</v>
      </c>
      <c r="G14" s="196" t="s">
        <v>148</v>
      </c>
      <c r="H14" s="196" t="s">
        <v>148</v>
      </c>
      <c r="I14" s="196" t="s">
        <v>148</v>
      </c>
      <c r="J14" s="196" t="s">
        <v>148</v>
      </c>
      <c r="K14" s="196" t="s">
        <v>148</v>
      </c>
      <c r="L14" s="197" t="s">
        <v>148</v>
      </c>
    </row>
    <row r="15" spans="2:12" x14ac:dyDescent="0.45">
      <c r="B15" s="401" t="s">
        <v>84</v>
      </c>
      <c r="C15" s="198" t="s">
        <v>78</v>
      </c>
      <c r="D15" s="199" t="s">
        <v>79</v>
      </c>
      <c r="E15" s="199" t="s">
        <v>77</v>
      </c>
      <c r="F15" s="200" t="s">
        <v>81</v>
      </c>
      <c r="G15" s="200" t="s">
        <v>81</v>
      </c>
      <c r="H15" s="200" t="s">
        <v>81</v>
      </c>
      <c r="I15" s="200" t="s">
        <v>81</v>
      </c>
      <c r="J15" s="200" t="s">
        <v>81</v>
      </c>
      <c r="K15" s="200" t="s">
        <v>81</v>
      </c>
      <c r="L15" s="201" t="s">
        <v>81</v>
      </c>
    </row>
    <row r="16" spans="2:12" x14ac:dyDescent="0.45">
      <c r="B16" s="402"/>
      <c r="C16" s="202" t="s">
        <v>81</v>
      </c>
      <c r="D16" s="200" t="s">
        <v>80</v>
      </c>
      <c r="E16" s="200" t="s">
        <v>198</v>
      </c>
      <c r="F16" s="200" t="s">
        <v>81</v>
      </c>
      <c r="G16" s="200" t="s">
        <v>81</v>
      </c>
      <c r="H16" s="200" t="s">
        <v>81</v>
      </c>
      <c r="I16" s="200" t="s">
        <v>81</v>
      </c>
      <c r="J16" s="200" t="s">
        <v>81</v>
      </c>
      <c r="K16" s="200" t="s">
        <v>81</v>
      </c>
      <c r="L16" s="201" t="s">
        <v>81</v>
      </c>
    </row>
    <row r="17" spans="2:12" x14ac:dyDescent="0.45">
      <c r="B17" s="402"/>
      <c r="C17" s="202" t="s">
        <v>81</v>
      </c>
      <c r="D17" s="200" t="s">
        <v>19</v>
      </c>
      <c r="E17" s="200" t="s">
        <v>199</v>
      </c>
      <c r="F17" s="200" t="s">
        <v>81</v>
      </c>
      <c r="G17" s="200" t="s">
        <v>81</v>
      </c>
      <c r="H17" s="200" t="s">
        <v>81</v>
      </c>
      <c r="I17" s="200" t="s">
        <v>81</v>
      </c>
      <c r="J17" s="200" t="s">
        <v>81</v>
      </c>
      <c r="K17" s="200" t="s">
        <v>81</v>
      </c>
      <c r="L17" s="201" t="s">
        <v>81</v>
      </c>
    </row>
    <row r="18" spans="2:12" x14ac:dyDescent="0.45">
      <c r="B18" s="402"/>
      <c r="C18" s="202" t="s">
        <v>81</v>
      </c>
      <c r="D18" s="200" t="s">
        <v>106</v>
      </c>
      <c r="E18" s="200" t="s">
        <v>106</v>
      </c>
      <c r="F18" s="200" t="s">
        <v>81</v>
      </c>
      <c r="G18" s="200" t="s">
        <v>81</v>
      </c>
      <c r="H18" s="200" t="s">
        <v>81</v>
      </c>
      <c r="I18" s="200" t="s">
        <v>81</v>
      </c>
      <c r="J18" s="200" t="s">
        <v>81</v>
      </c>
      <c r="K18" s="200" t="s">
        <v>81</v>
      </c>
      <c r="L18" s="201" t="s">
        <v>81</v>
      </c>
    </row>
    <row r="19" spans="2:12" x14ac:dyDescent="0.45">
      <c r="B19" s="402"/>
      <c r="C19" s="202" t="s">
        <v>148</v>
      </c>
      <c r="D19" s="200" t="s">
        <v>81</v>
      </c>
      <c r="E19" s="200" t="s">
        <v>81</v>
      </c>
      <c r="F19" s="200" t="s">
        <v>81</v>
      </c>
      <c r="G19" s="200" t="s">
        <v>81</v>
      </c>
      <c r="H19" s="200" t="s">
        <v>81</v>
      </c>
      <c r="I19" s="200" t="s">
        <v>81</v>
      </c>
      <c r="J19" s="200" t="s">
        <v>81</v>
      </c>
      <c r="K19" s="200" t="s">
        <v>81</v>
      </c>
      <c r="L19" s="201" t="s">
        <v>81</v>
      </c>
    </row>
    <row r="20" spans="2:12" x14ac:dyDescent="0.45">
      <c r="B20" s="402"/>
      <c r="C20" s="202" t="s">
        <v>148</v>
      </c>
      <c r="D20" s="200" t="s">
        <v>81</v>
      </c>
      <c r="E20" s="200" t="s">
        <v>81</v>
      </c>
      <c r="F20" s="200" t="s">
        <v>81</v>
      </c>
      <c r="G20" s="200" t="s">
        <v>81</v>
      </c>
      <c r="H20" s="200" t="s">
        <v>81</v>
      </c>
      <c r="I20" s="200" t="s">
        <v>81</v>
      </c>
      <c r="J20" s="200" t="s">
        <v>81</v>
      </c>
      <c r="K20" s="200" t="s">
        <v>81</v>
      </c>
      <c r="L20" s="201" t="s">
        <v>81</v>
      </c>
    </row>
    <row r="21" spans="2:12" x14ac:dyDescent="0.45">
      <c r="B21" s="402"/>
      <c r="C21" s="202" t="s">
        <v>148</v>
      </c>
      <c r="D21" s="200" t="s">
        <v>81</v>
      </c>
      <c r="E21" s="200" t="s">
        <v>81</v>
      </c>
      <c r="F21" s="200" t="s">
        <v>81</v>
      </c>
      <c r="G21" s="200" t="s">
        <v>81</v>
      </c>
      <c r="H21" s="200" t="s">
        <v>81</v>
      </c>
      <c r="I21" s="200" t="s">
        <v>81</v>
      </c>
      <c r="J21" s="200" t="s">
        <v>81</v>
      </c>
      <c r="K21" s="200" t="s">
        <v>81</v>
      </c>
      <c r="L21" s="201" t="s">
        <v>81</v>
      </c>
    </row>
    <row r="22" spans="2:12" x14ac:dyDescent="0.45">
      <c r="B22" s="402"/>
      <c r="C22" s="202" t="s">
        <v>148</v>
      </c>
      <c r="D22" s="200" t="s">
        <v>81</v>
      </c>
      <c r="E22" s="200" t="s">
        <v>81</v>
      </c>
      <c r="F22" s="200" t="s">
        <v>81</v>
      </c>
      <c r="G22" s="200" t="s">
        <v>81</v>
      </c>
      <c r="H22" s="200" t="s">
        <v>81</v>
      </c>
      <c r="I22" s="200" t="s">
        <v>81</v>
      </c>
      <c r="J22" s="200" t="s">
        <v>81</v>
      </c>
      <c r="K22" s="200" t="s">
        <v>81</v>
      </c>
      <c r="L22" s="201" t="s">
        <v>81</v>
      </c>
    </row>
    <row r="23" spans="2:12" ht="27" thickBot="1" x14ac:dyDescent="0.5">
      <c r="B23" s="403"/>
      <c r="C23" s="203" t="s">
        <v>148</v>
      </c>
      <c r="D23" s="204" t="s">
        <v>148</v>
      </c>
      <c r="E23" s="204" t="s">
        <v>148</v>
      </c>
      <c r="F23" s="204" t="s">
        <v>148</v>
      </c>
      <c r="G23" s="204" t="s">
        <v>148</v>
      </c>
      <c r="H23" s="204" t="s">
        <v>148</v>
      </c>
      <c r="I23" s="204" t="s">
        <v>148</v>
      </c>
      <c r="J23" s="204" t="s">
        <v>148</v>
      </c>
      <c r="K23" s="204" t="s">
        <v>148</v>
      </c>
      <c r="L23" s="205" t="s">
        <v>148</v>
      </c>
    </row>
    <row r="25" spans="2:12" x14ac:dyDescent="0.45">
      <c r="C25" s="190" t="s">
        <v>145</v>
      </c>
    </row>
    <row r="26" spans="2:12" x14ac:dyDescent="0.45">
      <c r="C26" s="190" t="s">
        <v>86</v>
      </c>
    </row>
    <row r="27" spans="2:12" x14ac:dyDescent="0.45">
      <c r="C27" s="190" t="s">
        <v>147</v>
      </c>
    </row>
    <row r="28" spans="2:12" x14ac:dyDescent="0.45">
      <c r="C28" s="190" t="s">
        <v>87</v>
      </c>
    </row>
    <row r="29" spans="2:12" x14ac:dyDescent="0.45">
      <c r="C29" s="190" t="s">
        <v>102</v>
      </c>
    </row>
    <row r="30" spans="2:12" x14ac:dyDescent="0.45">
      <c r="C30" s="190" t="s">
        <v>200</v>
      </c>
    </row>
    <row r="32" spans="2:12" x14ac:dyDescent="0.45">
      <c r="C32" s="190" t="s">
        <v>88</v>
      </c>
    </row>
    <row r="33" spans="3:3" x14ac:dyDescent="0.45">
      <c r="C33" s="190" t="s">
        <v>89</v>
      </c>
    </row>
    <row r="35" spans="3:3" x14ac:dyDescent="0.45">
      <c r="C35" s="190" t="s">
        <v>146</v>
      </c>
    </row>
    <row r="36" spans="3:3" x14ac:dyDescent="0.45">
      <c r="C36" s="190" t="s">
        <v>90</v>
      </c>
    </row>
    <row r="37" spans="3:3" x14ac:dyDescent="0.45">
      <c r="C37" s="190" t="s">
        <v>91</v>
      </c>
    </row>
    <row r="38" spans="3:3" x14ac:dyDescent="0.45">
      <c r="C38" s="190" t="s">
        <v>92</v>
      </c>
    </row>
    <row r="39" spans="3:3" x14ac:dyDescent="0.45">
      <c r="C39" s="190" t="s">
        <v>93</v>
      </c>
    </row>
    <row r="40" spans="3:3" x14ac:dyDescent="0.45">
      <c r="C40" s="190" t="s">
        <v>94</v>
      </c>
    </row>
  </sheetData>
  <mergeCells count="1">
    <mergeCell ref="B15:B23"/>
  </mergeCells>
  <phoneticPr fontId="2"/>
  <pageMargins left="0.70866141732283472" right="0.70866141732283472" top="0.74803149606299213" bottom="0.74803149606299213"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【記載例】認知症対応型共同生活介護</vt:lpstr>
      <vt:lpstr>【記載例】シフト記号表（勤務時間帯）</vt:lpstr>
      <vt:lpstr>認知症対応型共同生活介護(50人)</vt:lpstr>
      <vt:lpstr>認知症対応型共同生活介護（1枚用）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【記載例】認知症対応型共同生活介護!Print_Area</vt:lpstr>
      <vt:lpstr>'シフト記号表（勤務時間帯）'!Print_Area</vt:lpstr>
      <vt:lpstr>記入方法!Print_Area</vt:lpstr>
      <vt:lpstr>'認知症対応型共同生活介護（1枚用）'!Print_Area</vt:lpstr>
      <vt:lpstr>'認知症対応型共同生活介護(50人)'!Print_Area</vt:lpstr>
      <vt:lpstr>'認知症対応型共同生活介護（1枚用）'!Print_Titles</vt:lpstr>
      <vt:lpstr>'認知症対応型共同生活介護(50人)'!Print_Titles</vt:lpstr>
      <vt:lpstr>シフト記号表</vt:lpstr>
      <vt:lpstr>介護従業者</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斎藤 明哲(saitou-akisato.20z)</cp:lastModifiedBy>
  <cp:lastPrinted>2021-02-24T10:20:04Z</cp:lastPrinted>
  <dcterms:created xsi:type="dcterms:W3CDTF">2020-01-28T01:12:50Z</dcterms:created>
  <dcterms:modified xsi:type="dcterms:W3CDTF">2023-12-15T10:23:53Z</dcterms:modified>
</cp:coreProperties>
</file>