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5.xml" ContentType="application/vnd.openxmlformats-officedocument.drawing+xml"/>
  <Override PartName="/xl/charts/chart68.xml" ContentType="application/vnd.openxmlformats-officedocument.drawingml.chart+xml"/>
  <Override PartName="/xl/drawings/drawing6.xml" ContentType="application/vnd.openxmlformats-officedocument.drawing+xml"/>
  <Override PartName="/xl/charts/chart69.xml" ContentType="application/vnd.openxmlformats-officedocument.drawingml.chart+xml"/>
  <Override PartName="/xl/drawings/drawing7.xml" ContentType="application/vnd.openxmlformats-officedocument.drawing+xml"/>
  <Override PartName="/xl/charts/chart70.xml" ContentType="application/vnd.openxmlformats-officedocument.drawingml.chart+xml"/>
  <Override PartName="/xl/drawings/drawing8.xml" ContentType="application/vnd.openxmlformats-officedocument.drawing+xml"/>
  <Override PartName="/xl/charts/chart71.xml" ContentType="application/vnd.openxmlformats-officedocument.drawingml.chart+xml"/>
  <Override PartName="/xl/drawings/drawing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10.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11.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3.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14.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15.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16.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15" yWindow="-15" windowWidth="14880" windowHeight="4260" tabRatio="845"/>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107" r:id="rId21"/>
    <sheet name="26,27.作付面積・農地" sheetId="23" r:id="rId22"/>
    <sheet name="28~31.漁業" sheetId="25" r:id="rId23"/>
    <sheet name="32.工業" sheetId="5" r:id="rId24"/>
    <sheet name="33.給与額・出荷額(1)" sheetId="46" r:id="rId25"/>
    <sheet name="33.給与額・出荷額(2)" sheetId="47" r:id="rId26"/>
    <sheet name="34,工業用地" sheetId="27" r:id="rId27"/>
    <sheet name="35,36.商業" sheetId="6" r:id="rId28"/>
    <sheet name="37.商店数・従業者数" sheetId="29" r:id="rId29"/>
    <sheet name="38~40.電気・水道" sheetId="7" r:id="rId30"/>
    <sheet name="41,42.都市計画区域・市営住宅" sheetId="8" r:id="rId31"/>
    <sheet name="43~45.公園・道路・橋梁" sheetId="32" r:id="rId32"/>
    <sheet name="46.用途別家屋の状況" sheetId="112" r:id="rId33"/>
    <sheet name="47~49.自動車数・JR数" sheetId="9" r:id="rId34"/>
    <sheet name="50,51.医療" sheetId="48" r:id="rId35"/>
    <sheet name="52,53.死因・予防接種" sheetId="116" r:id="rId36"/>
    <sheet name="54~56.健診・ごみ" sheetId="50" r:id="rId37"/>
    <sheet name="57,58.国民健康保険" sheetId="51" r:id="rId38"/>
    <sheet name="59.医療費助成" sheetId="114" r:id="rId39"/>
    <sheet name="60~63.介護保険・年金" sheetId="53" r:id="rId40"/>
    <sheet name="64.園児数" sheetId="115" r:id="rId41"/>
    <sheet name="65~69.就園・就学状況" sheetId="56" r:id="rId42"/>
    <sheet name="70,71.図書館利用状況(1)" sheetId="106" r:id="rId43"/>
    <sheet name="72,73.図書館利用状況(2)" sheetId="58" r:id="rId44"/>
    <sheet name="74.文化財(1)" sheetId="59" r:id="rId45"/>
    <sheet name="74.文化財(2)" sheetId="60" r:id="rId46"/>
    <sheet name="74.文化財(3)" sheetId="61" r:id="rId47"/>
    <sheet name="74.文化財(4)" sheetId="62" r:id="rId48"/>
    <sheet name="75,76.入込客数" sheetId="63" r:id="rId49"/>
    <sheet name="77,78.火災" sheetId="64" r:id="rId50"/>
    <sheet name="79~81.交通事故・犯罪" sheetId="108" r:id="rId51"/>
    <sheet name="82,83.選挙" sheetId="109" r:id="rId52"/>
    <sheet name="84.市財政 (1)" sheetId="73" r:id="rId53"/>
    <sheet name="84.市財政 (2)" sheetId="74" r:id="rId54"/>
    <sheet name="市のあゆみ(1)" sheetId="76" r:id="rId55"/>
    <sheet name="市のあゆみ (2)" sheetId="113" r:id="rId56"/>
    <sheet name="市までのあゆみ(1)" sheetId="77" r:id="rId57"/>
    <sheet name="市までのあゆみ(2)" sheetId="78" r:id="rId58"/>
    <sheet name="市までのあゆみ(3)" sheetId="79" r:id="rId59"/>
    <sheet name="市までのあゆみ(4)" sheetId="80" r:id="rId60"/>
  </sheets>
  <definedNames>
    <definedName name="_xlnm.Print_Area" localSheetId="2">'1~3.位置・地勢・市域の変遷'!$A$1:$M$21</definedName>
    <definedName name="_xlnm.Print_Area" localSheetId="8">'10.産業別就業者数'!$A$1:$K$31</definedName>
    <definedName name="_xlnm.Print_Area" localSheetId="9">'11.従業地・通学地人口'!$A$1:$J$45</definedName>
    <definedName name="_xlnm.Print_Area" localSheetId="10">'12.DID人口'!$A$1:$P$50</definedName>
    <definedName name="_xlnm.Print_Area" localSheetId="11">'13.行政区別人口(1)'!$A$1:$K$64</definedName>
    <definedName name="_xlnm.Print_Area" localSheetId="12">'13.行政区別人口(2)'!$A$1:$K$64</definedName>
    <definedName name="_xlnm.Print_Area" localSheetId="13">'14.年齢別人口'!$A$1:$O$54</definedName>
    <definedName name="_xlnm.Print_Area" localSheetId="14">'15.学区別人口(1)'!$A$1:$P$40</definedName>
    <definedName name="_xlnm.Print_Area" localSheetId="15">'15.学区別人口(2)'!$A$1:$P$57</definedName>
    <definedName name="_xlnm.Print_Area" localSheetId="16">'16,17.外国人人口'!$A$1:$L$44</definedName>
    <definedName name="_xlnm.Print_Area" localSheetId="17">'18,19.人口動態'!$A$1:$L$29</definedName>
    <definedName name="_xlnm.Print_Area" localSheetId="18">'20.転出入地別移動状況'!$A$1:$N$38</definedName>
    <definedName name="_xlnm.Print_Area" localSheetId="19">'21,22.従業者数'!$A$1:$K$42</definedName>
    <definedName name="_xlnm.Print_Area" localSheetId="20">'23~25.農家数・耕地面積'!$A$1:$T$46</definedName>
    <definedName name="_xlnm.Print_Area" localSheetId="21">'26,27.作付面積・農地'!$A$1:$W$37</definedName>
    <definedName name="_xlnm.Print_Area" localSheetId="22">'28~31.漁業'!$A$1:$V$37</definedName>
    <definedName name="_xlnm.Print_Area" localSheetId="23">'32.工業'!$A$1:$V$19</definedName>
    <definedName name="_xlnm.Print_Area" localSheetId="24">'33.給与額・出荷額(1)'!$A$1:$V$60</definedName>
    <definedName name="_xlnm.Print_Area" localSheetId="25">'33.給与額・出荷額(2)'!$A$1:$V$60</definedName>
    <definedName name="_xlnm.Print_Area" localSheetId="26">'34,工業用地'!$A$1:$V$40</definedName>
    <definedName name="_xlnm.Print_Area" localSheetId="27">'35,36.商業'!$A$1:$T$44</definedName>
    <definedName name="_xlnm.Print_Area" localSheetId="28">'37.商店数・従業者数'!$A$1:$V$69</definedName>
    <definedName name="_xlnm.Print_Area" localSheetId="29">'38~40.電気・水道'!$A$1:$R$42</definedName>
    <definedName name="_xlnm.Print_Area" localSheetId="3">'4,5.面積'!$A$1:$BB$32</definedName>
    <definedName name="_xlnm.Print_Area" localSheetId="30">'41,42.都市計画区域・市営住宅'!$A$1:$V$54</definedName>
    <definedName name="_xlnm.Print_Area" localSheetId="31">'43~45.公園・道路・橋梁'!$A$1:$U$40</definedName>
    <definedName name="_xlnm.Print_Area" localSheetId="32">'46.用途別家屋の状況'!$A$1:$Q$27</definedName>
    <definedName name="_xlnm.Print_Area" localSheetId="33">'47~49.自動車数・JR数'!$A$1:$P$43</definedName>
    <definedName name="_xlnm.Print_Area" localSheetId="34">'50,51.医療'!$A$1:$V$29</definedName>
    <definedName name="_xlnm.Print_Area" localSheetId="35">'52,53.死因・予防接種'!$A$1:$AF$36</definedName>
    <definedName name="_xlnm.Print_Area" localSheetId="36">'54~56.健診・ごみ'!$A$1:$AB$44</definedName>
    <definedName name="_xlnm.Print_Area" localSheetId="37">'57,58.国民健康保険'!$A$1:$K$36</definedName>
    <definedName name="_xlnm.Print_Area" localSheetId="38">'59.医療費助成'!$A$1:$S$30</definedName>
    <definedName name="_xlnm.Print_Area" localSheetId="4">'6,7.気象・河川(1)'!$A$1:$L$51</definedName>
    <definedName name="_xlnm.Print_Area" localSheetId="39">'60~63.介護保険・年金'!$A$1:$AL$43</definedName>
    <definedName name="_xlnm.Print_Area" localSheetId="40">'64.園児数'!$A$1:$S$18</definedName>
    <definedName name="_xlnm.Print_Area" localSheetId="41">'65~69.就園・就学状況'!$A$1:$V$55</definedName>
    <definedName name="_xlnm.Print_Area" localSheetId="5">'7,河川(2)'!$A$1:$L$38</definedName>
    <definedName name="_xlnm.Print_Area" localSheetId="42">'70,71.図書館利用状況(1)'!$A$1:$J$43</definedName>
    <definedName name="_xlnm.Print_Area" localSheetId="43">'72,73.図書館利用状況(2)'!$A$1:$J$50</definedName>
    <definedName name="_xlnm.Print_Area" localSheetId="44">'74.文化財(1)'!$A$1:$G$59</definedName>
    <definedName name="_xlnm.Print_Area" localSheetId="45">'74.文化財(2)'!$A$1:$G$64</definedName>
    <definedName name="_xlnm.Print_Area" localSheetId="46">'74.文化財(3)'!$A$1:$G$59</definedName>
    <definedName name="_xlnm.Print_Area" localSheetId="47">'74.文化財(4)'!$A$1:$G$26</definedName>
    <definedName name="_xlnm.Print_Area" localSheetId="48">'75,76.入込客数'!$A$1:$P$40</definedName>
    <definedName name="_xlnm.Print_Area" localSheetId="49">'77,78.火災'!$A$1:$S$29</definedName>
    <definedName name="_xlnm.Print_Area" localSheetId="50">'79~81.交通事故・犯罪'!$A$1:$U$32</definedName>
    <definedName name="_xlnm.Print_Area" localSheetId="6">'8.国勢調査人口'!$A$1:$V$43</definedName>
    <definedName name="_xlnm.Print_Area" localSheetId="51">'82,83.選挙'!$A$1:$R$32</definedName>
    <definedName name="_xlnm.Print_Area" localSheetId="52">'84.市財政 (1)'!$A$1:$T$53</definedName>
    <definedName name="_xlnm.Print_Area" localSheetId="7">'9.年齢区分別人口'!$A$1:$N$45</definedName>
    <definedName name="_xlnm.Print_Area" localSheetId="55">'市のあゆみ (2)'!$A$1:$K$51</definedName>
    <definedName name="_xlnm.Print_Area" localSheetId="54">'市のあゆみ(1)'!$A$1:$K$51</definedName>
    <definedName name="_xlnm.Print_Area" localSheetId="56">'市までのあゆみ(1)'!$A$1:$D$48</definedName>
    <definedName name="_xlnm.Print_Area" localSheetId="57">'市までのあゆみ(2)'!$A$1:$D$38</definedName>
    <definedName name="_xlnm.Print_Area" localSheetId="58">'市までのあゆみ(3)'!$A$1:$E$48</definedName>
  </definedNames>
  <calcPr calcId="152511"/>
</workbook>
</file>

<file path=xl/calcChain.xml><?xml version="1.0" encoding="utf-8"?>
<calcChain xmlns="http://schemas.openxmlformats.org/spreadsheetml/2006/main">
  <c r="L10" i="9" l="1"/>
  <c r="L9" i="9"/>
  <c r="L8" i="9"/>
  <c r="L7" i="9"/>
  <c r="L6" i="9"/>
  <c r="L5" i="9"/>
  <c r="E13" i="74"/>
  <c r="E37" i="74"/>
  <c r="E38" i="74"/>
  <c r="F5" i="73"/>
  <c r="H5" i="73"/>
  <c r="J5" i="73"/>
  <c r="L5" i="73"/>
  <c r="N5" i="73"/>
  <c r="F6" i="73"/>
  <c r="H6" i="73"/>
  <c r="J6" i="73"/>
  <c r="L6" i="73"/>
  <c r="N6" i="73"/>
  <c r="F7" i="73"/>
  <c r="H7" i="73"/>
  <c r="J7" i="73"/>
  <c r="L7" i="73"/>
  <c r="N7" i="73"/>
  <c r="J10" i="73"/>
  <c r="L10" i="73"/>
  <c r="N10" i="73"/>
  <c r="F11" i="73"/>
  <c r="H11" i="73"/>
  <c r="J11" i="73"/>
  <c r="L11" i="73"/>
  <c r="N11" i="73"/>
  <c r="N12" i="73"/>
  <c r="H13" i="73"/>
  <c r="J13" i="73"/>
  <c r="L13" i="73"/>
  <c r="N13" i="73"/>
  <c r="F14" i="73"/>
  <c r="H14" i="73"/>
  <c r="J14" i="73"/>
  <c r="L14" i="73"/>
  <c r="N14" i="73"/>
  <c r="E15" i="73"/>
  <c r="F15" i="73"/>
  <c r="G15" i="73"/>
  <c r="H15" i="73"/>
  <c r="I15" i="73"/>
  <c r="J15" i="73"/>
  <c r="K15" i="73"/>
  <c r="L15" i="73"/>
  <c r="M15" i="73"/>
  <c r="N15" i="73"/>
  <c r="O15" i="73"/>
  <c r="P15" i="73"/>
  <c r="S15" i="73"/>
  <c r="F16" i="73"/>
  <c r="H16" i="73"/>
  <c r="J16" i="73"/>
  <c r="L16" i="73"/>
  <c r="N16" i="73"/>
  <c r="F17" i="73"/>
  <c r="H17" i="73"/>
  <c r="J17" i="73"/>
  <c r="L17" i="73"/>
  <c r="N17" i="73"/>
  <c r="F18" i="73"/>
  <c r="J18" i="73"/>
  <c r="L18" i="73"/>
  <c r="N18" i="73"/>
  <c r="F19" i="73"/>
  <c r="H19" i="73"/>
  <c r="J19" i="73"/>
  <c r="L19" i="73"/>
  <c r="N19" i="73"/>
  <c r="F20" i="73"/>
  <c r="J20" i="73"/>
  <c r="L20" i="73"/>
  <c r="N20" i="73"/>
  <c r="F21" i="73"/>
  <c r="H21" i="73"/>
  <c r="J21" i="73"/>
  <c r="L21" i="73"/>
  <c r="N21" i="73"/>
  <c r="F22" i="73"/>
  <c r="H22" i="73"/>
  <c r="J22" i="73"/>
  <c r="L22" i="73"/>
  <c r="N22" i="73"/>
  <c r="F23" i="73"/>
  <c r="H23" i="73"/>
  <c r="J23" i="73"/>
  <c r="L23" i="73"/>
  <c r="N23" i="73"/>
  <c r="F24" i="73"/>
  <c r="H24" i="73"/>
  <c r="J24" i="73"/>
  <c r="L24" i="73"/>
  <c r="N24" i="73"/>
  <c r="F25" i="73"/>
  <c r="H25" i="73"/>
  <c r="J25" i="73"/>
  <c r="L25" i="73"/>
  <c r="N25" i="73"/>
  <c r="F26" i="73"/>
  <c r="H26" i="73"/>
  <c r="L26" i="73"/>
  <c r="N26" i="73"/>
  <c r="E28" i="73"/>
  <c r="F28" i="73"/>
  <c r="G28" i="73"/>
  <c r="H28" i="73"/>
  <c r="I28" i="73"/>
  <c r="J28" i="73"/>
  <c r="K28" i="73"/>
  <c r="L28" i="73"/>
  <c r="M28" i="73"/>
  <c r="N28" i="73"/>
  <c r="O28" i="73"/>
  <c r="P28" i="73"/>
  <c r="S28" i="73"/>
  <c r="F29" i="73"/>
  <c r="H29" i="73"/>
  <c r="J29" i="73"/>
  <c r="L29" i="73"/>
  <c r="N29" i="73"/>
  <c r="F30" i="73"/>
  <c r="H30" i="73"/>
  <c r="J30" i="73"/>
  <c r="L30" i="73"/>
  <c r="N30" i="73"/>
  <c r="E31" i="73"/>
  <c r="F31" i="73"/>
  <c r="G31" i="73"/>
  <c r="H31" i="73"/>
  <c r="J31" i="73"/>
  <c r="L31" i="73"/>
  <c r="N31" i="73"/>
  <c r="F32" i="73"/>
  <c r="J32" i="73"/>
  <c r="L32" i="73"/>
  <c r="N32" i="73"/>
  <c r="F33" i="73"/>
  <c r="H33" i="73"/>
  <c r="J33" i="73"/>
  <c r="L33" i="73"/>
  <c r="N33" i="73"/>
  <c r="E34" i="73"/>
  <c r="F34" i="73"/>
  <c r="G34" i="73"/>
  <c r="H34" i="73"/>
  <c r="I34" i="73"/>
  <c r="J34" i="73"/>
  <c r="K34" i="73"/>
  <c r="L34" i="73"/>
  <c r="M34" i="73"/>
  <c r="N34" i="73"/>
  <c r="O34" i="73"/>
  <c r="P34" i="73"/>
  <c r="F35" i="73"/>
  <c r="H35" i="73"/>
  <c r="J35" i="73"/>
  <c r="L35" i="73"/>
  <c r="N35" i="73"/>
  <c r="F36" i="73"/>
  <c r="H36" i="73"/>
  <c r="J36" i="73"/>
  <c r="L36" i="73"/>
  <c r="N36" i="73"/>
  <c r="F37" i="73"/>
  <c r="H37" i="73"/>
  <c r="J37" i="73"/>
  <c r="L37" i="73"/>
  <c r="N37" i="73"/>
  <c r="F38" i="73"/>
  <c r="H38" i="73"/>
  <c r="J38" i="73"/>
  <c r="L38" i="73"/>
  <c r="N38" i="73"/>
  <c r="E39" i="73"/>
  <c r="F39" i="73"/>
  <c r="G39" i="73"/>
  <c r="H39" i="73"/>
  <c r="I39" i="73"/>
  <c r="J39" i="73"/>
  <c r="K39" i="73"/>
  <c r="L39" i="73"/>
  <c r="M39" i="73"/>
  <c r="N39" i="73"/>
  <c r="O39" i="73"/>
  <c r="P39" i="73"/>
  <c r="F40" i="73"/>
  <c r="H40" i="73"/>
  <c r="J40" i="73"/>
  <c r="L40" i="73"/>
  <c r="N40" i="73"/>
  <c r="F41" i="73"/>
  <c r="H41" i="73"/>
  <c r="J41" i="73"/>
  <c r="L41" i="73"/>
  <c r="N41" i="73"/>
  <c r="F42" i="73"/>
  <c r="H42" i="73"/>
  <c r="J42" i="73"/>
  <c r="L42" i="73"/>
  <c r="N42" i="73"/>
  <c r="E43" i="73"/>
  <c r="F43" i="73"/>
  <c r="G43" i="73"/>
  <c r="H43" i="73"/>
  <c r="I43" i="73"/>
  <c r="J43" i="73"/>
  <c r="K43" i="73"/>
  <c r="L43" i="73"/>
  <c r="M43" i="73"/>
  <c r="N43" i="73"/>
  <c r="O43" i="73"/>
  <c r="P43" i="73"/>
  <c r="E44" i="73"/>
  <c r="F44" i="73"/>
  <c r="G44" i="73"/>
  <c r="H44" i="73"/>
  <c r="J44" i="73"/>
  <c r="L44" i="73"/>
  <c r="N44" i="73"/>
  <c r="F45" i="73"/>
  <c r="H45" i="73"/>
  <c r="J45" i="73"/>
  <c r="L45" i="73"/>
  <c r="N45" i="73"/>
  <c r="F46" i="73"/>
  <c r="H46" i="73"/>
  <c r="J46" i="73"/>
  <c r="L46" i="73"/>
  <c r="N46" i="73"/>
  <c r="H47" i="73"/>
  <c r="J47" i="73"/>
  <c r="L47" i="73"/>
  <c r="N47" i="73"/>
  <c r="F48" i="73"/>
  <c r="H48" i="73"/>
  <c r="F49" i="73"/>
  <c r="H49" i="73"/>
  <c r="F50" i="73"/>
  <c r="H50" i="73"/>
  <c r="F51" i="73"/>
  <c r="H51" i="73"/>
  <c r="E52" i="73"/>
  <c r="F52" i="73"/>
  <c r="G52" i="73"/>
  <c r="H52" i="73"/>
  <c r="I52" i="73"/>
  <c r="J52" i="73"/>
  <c r="K52" i="73"/>
  <c r="L52" i="73"/>
  <c r="M52" i="73"/>
  <c r="N52" i="73"/>
  <c r="O52" i="73"/>
  <c r="E53" i="73"/>
  <c r="F53" i="73"/>
  <c r="G53" i="73"/>
  <c r="H53" i="73"/>
  <c r="I53" i="73"/>
  <c r="J53" i="73"/>
  <c r="K53" i="73"/>
  <c r="L53" i="73"/>
  <c r="M53" i="73"/>
  <c r="N53" i="73"/>
  <c r="O53" i="73"/>
  <c r="P53" i="73"/>
  <c r="D5" i="63"/>
  <c r="D6" i="63"/>
  <c r="D7" i="63"/>
  <c r="G13" i="63"/>
  <c r="H13" i="63"/>
  <c r="I13" i="63"/>
  <c r="J13" i="63"/>
  <c r="K13" i="63"/>
  <c r="L13" i="63"/>
  <c r="M13" i="63"/>
  <c r="N13" i="63"/>
  <c r="O13" i="63"/>
  <c r="P13" i="63"/>
  <c r="D16" i="63"/>
  <c r="E16" i="63"/>
  <c r="F16" i="63"/>
  <c r="G16" i="63"/>
  <c r="H16" i="63"/>
  <c r="I16" i="63"/>
  <c r="J16" i="63"/>
  <c r="K16" i="63"/>
  <c r="L16" i="63"/>
  <c r="M16" i="63"/>
  <c r="N16" i="63"/>
  <c r="O16" i="63"/>
  <c r="P16" i="63"/>
  <c r="D27" i="63"/>
  <c r="E27" i="63"/>
  <c r="F27" i="63"/>
  <c r="G27" i="63"/>
  <c r="H27" i="63"/>
  <c r="I27" i="63"/>
  <c r="J27" i="63"/>
  <c r="K27" i="63"/>
  <c r="L27" i="63"/>
  <c r="M27" i="63"/>
  <c r="E33" i="63"/>
  <c r="F33" i="63"/>
  <c r="G33" i="63"/>
  <c r="H33" i="63"/>
  <c r="I33" i="63"/>
  <c r="K33" i="63"/>
  <c r="L33" i="63"/>
  <c r="M33" i="63"/>
  <c r="E36" i="63"/>
  <c r="J36" i="63"/>
  <c r="D39" i="63"/>
  <c r="E39" i="63"/>
  <c r="F39" i="63"/>
  <c r="G39" i="63"/>
  <c r="H39" i="63"/>
  <c r="I39" i="63"/>
  <c r="J39" i="63"/>
  <c r="K39" i="63"/>
  <c r="L39" i="63"/>
  <c r="M39" i="63"/>
  <c r="E10" i="58"/>
  <c r="E17" i="58"/>
  <c r="F17" i="58"/>
  <c r="E26" i="58"/>
  <c r="F26" i="58"/>
  <c r="E27" i="58"/>
  <c r="F27" i="58"/>
  <c r="G33" i="58"/>
  <c r="G34" i="58"/>
  <c r="G35" i="58"/>
  <c r="G36" i="58"/>
  <c r="G37" i="58"/>
  <c r="G38" i="58"/>
  <c r="G39" i="58"/>
  <c r="G40" i="58"/>
  <c r="G41" i="58"/>
  <c r="G42" i="58"/>
  <c r="G43" i="58"/>
  <c r="G44" i="58"/>
  <c r="G45" i="58"/>
  <c r="G46" i="58"/>
  <c r="G47" i="58"/>
  <c r="G48" i="58"/>
  <c r="G49" i="58"/>
  <c r="E50" i="58"/>
  <c r="F50" i="58"/>
  <c r="G50" i="58"/>
  <c r="J5" i="106"/>
  <c r="J6" i="106"/>
  <c r="J7" i="106"/>
  <c r="J8" i="106"/>
  <c r="J9" i="106"/>
  <c r="J10" i="106"/>
  <c r="J11" i="106"/>
  <c r="J12" i="106"/>
  <c r="J13" i="106"/>
  <c r="J14" i="106"/>
  <c r="J15" i="106"/>
  <c r="J16" i="106"/>
  <c r="J17" i="106"/>
  <c r="D18" i="106"/>
  <c r="E18" i="106"/>
  <c r="F18" i="106"/>
  <c r="G18" i="106"/>
  <c r="J18" i="106"/>
  <c r="D19" i="106"/>
  <c r="E19" i="106"/>
  <c r="F19" i="106"/>
  <c r="G19" i="106"/>
  <c r="H19" i="106"/>
  <c r="J19" i="106"/>
  <c r="D20" i="106"/>
  <c r="E20" i="106"/>
  <c r="F20" i="106"/>
  <c r="G20" i="106"/>
  <c r="H20" i="106"/>
  <c r="J20" i="106"/>
  <c r="F27" i="106"/>
  <c r="F28" i="106"/>
  <c r="F29" i="106"/>
  <c r="F30" i="106"/>
  <c r="F31" i="106"/>
  <c r="F32" i="106"/>
  <c r="F33" i="106"/>
  <c r="F34" i="106"/>
  <c r="F35" i="106"/>
  <c r="F36" i="106"/>
  <c r="F37" i="106"/>
  <c r="F38" i="106"/>
  <c r="D39" i="106"/>
  <c r="E39" i="106"/>
  <c r="F39" i="106"/>
  <c r="Y24" i="56"/>
  <c r="F4" i="53"/>
  <c r="G33" i="32"/>
  <c r="G34" i="32"/>
  <c r="G35" i="32"/>
  <c r="N53" i="8"/>
  <c r="L7" i="6"/>
  <c r="R7" i="6"/>
  <c r="L8" i="6"/>
  <c r="R8" i="6"/>
  <c r="L9" i="6"/>
  <c r="R9" i="6"/>
  <c r="L10" i="6"/>
  <c r="R10" i="6"/>
  <c r="L11" i="6"/>
  <c r="R11" i="6"/>
  <c r="L12" i="6"/>
  <c r="R12" i="6"/>
  <c r="D33" i="25"/>
  <c r="H30" i="23"/>
  <c r="J30" i="23"/>
  <c r="D6" i="107"/>
  <c r="F6" i="107"/>
  <c r="D7" i="107"/>
  <c r="F7" i="107"/>
  <c r="D8" i="107"/>
  <c r="F8" i="107"/>
  <c r="D9" i="107"/>
  <c r="F9" i="107"/>
  <c r="D10" i="107"/>
  <c r="F10" i="107"/>
  <c r="D11" i="107"/>
  <c r="F11" i="107"/>
  <c r="D12" i="107"/>
  <c r="F12" i="107"/>
  <c r="D38" i="107"/>
  <c r="D39" i="107"/>
  <c r="D40" i="107"/>
  <c r="D41" i="107"/>
  <c r="D42" i="107"/>
  <c r="D43" i="107"/>
  <c r="C6" i="43"/>
  <c r="I6" i="43"/>
  <c r="C7" i="43"/>
  <c r="I7" i="43"/>
  <c r="C8" i="43"/>
  <c r="I8" i="43"/>
  <c r="C9" i="43"/>
  <c r="I9" i="43"/>
  <c r="C10" i="43"/>
  <c r="I10" i="43"/>
  <c r="C11" i="43"/>
  <c r="I11" i="43"/>
  <c r="C12" i="43"/>
  <c r="I12" i="43"/>
  <c r="C13" i="43"/>
  <c r="I13" i="43"/>
  <c r="C14" i="43"/>
  <c r="I14" i="43"/>
  <c r="C15" i="43"/>
  <c r="I15" i="43"/>
  <c r="C16" i="43"/>
  <c r="I16" i="43"/>
  <c r="C17" i="43"/>
  <c r="I17" i="43"/>
  <c r="C18" i="43"/>
  <c r="I18" i="43"/>
  <c r="C19" i="43"/>
  <c r="I19" i="43"/>
  <c r="C20" i="43"/>
  <c r="I20" i="43"/>
  <c r="C21" i="43"/>
  <c r="C22" i="43"/>
  <c r="I22" i="43"/>
  <c r="C23" i="43"/>
  <c r="I23" i="43"/>
  <c r="C24" i="43"/>
  <c r="D24" i="43"/>
  <c r="E24" i="43"/>
  <c r="F24" i="43"/>
  <c r="G24" i="43"/>
  <c r="H24" i="43"/>
  <c r="I24" i="43"/>
  <c r="J24" i="43"/>
  <c r="K24" i="43"/>
  <c r="L24" i="43"/>
  <c r="M24" i="43"/>
  <c r="N24" i="43"/>
  <c r="C25" i="43"/>
  <c r="I25" i="43"/>
  <c r="C26" i="43"/>
  <c r="I26" i="43"/>
  <c r="C27" i="43"/>
  <c r="I27" i="43"/>
  <c r="C28" i="43"/>
  <c r="I28" i="43"/>
  <c r="C29" i="43"/>
  <c r="C30" i="43"/>
  <c r="I30" i="43"/>
  <c r="C31" i="43"/>
  <c r="I31" i="43"/>
  <c r="C32" i="43"/>
  <c r="I32" i="43"/>
  <c r="C33" i="43"/>
  <c r="I33" i="43"/>
  <c r="C34" i="43"/>
  <c r="I34" i="43"/>
  <c r="C35" i="43"/>
  <c r="D35" i="43"/>
  <c r="E35" i="43"/>
  <c r="F35" i="43"/>
  <c r="G35" i="43"/>
  <c r="H35" i="43"/>
  <c r="I35" i="43"/>
  <c r="J35" i="43"/>
  <c r="K35" i="43"/>
  <c r="L35" i="43"/>
  <c r="M35" i="43"/>
  <c r="N35" i="43"/>
  <c r="C36" i="43"/>
  <c r="D36" i="43"/>
  <c r="E36" i="43"/>
  <c r="F36" i="43"/>
  <c r="G36" i="43"/>
  <c r="H36" i="43"/>
  <c r="I36" i="43"/>
  <c r="J36" i="43"/>
  <c r="K36" i="43"/>
  <c r="L36" i="43"/>
  <c r="M36" i="43"/>
  <c r="N36" i="43"/>
  <c r="G18" i="40"/>
  <c r="G19" i="40"/>
  <c r="G20" i="40"/>
  <c r="G21" i="40"/>
  <c r="G22" i="40"/>
  <c r="G23" i="40"/>
  <c r="D6" i="42"/>
  <c r="G6" i="42"/>
  <c r="H6" i="42"/>
  <c r="K6" i="42"/>
  <c r="L6" i="42"/>
  <c r="O6" i="42"/>
  <c r="P6" i="42"/>
  <c r="D7" i="42"/>
  <c r="G7" i="42"/>
  <c r="H7" i="42"/>
  <c r="K7" i="42"/>
  <c r="L7" i="42"/>
  <c r="O7" i="42"/>
  <c r="P7" i="42"/>
  <c r="D8" i="42"/>
  <c r="G8" i="42"/>
  <c r="H8" i="42"/>
  <c r="K8" i="42"/>
  <c r="L8" i="42"/>
  <c r="O8" i="42"/>
  <c r="P8" i="42"/>
  <c r="D7" i="41"/>
  <c r="G7" i="41"/>
  <c r="H7" i="41"/>
  <c r="K7" i="41"/>
  <c r="L7" i="41"/>
  <c r="O7" i="41"/>
  <c r="P7" i="41"/>
  <c r="D8" i="41"/>
  <c r="G8" i="41"/>
  <c r="H8" i="41"/>
  <c r="K8" i="41"/>
  <c r="L8" i="41"/>
  <c r="O8" i="41"/>
  <c r="P8" i="41"/>
  <c r="D9" i="41"/>
  <c r="G9" i="41"/>
  <c r="H9" i="41"/>
  <c r="K9" i="41"/>
  <c r="L9" i="41"/>
  <c r="O9" i="41"/>
  <c r="P9" i="41"/>
  <c r="D14" i="41"/>
  <c r="G14" i="41"/>
  <c r="H14" i="41"/>
  <c r="K14" i="41"/>
  <c r="L14" i="41"/>
  <c r="O14" i="41"/>
  <c r="P14" i="41"/>
  <c r="D15" i="41"/>
  <c r="G15" i="41"/>
  <c r="H15" i="41"/>
  <c r="K15" i="41"/>
  <c r="L15" i="41"/>
  <c r="O15" i="41"/>
  <c r="P15" i="41"/>
  <c r="D16" i="41"/>
  <c r="G16" i="41"/>
  <c r="H16" i="41"/>
  <c r="K16" i="41"/>
  <c r="L16" i="41"/>
  <c r="O16" i="41"/>
  <c r="P16" i="41"/>
  <c r="D21" i="41"/>
  <c r="G21" i="41"/>
  <c r="H21" i="41"/>
  <c r="K21" i="41"/>
  <c r="L21" i="41"/>
  <c r="O21" i="41"/>
  <c r="P21" i="41"/>
  <c r="D22" i="41"/>
  <c r="G22" i="41"/>
  <c r="H22" i="41"/>
  <c r="K22" i="41"/>
  <c r="L22" i="41"/>
  <c r="O22" i="41"/>
  <c r="P22" i="41"/>
  <c r="D23" i="41"/>
  <c r="G23" i="41"/>
  <c r="H23" i="41"/>
  <c r="K23" i="41"/>
  <c r="L23" i="41"/>
  <c r="O23" i="41"/>
  <c r="P23" i="41"/>
  <c r="D28" i="41"/>
  <c r="G28" i="41"/>
  <c r="H28" i="41"/>
  <c r="K28" i="41"/>
  <c r="L28" i="41"/>
  <c r="O28" i="41"/>
  <c r="P28" i="41"/>
  <c r="D29" i="41"/>
  <c r="G29" i="41"/>
  <c r="H29" i="41"/>
  <c r="K29" i="41"/>
  <c r="L29" i="41"/>
  <c r="O29" i="41"/>
  <c r="P29" i="41"/>
  <c r="D30" i="41"/>
  <c r="G30" i="41"/>
  <c r="H30" i="41"/>
  <c r="K30" i="41"/>
  <c r="L30" i="41"/>
  <c r="O30" i="41"/>
  <c r="P30" i="41"/>
  <c r="D35" i="41"/>
  <c r="G35" i="41"/>
  <c r="H35" i="41"/>
  <c r="K35" i="41"/>
  <c r="L35" i="41"/>
  <c r="O35" i="41"/>
  <c r="P35" i="41"/>
  <c r="D36" i="41"/>
  <c r="G36" i="41"/>
  <c r="H36" i="41"/>
  <c r="K36" i="41"/>
  <c r="L36" i="41"/>
  <c r="O36" i="41"/>
  <c r="P36" i="41"/>
  <c r="D37" i="41"/>
  <c r="G37" i="41"/>
  <c r="H37" i="41"/>
  <c r="K37" i="41"/>
  <c r="L37" i="41"/>
  <c r="O37" i="41"/>
  <c r="P37" i="41"/>
  <c r="D4" i="39"/>
  <c r="N46" i="39" s="1"/>
  <c r="E4" i="39"/>
  <c r="I4" i="39"/>
  <c r="J4" i="39"/>
  <c r="N4" i="39"/>
  <c r="O4" i="39"/>
  <c r="C5" i="39"/>
  <c r="H5" i="39"/>
  <c r="H4" i="39" s="1"/>
  <c r="M5" i="39"/>
  <c r="C6" i="39"/>
  <c r="C4" i="39" s="1"/>
  <c r="H6" i="39"/>
  <c r="M6" i="39"/>
  <c r="M4" i="39" s="1"/>
  <c r="C7" i="39"/>
  <c r="H7" i="39"/>
  <c r="M7" i="39"/>
  <c r="C8" i="39"/>
  <c r="H8" i="39"/>
  <c r="M8" i="39"/>
  <c r="C9" i="39"/>
  <c r="H9" i="39"/>
  <c r="M9" i="39"/>
  <c r="D10" i="39"/>
  <c r="E10" i="39"/>
  <c r="I10" i="39"/>
  <c r="J10" i="39"/>
  <c r="N10" i="39"/>
  <c r="O10" i="39"/>
  <c r="C11" i="39"/>
  <c r="H11" i="39"/>
  <c r="H10" i="39" s="1"/>
  <c r="M11" i="39"/>
  <c r="C12" i="39"/>
  <c r="C10" i="39" s="1"/>
  <c r="H12" i="39"/>
  <c r="M12" i="39"/>
  <c r="M10" i="39" s="1"/>
  <c r="C13" i="39"/>
  <c r="H13" i="39"/>
  <c r="M13" i="39"/>
  <c r="C14" i="39"/>
  <c r="H14" i="39"/>
  <c r="M14" i="39"/>
  <c r="C15" i="39"/>
  <c r="H15" i="39"/>
  <c r="M15" i="39"/>
  <c r="D16" i="39"/>
  <c r="E16" i="39"/>
  <c r="I16" i="39"/>
  <c r="J16" i="39"/>
  <c r="N16" i="39"/>
  <c r="O16" i="39"/>
  <c r="C17" i="39"/>
  <c r="H17" i="39"/>
  <c r="H16" i="39" s="1"/>
  <c r="M17" i="39"/>
  <c r="C18" i="39"/>
  <c r="C16" i="39" s="1"/>
  <c r="H18" i="39"/>
  <c r="M18" i="39"/>
  <c r="M16" i="39" s="1"/>
  <c r="C19" i="39"/>
  <c r="H19" i="39"/>
  <c r="M19" i="39"/>
  <c r="C20" i="39"/>
  <c r="H20" i="39"/>
  <c r="M20" i="39"/>
  <c r="C21" i="39"/>
  <c r="H21" i="39"/>
  <c r="M21" i="39"/>
  <c r="D22" i="39"/>
  <c r="E22" i="39"/>
  <c r="I22" i="39"/>
  <c r="J22" i="39"/>
  <c r="N22" i="39"/>
  <c r="O22" i="39"/>
  <c r="C23" i="39"/>
  <c r="H23" i="39"/>
  <c r="H22" i="39" s="1"/>
  <c r="M23" i="39"/>
  <c r="C24" i="39"/>
  <c r="C22" i="39" s="1"/>
  <c r="H24" i="39"/>
  <c r="M24" i="39"/>
  <c r="M22" i="39" s="1"/>
  <c r="C25" i="39"/>
  <c r="H25" i="39"/>
  <c r="M25" i="39"/>
  <c r="C26" i="39"/>
  <c r="H26" i="39"/>
  <c r="M26" i="39"/>
  <c r="C27" i="39"/>
  <c r="H27" i="39"/>
  <c r="M27" i="39"/>
  <c r="D28" i="39"/>
  <c r="E28" i="39"/>
  <c r="I28" i="39"/>
  <c r="J28" i="39"/>
  <c r="N28" i="39"/>
  <c r="O28" i="39"/>
  <c r="C29" i="39"/>
  <c r="H29" i="39"/>
  <c r="H28" i="39" s="1"/>
  <c r="M29" i="39"/>
  <c r="C30" i="39"/>
  <c r="C28" i="39" s="1"/>
  <c r="H30" i="39"/>
  <c r="M30" i="39"/>
  <c r="M28" i="39" s="1"/>
  <c r="C31" i="39"/>
  <c r="H31" i="39"/>
  <c r="M31" i="39"/>
  <c r="C32" i="39"/>
  <c r="H32" i="39"/>
  <c r="M32" i="39"/>
  <c r="C33" i="39"/>
  <c r="H33" i="39"/>
  <c r="M33" i="39"/>
  <c r="D34" i="39"/>
  <c r="E34" i="39"/>
  <c r="I34" i="39"/>
  <c r="J34" i="39"/>
  <c r="N34" i="39"/>
  <c r="O34" i="39"/>
  <c r="C35" i="39"/>
  <c r="H35" i="39"/>
  <c r="H34" i="39" s="1"/>
  <c r="M35" i="39"/>
  <c r="C36" i="39"/>
  <c r="C34" i="39" s="1"/>
  <c r="H36" i="39"/>
  <c r="M36" i="39"/>
  <c r="M34" i="39" s="1"/>
  <c r="C37" i="39"/>
  <c r="H37" i="39"/>
  <c r="M37" i="39"/>
  <c r="C38" i="39"/>
  <c r="H38" i="39"/>
  <c r="M38" i="39"/>
  <c r="C39" i="39"/>
  <c r="H39" i="39"/>
  <c r="M39" i="39"/>
  <c r="D40" i="39"/>
  <c r="E40" i="39"/>
  <c r="I40" i="39"/>
  <c r="J40" i="39"/>
  <c r="N40" i="39"/>
  <c r="O40" i="39"/>
  <c r="C41" i="39"/>
  <c r="H41" i="39"/>
  <c r="H40" i="39" s="1"/>
  <c r="M41" i="39"/>
  <c r="C42" i="39"/>
  <c r="C40" i="39" s="1"/>
  <c r="H42" i="39"/>
  <c r="M42" i="39"/>
  <c r="M40" i="39" s="1"/>
  <c r="C43" i="39"/>
  <c r="H43" i="39"/>
  <c r="M43" i="39"/>
  <c r="C44" i="39"/>
  <c r="H44" i="39"/>
  <c r="M44" i="39"/>
  <c r="C45" i="39"/>
  <c r="H45" i="39"/>
  <c r="M45" i="39"/>
  <c r="D46" i="39"/>
  <c r="E46" i="39"/>
  <c r="I46" i="39"/>
  <c r="J46" i="39"/>
  <c r="O46" i="39"/>
  <c r="C47" i="39"/>
  <c r="C46" i="39" s="1"/>
  <c r="H47" i="39"/>
  <c r="H46" i="39" s="1"/>
  <c r="C48" i="39"/>
  <c r="H48" i="39"/>
  <c r="C49" i="39"/>
  <c r="H49" i="39"/>
  <c r="C50" i="39"/>
  <c r="H50" i="39"/>
  <c r="C51" i="39"/>
  <c r="H51" i="39"/>
  <c r="D28" i="18"/>
  <c r="E28" i="18"/>
  <c r="F28" i="18"/>
  <c r="G28" i="18"/>
  <c r="H28" i="18"/>
  <c r="I28" i="18"/>
  <c r="J28" i="18"/>
  <c r="K28" i="18"/>
  <c r="D62" i="18"/>
  <c r="E62" i="18"/>
  <c r="F62" i="18"/>
  <c r="G62" i="18"/>
  <c r="H62" i="18"/>
  <c r="I62" i="18"/>
  <c r="J62" i="18"/>
  <c r="K62" i="18"/>
  <c r="D5" i="17"/>
  <c r="E5" i="17"/>
  <c r="F5" i="17"/>
  <c r="G5" i="17"/>
  <c r="H5" i="17"/>
  <c r="I5" i="17"/>
  <c r="J5" i="17"/>
  <c r="K5" i="17"/>
  <c r="D13" i="17"/>
  <c r="E13" i="17"/>
  <c r="F13" i="17"/>
  <c r="G13" i="17"/>
  <c r="H13" i="17"/>
  <c r="I13" i="17"/>
  <c r="J13" i="17"/>
  <c r="K13" i="17"/>
  <c r="D51" i="17"/>
  <c r="E51" i="17"/>
  <c r="F51" i="17"/>
  <c r="G51" i="17"/>
  <c r="H51" i="17"/>
  <c r="I51" i="17"/>
  <c r="J51" i="17"/>
  <c r="K51" i="17"/>
  <c r="J66" i="17"/>
  <c r="C38" i="37"/>
  <c r="C6" i="20"/>
  <c r="C7" i="20"/>
  <c r="C8" i="20"/>
  <c r="C10" i="20"/>
  <c r="I10" i="20"/>
  <c r="J10" i="20"/>
  <c r="K10" i="20"/>
  <c r="C11" i="20"/>
  <c r="C12" i="20"/>
  <c r="C13" i="20"/>
  <c r="C14" i="20"/>
  <c r="I14" i="20"/>
  <c r="J14" i="20"/>
  <c r="C15" i="20"/>
  <c r="C16" i="20"/>
  <c r="C18" i="20"/>
  <c r="C19" i="20"/>
  <c r="C20" i="20"/>
  <c r="C28" i="20"/>
  <c r="C29" i="20"/>
  <c r="L5" i="104"/>
  <c r="L6" i="104"/>
  <c r="L7" i="104"/>
  <c r="L8" i="104"/>
  <c r="L9" i="104"/>
  <c r="L10" i="104"/>
  <c r="K6" i="12"/>
  <c r="K7" i="12"/>
  <c r="K8" i="12"/>
  <c r="K9" i="12"/>
  <c r="K10" i="12"/>
  <c r="K11" i="12"/>
  <c r="K12" i="12"/>
  <c r="K13" i="12"/>
  <c r="K14" i="12"/>
  <c r="K15" i="12"/>
  <c r="K16" i="12"/>
  <c r="J24" i="105"/>
  <c r="J25" i="105"/>
  <c r="J26" i="105"/>
  <c r="J27" i="105"/>
  <c r="J28" i="105"/>
  <c r="J29" i="105"/>
  <c r="M46" i="39" l="1"/>
</calcChain>
</file>

<file path=xl/sharedStrings.xml><?xml version="1.0" encoding="utf-8"?>
<sst xmlns="http://schemas.openxmlformats.org/spreadsheetml/2006/main" count="5179" uniqueCount="2541">
  <si>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</si>
  <si>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</si>
  <si>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</si>
  <si>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</si>
  <si>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</si>
  <si>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</si>
  <si>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</si>
  <si>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</si>
  <si>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</si>
  <si>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</si>
  <si>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</si>
  <si>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</si>
  <si>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</si>
  <si>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</si>
  <si>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真珠・
母貝養殖</t>
    <rPh sb="0" eb="2">
      <t>シンジュ</t>
    </rPh>
    <rPh sb="4" eb="5">
      <t>ハハ</t>
    </rPh>
    <rPh sb="5" eb="6">
      <t>カイ</t>
    </rPh>
    <rPh sb="6" eb="8">
      <t>ヨウショク</t>
    </rPh>
    <phoneticPr fontId="2"/>
  </si>
  <si>
    <t>-</t>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</si>
  <si>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</si>
  <si>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</si>
  <si>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</si>
  <si>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</si>
  <si>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</si>
  <si>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</si>
  <si>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</si>
  <si>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</si>
  <si>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</si>
  <si>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</si>
  <si>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</si>
  <si>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</si>
  <si>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</si>
  <si>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</si>
  <si>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</si>
  <si>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</si>
  <si>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</si>
  <si>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</si>
  <si>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</si>
  <si>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</si>
  <si>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</si>
  <si>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</si>
  <si>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</si>
  <si>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(資料：平成22年国勢調査)</t>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</si>
  <si>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</si>
  <si>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</si>
  <si>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</si>
  <si>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</si>
  <si>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</si>
  <si>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</si>
  <si>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</si>
  <si>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</si>
  <si>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</si>
  <si>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</si>
  <si>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</si>
  <si>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</si>
  <si>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</si>
  <si>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</si>
  <si>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</si>
  <si>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</si>
  <si>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</si>
  <si>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</si>
  <si>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</si>
  <si>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</si>
  <si>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</si>
  <si>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</si>
  <si>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</si>
  <si>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</si>
  <si>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</si>
  <si>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</si>
  <si>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</si>
  <si>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</si>
  <si>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</si>
  <si>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</si>
  <si>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</si>
  <si>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</si>
  <si>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</si>
  <si>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</si>
  <si>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</si>
  <si>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</si>
  <si>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</si>
  <si>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</si>
  <si>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</si>
  <si>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</si>
  <si>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</si>
  <si>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</si>
  <si>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</si>
  <si>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</si>
  <si>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</si>
  <si>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</si>
  <si>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</si>
  <si>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</si>
  <si>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</si>
  <si>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</si>
  <si>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</si>
  <si>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</si>
  <si>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</si>
  <si>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</si>
  <si>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</si>
  <si>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</si>
  <si>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</si>
  <si>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</si>
  <si>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</si>
  <si>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</si>
  <si>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</si>
  <si>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</si>
  <si>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</si>
  <si>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</si>
  <si>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</si>
  <si>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</si>
  <si>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</si>
  <si>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</si>
  <si>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</si>
  <si>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</si>
  <si>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</si>
  <si>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</si>
  <si>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</si>
  <si>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</si>
  <si>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</si>
  <si>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</si>
  <si>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</si>
  <si>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</si>
  <si>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</si>
  <si>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</si>
  <si>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</si>
  <si>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</si>
  <si>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</si>
  <si>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</si>
  <si>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</si>
  <si>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</si>
  <si>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</si>
  <si>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</si>
  <si>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</si>
  <si>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</si>
  <si>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</si>
  <si>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</si>
  <si>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</si>
  <si>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</si>
  <si>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</si>
  <si>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</si>
  <si>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</si>
  <si>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</si>
  <si>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</si>
  <si>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6"/>
  </si>
  <si>
    <t>平成21年度</t>
    <rPh sb="0" eb="2">
      <t>ヘイセイ</t>
    </rPh>
    <rPh sb="4" eb="5">
      <t>ネン</t>
    </rPh>
    <rPh sb="5" eb="6">
      <t>ド</t>
    </rPh>
    <phoneticPr fontId="2"/>
  </si>
  <si>
    <r>
      <t xml:space="preserve">放火
</t>
    </r>
    <r>
      <rPr>
        <sz val="7"/>
        <rFont val="ＭＳ 明朝"/>
        <family val="1"/>
        <charset val="128"/>
      </rPr>
      <t>（放火の疑い）</t>
    </r>
    <rPh sb="0" eb="2">
      <t>ホウカ</t>
    </rPh>
    <rPh sb="4" eb="6">
      <t>ホウカ</t>
    </rPh>
    <rPh sb="7" eb="8">
      <t>ウタガ</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</si>
  <si>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</si>
  <si>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</si>
  <si>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</si>
  <si>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</si>
  <si>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</si>
  <si>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</si>
  <si>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</si>
  <si>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</si>
  <si>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</si>
  <si>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</si>
  <si>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</si>
  <si>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</si>
  <si>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</si>
  <si>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</si>
  <si>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</si>
  <si>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</si>
  <si>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</si>
  <si>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</si>
  <si>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</si>
  <si>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</si>
  <si>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</si>
  <si>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</si>
  <si>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</si>
  <si>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</si>
  <si>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</si>
  <si>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</si>
  <si>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</si>
  <si>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</si>
  <si>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</si>
  <si>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</si>
  <si>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</si>
  <si>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</si>
  <si>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</si>
  <si>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</si>
  <si>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</si>
  <si>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</si>
  <si>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</si>
  <si>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</si>
  <si>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</si>
  <si>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</si>
  <si>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</si>
  <si>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6年</t>
    <rPh sb="0" eb="2">
      <t>ヘイセイ</t>
    </rPh>
    <rPh sb="4" eb="5">
      <t>ネン</t>
    </rPh>
    <phoneticPr fontId="2"/>
  </si>
  <si>
    <t>平成 9年</t>
    <rPh sb="0" eb="2">
      <t>ヘイセイ</t>
    </rPh>
    <rPh sb="4" eb="5">
      <t>ネン</t>
    </rPh>
    <phoneticPr fontId="2"/>
  </si>
  <si>
    <t>平成　9年</t>
    <rPh sb="0" eb="2">
      <t>ヘイセイ</t>
    </rPh>
    <rPh sb="4" eb="5">
      <t>ネン</t>
    </rPh>
    <phoneticPr fontId="2"/>
  </si>
  <si>
    <t>総　　　　　　　　　　　　　　　　　　　　数</t>
    <rPh sb="0" eb="1">
      <t>フサ</t>
    </rPh>
    <rPh sb="21" eb="22">
      <t>カズ</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</si>
  <si>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</si>
  <si>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特別土地保有税</t>
    <rPh sb="0" eb="4">
      <t>トクベツトチ</t>
    </rPh>
    <rPh sb="4" eb="7">
      <t>ホユウゼイ</t>
    </rPh>
    <phoneticPr fontId="2"/>
  </si>
  <si>
    <t>保有分</t>
    <rPh sb="0" eb="3">
      <t>ホユウブン</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</si>
  <si>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</si>
  <si>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</si>
  <si>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再生資源</t>
    <rPh sb="0" eb="2">
      <t>サイセイ</t>
    </rPh>
    <rPh sb="2" eb="4">
      <t>シゲン</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</si>
  <si>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</si>
  <si>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</si>
  <si>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</si>
  <si>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</si>
  <si>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</si>
  <si>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</si>
  <si>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</si>
  <si>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</si>
  <si>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</si>
  <si>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</si>
  <si>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</si>
  <si>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</si>
  <si>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</si>
  <si>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</si>
  <si>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</si>
  <si>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</si>
  <si>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平成24年度</t>
    <rPh sb="0" eb="2">
      <t>ヘイセイ</t>
    </rPh>
    <phoneticPr fontId="2"/>
  </si>
  <si>
    <t>平成24年度</t>
    <rPh sb="0" eb="2">
      <t>ヘイセイ</t>
    </rPh>
    <phoneticPr fontId="6"/>
  </si>
  <si>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</si>
  <si>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</si>
  <si>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</si>
  <si>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</si>
  <si>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</si>
  <si>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</si>
  <si>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</si>
  <si>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</si>
  <si>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</si>
  <si>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</si>
  <si>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</si>
  <si>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</si>
  <si>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</si>
  <si>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</si>
  <si>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</si>
  <si>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</si>
  <si>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</si>
  <si>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</si>
  <si>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</si>
  <si>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</si>
  <si>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</si>
  <si>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</si>
  <si>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</si>
  <si>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</si>
  <si>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</si>
  <si>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</si>
  <si>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</si>
  <si>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</si>
  <si>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面積(㎢)</t>
    <rPh sb="0" eb="2">
      <t>メンセキ</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</si>
  <si>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</si>
  <si>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</si>
  <si>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</si>
  <si>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</si>
  <si>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</si>
  <si>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比　江</t>
    <rPh sb="0" eb="3">
      <t>ヒエ</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</si>
  <si>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</si>
  <si>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</si>
  <si>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</si>
  <si>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</si>
  <si>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</si>
  <si>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</si>
  <si>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</si>
  <si>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</si>
  <si>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</si>
  <si>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</si>
  <si>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</si>
  <si>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</si>
  <si>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</si>
  <si>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</si>
  <si>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</si>
  <si>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</si>
  <si>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</si>
  <si>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</si>
  <si>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</si>
  <si>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</si>
  <si>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</si>
  <si>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</si>
  <si>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</si>
  <si>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</si>
  <si>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</si>
  <si>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</si>
  <si>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</si>
  <si>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</si>
  <si>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</si>
  <si>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</si>
  <si>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</si>
  <si>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</si>
  <si>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</si>
  <si>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</si>
  <si>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</si>
  <si>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</si>
  <si>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</si>
  <si>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</si>
  <si>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</si>
  <si>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</si>
  <si>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</si>
  <si>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</si>
  <si>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</si>
  <si>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</si>
  <si>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</si>
  <si>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</si>
  <si>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</si>
  <si>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</si>
  <si>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</si>
  <si>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　　古里</t>
    <rPh sb="2" eb="4">
      <t>フルサト</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</si>
  <si>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</si>
  <si>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</si>
  <si>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</si>
  <si>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</si>
  <si>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</si>
  <si>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</si>
  <si>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</si>
  <si>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</si>
  <si>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</si>
  <si>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</si>
  <si>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</si>
  <si>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</si>
  <si>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</si>
  <si>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</si>
  <si>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</si>
  <si>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</si>
  <si>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</si>
  <si>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</si>
  <si>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</si>
  <si>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３．市域の変遷</t>
    <rPh sb="2" eb="3">
      <t>シ</t>
    </rPh>
    <rPh sb="3" eb="4">
      <t>イキ</t>
    </rPh>
    <rPh sb="5" eb="7">
      <t>ヘンセン</t>
    </rPh>
    <phoneticPr fontId="2"/>
  </si>
  <si>
    <t>機械器具</t>
    <rPh sb="0" eb="2">
      <t>キカイ</t>
    </rPh>
    <rPh sb="2" eb="4">
      <t>キグ</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</si>
  <si>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</si>
  <si>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</si>
  <si>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</si>
  <si>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</si>
  <si>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</si>
  <si>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</si>
  <si>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</si>
  <si>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</si>
  <si>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</si>
  <si>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</si>
  <si>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</si>
  <si>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</si>
  <si>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</si>
  <si>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</si>
  <si>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</si>
  <si>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</si>
  <si>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</si>
  <si>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</si>
  <si>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</si>
  <si>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</si>
  <si>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</si>
  <si>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</si>
  <si>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</si>
  <si>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</si>
  <si>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</si>
  <si>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</si>
  <si>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</si>
  <si>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</si>
  <si>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</si>
  <si>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</si>
  <si>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</si>
  <si>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</si>
  <si>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</si>
  <si>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</si>
  <si>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</si>
  <si>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</si>
  <si>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</si>
  <si>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</si>
  <si>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</si>
  <si>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</si>
  <si>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</si>
  <si>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</si>
  <si>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</si>
  <si>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</si>
  <si>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</si>
  <si>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</si>
  <si>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</si>
  <si>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</si>
  <si>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</si>
  <si>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棟数</t>
    <rPh sb="0" eb="1">
      <t>ムネ</t>
    </rPh>
    <rPh sb="1" eb="2">
      <t>カズ</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</si>
  <si>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</si>
  <si>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</si>
  <si>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</si>
  <si>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</si>
  <si>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</si>
  <si>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</si>
  <si>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</si>
  <si>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</si>
  <si>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</si>
  <si>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</si>
  <si>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</si>
  <si>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</si>
  <si>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</si>
  <si>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</si>
  <si>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</si>
  <si>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</si>
  <si>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</si>
  <si>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</si>
  <si>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</si>
  <si>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</si>
  <si>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</si>
  <si>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平成 4年 3月31日</t>
    <rPh sb="0" eb="2">
      <t>ヘイセイ</t>
    </rPh>
    <rPh sb="4" eb="5">
      <t>ネン</t>
    </rPh>
    <rPh sb="7" eb="8">
      <t>ガツ</t>
    </rPh>
    <rPh sb="10" eb="11">
      <t>ニチ</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</si>
  <si>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</si>
  <si>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</si>
  <si>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</si>
  <si>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</si>
  <si>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</si>
  <si>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</si>
  <si>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</si>
  <si>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</si>
  <si>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</si>
  <si>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</si>
  <si>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</si>
  <si>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</si>
  <si>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</si>
  <si>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</si>
  <si>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　　医療,福祉</t>
    <rPh sb="2" eb="4">
      <t>イリョウ</t>
    </rPh>
    <rPh sb="5" eb="7">
      <t>フクシ</t>
    </rPh>
    <phoneticPr fontId="2"/>
  </si>
  <si>
    <t>　　複合サービス事業</t>
    <rPh sb="2" eb="4">
      <t>フクゴウ</t>
    </rPh>
    <rPh sb="8" eb="10">
      <t>ジギョウ</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</si>
  <si>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</si>
  <si>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</si>
  <si>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</si>
  <si>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</si>
  <si>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</si>
  <si>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</si>
  <si>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</si>
  <si>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</si>
  <si>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</si>
  <si>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(昭和57)年</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</si>
  <si>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</si>
  <si>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</si>
  <si>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</si>
  <si>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</si>
  <si>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</si>
  <si>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</si>
  <si>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</si>
  <si>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</si>
  <si>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</si>
  <si>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</si>
  <si>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</si>
  <si>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</si>
  <si>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</si>
  <si>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</si>
  <si>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</si>
  <si>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</si>
  <si>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第３次産業</t>
    <rPh sb="0" eb="1">
      <t>ダイ</t>
    </rPh>
    <rPh sb="2" eb="3">
      <t>ジ</t>
    </rPh>
    <rPh sb="3" eb="5">
      <t>サンギョウ</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</si>
  <si>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</si>
  <si>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</si>
  <si>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</si>
  <si>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</si>
  <si>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</si>
  <si>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</si>
  <si>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</si>
  <si>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</si>
  <si>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</si>
  <si>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</si>
  <si>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</si>
  <si>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</si>
  <si>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合　　計</t>
    <rPh sb="0" eb="4">
      <t>ゴウケイ</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</si>
  <si>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</si>
  <si>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</si>
  <si>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</si>
  <si>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</si>
  <si>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</si>
  <si>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</si>
  <si>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</si>
  <si>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</si>
  <si>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</si>
  <si>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</si>
  <si>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</si>
  <si>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</si>
  <si>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</si>
  <si>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</si>
  <si>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</si>
  <si>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</si>
  <si>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</si>
  <si>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</si>
  <si>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</si>
  <si>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</si>
  <si>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</si>
  <si>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</si>
  <si>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</si>
  <si>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</si>
  <si>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</si>
  <si>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</si>
  <si>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</si>
  <si>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</si>
  <si>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</si>
  <si>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</si>
  <si>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</si>
  <si>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</si>
  <si>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</si>
  <si>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</si>
  <si>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</si>
  <si>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</si>
  <si>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</si>
  <si>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</si>
  <si>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</si>
  <si>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</si>
  <si>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</si>
  <si>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</si>
  <si>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</si>
  <si>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5">
      <t>カクネン</t>
    </rPh>
    <rPh sb="7" eb="8">
      <t>ツキ</t>
    </rPh>
    <rPh sb="10" eb="11">
      <t>ヒ</t>
    </rPh>
    <rPh sb="11" eb="13">
      <t>ゲンザイ</t>
    </rPh>
    <phoneticPr fontId="2"/>
  </si>
  <si>
    <t>保　有　漁　船　隻　数</t>
    <rPh sb="0" eb="1">
      <t>タモツ</t>
    </rPh>
    <rPh sb="2" eb="3">
      <t>ユウ</t>
    </rPh>
    <rPh sb="4" eb="5">
      <t>リョウ</t>
    </rPh>
    <rPh sb="6" eb="7">
      <t>セン</t>
    </rPh>
    <rPh sb="8" eb="9">
      <t>セキ</t>
    </rPh>
    <rPh sb="10" eb="11">
      <t>カズ</t>
    </rPh>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</si>
  <si>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</si>
  <si>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</si>
  <si>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</si>
  <si>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4月</t>
    <phoneticPr fontId="2"/>
  </si>
  <si>
    <t>4月</t>
    <phoneticPr fontId="2"/>
  </si>
  <si>
    <t>(注)</t>
    <rPh sb="1" eb="2">
      <t>チュウ</t>
    </rPh>
    <phoneticPr fontId="2"/>
  </si>
  <si>
    <t>従　業　者　数</t>
    <rPh sb="0" eb="5">
      <t>ジュウギョウシャ</t>
    </rPh>
    <rPh sb="6" eb="7">
      <t>スウ</t>
    </rPh>
    <phoneticPr fontId="2"/>
  </si>
  <si>
    <t>重要文化財</t>
    <rPh sb="0" eb="2">
      <t>ジュウヨウ</t>
    </rPh>
    <rPh sb="2" eb="5">
      <t>ブンカザイ</t>
    </rPh>
    <phoneticPr fontId="2"/>
  </si>
  <si>
    <t>すいか</t>
    <phoneticPr fontId="2"/>
  </si>
  <si>
    <t>平成21年度</t>
    <rPh sb="0" eb="2">
      <t>ヘイセイ</t>
    </rPh>
    <rPh sb="4" eb="6">
      <t>ネンド</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</si>
  <si>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</si>
  <si>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</si>
  <si>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</si>
  <si>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</si>
  <si>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</si>
  <si>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</si>
  <si>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</si>
  <si>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</si>
  <si>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</si>
  <si>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</si>
  <si>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</si>
  <si>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</si>
  <si>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</si>
  <si>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</si>
  <si>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</si>
  <si>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　　電気等・熱供給業</t>
    <rPh sb="2" eb="4">
      <t>デンキ</t>
    </rPh>
    <rPh sb="4" eb="5">
      <t>トウ</t>
    </rPh>
    <rPh sb="6" eb="7">
      <t>ネツ</t>
    </rPh>
    <rPh sb="7" eb="9">
      <t>キョウキュウ</t>
    </rPh>
    <rPh sb="9" eb="10">
      <t>ギョウ</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</si>
  <si>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</si>
  <si>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</si>
  <si>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</si>
  <si>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</si>
  <si>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</si>
  <si>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</si>
  <si>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</si>
  <si>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</si>
  <si>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</si>
  <si>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</si>
  <si>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</si>
  <si>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</si>
  <si>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</si>
  <si>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H24経済センサス活動調査　　2月1日現在</t>
    <rPh sb="3" eb="5">
      <t>ケイザイ</t>
    </rPh>
    <rPh sb="9" eb="11">
      <t>カツドウ</t>
    </rPh>
    <rPh sb="11" eb="13">
      <t>チョウサ</t>
    </rPh>
    <rPh sb="16" eb="17">
      <t>ガツ</t>
    </rPh>
    <rPh sb="18" eb="19">
      <t>ニチ</t>
    </rPh>
    <rPh sb="19" eb="21">
      <t>ゲンザイ</t>
    </rPh>
    <phoneticPr fontId="2"/>
  </si>
  <si>
    <t>　　卸売・小売業</t>
    <rPh sb="2" eb="4">
      <t>オロシウ</t>
    </rPh>
    <rPh sb="5" eb="7">
      <t>コウ</t>
    </rPh>
    <rPh sb="7" eb="8">
      <t>ギョウ</t>
    </rPh>
    <phoneticPr fontId="2"/>
  </si>
  <si>
    <t>平成24年の事業所・従業者総数は民営のみ。</t>
    <rPh sb="0" eb="2">
      <t>ヘイセイ</t>
    </rPh>
    <rPh sb="4" eb="5">
      <t>ネン</t>
    </rPh>
    <rPh sb="6" eb="9">
      <t>ジギョウショ</t>
    </rPh>
    <rPh sb="10" eb="13">
      <t>ジュウギョウシャ</t>
    </rPh>
    <rPh sb="13" eb="15">
      <t>ソウスウ</t>
    </rPh>
    <rPh sb="16" eb="18">
      <t>ミンエイ</t>
    </rPh>
    <phoneticPr fontId="2"/>
  </si>
  <si>
    <t>平成13年、平成18年の「卸売・小売業」には飲食店を含む。</t>
    <rPh sb="0" eb="2">
      <t>ヘイセイ</t>
    </rPh>
    <rPh sb="4" eb="5">
      <t>ネン</t>
    </rPh>
    <rPh sb="6" eb="8">
      <t>ヘイセイ</t>
    </rPh>
    <rPh sb="10" eb="11">
      <t>ネン</t>
    </rPh>
    <rPh sb="13" eb="15">
      <t>オロシウ</t>
    </rPh>
    <rPh sb="16" eb="19">
      <t>コウリギョウ</t>
    </rPh>
    <rPh sb="22" eb="24">
      <t>インショク</t>
    </rPh>
    <rPh sb="24" eb="25">
      <t>テン</t>
    </rPh>
    <rPh sb="26" eb="27">
      <t>フク</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</si>
  <si>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</si>
  <si>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</si>
  <si>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</si>
  <si>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</si>
  <si>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</si>
  <si>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</si>
  <si>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</si>
  <si>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</si>
  <si>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</si>
  <si>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</si>
  <si>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</si>
  <si>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t>
    <rPh sb="0" eb="2">
      <t>シリョウ</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</si>
  <si>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</si>
  <si>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</si>
  <si>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</si>
  <si>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</si>
  <si>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</si>
  <si>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</si>
  <si>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</si>
  <si>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</si>
  <si>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</si>
  <si>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</si>
  <si>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</si>
  <si>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</si>
  <si>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</si>
  <si>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平成24年</t>
  </si>
  <si>
    <t>平成２４年</t>
    <rPh sb="0" eb="2">
      <t>ヘイセイ</t>
    </rPh>
    <rPh sb="4" eb="5">
      <t>ネン</t>
    </rPh>
    <phoneticPr fontId="2"/>
  </si>
  <si>
    <t>平成２３年</t>
    <rPh sb="0" eb="2">
      <t>ヘイセイ</t>
    </rPh>
    <rPh sb="4" eb="5">
      <t>ネンド</t>
    </rPh>
    <phoneticPr fontId="2"/>
  </si>
  <si>
    <t>平成23年度</t>
    <rPh sb="0" eb="2">
      <t>ヘイセイ</t>
    </rPh>
    <rPh sb="4" eb="5">
      <t>ネン</t>
    </rPh>
    <rPh sb="5" eb="6">
      <t>ド</t>
    </rPh>
    <phoneticPr fontId="2"/>
  </si>
  <si>
    <t>平成23年度</t>
    <rPh sb="0" eb="2">
      <t>ヘイセイ</t>
    </rPh>
    <rPh sb="4" eb="6">
      <t>ネンド</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</si>
  <si>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</si>
  <si>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</si>
  <si>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</si>
  <si>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</si>
  <si>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</si>
  <si>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</si>
  <si>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自市で従業・通学</t>
    <rPh sb="0" eb="1">
      <t>ジ</t>
    </rPh>
    <rPh sb="1" eb="2">
      <t>シ</t>
    </rPh>
    <rPh sb="3" eb="5">
      <t>ジュウギョウ</t>
    </rPh>
    <rPh sb="6" eb="8">
      <t>ツウガク</t>
    </rPh>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</si>
  <si>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</si>
  <si>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Ｘ</t>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</si>
  <si>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</si>
  <si>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</si>
  <si>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事業所・企業統計調査　各年10月1日現在</t>
    <rPh sb="0" eb="3">
      <t>ジギョウショ</t>
    </rPh>
    <rPh sb="4" eb="6">
      <t>キギョウ</t>
    </rPh>
    <rPh sb="6" eb="8">
      <t>トウケイ</t>
    </rPh>
    <rPh sb="8" eb="10">
      <t>チョウサ</t>
    </rPh>
    <rPh sb="11" eb="12">
      <t>カク</t>
    </rPh>
    <rPh sb="12" eb="13">
      <t>ネン</t>
    </rPh>
    <rPh sb="15" eb="16">
      <t>ガツ</t>
    </rPh>
    <rPh sb="17" eb="18">
      <t>ニチ</t>
    </rPh>
    <rPh sb="18" eb="20">
      <t>ゲンザイ</t>
    </rPh>
    <phoneticPr fontId="2"/>
  </si>
  <si>
    <t>H21経済センサス基礎調査　　7月1日現在</t>
    <rPh sb="3" eb="5">
      <t>ケイザイ</t>
    </rPh>
    <rPh sb="9" eb="11">
      <t>キソ</t>
    </rPh>
    <rPh sb="11" eb="13">
      <t>チョウサ</t>
    </rPh>
    <rPh sb="16" eb="17">
      <t>ガツ</t>
    </rPh>
    <rPh sb="18" eb="19">
      <t>ニチ</t>
    </rPh>
    <rPh sb="19" eb="21">
      <t>ゲンザイ</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</si>
  <si>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</si>
  <si>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</si>
  <si>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</si>
  <si>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</si>
  <si>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</si>
  <si>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</si>
  <si>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</si>
  <si>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</si>
  <si>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</si>
  <si>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</si>
  <si>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</si>
  <si>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</si>
  <si>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</si>
  <si>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</si>
  <si>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</si>
  <si>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</si>
  <si>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</si>
  <si>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</si>
  <si>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</si>
  <si>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</si>
  <si>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</si>
  <si>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</si>
  <si>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</si>
  <si>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</si>
  <si>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</si>
  <si>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</si>
  <si>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</si>
  <si>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</si>
  <si>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</si>
  <si>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</si>
  <si>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</si>
  <si>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</si>
  <si>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</si>
  <si>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</si>
  <si>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</si>
  <si>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</si>
  <si>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</si>
  <si>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</si>
  <si>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</si>
  <si>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</si>
  <si>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</si>
  <si>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</si>
  <si>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</si>
  <si>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</si>
  <si>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</si>
  <si>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</si>
  <si>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</si>
  <si>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</si>
  <si>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</si>
  <si>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</si>
  <si>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</si>
  <si>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</si>
  <si>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</si>
  <si>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</si>
  <si>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</si>
  <si>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</si>
  <si>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</si>
  <si>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</si>
  <si>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</si>
  <si>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</si>
  <si>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</si>
  <si>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</si>
  <si>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</si>
  <si>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</si>
  <si>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</si>
  <si>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</si>
  <si>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</si>
  <si>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</si>
  <si>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</si>
  <si>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</si>
  <si>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</si>
  <si>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</si>
  <si>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</si>
  <si>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</si>
  <si>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</si>
  <si>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</si>
  <si>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</si>
  <si>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</si>
  <si>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</si>
  <si>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</si>
  <si>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</si>
  <si>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</si>
  <si>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</si>
  <si>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</si>
  <si>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</si>
  <si>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</si>
  <si>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</si>
  <si>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</si>
  <si>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</si>
  <si>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</si>
  <si>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</si>
  <si>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</si>
  <si>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</si>
  <si>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</si>
  <si>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</si>
  <si>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</si>
  <si>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　宿泊業,飲食サービス業</t>
    <rPh sb="1" eb="3">
      <t>シュクハク</t>
    </rPh>
    <rPh sb="3" eb="4">
      <t>ギョウ</t>
    </rPh>
    <rPh sb="5" eb="7">
      <t>インショク</t>
    </rPh>
    <rPh sb="11" eb="12">
      <t>ギョウ</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</si>
  <si>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</si>
  <si>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</si>
  <si>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</si>
  <si>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</si>
  <si>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</si>
  <si>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</si>
  <si>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</si>
  <si>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</si>
  <si>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</si>
  <si>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</si>
  <si>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</si>
  <si>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</si>
  <si>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</si>
  <si>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</si>
  <si>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</si>
  <si>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</si>
  <si>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</si>
  <si>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</si>
  <si>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</si>
  <si>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</si>
  <si>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</si>
  <si>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</si>
  <si>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</si>
  <si>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</si>
  <si>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</si>
  <si>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</si>
  <si>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</si>
  <si>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</si>
  <si>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</si>
  <si>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</si>
  <si>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</si>
  <si>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</si>
  <si>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</si>
  <si>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</si>
  <si>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</si>
  <si>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</si>
  <si>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</si>
  <si>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</si>
  <si>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</si>
  <si>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</si>
  <si>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</si>
  <si>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</si>
  <si>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</si>
  <si>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</si>
  <si>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</si>
  <si>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</si>
  <si>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</si>
  <si>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</si>
  <si>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</si>
  <si>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</si>
  <si>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</si>
  <si>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</si>
  <si>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</si>
  <si>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</si>
  <si>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</si>
  <si>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</si>
  <si>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</si>
  <si>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</si>
  <si>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</si>
  <si>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</si>
  <si>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</si>
  <si>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電力</t>
    <rPh sb="0" eb="2">
      <t>デンリョク</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</si>
  <si>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</si>
  <si>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</si>
  <si>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</si>
  <si>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</si>
  <si>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</si>
  <si>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</si>
  <si>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</si>
  <si>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</si>
  <si>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</si>
  <si>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</si>
  <si>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</si>
  <si>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</si>
  <si>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</si>
  <si>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</si>
  <si>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</si>
  <si>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</si>
  <si>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</si>
  <si>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</si>
  <si>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</si>
  <si>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</si>
  <si>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</si>
  <si>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</si>
  <si>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</si>
  <si>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</si>
  <si>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</si>
  <si>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</si>
  <si>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</si>
  <si>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</si>
  <si>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</si>
  <si>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</si>
  <si>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</si>
  <si>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</si>
  <si>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</si>
  <si>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</si>
  <si>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</si>
  <si>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</si>
  <si>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</si>
  <si>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</si>
  <si>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</si>
  <si>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</si>
  <si>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</si>
  <si>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</si>
  <si>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</si>
  <si>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</si>
  <si>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</si>
  <si>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</si>
  <si>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</si>
  <si>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</si>
  <si>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</si>
  <si>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</si>
  <si>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</si>
  <si>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</si>
  <si>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</si>
  <si>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</si>
  <si>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</si>
  <si>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</si>
  <si>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</si>
  <si>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</si>
  <si>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</si>
  <si>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</si>
  <si>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</si>
  <si>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</si>
  <si>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</si>
  <si>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</si>
  <si>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</si>
  <si>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</si>
  <si>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</si>
  <si>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</si>
  <si>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</si>
  <si>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</si>
  <si>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</si>
  <si>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</si>
  <si>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</si>
  <si>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</si>
  <si>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</si>
  <si>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</si>
  <si>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</si>
  <si>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</si>
  <si>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</si>
  <si>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</si>
  <si>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</si>
  <si>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</si>
  <si>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</si>
  <si>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</si>
  <si>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</si>
  <si>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</si>
  <si>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</si>
  <si>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</si>
  <si>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</si>
  <si>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</si>
  <si>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</si>
  <si>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</si>
  <si>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</si>
  <si>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</si>
  <si>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</si>
  <si>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</si>
  <si>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</si>
  <si>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</si>
  <si>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本　務
職員数</t>
    <rPh sb="0" eb="3">
      <t>ホンム</t>
    </rPh>
    <rPh sb="4" eb="7">
      <t>ショクインスウ</t>
    </rPh>
    <phoneticPr fontId="2"/>
  </si>
  <si>
    <t>木造地蔵菩薩坐像　</t>
    <rPh sb="0" eb="2">
      <t>モクゾウ</t>
    </rPh>
    <rPh sb="2" eb="4">
      <t>ジゾウ</t>
    </rPh>
    <rPh sb="4" eb="6">
      <t>ボサツ</t>
    </rPh>
    <rPh sb="6" eb="8">
      <t>ザゾウ</t>
    </rPh>
    <phoneticPr fontId="2"/>
  </si>
  <si>
    <t>木造阿弥陀如来坐像　</t>
    <rPh sb="0" eb="2">
      <t>モクゾウ</t>
    </rPh>
    <rPh sb="2" eb="5">
      <t>アミダ</t>
    </rPh>
    <rPh sb="5" eb="7">
      <t>ニョライ</t>
    </rPh>
    <rPh sb="7" eb="9">
      <t>ザゾウ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</si>
  <si>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</si>
  <si>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</si>
  <si>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</si>
  <si>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</si>
  <si>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</si>
  <si>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</si>
  <si>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</si>
  <si>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</si>
  <si>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</si>
  <si>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</si>
  <si>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</si>
  <si>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</si>
  <si>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</si>
  <si>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</si>
  <si>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</si>
  <si>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</si>
  <si>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　 サービス業(他に分類されないもの)</t>
    <rPh sb="6" eb="7">
      <t>ギョウ</t>
    </rPh>
    <rPh sb="8" eb="9">
      <t>タ</t>
    </rPh>
    <rPh sb="10" eb="12">
      <t>ブンルイ</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</si>
  <si>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</si>
  <si>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</si>
  <si>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</si>
  <si>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</si>
  <si>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</si>
  <si>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</si>
  <si>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</si>
  <si>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</si>
  <si>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</si>
  <si>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</si>
  <si>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</si>
  <si>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</si>
  <si>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</si>
  <si>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</si>
  <si>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</si>
  <si>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</si>
  <si>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</si>
  <si>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</si>
  <si>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</si>
  <si>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</si>
  <si>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</si>
  <si>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</si>
  <si>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</si>
  <si>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</si>
  <si>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</si>
  <si>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</si>
  <si>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</si>
  <si>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</si>
  <si>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</si>
  <si>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</si>
  <si>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</si>
  <si>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</si>
  <si>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</si>
  <si>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</si>
  <si>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</si>
  <si>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</si>
  <si>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</si>
  <si>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</si>
  <si>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</si>
  <si>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</si>
  <si>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</si>
  <si>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</si>
  <si>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</si>
  <si>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</si>
  <si>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</si>
  <si>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</si>
  <si>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</si>
  <si>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</si>
  <si>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</si>
  <si>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</si>
  <si>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</si>
  <si>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</si>
  <si>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</si>
  <si>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</si>
  <si>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</si>
  <si>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</si>
  <si>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</si>
  <si>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</si>
  <si>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平成24年度</t>
    <rPh sb="0" eb="2">
      <t>ヘイセイ</t>
    </rPh>
    <rPh sb="4" eb="6">
      <t>ネンド</t>
    </rPh>
    <phoneticPr fontId="2"/>
  </si>
  <si>
    <t>心身障がい者(児)</t>
    <rPh sb="0" eb="2">
      <t>シンシン</t>
    </rPh>
    <rPh sb="2" eb="3">
      <t>サワ</t>
    </rPh>
    <rPh sb="5" eb="6">
      <t>シャ</t>
    </rPh>
    <rPh sb="7" eb="8">
      <t>ジ</t>
    </rPh>
    <phoneticPr fontId="2"/>
  </si>
  <si>
    <t>重度心身障がい者老人</t>
    <rPh sb="0" eb="2">
      <t>ジュウド</t>
    </rPh>
    <rPh sb="2" eb="4">
      <t>シンシン</t>
    </rPh>
    <rPh sb="4" eb="5">
      <t>サワ</t>
    </rPh>
    <rPh sb="7" eb="8">
      <t>シャ</t>
    </rPh>
    <rPh sb="8" eb="10">
      <t>ロウジン</t>
    </rPh>
    <phoneticPr fontId="2"/>
  </si>
  <si>
    <t>平成２５年度</t>
    <rPh sb="0" eb="2">
      <t>ヘイセイ</t>
    </rPh>
    <rPh sb="4" eb="5">
      <t>ネン</t>
    </rPh>
    <rPh sb="5" eb="6">
      <t>ド</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</si>
  <si>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</si>
  <si>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</si>
  <si>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</si>
  <si>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</si>
  <si>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</si>
  <si>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</si>
  <si>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</si>
  <si>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</si>
  <si>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</si>
  <si>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</si>
  <si>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</si>
  <si>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</si>
  <si>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</si>
  <si>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</si>
  <si>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</si>
  <si>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</si>
  <si>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</si>
  <si>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</si>
  <si>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</si>
  <si>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</si>
  <si>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</si>
  <si>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</si>
  <si>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</si>
  <si>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</si>
  <si>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</si>
  <si>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</si>
  <si>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</si>
  <si>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</si>
  <si>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</si>
  <si>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</si>
  <si>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</si>
  <si>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小篠原</t>
    <rPh sb="0" eb="1">
      <t>コ</t>
    </rPh>
    <rPh sb="1" eb="3">
      <t>シノハラ</t>
    </rPh>
    <phoneticPr fontId="2"/>
  </si>
  <si>
    <t>市三宅</t>
    <rPh sb="0" eb="1">
      <t>イチ</t>
    </rPh>
    <rPh sb="1" eb="3">
      <t>ミヤケ</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</si>
  <si>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</si>
  <si>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</si>
  <si>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</si>
  <si>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</si>
  <si>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</si>
  <si>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</si>
  <si>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</si>
  <si>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</si>
  <si>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</si>
  <si>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</si>
  <si>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</si>
  <si>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</si>
  <si>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</si>
  <si>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</si>
  <si>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</si>
  <si>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</si>
  <si>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</si>
  <si>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</si>
  <si>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</si>
  <si>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</si>
  <si>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</si>
  <si>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</si>
  <si>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</si>
  <si>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</si>
  <si>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</si>
  <si>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</si>
  <si>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</si>
  <si>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</si>
  <si>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</si>
  <si>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</si>
  <si>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</si>
  <si>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</si>
  <si>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</si>
  <si>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</si>
  <si>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</si>
  <si>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</si>
  <si>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ブラジル</t>
    <phoneticPr fontId="2"/>
  </si>
  <si>
    <t>カナダ</t>
    <phoneticPr fontId="2"/>
  </si>
  <si>
    <t>コロンビア</t>
    <phoneticPr fontId="2"/>
  </si>
  <si>
    <t>フランス</t>
    <phoneticPr fontId="2"/>
  </si>
  <si>
    <t>ドイツ</t>
    <phoneticPr fontId="2"/>
  </si>
  <si>
    <t>インド</t>
    <phoneticPr fontId="2"/>
  </si>
  <si>
    <t>マレーシア</t>
    <phoneticPr fontId="2"/>
  </si>
  <si>
    <t>ペルー</t>
    <phoneticPr fontId="2"/>
  </si>
  <si>
    <t>フィリピン</t>
    <phoneticPr fontId="2"/>
  </si>
  <si>
    <t>スウェーデン</t>
    <phoneticPr fontId="2"/>
  </si>
  <si>
    <t>ベトナム</t>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</si>
  <si>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</si>
  <si>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</si>
  <si>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みすいでん</t>
    <phoneticPr fontId="2"/>
  </si>
  <si>
    <t>平成２２年</t>
    <rPh sb="0" eb="2">
      <t>ヘイセイ</t>
    </rPh>
    <rPh sb="4" eb="5">
      <t>ネン</t>
    </rPh>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</si>
  <si>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</si>
  <si>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</si>
  <si>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</si>
  <si>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</si>
  <si>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</si>
  <si>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</si>
  <si>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</si>
  <si>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</si>
  <si>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</si>
  <si>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</si>
  <si>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</si>
  <si>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</si>
  <si>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</si>
  <si>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</si>
  <si>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</si>
  <si>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</si>
  <si>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戸　数</t>
    <rPh sb="0" eb="1">
      <t>ト</t>
    </rPh>
    <rPh sb="2" eb="3">
      <t>カズ</t>
    </rPh>
    <phoneticPr fontId="2"/>
  </si>
  <si>
    <t>間取り</t>
    <rPh sb="0" eb="2">
      <t>マド</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</si>
  <si>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</si>
  <si>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</si>
  <si>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</si>
  <si>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</si>
  <si>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</si>
  <si>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</si>
  <si>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</si>
  <si>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</si>
  <si>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</si>
  <si>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</si>
  <si>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</si>
  <si>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平成25年</t>
    <rPh sb="0" eb="2">
      <t>ヘイセイ</t>
    </rPh>
    <rPh sb="4" eb="5">
      <t>ネン</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</si>
  <si>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</si>
  <si>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</si>
  <si>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</si>
  <si>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</si>
  <si>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</si>
  <si>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</si>
  <si>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</si>
  <si>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</si>
  <si>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</si>
  <si>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</si>
  <si>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</si>
  <si>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</si>
  <si>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</si>
  <si>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</si>
  <si>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</si>
  <si>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</si>
  <si>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</si>
  <si>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</si>
  <si>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</si>
  <si>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</si>
  <si>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</si>
  <si>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</si>
  <si>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</si>
  <si>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</si>
  <si>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</si>
  <si>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</si>
  <si>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</si>
  <si>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</si>
  <si>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</si>
  <si>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</si>
  <si>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</si>
  <si>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</si>
  <si>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</si>
  <si>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</si>
  <si>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</si>
  <si>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</si>
  <si>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三上小学校</t>
    <rPh sb="0" eb="2">
      <t>ミカミ</t>
    </rPh>
    <rPh sb="2" eb="5">
      <t>ショウガッコウ</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</si>
  <si>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</si>
  <si>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</si>
  <si>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</si>
  <si>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</si>
  <si>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</si>
  <si>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</si>
  <si>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</si>
  <si>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</si>
  <si>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</si>
  <si>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</si>
  <si>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</si>
  <si>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</si>
  <si>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</si>
  <si>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</si>
  <si>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</si>
  <si>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</si>
  <si>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</si>
  <si>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平成22年度</t>
    <rPh sb="0" eb="2">
      <t>ヘイセイ</t>
    </rPh>
    <rPh sb="4" eb="6">
      <t>ネンド</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</si>
  <si>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</si>
  <si>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</si>
  <si>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</si>
  <si>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</si>
  <si>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</si>
  <si>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</si>
  <si>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</si>
  <si>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</si>
  <si>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</si>
  <si>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</si>
  <si>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</si>
  <si>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</si>
  <si>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</si>
  <si>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</si>
  <si>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</si>
  <si>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</si>
  <si>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</si>
  <si>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</si>
  <si>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</si>
  <si>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</si>
  <si>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</si>
  <si>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</si>
  <si>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</si>
  <si>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</si>
  <si>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</si>
  <si>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</si>
  <si>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</si>
  <si>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</si>
  <si>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</si>
  <si>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</si>
  <si>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</si>
  <si>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</si>
  <si>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</si>
  <si>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</si>
  <si>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</si>
  <si>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</si>
  <si>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</si>
  <si>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</si>
  <si>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</si>
  <si>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</si>
  <si>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</si>
  <si>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</si>
  <si>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</si>
  <si>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</si>
  <si>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</si>
  <si>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</si>
  <si>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</si>
  <si>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</si>
  <si>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</si>
  <si>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園児数（人）</t>
    <rPh sb="0" eb="2">
      <t>エンジ</t>
    </rPh>
    <rPh sb="2" eb="3">
      <t>スウ</t>
    </rPh>
    <rPh sb="4" eb="5">
      <t>ヒト</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</si>
  <si>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</si>
  <si>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</si>
  <si>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</si>
  <si>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</si>
  <si>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</si>
  <si>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</si>
  <si>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</si>
  <si>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</si>
  <si>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</si>
  <si>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</si>
  <si>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</si>
  <si>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</si>
  <si>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t>
    <phoneticPr fontId="6"/>
  </si>
  <si>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</si>
  <si>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</si>
  <si>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</si>
  <si>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</si>
  <si>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</si>
  <si>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</si>
  <si>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</si>
  <si>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</si>
  <si>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</si>
  <si>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</si>
  <si>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</si>
  <si>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</si>
  <si>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</si>
  <si>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</si>
  <si>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</si>
  <si>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</si>
  <si>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</si>
  <si>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</si>
  <si>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</si>
  <si>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</si>
  <si>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</si>
  <si>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</si>
  <si>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</si>
  <si>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</si>
  <si>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</si>
  <si>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</si>
  <si>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</si>
  <si>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</si>
  <si>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</si>
  <si>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</si>
  <si>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</si>
  <si>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</si>
  <si>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</si>
  <si>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</si>
  <si>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</si>
  <si>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</si>
  <si>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</si>
  <si>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</si>
  <si>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</si>
  <si>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</si>
  <si>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</si>
  <si>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</si>
  <si>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</si>
  <si>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</si>
  <si>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</si>
  <si>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</si>
  <si>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</si>
  <si>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</si>
  <si>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</si>
  <si>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</si>
  <si>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</si>
  <si>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平成23年度</t>
    <rPh sb="0" eb="2">
      <t>ヘイセイ</t>
    </rPh>
    <phoneticPr fontId="2"/>
  </si>
  <si>
    <t>平成23年度</t>
    <rPh sb="0" eb="2">
      <t>ヘイセイ</t>
    </rPh>
    <phoneticPr fontId="6"/>
  </si>
  <si>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</si>
  <si>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</si>
  <si>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</si>
  <si>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</si>
  <si>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</si>
  <si>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</si>
  <si>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</si>
  <si>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</si>
  <si>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</si>
  <si>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</si>
  <si>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</si>
  <si>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プラスチック</t>
    <phoneticPr fontId="2"/>
  </si>
  <si>
    <t>決算額</t>
    <rPh sb="0" eb="2">
      <t>ケッサン</t>
    </rPh>
    <rPh sb="2" eb="3">
      <t>ガク</t>
    </rPh>
    <phoneticPr fontId="2"/>
  </si>
  <si>
    <t>自然
増減</t>
    <rPh sb="0" eb="2">
      <t>シゼン</t>
    </rPh>
    <rPh sb="3" eb="5">
      <t>ゾウゲン</t>
    </rPh>
    <phoneticPr fontId="2"/>
  </si>
  <si>
    <t>電子･デバイス</t>
    <rPh sb="0" eb="2">
      <t>デンシ</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</si>
  <si>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</si>
  <si>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</si>
  <si>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</si>
  <si>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</si>
  <si>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</si>
  <si>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</si>
  <si>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</si>
  <si>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区域区分</t>
    <rPh sb="0" eb="2">
      <t>クイキ</t>
    </rPh>
    <rPh sb="2" eb="4">
      <t>クブン</t>
    </rPh>
    <phoneticPr fontId="2"/>
  </si>
  <si>
    <t>比率</t>
    <rPh sb="0" eb="2">
      <t>ヒリツ</t>
    </rPh>
    <phoneticPr fontId="2"/>
  </si>
  <si>
    <t>市街化区域</t>
    <rPh sb="0" eb="3">
      <t>シガイカ</t>
    </rPh>
    <rPh sb="3" eb="5">
      <t>クイキ</t>
    </rPh>
    <phoneticPr fontId="2"/>
  </si>
  <si>
    <t>市街化調整区域</t>
    <rPh sb="0" eb="3">
      <t>シガイカ</t>
    </rPh>
    <rPh sb="3" eb="5">
      <t>チョウセイ</t>
    </rPh>
    <rPh sb="5" eb="7">
      <t>クイキ</t>
    </rPh>
    <phoneticPr fontId="2"/>
  </si>
  <si>
    <t>平成２２年</t>
    <rPh sb="0" eb="2">
      <t>ヘイセイ</t>
    </rPh>
    <rPh sb="4" eb="5">
      <t>ネンド</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</si>
  <si>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</si>
  <si>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</si>
  <si>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</si>
  <si>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</si>
  <si>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</si>
  <si>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</si>
  <si>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</si>
  <si>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</si>
  <si>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</si>
  <si>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</si>
  <si>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</si>
  <si>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</si>
  <si>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</si>
  <si>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</si>
  <si>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</si>
  <si>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</si>
  <si>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</si>
  <si>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</si>
  <si>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</si>
  <si>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</si>
  <si>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</si>
  <si>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</si>
  <si>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</si>
  <si>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</si>
  <si>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</si>
  <si>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</si>
  <si>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</si>
  <si>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</si>
  <si>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</si>
  <si>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</si>
  <si>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</si>
  <si>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</si>
  <si>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</si>
  <si>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</si>
  <si>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</si>
  <si>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</si>
  <si>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</si>
  <si>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</si>
  <si>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</si>
  <si>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</si>
  <si>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</si>
  <si>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</si>
  <si>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</si>
  <si>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</si>
  <si>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</si>
  <si>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</si>
  <si>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</si>
  <si>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</si>
  <si>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</si>
  <si>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</si>
  <si>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</si>
  <si>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</si>
  <si>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</si>
  <si>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</si>
  <si>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</si>
  <si>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</si>
  <si>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</si>
  <si>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</si>
  <si>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</si>
  <si>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</si>
  <si>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</si>
  <si>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</si>
  <si>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</si>
  <si>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</si>
  <si>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</si>
  <si>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</si>
  <si>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</si>
  <si>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</si>
  <si>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</si>
  <si>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</si>
  <si>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</si>
  <si>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</si>
  <si>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</si>
  <si>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</si>
  <si>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</si>
  <si>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</si>
  <si>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</si>
  <si>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</si>
  <si>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</si>
  <si>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</si>
  <si>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</si>
  <si>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</si>
  <si>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</si>
  <si>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</si>
  <si>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印刷</t>
    <rPh sb="0" eb="2">
      <t>インサツ</t>
    </rPh>
    <phoneticPr fontId="2"/>
  </si>
  <si>
    <t>絶対給付</t>
    <rPh sb="0" eb="2">
      <t>ゼッタイ</t>
    </rPh>
    <rPh sb="2" eb="4">
      <t>キュウフ</t>
    </rPh>
    <phoneticPr fontId="2"/>
  </si>
  <si>
    <t>相対給付</t>
    <rPh sb="0" eb="2">
      <t>ソウタイ</t>
    </rPh>
    <rPh sb="2" eb="4">
      <t>キュウフ</t>
    </rPh>
    <phoneticPr fontId="2"/>
  </si>
  <si>
    <r>
      <t>出産育児一時金
　　　　</t>
    </r>
    <r>
      <rPr>
        <sz val="8"/>
        <rFont val="ＭＳ 明朝"/>
        <family val="1"/>
        <charset val="128"/>
      </rPr>
      <t>※支払手数料を含まない</t>
    </r>
    <rPh sb="0" eb="2">
      <t>シュッサン</t>
    </rPh>
    <rPh sb="2" eb="4">
      <t>イクジ</t>
    </rPh>
    <rPh sb="4" eb="7">
      <t>イチジキン</t>
    </rPh>
    <rPh sb="13" eb="15">
      <t>シハラ</t>
    </rPh>
    <rPh sb="15" eb="18">
      <t>テスウリョウ</t>
    </rPh>
    <rPh sb="19" eb="20">
      <t>フク</t>
    </rPh>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</si>
  <si>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</si>
  <si>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</si>
  <si>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</si>
  <si>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</si>
  <si>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</si>
  <si>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</si>
  <si>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</si>
  <si>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※本館の開館日数：</t>
    <rPh sb="1" eb="3">
      <t>ホンカン</t>
    </rPh>
    <rPh sb="4" eb="6">
      <t>カイカン</t>
    </rPh>
    <rPh sb="6" eb="8">
      <t>ニッスウ</t>
    </rPh>
    <phoneticPr fontId="2"/>
  </si>
  <si>
    <t>日</t>
    <rPh sb="0" eb="1">
      <t>ニチ</t>
    </rPh>
    <phoneticPr fontId="2"/>
  </si>
  <si>
    <t>※本館の来館者数：</t>
    <rPh sb="1" eb="3">
      <t>ホンカン</t>
    </rPh>
    <rPh sb="4" eb="7">
      <t>ライカンシャ</t>
    </rPh>
    <rPh sb="7" eb="8">
      <t>スウ</t>
    </rPh>
    <phoneticPr fontId="2"/>
  </si>
  <si>
    <t>人</t>
    <rPh sb="0" eb="1">
      <t>ニン</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</si>
  <si>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</si>
  <si>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</si>
  <si>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</si>
  <si>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</si>
  <si>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</si>
  <si>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</si>
  <si>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</si>
  <si>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</si>
  <si>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</si>
  <si>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</si>
  <si>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</si>
  <si>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</si>
  <si>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</si>
  <si>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</si>
  <si>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</si>
  <si>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</si>
  <si>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</si>
  <si>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</si>
  <si>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</si>
  <si>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</si>
  <si>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</si>
  <si>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</si>
  <si>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</si>
  <si>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</si>
  <si>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</si>
  <si>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</si>
  <si>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</si>
  <si>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</si>
  <si>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</si>
  <si>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</si>
  <si>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</si>
  <si>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</si>
  <si>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</si>
  <si>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</si>
  <si>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和田団地</t>
    <rPh sb="0" eb="2">
      <t>ワダ</t>
    </rPh>
    <rPh sb="2" eb="4">
      <t>ダンチ</t>
    </rPh>
    <phoneticPr fontId="2"/>
  </si>
  <si>
    <t>総　　数</t>
    <rPh sb="0" eb="4">
      <t>ソウスウ</t>
    </rPh>
    <phoneticPr fontId="2"/>
  </si>
  <si>
    <t>北野幼稚園</t>
    <rPh sb="0" eb="2">
      <t>キタノ</t>
    </rPh>
    <rPh sb="2" eb="5">
      <t>ヨウチエン</t>
    </rPh>
    <phoneticPr fontId="2"/>
  </si>
  <si>
    <t>本務教員数（人）</t>
    <rPh sb="0" eb="2">
      <t>ホンム</t>
    </rPh>
    <rPh sb="2" eb="4">
      <t>キョウイン</t>
    </rPh>
    <rPh sb="4" eb="5">
      <t>スウ</t>
    </rPh>
    <rPh sb="6" eb="7">
      <t>ヒト</t>
    </rPh>
    <phoneticPr fontId="2"/>
  </si>
  <si>
    <t>北野小学校</t>
    <rPh sb="0" eb="2">
      <t>キタノ</t>
    </rPh>
    <rPh sb="2" eb="5">
      <t>ショウガッコウ</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</si>
  <si>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</si>
  <si>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</si>
  <si>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</si>
  <si>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</si>
  <si>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</si>
  <si>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</si>
  <si>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</si>
  <si>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</si>
  <si>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</si>
  <si>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</si>
  <si>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</si>
  <si>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</si>
  <si>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</si>
  <si>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</si>
  <si>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</si>
  <si>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要介護4</t>
    <rPh sb="0" eb="1">
      <t>ヨウ</t>
    </rPh>
    <rPh sb="1" eb="3">
      <t>カイゴ</t>
    </rPh>
    <phoneticPr fontId="2"/>
  </si>
  <si>
    <t>要介護5</t>
    <rPh sb="0" eb="1">
      <t>ヨウ</t>
    </rPh>
    <rPh sb="1" eb="3">
      <t>カイゴ</t>
    </rPh>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</si>
  <si>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</si>
  <si>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</si>
  <si>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</si>
  <si>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</si>
  <si>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</si>
  <si>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</si>
  <si>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</si>
  <si>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</si>
  <si>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</si>
  <si>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</si>
  <si>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</si>
  <si>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</si>
  <si>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</si>
  <si>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</si>
  <si>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</si>
  <si>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</si>
  <si>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</si>
  <si>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</si>
  <si>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</si>
  <si>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</si>
  <si>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</si>
  <si>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</si>
  <si>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</si>
  <si>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</si>
  <si>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</si>
  <si>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</si>
  <si>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</si>
  <si>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</si>
  <si>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</si>
  <si>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</si>
  <si>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</si>
  <si>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</si>
  <si>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</si>
  <si>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</si>
  <si>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</si>
  <si>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</si>
  <si>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昭和57年度</t>
    <rPh sb="0" eb="2">
      <t>ショウワ</t>
    </rPh>
    <rPh sb="4" eb="6">
      <t>ネンド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</si>
  <si>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</si>
  <si>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</si>
  <si>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</si>
  <si>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</si>
  <si>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</si>
  <si>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</si>
  <si>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</si>
  <si>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</si>
  <si>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</si>
  <si>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</si>
  <si>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</si>
  <si>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</si>
  <si>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</si>
  <si>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</si>
  <si>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</si>
  <si>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　　福井県</t>
    <rPh sb="2" eb="5">
      <t>フクイケン</t>
    </rPh>
    <phoneticPr fontId="2"/>
  </si>
  <si>
    <t>-</t>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</si>
  <si>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</si>
  <si>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</si>
  <si>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</si>
  <si>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</si>
  <si>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</si>
  <si>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</si>
  <si>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</si>
  <si>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</si>
  <si>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</si>
  <si>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</si>
  <si>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</si>
  <si>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</si>
  <si>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</si>
  <si>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</si>
  <si>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</si>
  <si>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</si>
  <si>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</si>
  <si>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</si>
  <si>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</si>
  <si>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</si>
  <si>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</si>
  <si>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</si>
  <si>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</si>
  <si>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</si>
  <si>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</si>
  <si>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</si>
  <si>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飲食料品</t>
    <rPh sb="0" eb="2">
      <t>インショク</t>
    </rPh>
    <rPh sb="2" eb="3">
      <t>リョウ</t>
    </rPh>
    <rPh sb="3" eb="4">
      <t>ヒン</t>
    </rPh>
    <phoneticPr fontId="2"/>
  </si>
  <si>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</si>
  <si>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</si>
  <si>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</si>
  <si>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</si>
  <si>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</si>
  <si>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</si>
  <si>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</si>
  <si>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</si>
  <si>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</si>
  <si>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</si>
  <si>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</si>
  <si>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</si>
  <si>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</si>
  <si>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</si>
  <si>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</si>
  <si>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</si>
  <si>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</si>
  <si>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平成25年</t>
  </si>
  <si>
    <t>平成２５年</t>
    <rPh sb="0" eb="2">
      <t>ヘイセイ</t>
    </rPh>
    <rPh sb="4" eb="5">
      <t>ネン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</si>
  <si>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</si>
  <si>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</si>
  <si>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</si>
  <si>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</si>
  <si>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</si>
  <si>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</si>
  <si>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</si>
  <si>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</si>
  <si>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</si>
  <si>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</si>
  <si>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</si>
  <si>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</si>
  <si>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</si>
  <si>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</si>
  <si>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</si>
  <si>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</si>
  <si>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</si>
  <si>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</si>
  <si>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</si>
  <si>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</si>
  <si>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</si>
  <si>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</si>
  <si>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</si>
  <si>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</si>
  <si>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</si>
  <si>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</si>
  <si>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</si>
  <si>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</si>
  <si>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</si>
  <si>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</si>
  <si>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</si>
  <si>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</si>
  <si>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小　　　　　　　　売　　　　　　　　業</t>
    <rPh sb="0" eb="1">
      <t>コ</t>
    </rPh>
    <rPh sb="9" eb="10">
      <t>バイ</t>
    </rPh>
    <rPh sb="18" eb="19">
      <t>ギョウ</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</si>
  <si>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</si>
  <si>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</si>
  <si>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</si>
  <si>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</si>
  <si>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</si>
  <si>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</si>
  <si>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</si>
  <si>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</si>
  <si>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</si>
  <si>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</si>
  <si>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</si>
  <si>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</si>
  <si>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6"/>
  </si>
  <si>
    <t>-</t>
    <phoneticPr fontId="6"/>
  </si>
  <si>
    <t>-</t>
    <phoneticPr fontId="6"/>
  </si>
  <si>
    <t>-</t>
    <phoneticPr fontId="6"/>
  </si>
  <si>
    <t>-</t>
    <phoneticPr fontId="6"/>
  </si>
  <si>
    <t>-</t>
    <phoneticPr fontId="6"/>
  </si>
  <si>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</si>
  <si>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</si>
  <si>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</si>
  <si>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</si>
  <si>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</si>
  <si>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</si>
  <si>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</si>
  <si>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</si>
  <si>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</si>
  <si>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第15章　選挙</t>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</si>
  <si>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</si>
  <si>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</si>
  <si>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</si>
  <si>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</si>
  <si>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</si>
  <si>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</si>
  <si>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</si>
  <si>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</si>
  <si>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</si>
  <si>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</si>
  <si>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</si>
  <si>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</si>
  <si>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</si>
  <si>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</si>
  <si>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</si>
  <si>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</si>
  <si>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</si>
  <si>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</si>
  <si>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</si>
  <si>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</si>
  <si>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</si>
  <si>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</si>
  <si>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</si>
  <si>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</si>
  <si>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</si>
  <si>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</si>
  <si>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</si>
  <si>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</si>
  <si>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</si>
  <si>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</si>
  <si>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</si>
  <si>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</si>
  <si>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</si>
  <si>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</si>
  <si>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員　数</t>
    <rPh sb="0" eb="3">
      <t>インズウ</t>
    </rPh>
    <phoneticPr fontId="2"/>
  </si>
  <si>
    <t>年　代</t>
    <rPh sb="0" eb="3">
      <t>ネンダイ</t>
    </rPh>
    <phoneticPr fontId="2"/>
  </si>
  <si>
    <t>所 有 者</t>
    <rPh sb="0" eb="5">
      <t>ショユウシャ</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</si>
  <si>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</si>
  <si>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</si>
  <si>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</si>
  <si>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</si>
  <si>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</si>
  <si>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</si>
  <si>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</si>
  <si>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</si>
  <si>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</si>
  <si>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</si>
  <si>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</si>
  <si>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</si>
  <si>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</si>
  <si>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</si>
  <si>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</si>
  <si>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</si>
  <si>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</si>
  <si>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</si>
  <si>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</si>
  <si>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</si>
  <si>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</si>
  <si>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</si>
  <si>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</si>
  <si>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</si>
  <si>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</si>
  <si>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</si>
  <si>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</si>
  <si>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</si>
  <si>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</si>
  <si>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</si>
  <si>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</si>
  <si>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</si>
  <si>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</si>
  <si>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</si>
  <si>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</si>
  <si>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</si>
  <si>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</si>
  <si>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</si>
  <si>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</si>
  <si>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</si>
  <si>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</si>
  <si>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</si>
  <si>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</si>
  <si>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</si>
  <si>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</si>
  <si>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</si>
  <si>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</si>
  <si>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</si>
  <si>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</si>
  <si>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</si>
  <si>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</si>
  <si>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</si>
  <si>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</si>
  <si>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</si>
  <si>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</si>
  <si>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</si>
  <si>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</si>
  <si>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</si>
  <si>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</si>
  <si>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</si>
  <si>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</si>
  <si>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</si>
  <si>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</si>
  <si>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</si>
  <si>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</si>
  <si>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</si>
  <si>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</si>
  <si>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</si>
  <si>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</si>
  <si>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</si>
  <si>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</si>
  <si>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</si>
  <si>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</si>
  <si>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</si>
  <si>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付加価値額(２９人以
下は粗付加価値額)</t>
    <rPh sb="0" eb="4">
      <t>フカカチ</t>
    </rPh>
    <rPh sb="4" eb="5">
      <t>ガク</t>
    </rPh>
    <rPh sb="8" eb="9">
      <t>ニン</t>
    </rPh>
    <rPh sb="9" eb="10">
      <t>イ</t>
    </rPh>
    <rPh sb="11" eb="12">
      <t>モト</t>
    </rPh>
    <rPh sb="13" eb="14">
      <t>アラ</t>
    </rPh>
    <rPh sb="14" eb="18">
      <t>フカカチ</t>
    </rPh>
    <rPh sb="18" eb="19">
      <t>ガク</t>
    </rPh>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</si>
  <si>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</si>
  <si>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</si>
  <si>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</si>
  <si>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</si>
  <si>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</si>
  <si>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</si>
  <si>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</si>
  <si>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</si>
  <si>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</si>
  <si>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</si>
  <si>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</si>
  <si>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がん・
結核
発見者数</t>
    <rPh sb="4" eb="6">
      <t>ケッカク</t>
    </rPh>
    <rPh sb="7" eb="9">
      <t>ハッケン</t>
    </rPh>
    <rPh sb="9" eb="10">
      <t>シャ</t>
    </rPh>
    <rPh sb="10" eb="11">
      <t>カズ</t>
    </rPh>
    <phoneticPr fontId="2"/>
  </si>
  <si>
    <t>北比江</t>
    <rPh sb="0" eb="3">
      <t>キタヒエ</t>
    </rPh>
    <phoneticPr fontId="2"/>
  </si>
  <si>
    <t>資料：近畿農政局大津地域センター(単位：ha・t)</t>
    <rPh sb="3" eb="5">
      <t>キンキ</t>
    </rPh>
    <rPh sb="5" eb="7">
      <t>ノウセイ</t>
    </rPh>
    <rPh sb="7" eb="8">
      <t>キョク</t>
    </rPh>
    <rPh sb="8" eb="10">
      <t>オオツ</t>
    </rPh>
    <rPh sb="10" eb="12">
      <t>チイキ</t>
    </rPh>
    <phoneticPr fontId="2"/>
  </si>
  <si>
    <t>あやめ保育所</t>
    <rPh sb="3" eb="5">
      <t>ホイク</t>
    </rPh>
    <rPh sb="5" eb="6">
      <t>ショ</t>
    </rPh>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</si>
  <si>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</si>
  <si>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</si>
  <si>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</si>
  <si>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</si>
  <si>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</si>
  <si>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</si>
  <si>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</si>
  <si>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</si>
  <si>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</si>
  <si>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</si>
  <si>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</si>
  <si>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</si>
  <si>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</si>
  <si>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</si>
  <si>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</si>
  <si>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</si>
  <si>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</si>
  <si>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</si>
  <si>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</si>
  <si>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</si>
  <si>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</si>
  <si>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</si>
  <si>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</si>
  <si>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</si>
  <si>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</si>
  <si>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</si>
  <si>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</si>
  <si>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</si>
  <si>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</si>
  <si>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</si>
  <si>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</si>
  <si>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</si>
  <si>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</si>
  <si>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</si>
  <si>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</si>
  <si>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</si>
  <si>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</si>
  <si>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</si>
  <si>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</si>
  <si>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</si>
  <si>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</si>
  <si>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</si>
  <si>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</si>
  <si>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</si>
  <si>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</si>
  <si>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</si>
  <si>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</si>
  <si>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</si>
  <si>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</si>
  <si>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</si>
  <si>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</si>
  <si>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</si>
  <si>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</si>
  <si>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</si>
  <si>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</si>
  <si>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</si>
  <si>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</si>
  <si>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</si>
  <si>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</si>
  <si>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</si>
  <si>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</si>
  <si>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</si>
  <si>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</si>
  <si>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</si>
  <si>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</si>
  <si>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</si>
  <si>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</si>
  <si>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</si>
  <si>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</si>
  <si>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</si>
  <si>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</si>
  <si>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</si>
  <si>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</si>
  <si>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</si>
  <si>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</si>
  <si>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</si>
  <si>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</si>
  <si>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</si>
  <si>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</si>
  <si>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</si>
  <si>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</si>
  <si>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</si>
  <si>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</si>
  <si>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</si>
  <si>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</si>
  <si>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</si>
  <si>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</si>
  <si>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</si>
  <si>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</si>
  <si>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</si>
  <si>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</si>
  <si>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</si>
  <si>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</si>
  <si>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</si>
  <si>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　　情報通信業</t>
    <rPh sb="2" eb="4">
      <t>ジョウホウ</t>
    </rPh>
    <rPh sb="4" eb="6">
      <t>ツウシン</t>
    </rPh>
    <rPh sb="6" eb="7">
      <t>ギョウ</t>
    </rPh>
    <phoneticPr fontId="2"/>
  </si>
  <si>
    <t>運輸業,郵便業</t>
    <rPh sb="0" eb="2">
      <t>ウンユ</t>
    </rPh>
    <rPh sb="2" eb="3">
      <t>ギョウ</t>
    </rPh>
    <rPh sb="4" eb="6">
      <t>ユウビン</t>
    </rPh>
    <rPh sb="6" eb="7">
      <t>ギョウ</t>
    </rPh>
    <phoneticPr fontId="2"/>
  </si>
  <si>
    <t>　学術研究,専門・　技術サービス業</t>
    <rPh sb="1" eb="3">
      <t>ガクジュツ</t>
    </rPh>
    <rPh sb="3" eb="5">
      <t>ケンキュウ</t>
    </rPh>
    <rPh sb="6" eb="8">
      <t>センモン</t>
    </rPh>
    <rPh sb="10" eb="12">
      <t>ギジュツ</t>
    </rPh>
    <rPh sb="16" eb="17">
      <t>ギョウ</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</si>
  <si>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</si>
  <si>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</si>
  <si>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</si>
  <si>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ｳﾞｨﾙﾇｰﾌﾞ野洲</t>
    <rPh sb="8" eb="9">
      <t>ヤ</t>
    </rPh>
    <rPh sb="9" eb="10">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</si>
  <si>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</si>
  <si>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</si>
  <si>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</si>
  <si>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</si>
  <si>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</si>
  <si>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</si>
  <si>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</si>
  <si>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</si>
  <si>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</si>
  <si>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</si>
  <si>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</si>
  <si>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</si>
  <si>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</si>
  <si>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</si>
  <si>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</si>
  <si>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</si>
  <si>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</si>
  <si>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</si>
  <si>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</si>
  <si>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</si>
  <si>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</si>
  <si>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</si>
  <si>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100歳～
104歳</t>
    <rPh sb="3" eb="4">
      <t>サイ</t>
    </rPh>
    <rPh sb="9" eb="10">
      <t>サイ</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</si>
  <si>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</si>
  <si>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</si>
  <si>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</si>
  <si>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</si>
  <si>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</si>
  <si>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</si>
  <si>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</si>
  <si>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</si>
  <si>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</si>
  <si>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</si>
  <si>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</si>
  <si>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</si>
  <si>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</si>
  <si>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</si>
  <si>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</si>
  <si>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</si>
  <si>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</si>
  <si>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</si>
  <si>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</si>
  <si>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平成１３年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</si>
  <si>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</si>
  <si>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</si>
  <si>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</si>
  <si>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</si>
  <si>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</si>
  <si>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</si>
  <si>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</si>
  <si>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</si>
  <si>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</si>
  <si>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</si>
  <si>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</si>
  <si>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</si>
  <si>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</si>
  <si>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</si>
  <si>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</si>
  <si>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</si>
  <si>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</si>
  <si>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</si>
  <si>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</si>
  <si>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</si>
  <si>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</si>
  <si>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</si>
  <si>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</si>
  <si>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</si>
  <si>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</si>
  <si>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</si>
  <si>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</si>
  <si>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</si>
  <si>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</si>
  <si>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</si>
  <si>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</si>
  <si>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</si>
  <si>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</si>
  <si>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</si>
  <si>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</si>
  <si>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</si>
  <si>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</si>
  <si>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</si>
  <si>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</si>
  <si>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</si>
  <si>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</si>
  <si>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</si>
  <si>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21,688㎡</t>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</si>
  <si>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</si>
  <si>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</si>
  <si>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</si>
  <si>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</si>
  <si>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</si>
  <si>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</si>
  <si>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</si>
  <si>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</si>
  <si>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</si>
  <si>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</si>
  <si>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</si>
  <si>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</si>
  <si>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</si>
  <si>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</si>
  <si>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</si>
  <si>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</si>
  <si>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</si>
  <si>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</si>
  <si>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</si>
  <si>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</si>
  <si>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</si>
  <si>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</si>
  <si>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</si>
  <si>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</si>
  <si>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</si>
  <si>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</si>
  <si>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</si>
  <si>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</si>
  <si>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</si>
  <si>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</si>
  <si>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事業所数</t>
    <rPh sb="0" eb="3">
      <t>ジギョウショ</t>
    </rPh>
    <rPh sb="3" eb="4">
      <t>スウ</t>
    </rPh>
    <phoneticPr fontId="2"/>
  </si>
  <si>
    <t>琵琶湖における
　　　　市町境界設定</t>
    <rPh sb="0" eb="3">
      <t>ビワコ</t>
    </rPh>
    <rPh sb="12" eb="14">
      <t>シチョウ</t>
    </rPh>
    <rPh sb="14" eb="16">
      <t>キョウカイ</t>
    </rPh>
    <rPh sb="16" eb="18">
      <t>セッテイ</t>
    </rPh>
    <phoneticPr fontId="2"/>
  </si>
  <si>
    <t>野洲市誕生</t>
    <rPh sb="0" eb="2">
      <t>ヤス</t>
    </rPh>
    <rPh sb="2" eb="3">
      <t>シ</t>
    </rPh>
    <rPh sb="3" eb="5">
      <t>タンジョウ</t>
    </rPh>
    <phoneticPr fontId="2"/>
  </si>
  <si>
    <t>西養寺</t>
    <rPh sb="0" eb="1">
      <t>ニシ</t>
    </rPh>
    <rPh sb="1" eb="2">
      <t>ヤシナ</t>
    </rPh>
    <rPh sb="2" eb="3">
      <t>テラ</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</si>
  <si>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</si>
  <si>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</si>
  <si>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</si>
  <si>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</si>
  <si>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</si>
  <si>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</si>
  <si>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</si>
  <si>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</si>
  <si>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</si>
  <si>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</si>
  <si>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</si>
  <si>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</si>
  <si>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</si>
  <si>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</si>
  <si>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</si>
  <si>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</si>
  <si>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</si>
  <si>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</si>
  <si>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</si>
  <si>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</si>
  <si>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</si>
  <si>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</si>
  <si>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</si>
  <si>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</si>
  <si>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</si>
  <si>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</si>
  <si>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</si>
  <si>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</si>
  <si>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</si>
  <si>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</si>
  <si>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月　　　別　　　入　　　込　　　客　　　数</t>
    <rPh sb="0" eb="1">
      <t>ツキ</t>
    </rPh>
    <rPh sb="4" eb="5">
      <t>ベツ</t>
    </rPh>
    <rPh sb="8" eb="9">
      <t>イリ</t>
    </rPh>
    <rPh sb="12" eb="13">
      <t>コミ</t>
    </rPh>
    <rPh sb="16" eb="17">
      <t>キャク</t>
    </rPh>
    <rPh sb="20" eb="21">
      <t>スウ</t>
    </rPh>
    <phoneticPr fontId="2"/>
  </si>
  <si>
    <t>自損行為</t>
    <rPh sb="0" eb="2">
      <t>ジソン</t>
    </rPh>
    <rPh sb="2" eb="4">
      <t>コウイ</t>
    </rPh>
    <phoneticPr fontId="2"/>
  </si>
  <si>
    <t>人　　　　口</t>
    <rPh sb="0" eb="6">
      <t>ジンコウ</t>
    </rPh>
    <phoneticPr fontId="2"/>
  </si>
  <si>
    <t>平成16年</t>
    <rPh sb="0" eb="2">
      <t>ヘ</t>
    </rPh>
    <rPh sb="4" eb="5">
      <t>ネン</t>
    </rPh>
    <phoneticPr fontId="2"/>
  </si>
  <si>
    <t>(注)各年末現在</t>
    <rPh sb="1" eb="2">
      <t>チュウ</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</si>
  <si>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</si>
  <si>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</si>
  <si>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</si>
  <si>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</si>
  <si>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平成22年</t>
  </si>
  <si>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</si>
  <si>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</si>
  <si>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</si>
  <si>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</si>
  <si>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</si>
  <si>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</si>
  <si>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</si>
  <si>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</si>
  <si>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</si>
  <si>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</si>
  <si>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</si>
  <si>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</si>
  <si>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</si>
  <si>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</si>
  <si>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</si>
  <si>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</si>
  <si>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</si>
  <si>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</si>
  <si>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</si>
  <si>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</si>
  <si>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</si>
  <si>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</si>
  <si>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</si>
  <si>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</si>
  <si>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</si>
  <si>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</si>
  <si>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区分</t>
    <rPh sb="0" eb="2">
      <t>クブン</t>
    </rPh>
    <phoneticPr fontId="2"/>
  </si>
  <si>
    <t>商店数</t>
    <rPh sb="0" eb="3">
      <t>ショウテンスウ</t>
    </rPh>
    <phoneticPr fontId="2"/>
  </si>
  <si>
    <t>保険税（※）</t>
    <rPh sb="0" eb="2">
      <t>ホケン</t>
    </rPh>
    <rPh sb="2" eb="3">
      <t>ゼイ</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</si>
  <si>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</si>
  <si>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</si>
  <si>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</si>
  <si>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</si>
  <si>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</si>
  <si>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</si>
  <si>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</si>
  <si>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</si>
  <si>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</si>
  <si>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</si>
  <si>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</si>
  <si>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</si>
  <si>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</si>
  <si>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</si>
  <si>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</si>
  <si>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</si>
  <si>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</si>
  <si>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</si>
  <si>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</si>
  <si>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</si>
  <si>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</si>
  <si>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</si>
  <si>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</si>
  <si>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</si>
  <si>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</si>
  <si>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</si>
  <si>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</si>
  <si>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</si>
  <si>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</si>
  <si>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</si>
  <si>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</si>
  <si>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</si>
  <si>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</si>
  <si>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</si>
  <si>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</si>
  <si>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</si>
  <si>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</si>
  <si>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</si>
  <si>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</si>
  <si>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</si>
  <si>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</si>
  <si>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</si>
  <si>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t>
    <phoneticPr fontId="2"/>
  </si>
  <si>
    <t>70～
74歳</t>
    <rPh sb="6" eb="7">
      <t>サイ</t>
    </rPh>
    <phoneticPr fontId="2"/>
  </si>
  <si>
    <t>商　店　数</t>
    <rPh sb="0" eb="1">
      <t>ショウ</t>
    </rPh>
    <rPh sb="2" eb="3">
      <t>ミセ</t>
    </rPh>
    <rPh sb="4" eb="5">
      <t>スウ</t>
    </rPh>
    <phoneticPr fontId="2"/>
  </si>
  <si>
    <t>床面積</t>
    <rPh sb="0" eb="3">
      <t>ユカメンセキ</t>
    </rPh>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</si>
  <si>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</si>
  <si>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</si>
  <si>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</si>
  <si>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</si>
  <si>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</si>
  <si>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</si>
  <si>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</si>
  <si>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</si>
  <si>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</si>
  <si>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</si>
  <si>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</si>
  <si>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</si>
  <si>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</si>
  <si>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</si>
  <si>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</si>
  <si>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</si>
  <si>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</si>
  <si>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</si>
  <si>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</si>
  <si>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</si>
  <si>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</si>
  <si>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</si>
  <si>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</si>
  <si>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</si>
  <si>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</si>
  <si>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</si>
  <si>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</si>
  <si>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</si>
  <si>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</si>
  <si>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祇王小学校</t>
    <rPh sb="0" eb="1">
      <t>ギ</t>
    </rPh>
    <rPh sb="1" eb="2">
      <t>オウ</t>
    </rPh>
    <rPh sb="2" eb="5">
      <t>ショウガッコウ</t>
    </rPh>
    <phoneticPr fontId="2"/>
  </si>
  <si>
    <t>昭和35年</t>
    <rPh sb="0" eb="2">
      <t>ショウワ</t>
    </rPh>
    <rPh sb="4" eb="5">
      <t>ネン</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</si>
  <si>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</si>
  <si>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</si>
  <si>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</si>
  <si>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</si>
  <si>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</si>
  <si>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</si>
  <si>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</si>
  <si>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平成22年度</t>
    <rPh sb="0" eb="2">
      <t>ヘイセイ</t>
    </rPh>
    <rPh sb="4" eb="5">
      <t>ネン</t>
    </rPh>
    <rPh sb="5" eb="6">
      <t>ド</t>
    </rPh>
    <phoneticPr fontId="2"/>
  </si>
  <si>
    <t>※通学者は15歳以上のみ</t>
    <rPh sb="1" eb="4">
      <t>ツウガクシャ</t>
    </rPh>
    <rPh sb="7" eb="8">
      <t>サイ</t>
    </rPh>
    <rPh sb="8" eb="10">
      <t>イジョウ</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</si>
  <si>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</si>
  <si>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</si>
  <si>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</si>
  <si>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平成２４年</t>
    <rPh sb="0" eb="2">
      <t>ヘイセイ</t>
    </rPh>
    <rPh sb="4" eb="5">
      <t>ネンド</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</si>
  <si>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</si>
  <si>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</si>
  <si>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</si>
  <si>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</si>
  <si>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</si>
  <si>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平成23年</t>
  </si>
  <si>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</si>
  <si>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6"/>
  </si>
  <si>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</si>
  <si>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</si>
  <si>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</si>
  <si>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</si>
  <si>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</si>
  <si>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</si>
  <si>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</si>
  <si>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</si>
  <si>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</si>
  <si>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</si>
  <si>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</si>
  <si>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</si>
  <si>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</si>
  <si>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</si>
  <si>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</si>
  <si>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</si>
  <si>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</si>
  <si>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</si>
  <si>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</si>
  <si>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</si>
  <si>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</si>
  <si>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</si>
  <si>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</si>
  <si>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</si>
  <si>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</si>
  <si>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</si>
  <si>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</si>
  <si>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</si>
  <si>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</si>
  <si>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</si>
  <si>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</si>
  <si>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</si>
  <si>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　　大中小路</t>
    <rPh sb="2" eb="3">
      <t>オオ</t>
    </rPh>
    <rPh sb="3" eb="4">
      <t>ナカ</t>
    </rPh>
    <rPh sb="4" eb="5">
      <t>コ</t>
    </rPh>
    <rPh sb="5" eb="6">
      <t>ジ</t>
    </rPh>
    <phoneticPr fontId="2"/>
  </si>
  <si>
    <t>　　行合</t>
    <rPh sb="2" eb="3">
      <t>ユ</t>
    </rPh>
    <rPh sb="3" eb="4">
      <t>ア</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</si>
  <si>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</si>
  <si>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</si>
  <si>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</si>
  <si>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</si>
  <si>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</si>
  <si>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</si>
  <si>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</si>
  <si>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</si>
  <si>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</si>
  <si>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</si>
  <si>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</si>
  <si>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</si>
  <si>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</si>
  <si>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</si>
  <si>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</si>
  <si>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</si>
  <si>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</si>
  <si>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</si>
  <si>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</si>
  <si>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特定健康診査</t>
    <rPh sb="0" eb="2">
      <t>トクテイ</t>
    </rPh>
    <rPh sb="2" eb="4">
      <t>ケンコウ</t>
    </rPh>
    <rPh sb="4" eb="6">
      <t>シンサ</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</si>
  <si>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</si>
  <si>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</si>
  <si>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</si>
  <si>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</si>
  <si>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</si>
  <si>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</si>
  <si>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</si>
  <si>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</si>
  <si>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</si>
  <si>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</si>
  <si>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</si>
  <si>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</si>
  <si>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</si>
  <si>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</si>
  <si>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</si>
  <si>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</si>
  <si>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</si>
  <si>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t>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</si>
  <si>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</si>
  <si>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</si>
  <si>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</si>
  <si>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</si>
  <si>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</si>
  <si>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</si>
  <si>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</si>
  <si>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</si>
  <si>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</si>
  <si>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</si>
  <si>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</si>
  <si>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現金給与総額　　　　　</t>
    <rPh sb="0" eb="2">
      <t>ゲンキン</t>
    </rPh>
    <rPh sb="2" eb="4">
      <t>キュウヨ</t>
    </rPh>
    <rPh sb="4" eb="6">
      <t>ソウガク</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</si>
  <si>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</si>
  <si>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</si>
  <si>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</si>
  <si>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</si>
  <si>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</si>
  <si>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平成２１年</t>
    <rPh sb="0" eb="2">
      <t>ヘイセイ</t>
    </rPh>
    <rPh sb="4" eb="5">
      <t>ネンド</t>
    </rPh>
    <phoneticPr fontId="2"/>
  </si>
  <si>
    <t>かんしょ</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</si>
  <si>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</si>
  <si>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</si>
  <si>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</si>
  <si>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</si>
  <si>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</si>
  <si>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</si>
  <si>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</si>
  <si>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</si>
  <si>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</si>
  <si>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</si>
  <si>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</si>
  <si>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</si>
  <si>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</si>
  <si>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</si>
  <si>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</si>
  <si>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</si>
  <si>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</si>
  <si>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</si>
  <si>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</si>
  <si>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</si>
  <si>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</si>
  <si>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</si>
  <si>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</si>
  <si>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小南</t>
    <rPh sb="0" eb="1">
      <t>コ</t>
    </rPh>
    <rPh sb="1" eb="2">
      <t>ミナミ</t>
    </rPh>
    <phoneticPr fontId="2"/>
  </si>
  <si>
    <t>篠原駅前</t>
    <rPh sb="0" eb="2">
      <t>シノハラ</t>
    </rPh>
    <rPh sb="2" eb="3">
      <t>エキ</t>
    </rPh>
    <rPh sb="3" eb="4">
      <t>マエ</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</si>
  <si>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</si>
  <si>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</si>
  <si>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</si>
  <si>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</si>
  <si>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</si>
  <si>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</si>
  <si>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</si>
  <si>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Ｘ</t>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</si>
  <si>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</si>
  <si>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</si>
  <si>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</si>
  <si>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</si>
  <si>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</si>
  <si>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</si>
  <si>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</si>
  <si>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</si>
  <si>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</si>
  <si>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</si>
  <si>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</si>
  <si>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</si>
  <si>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</si>
  <si>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</si>
  <si>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</si>
  <si>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</si>
  <si>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</si>
  <si>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</si>
  <si>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</si>
  <si>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平成24年度</t>
    <rPh sb="0" eb="2">
      <t>ヘイセイ</t>
    </rPh>
    <rPh sb="4" eb="5">
      <t>ネン</t>
    </rPh>
    <rPh sb="5" eb="6">
      <t>ド</t>
    </rPh>
    <phoneticPr fontId="2"/>
  </si>
  <si>
    <t>ミニカー</t>
    <phoneticPr fontId="2"/>
  </si>
  <si>
    <t>50～
90㏄</t>
    <phoneticPr fontId="2"/>
  </si>
  <si>
    <t>91～
125㏄</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</si>
  <si>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</si>
  <si>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</si>
  <si>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</si>
  <si>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</si>
  <si>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</si>
  <si>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</si>
  <si>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</si>
  <si>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</si>
  <si>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</si>
  <si>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</si>
  <si>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</si>
  <si>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</si>
  <si>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</si>
  <si>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</si>
  <si>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</si>
  <si>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</si>
  <si>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</si>
  <si>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</si>
  <si>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</si>
  <si>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</si>
  <si>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</si>
  <si>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</si>
  <si>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</si>
  <si>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</si>
  <si>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</si>
  <si>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</si>
  <si>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</si>
  <si>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</si>
  <si>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オーストラリア</t>
    <phoneticPr fontId="2"/>
  </si>
  <si>
    <t>タイ</t>
    <phoneticPr fontId="2"/>
  </si>
  <si>
    <t>インドネシア</t>
    <phoneticPr fontId="2"/>
  </si>
  <si>
    <t>ネパール</t>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</si>
  <si>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</si>
  <si>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</si>
  <si>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学級数
(学級)</t>
    <rPh sb="0" eb="2">
      <t>ガッキュウ</t>
    </rPh>
    <rPh sb="2" eb="3">
      <t>スウ</t>
    </rPh>
    <rPh sb="5" eb="7">
      <t>ガッキュウ</t>
    </rPh>
    <phoneticPr fontId="2"/>
  </si>
  <si>
    <t>本務教職員数（人）</t>
    <rPh sb="0" eb="2">
      <t>ホンム</t>
    </rPh>
    <rPh sb="2" eb="5">
      <t>キョウショクイン</t>
    </rPh>
    <rPh sb="5" eb="6">
      <t>スウ</t>
    </rPh>
    <rPh sb="7" eb="8">
      <t>ヒト</t>
    </rPh>
    <phoneticPr fontId="2"/>
  </si>
  <si>
    <t>本務
職員数</t>
    <rPh sb="0" eb="2">
      <t>ホンム</t>
    </rPh>
    <rPh sb="3" eb="5">
      <t>ショクイン</t>
    </rPh>
    <rPh sb="5" eb="6">
      <t>スウ</t>
    </rPh>
    <phoneticPr fontId="2"/>
  </si>
  <si>
    <t>野洲幼稚園</t>
    <rPh sb="0" eb="2">
      <t>ヤス</t>
    </rPh>
    <rPh sb="2" eb="5">
      <t>ヨウチエン</t>
    </rPh>
    <phoneticPr fontId="2"/>
  </si>
  <si>
    <t>野洲小学校</t>
    <rPh sb="0" eb="2">
      <t>ヤス</t>
    </rPh>
    <rPh sb="2" eb="5">
      <t>ショウガッコウ</t>
    </rPh>
    <phoneticPr fontId="2"/>
  </si>
  <si>
    <t>野洲中学校</t>
    <rPh sb="0" eb="2">
      <t>ヤス</t>
    </rPh>
    <rPh sb="2" eb="5">
      <t>チュウガッコウ</t>
    </rPh>
    <phoneticPr fontId="2"/>
  </si>
  <si>
    <t>野洲北中学校</t>
    <rPh sb="0" eb="2">
      <t>ヤス</t>
    </rPh>
    <rPh sb="2" eb="3">
      <t>キタ</t>
    </rPh>
    <rPh sb="3" eb="6">
      <t>チュウガッコウ</t>
    </rPh>
    <phoneticPr fontId="2"/>
  </si>
  <si>
    <t>本務教員数</t>
    <rPh sb="0" eb="2">
      <t>ホンム</t>
    </rPh>
    <rPh sb="2" eb="4">
      <t>キョウイン</t>
    </rPh>
    <rPh sb="4" eb="5">
      <t>スウ</t>
    </rPh>
    <phoneticPr fontId="2"/>
  </si>
  <si>
    <t>本務教職員数（人）</t>
    <rPh sb="0" eb="2">
      <t>ホンム</t>
    </rPh>
    <rPh sb="2" eb="4">
      <t>キョウショク</t>
    </rPh>
    <rPh sb="4" eb="5">
      <t>イン</t>
    </rPh>
    <rPh sb="5" eb="6">
      <t>スウ</t>
    </rPh>
    <rPh sb="7" eb="8">
      <t>ヒト</t>
    </rPh>
    <phoneticPr fontId="2"/>
  </si>
  <si>
    <t>資料：守山警察署生活安全課（単位：件、人）</t>
    <rPh sb="0" eb="2">
      <t>シリョウ</t>
    </rPh>
    <rPh sb="3" eb="5">
      <t>モリヤマ</t>
    </rPh>
    <rPh sb="5" eb="8">
      <t>ケイサツショ</t>
    </rPh>
    <rPh sb="8" eb="10">
      <t>セイカツ</t>
    </rPh>
    <rPh sb="10" eb="12">
      <t>アンゼン</t>
    </rPh>
    <rPh sb="12" eb="13">
      <t>カ</t>
    </rPh>
    <rPh sb="14" eb="16">
      <t>タンイ</t>
    </rPh>
    <rPh sb="17" eb="18">
      <t>ケン</t>
    </rPh>
    <rPh sb="19" eb="20">
      <t>ヒト</t>
    </rPh>
    <phoneticPr fontId="2"/>
  </si>
  <si>
    <t>竹ヶ丘</t>
    <rPh sb="0" eb="1">
      <t>タケ</t>
    </rPh>
    <rPh sb="2" eb="3">
      <t>オカ</t>
    </rPh>
    <phoneticPr fontId="2"/>
  </si>
  <si>
    <t>自然公園の面積は市町境界設定変更による琵琶湖水域の面積19,620,000㎡を含む。</t>
    <rPh sb="0" eb="2">
      <t>シゼン</t>
    </rPh>
    <rPh sb="2" eb="4">
      <t>コウエン</t>
    </rPh>
    <rPh sb="5" eb="7">
      <t>メンセキ</t>
    </rPh>
    <rPh sb="8" eb="10">
      <t>シチョウ</t>
    </rPh>
    <rPh sb="10" eb="12">
      <t>キョウカイ</t>
    </rPh>
    <rPh sb="12" eb="14">
      <t>セッテイ</t>
    </rPh>
    <rPh sb="14" eb="16">
      <t>ヘンコウ</t>
    </rPh>
    <rPh sb="19" eb="22">
      <t>ビワコ</t>
    </rPh>
    <rPh sb="22" eb="24">
      <t>スイイキ</t>
    </rPh>
    <rPh sb="25" eb="27">
      <t>メンセキ</t>
    </rPh>
    <rPh sb="39" eb="40">
      <t>フク</t>
    </rPh>
    <phoneticPr fontId="2"/>
  </si>
  <si>
    <t>篠原こども園
（篠原幼稚園）</t>
    <rPh sb="0" eb="2">
      <t>シノハラ</t>
    </rPh>
    <rPh sb="5" eb="6">
      <t>エン</t>
    </rPh>
    <rPh sb="8" eb="10">
      <t>シノハラ</t>
    </rPh>
    <rPh sb="10" eb="13">
      <t>ヨウチエン</t>
    </rPh>
    <phoneticPr fontId="2"/>
  </si>
  <si>
    <t>各小学校の学級数には特別支援学級の数を含む。</t>
    <rPh sb="0" eb="1">
      <t>カク</t>
    </rPh>
    <rPh sb="1" eb="4">
      <t>ショウガッコウ</t>
    </rPh>
    <rPh sb="5" eb="7">
      <t>ガッキュウ</t>
    </rPh>
    <rPh sb="7" eb="8">
      <t>スウ</t>
    </rPh>
    <rPh sb="10" eb="12">
      <t>トクベツ</t>
    </rPh>
    <rPh sb="12" eb="14">
      <t>シエン</t>
    </rPh>
    <rPh sb="14" eb="16">
      <t>ガッキュウ</t>
    </rPh>
    <rPh sb="17" eb="18">
      <t>カズ</t>
    </rPh>
    <rPh sb="19" eb="20">
      <t>フク</t>
    </rPh>
    <phoneticPr fontId="2"/>
  </si>
  <si>
    <t>各中学校の学級数には特別支援学級の数を含む。</t>
    <rPh sb="0" eb="1">
      <t>カク</t>
    </rPh>
    <rPh sb="1" eb="4">
      <t>チュウガッコウ</t>
    </rPh>
    <rPh sb="5" eb="7">
      <t>ガッキュウ</t>
    </rPh>
    <rPh sb="7" eb="8">
      <t>スウ</t>
    </rPh>
    <rPh sb="10" eb="12">
      <t>トクベツ</t>
    </rPh>
    <rPh sb="12" eb="14">
      <t>シエン</t>
    </rPh>
    <rPh sb="14" eb="16">
      <t>ガッキュウ</t>
    </rPh>
    <rPh sb="17" eb="18">
      <t>カズ</t>
    </rPh>
    <rPh sb="19" eb="20">
      <t>フク</t>
    </rPh>
    <phoneticPr fontId="2"/>
  </si>
  <si>
    <t>不明</t>
    <rPh sb="0" eb="2">
      <t>フメイ</t>
    </rPh>
    <phoneticPr fontId="2"/>
  </si>
  <si>
    <t>テクノスマート</t>
    <phoneticPr fontId="2"/>
  </si>
  <si>
    <t>(注)各年1月1日現在</t>
    <rPh sb="1" eb="2">
      <t>チュウ</t>
    </rPh>
    <rPh sb="3" eb="4">
      <t>カク</t>
    </rPh>
    <rPh sb="4" eb="5">
      <t>ネン</t>
    </rPh>
    <rPh sb="6" eb="7">
      <t>ツキ</t>
    </rPh>
    <rPh sb="8" eb="9">
      <t>ヒ</t>
    </rPh>
    <rPh sb="9" eb="11">
      <t>ゲンザイ</t>
    </rPh>
    <phoneticPr fontId="2"/>
  </si>
  <si>
    <t>台湾</t>
    <rPh sb="0" eb="2">
      <t>タイワン</t>
    </rPh>
    <phoneticPr fontId="2"/>
  </si>
  <si>
    <t>合計（都市計画区域）</t>
    <rPh sb="0" eb="2">
      <t>ゴウケイ</t>
    </rPh>
    <rPh sb="3" eb="5">
      <t>トシ</t>
    </rPh>
    <rPh sb="5" eb="7">
      <t>ケイカク</t>
    </rPh>
    <rPh sb="7" eb="9">
      <t>クイキ</t>
    </rPh>
    <phoneticPr fontId="2"/>
  </si>
  <si>
    <t>バス</t>
    <phoneticPr fontId="2"/>
  </si>
  <si>
    <t>１３～１５</t>
    <phoneticPr fontId="2"/>
  </si>
  <si>
    <t>１６～１８</t>
    <phoneticPr fontId="2"/>
  </si>
  <si>
    <t>１９～２２</t>
    <phoneticPr fontId="2"/>
  </si>
  <si>
    <t>２３～２９</t>
    <phoneticPr fontId="2"/>
  </si>
  <si>
    <t>８０～</t>
    <phoneticPr fontId="2"/>
  </si>
  <si>
    <t>３０～３９</t>
    <phoneticPr fontId="2"/>
  </si>
  <si>
    <t>４０～４９</t>
    <phoneticPr fontId="2"/>
  </si>
  <si>
    <t>５０～５９</t>
    <phoneticPr fontId="2"/>
  </si>
  <si>
    <t>６０～６９</t>
    <phoneticPr fontId="2"/>
  </si>
  <si>
    <t>７０～７９</t>
    <phoneticPr fontId="2"/>
  </si>
  <si>
    <t>(平成25)年</t>
    <rPh sb="1" eb="3">
      <t>へいせい</t>
    </rPh>
    <rPh sb="6" eb="7">
      <t>ねん</t>
    </rPh>
    <phoneticPr fontId="2" type="Hiragana" alignment="distributed"/>
  </si>
  <si>
    <t>市総合防災センターと東消防署オープン。</t>
    <rPh sb="0" eb="1">
      <t>し</t>
    </rPh>
    <rPh sb="1" eb="3">
      <t>そうごう</t>
    </rPh>
    <rPh sb="3" eb="5">
      <t>ぼうさい</t>
    </rPh>
    <rPh sb="10" eb="11">
      <t>ひがし</t>
    </rPh>
    <rPh sb="11" eb="14">
      <t>しょうぼうしょ</t>
    </rPh>
    <phoneticPr fontId="2"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</si>
  <si>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2" type="Hiragana" alignment="distributed"/>
  </si>
  <si>
    <t>資料：こども課</t>
    <rPh sb="0" eb="2">
      <t>シリョウ</t>
    </rPh>
    <rPh sb="6" eb="7">
      <t>カ</t>
    </rPh>
    <phoneticPr fontId="2"/>
  </si>
  <si>
    <t>野洲市北部合同庁舎開庁。</t>
    <rPh sb="0" eb="3">
      <t>やすし</t>
    </rPh>
    <rPh sb="3" eb="5">
      <t>ほくぶ</t>
    </rPh>
    <rPh sb="5" eb="7">
      <t>ごうどう</t>
    </rPh>
    <rPh sb="7" eb="9">
      <t>ちょうしゃ</t>
    </rPh>
    <rPh sb="9" eb="11">
      <t>かいちょう</t>
    </rPh>
    <phoneticPr fontId="2" type="Hiragana" alignment="distributed"/>
  </si>
  <si>
    <t>平成23年 経済ｾﾝｻｽ-活動調査製造業調査結果</t>
    <rPh sb="0" eb="2">
      <t>ヘイセイ</t>
    </rPh>
    <rPh sb="4" eb="5">
      <t>ネン</t>
    </rPh>
    <rPh sb="6" eb="8">
      <t>ケイザイ</t>
    </rPh>
    <rPh sb="13" eb="15">
      <t>カツドウ</t>
    </rPh>
    <rPh sb="15" eb="17">
      <t>チョウサ</t>
    </rPh>
    <rPh sb="17" eb="20">
      <t>セイゾウギョウ</t>
    </rPh>
    <rPh sb="20" eb="22">
      <t>チョウサ</t>
    </rPh>
    <rPh sb="22" eb="24">
      <t>ケッカ</t>
    </rPh>
    <phoneticPr fontId="2"/>
  </si>
  <si>
    <t>（単位：件・㎡）</t>
    <rPh sb="1" eb="3">
      <t>タンイ</t>
    </rPh>
    <rPh sb="4" eb="5">
      <t>ケン</t>
    </rPh>
    <phoneticPr fontId="2"/>
  </si>
  <si>
    <t>資料：</t>
    <rPh sb="0" eb="1">
      <t>シ</t>
    </rPh>
    <rPh sb="1" eb="2">
      <t>リョウ</t>
    </rPh>
    <phoneticPr fontId="2"/>
  </si>
  <si>
    <t>（注）</t>
    <rPh sb="1" eb="2">
      <t>チュウ</t>
    </rPh>
    <phoneticPr fontId="2"/>
  </si>
  <si>
    <t>工業統計調査 各年12月31日現在</t>
    <rPh sb="0" eb="2">
      <t>コウギョウ</t>
    </rPh>
    <rPh sb="2" eb="4">
      <t>トウケイ</t>
    </rPh>
    <rPh sb="4" eb="6">
      <t>チョウサ</t>
    </rPh>
    <rPh sb="7" eb="9">
      <t>カクネン</t>
    </rPh>
    <rPh sb="11" eb="12">
      <t>ガツ</t>
    </rPh>
    <rPh sb="14" eb="15">
      <t>ニチ</t>
    </rPh>
    <rPh sb="15" eb="17">
      <t>ゲンザイ</t>
    </rPh>
    <phoneticPr fontId="2"/>
  </si>
  <si>
    <t>経済ｾﾝｻｽ活動調査 平成24年2月1日現在</t>
    <rPh sb="0" eb="2">
      <t>ケイザイ</t>
    </rPh>
    <rPh sb="6" eb="8">
      <t>カツドウ</t>
    </rPh>
    <rPh sb="8" eb="10">
      <t>チョウサ</t>
    </rPh>
    <rPh sb="11" eb="13">
      <t>ヘイセイ</t>
    </rPh>
    <rPh sb="15" eb="16">
      <t>ネン</t>
    </rPh>
    <rPh sb="17" eb="18">
      <t>ガツ</t>
    </rPh>
    <rPh sb="19" eb="20">
      <t>ニチ</t>
    </rPh>
    <rPh sb="20" eb="22">
      <t>ゲンザイ</t>
    </rPh>
    <phoneticPr fontId="2"/>
  </si>
  <si>
    <t>機械器具小売業</t>
    <rPh sb="0" eb="2">
      <t>キカイ</t>
    </rPh>
    <rPh sb="2" eb="4">
      <t>キグ</t>
    </rPh>
    <rPh sb="4" eb="7">
      <t>コウリギョウ</t>
    </rPh>
    <phoneticPr fontId="2"/>
  </si>
  <si>
    <t>その他の小売業</t>
    <rPh sb="2" eb="3">
      <t>タ</t>
    </rPh>
    <rPh sb="4" eb="7">
      <t>コウリギョウ</t>
    </rPh>
    <phoneticPr fontId="2"/>
  </si>
  <si>
    <t>無店舗小売業</t>
    <rPh sb="0" eb="3">
      <t>ムテンポ</t>
    </rPh>
    <rPh sb="3" eb="6">
      <t>コウリギョウ</t>
    </rPh>
    <phoneticPr fontId="2"/>
  </si>
  <si>
    <t>商業統計調査 各年6月1日現在</t>
    <rPh sb="0" eb="2">
      <t>ショウギョウ</t>
    </rPh>
    <rPh sb="2" eb="4">
      <t>トウケイ</t>
    </rPh>
    <rPh sb="4" eb="6">
      <t>チョウサ</t>
    </rPh>
    <rPh sb="7" eb="9">
      <t>カクトシ</t>
    </rPh>
    <rPh sb="10" eb="11">
      <t>ガツ</t>
    </rPh>
    <rPh sb="12" eb="13">
      <t>ニチ</t>
    </rPh>
    <rPh sb="13" eb="15">
      <t>ゲンザイ</t>
    </rPh>
    <phoneticPr fontId="2"/>
  </si>
  <si>
    <t>経済ｾﾝｻｽ-活動調査 平成24年2月1日現在</t>
    <rPh sb="0" eb="2">
      <t>ケイザイ</t>
    </rPh>
    <rPh sb="7" eb="9">
      <t>カツドウ</t>
    </rPh>
    <rPh sb="9" eb="11">
      <t>チョウサ</t>
    </rPh>
    <rPh sb="12" eb="14">
      <t>ヘイセイ</t>
    </rPh>
    <rPh sb="16" eb="17">
      <t>ネン</t>
    </rPh>
    <rPh sb="18" eb="19">
      <t>ガツ</t>
    </rPh>
    <rPh sb="20" eb="21">
      <t>ニチ</t>
    </rPh>
    <rPh sb="21" eb="23">
      <t>ゲンザイ</t>
    </rPh>
    <phoneticPr fontId="2"/>
  </si>
  <si>
    <t>繊維品(衣服,身の回り品を除く）</t>
    <rPh sb="0" eb="2">
      <t>センイ</t>
    </rPh>
    <rPh sb="2" eb="3">
      <t>ヒン</t>
    </rPh>
    <rPh sb="4" eb="6">
      <t>イフク</t>
    </rPh>
    <rPh sb="7" eb="8">
      <t>ミ</t>
    </rPh>
    <rPh sb="9" eb="10">
      <t>マワ</t>
    </rPh>
    <rPh sb="11" eb="12">
      <t>シナ</t>
    </rPh>
    <rPh sb="13" eb="14">
      <t>ノゾ</t>
    </rPh>
    <phoneticPr fontId="2"/>
  </si>
  <si>
    <t>衣服</t>
    <rPh sb="0" eb="2">
      <t>イフク</t>
    </rPh>
    <phoneticPr fontId="2"/>
  </si>
  <si>
    <t>身の回り品</t>
    <rPh sb="0" eb="1">
      <t>ミ</t>
    </rPh>
    <rPh sb="2" eb="3">
      <t>マワ</t>
    </rPh>
    <rPh sb="4" eb="5">
      <t>ヒン</t>
    </rPh>
    <phoneticPr fontId="2"/>
  </si>
  <si>
    <t>農畜産物・水産物</t>
    <rPh sb="0" eb="2">
      <t>ノウチク</t>
    </rPh>
    <rPh sb="2" eb="4">
      <t>サンブツ</t>
    </rPh>
    <rPh sb="5" eb="8">
      <t>スイサンブツ</t>
    </rPh>
    <phoneticPr fontId="2"/>
  </si>
  <si>
    <t>石油・鉱物</t>
    <rPh sb="0" eb="2">
      <t>セキユ</t>
    </rPh>
    <rPh sb="3" eb="5">
      <t>コウブツ</t>
    </rPh>
    <phoneticPr fontId="2"/>
  </si>
  <si>
    <t>鉄鋼製品</t>
    <rPh sb="0" eb="2">
      <t>テッコウ</t>
    </rPh>
    <rPh sb="2" eb="4">
      <t>セイヒン</t>
    </rPh>
    <phoneticPr fontId="2"/>
  </si>
  <si>
    <t>非鉄金属</t>
    <rPh sb="0" eb="2">
      <t>ヒテツ</t>
    </rPh>
    <rPh sb="2" eb="4">
      <t>キンゾク</t>
    </rPh>
    <phoneticPr fontId="2"/>
  </si>
  <si>
    <t>産業機械器具</t>
    <rPh sb="0" eb="2">
      <t>サンギョウ</t>
    </rPh>
    <rPh sb="2" eb="4">
      <t>キカイ</t>
    </rPh>
    <rPh sb="4" eb="6">
      <t>キグ</t>
    </rPh>
    <phoneticPr fontId="2"/>
  </si>
  <si>
    <t>紙・紙製品</t>
    <rPh sb="0" eb="1">
      <t>カミ</t>
    </rPh>
    <rPh sb="2" eb="3">
      <t>カミ</t>
    </rPh>
    <rPh sb="3" eb="5">
      <t>セイヒン</t>
    </rPh>
    <phoneticPr fontId="2"/>
  </si>
  <si>
    <t>機械器具（自動車,自転車を除く）</t>
    <rPh sb="0" eb="2">
      <t>キカイ</t>
    </rPh>
    <rPh sb="2" eb="4">
      <t>キグ</t>
    </rPh>
    <rPh sb="5" eb="8">
      <t>ジドウシャ</t>
    </rPh>
    <rPh sb="9" eb="12">
      <t>ジテンシャ</t>
    </rPh>
    <rPh sb="13" eb="14">
      <t>ノゾ</t>
    </rPh>
    <phoneticPr fontId="2"/>
  </si>
  <si>
    <t>じゅう器</t>
    <rPh sb="3" eb="4">
      <t>キ</t>
    </rPh>
    <phoneticPr fontId="2"/>
  </si>
  <si>
    <t>写真機・時計・眼鏡</t>
    <rPh sb="0" eb="2">
      <t>シャシン</t>
    </rPh>
    <rPh sb="2" eb="3">
      <t>キ</t>
    </rPh>
    <rPh sb="4" eb="6">
      <t>トケイ</t>
    </rPh>
    <rPh sb="7" eb="9">
      <t>メガネ</t>
    </rPh>
    <phoneticPr fontId="2"/>
  </si>
  <si>
    <t>無店舗</t>
    <rPh sb="0" eb="1">
      <t>ム</t>
    </rPh>
    <rPh sb="1" eb="3">
      <t>テンポ</t>
    </rPh>
    <phoneticPr fontId="2"/>
  </si>
  <si>
    <t>通信販売・訪問販売</t>
    <rPh sb="0" eb="2">
      <t>ツウシン</t>
    </rPh>
    <rPh sb="2" eb="4">
      <t>ハンバイ</t>
    </rPh>
    <rPh sb="5" eb="7">
      <t>ホウモン</t>
    </rPh>
    <rPh sb="7" eb="9">
      <t>ハンバイ</t>
    </rPh>
    <phoneticPr fontId="2"/>
  </si>
  <si>
    <t>自動販売機による小売業</t>
    <rPh sb="0" eb="2">
      <t>ジドウ</t>
    </rPh>
    <rPh sb="2" eb="5">
      <t>ハンバイキ</t>
    </rPh>
    <rPh sb="8" eb="11">
      <t>コウリギョウ</t>
    </rPh>
    <phoneticPr fontId="2"/>
  </si>
  <si>
    <t>その他の無店舗</t>
    <rPh sb="2" eb="3">
      <t>タ</t>
    </rPh>
    <rPh sb="4" eb="7">
      <t>ムテンポ</t>
    </rPh>
    <phoneticPr fontId="2"/>
  </si>
  <si>
    <t>資料：平成24年経済センサス-活動調査</t>
    <rPh sb="0" eb="2">
      <t>シリョウ</t>
    </rPh>
    <rPh sb="3" eb="5">
      <t>ヘイセイ</t>
    </rPh>
    <rPh sb="7" eb="8">
      <t>ネン</t>
    </rPh>
    <rPh sb="8" eb="10">
      <t>ケイザイ</t>
    </rPh>
    <rPh sb="15" eb="17">
      <t>カツドウ</t>
    </rPh>
    <rPh sb="17" eb="19">
      <t>チョウサ</t>
    </rPh>
    <phoneticPr fontId="2"/>
  </si>
  <si>
    <t>平成6年～平成19年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</si>
  <si>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平成24年 経済センサス-活動調査</t>
    <rPh sb="0" eb="2">
      <t>ヘイセイ</t>
    </rPh>
    <rPh sb="4" eb="5">
      <t>ネン</t>
    </rPh>
    <rPh sb="6" eb="8">
      <t>ケイザイ</t>
    </rPh>
    <rPh sb="13" eb="15">
      <t>カツドウ</t>
    </rPh>
    <rPh sb="15" eb="17">
      <t>チョウサ</t>
    </rPh>
    <phoneticPr fontId="2"/>
  </si>
  <si>
    <t>平成9年～平成19年 商業統計調査</t>
    <rPh sb="0" eb="2">
      <t>ヘイセイ</t>
    </rPh>
    <rPh sb="3" eb="4">
      <t>ネン</t>
    </rPh>
    <rPh sb="5" eb="7">
      <t>ヘイセイ</t>
    </rPh>
    <rPh sb="9" eb="10">
      <t>ネン</t>
    </rPh>
    <rPh sb="11" eb="13">
      <t>ショウギョウ</t>
    </rPh>
    <rPh sb="13" eb="15">
      <t>トウケイ</t>
    </rPh>
    <rPh sb="15" eb="17">
      <t>チョウサ</t>
    </rPh>
    <phoneticPr fontId="2"/>
  </si>
  <si>
    <t>平成24年2月1日現在</t>
    <rPh sb="0" eb="2">
      <t>ヘイセイ</t>
    </rPh>
    <rPh sb="4" eb="5">
      <t>ネン</t>
    </rPh>
    <rPh sb="6" eb="7">
      <t>ガツ</t>
    </rPh>
    <rPh sb="8" eb="9">
      <t>ニチ</t>
    </rPh>
    <rPh sb="9" eb="11">
      <t>ゲンザイ</t>
    </rPh>
    <phoneticPr fontId="2"/>
  </si>
  <si>
    <t>専用
住宅</t>
    <rPh sb="0" eb="2">
      <t>センヨウ</t>
    </rPh>
    <rPh sb="3" eb="5">
      <t>ジュウタク</t>
    </rPh>
    <phoneticPr fontId="2"/>
  </si>
  <si>
    <t>共同住宅
寄宿舎</t>
    <rPh sb="0" eb="2">
      <t>キョウドウ</t>
    </rPh>
    <rPh sb="2" eb="4">
      <t>ジュウタク</t>
    </rPh>
    <rPh sb="5" eb="8">
      <t>キシュクシャ</t>
    </rPh>
    <phoneticPr fontId="2"/>
  </si>
  <si>
    <t>併用
住宅</t>
    <rPh sb="0" eb="2">
      <t>ヘイヨウ</t>
    </rPh>
    <rPh sb="3" eb="5">
      <t>ジュウタク</t>
    </rPh>
    <phoneticPr fontId="2"/>
  </si>
  <si>
    <t>農家
住宅</t>
    <rPh sb="0" eb="2">
      <t>ノウカ</t>
    </rPh>
    <rPh sb="3" eb="5">
      <t>ジュウタク</t>
    </rPh>
    <phoneticPr fontId="2"/>
  </si>
  <si>
    <t>旅館・
料亭</t>
    <rPh sb="0" eb="2">
      <t>リョカン</t>
    </rPh>
    <rPh sb="4" eb="6">
      <t>リョウテイ</t>
    </rPh>
    <phoneticPr fontId="2"/>
  </si>
  <si>
    <t>事務所・
店舗</t>
    <rPh sb="0" eb="2">
      <t>ジム</t>
    </rPh>
    <rPh sb="2" eb="3">
      <t>ショ</t>
    </rPh>
    <rPh sb="5" eb="7">
      <t>テンポ</t>
    </rPh>
    <phoneticPr fontId="2"/>
  </si>
  <si>
    <t>工場・
倉庫</t>
    <rPh sb="0" eb="2">
      <t>コウジョウ</t>
    </rPh>
    <rPh sb="4" eb="6">
      <t>ソウコ</t>
    </rPh>
    <phoneticPr fontId="2"/>
  </si>
  <si>
    <t>各年度末現在</t>
    <rPh sb="0" eb="1">
      <t>カク</t>
    </rPh>
    <rPh sb="1" eb="3">
      <t>ネンド</t>
    </rPh>
    <rPh sb="3" eb="4">
      <t>マツ</t>
    </rPh>
    <rPh sb="4" eb="6">
      <t>ゲンザイ</t>
    </rPh>
    <phoneticPr fontId="2"/>
  </si>
  <si>
    <t>大　畑</t>
    <rPh sb="0" eb="1">
      <t>ダイ</t>
    </rPh>
    <rPh sb="2" eb="3">
      <t>ハタケ</t>
    </rPh>
    <phoneticPr fontId="2"/>
  </si>
  <si>
    <t>資料：住民基本台帳(単位：世帯・人)</t>
    <rPh sb="0" eb="2">
      <t>シリョウ</t>
    </rPh>
    <rPh sb="3" eb="5">
      <t>ジュウミン</t>
    </rPh>
    <rPh sb="5" eb="7">
      <t>キホン</t>
    </rPh>
    <rPh sb="7" eb="9">
      <t>ダイチョウ</t>
    </rPh>
    <rPh sb="10" eb="12">
      <t>タンイ</t>
    </rPh>
    <rPh sb="13" eb="15">
      <t>セタイ</t>
    </rPh>
    <rPh sb="16" eb="17">
      <t>ニン</t>
    </rPh>
    <phoneticPr fontId="2"/>
  </si>
  <si>
    <t>平成24年の不動産業は物品賃貸業を含む。</t>
    <rPh sb="0" eb="2">
      <t>ヘイセイ</t>
    </rPh>
    <rPh sb="4" eb="5">
      <t>ネン</t>
    </rPh>
    <rPh sb="6" eb="9">
      <t>フドウサン</t>
    </rPh>
    <rPh sb="9" eb="10">
      <t>ギョウ</t>
    </rPh>
    <rPh sb="11" eb="13">
      <t>ブッピン</t>
    </rPh>
    <rPh sb="13" eb="15">
      <t>チンタイ</t>
    </rPh>
    <rPh sb="15" eb="16">
      <t>ギョウ</t>
    </rPh>
    <rPh sb="17" eb="18">
      <t>フク</t>
    </rPh>
    <phoneticPr fontId="2"/>
  </si>
  <si>
    <t>総量</t>
    <rPh sb="0" eb="2">
      <t>ソウリョウ</t>
    </rPh>
    <phoneticPr fontId="2"/>
  </si>
  <si>
    <t>水洗化人口(人)
（C）</t>
    <rPh sb="0" eb="3">
      <t>スイセンカ</t>
    </rPh>
    <rPh sb="3" eb="5">
      <t>ジンコウ</t>
    </rPh>
    <rPh sb="6" eb="7">
      <t>ニン</t>
    </rPh>
    <phoneticPr fontId="2"/>
  </si>
  <si>
    <t>８０．１４K㎡</t>
    <phoneticPr fontId="2"/>
  </si>
  <si>
    <t>平成26年</t>
    <rPh sb="0" eb="2">
      <t>ヘイセイ</t>
    </rPh>
    <rPh sb="4" eb="5">
      <t>ネン</t>
    </rPh>
    <phoneticPr fontId="2"/>
  </si>
  <si>
    <t>平成23年</t>
    <phoneticPr fontId="2"/>
  </si>
  <si>
    <t>平成26年</t>
  </si>
  <si>
    <t>平成２６年</t>
    <rPh sb="0" eb="2">
      <t>ヘイセイ</t>
    </rPh>
    <rPh sb="4" eb="5">
      <t>ネン</t>
    </rPh>
    <phoneticPr fontId="2"/>
  </si>
  <si>
    <t>(2) 平成24年度</t>
    <rPh sb="4" eb="6">
      <t>ヘイセイ</t>
    </rPh>
    <rPh sb="8" eb="10">
      <t>ネンド</t>
    </rPh>
    <phoneticPr fontId="2"/>
  </si>
  <si>
    <t>平成25年度</t>
    <rPh sb="0" eb="2">
      <t>ヘイセイ</t>
    </rPh>
    <rPh sb="4" eb="5">
      <t>ネン</t>
    </rPh>
    <rPh sb="5" eb="6">
      <t>ド</t>
    </rPh>
    <phoneticPr fontId="2"/>
  </si>
  <si>
    <t>平成25年度</t>
    <rPh sb="0" eb="2">
      <t>ヘイセイ</t>
    </rPh>
    <rPh sb="4" eb="6">
      <t>ネンド</t>
    </rPh>
    <phoneticPr fontId="2"/>
  </si>
  <si>
    <t>平成２６年度</t>
    <rPh sb="0" eb="2">
      <t>ヘイセイ</t>
    </rPh>
    <rPh sb="4" eb="5">
      <t>ネン</t>
    </rPh>
    <rPh sb="5" eb="6">
      <t>ド</t>
    </rPh>
    <phoneticPr fontId="2"/>
  </si>
  <si>
    <t>７０．図書館利用状況（平成25年度月別個人貸出状況）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</si>
  <si>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７１．図書館利用状況（平成25年度利用者区分別登録状況）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</si>
  <si>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７２．図書館利用状況（平成25年度地区別登録状況）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</si>
  <si>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平成25年度</t>
    <rPh sb="0" eb="2">
      <t>ヘイセイ</t>
    </rPh>
    <phoneticPr fontId="2"/>
  </si>
  <si>
    <t>平成25年度</t>
    <rPh sb="0" eb="2">
      <t>ヘイセイ</t>
    </rPh>
    <phoneticPr fontId="6"/>
  </si>
  <si>
    <t>(平成26)年</t>
    <phoneticPr fontId="2"/>
  </si>
  <si>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2"/>
  </si>
  <si>
    <t>野洲第二保育園閉園。</t>
    <rPh sb="0" eb="1">
      <t>ヤ</t>
    </rPh>
    <rPh sb="1" eb="2">
      <t>ス</t>
    </rPh>
    <rPh sb="2" eb="4">
      <t>ダイニ</t>
    </rPh>
    <rPh sb="4" eb="7">
      <t>ホイクエン</t>
    </rPh>
    <rPh sb="7" eb="9">
      <t>ヘイエン</t>
    </rPh>
    <phoneticPr fontId="2"/>
  </si>
  <si>
    <t>さくらばさまこども園開園。</t>
    <rPh sb="9" eb="10">
      <t>エン</t>
    </rPh>
    <rPh sb="10" eb="12">
      <t>カイエン</t>
    </rPh>
    <phoneticPr fontId="2"/>
  </si>
  <si>
    <t>野洲川総合水防演習実施。</t>
    <rPh sb="0" eb="1">
      <t>ヤ</t>
    </rPh>
    <rPh sb="1" eb="2">
      <t>ス</t>
    </rPh>
    <rPh sb="2" eb="3">
      <t>カワ</t>
    </rPh>
    <rPh sb="3" eb="5">
      <t>ソウゴウ</t>
    </rPh>
    <rPh sb="5" eb="7">
      <t>スイボウ</t>
    </rPh>
    <rPh sb="7" eb="9">
      <t>エンシュウ</t>
    </rPh>
    <rPh sb="9" eb="11">
      <t>ジッシ</t>
    </rPh>
    <phoneticPr fontId="2"/>
  </si>
  <si>
    <t>野洲市市制１０周年。</t>
    <rPh sb="0" eb="3">
      <t>ヤスシ</t>
    </rPh>
    <rPh sb="3" eb="5">
      <t>シセイ</t>
    </rPh>
    <rPh sb="7" eb="9">
      <t>シュウネン</t>
    </rPh>
    <phoneticPr fontId="2"/>
  </si>
  <si>
    <t>市立さくらばさま
保育園</t>
    <rPh sb="0" eb="2">
      <t>シリツ</t>
    </rPh>
    <rPh sb="9" eb="12">
      <t>ホイクエン</t>
    </rPh>
    <phoneticPr fontId="2"/>
  </si>
  <si>
    <t>６０．身体障害者手帳交付状況</t>
    <rPh sb="3" eb="5">
      <t>シンタイ</t>
    </rPh>
    <rPh sb="5" eb="8">
      <t>ショウガイシャ</t>
    </rPh>
    <rPh sb="8" eb="10">
      <t>テチョウ</t>
    </rPh>
    <rPh sb="10" eb="12">
      <t>コウフ</t>
    </rPh>
    <rPh sb="12" eb="14">
      <t>ジョウキョウ</t>
    </rPh>
    <phoneticPr fontId="2"/>
  </si>
  <si>
    <t>６１．介護保険加入者および認定状況</t>
    <rPh sb="3" eb="5">
      <t>カイゴ</t>
    </rPh>
    <rPh sb="5" eb="7">
      <t>ホケン</t>
    </rPh>
    <rPh sb="7" eb="10">
      <t>カニュウシャ</t>
    </rPh>
    <rPh sb="13" eb="15">
      <t>ニンテイ</t>
    </rPh>
    <rPh sb="15" eb="17">
      <t>ジョウキョウ</t>
    </rPh>
    <phoneticPr fontId="2"/>
  </si>
  <si>
    <t>６２．国民年金加入者数</t>
    <rPh sb="3" eb="5">
      <t>コクミン</t>
    </rPh>
    <rPh sb="5" eb="7">
      <t>ネンキン</t>
    </rPh>
    <rPh sb="7" eb="10">
      <t>カニュウシャ</t>
    </rPh>
    <rPh sb="10" eb="11">
      <t>スウ</t>
    </rPh>
    <phoneticPr fontId="2"/>
  </si>
  <si>
    <t>６３．国民年金受給者数</t>
    <rPh sb="3" eb="5">
      <t>コクミン</t>
    </rPh>
    <rPh sb="5" eb="7">
      <t>ネンキン</t>
    </rPh>
    <rPh sb="7" eb="10">
      <t>ジュキュウシャ</t>
    </rPh>
    <rPh sb="10" eb="11">
      <t>スウ</t>
    </rPh>
    <phoneticPr fontId="2"/>
  </si>
  <si>
    <t>６４．保育園別園児数</t>
    <rPh sb="3" eb="6">
      <t>ホイクエン</t>
    </rPh>
    <rPh sb="6" eb="7">
      <t>ベツ</t>
    </rPh>
    <rPh sb="7" eb="9">
      <t>エンジ</t>
    </rPh>
    <rPh sb="9" eb="10">
      <t>スウ</t>
    </rPh>
    <phoneticPr fontId="2"/>
  </si>
  <si>
    <t>さくらばさまこども園
（さくらばさま幼稚園）</t>
    <rPh sb="9" eb="10">
      <t>エン</t>
    </rPh>
    <rPh sb="18" eb="21">
      <t>ヨウチエン</t>
    </rPh>
    <phoneticPr fontId="2"/>
  </si>
  <si>
    <t>しみんふくし
保育の家</t>
    <rPh sb="7" eb="9">
      <t>ホイク</t>
    </rPh>
    <rPh sb="10" eb="11">
      <t>イエ</t>
    </rPh>
    <phoneticPr fontId="2"/>
  </si>
  <si>
    <t>野洲優愛保育園
モンチ</t>
    <rPh sb="0" eb="2">
      <t>ヤス</t>
    </rPh>
    <rPh sb="2" eb="3">
      <t>ユウ</t>
    </rPh>
    <rPh sb="3" eb="4">
      <t>アイ</t>
    </rPh>
    <rPh sb="4" eb="7">
      <t>ホイクエン</t>
    </rPh>
    <phoneticPr fontId="2"/>
  </si>
  <si>
    <t>平成２５年</t>
    <rPh sb="0" eb="2">
      <t>ヘイセイ</t>
    </rPh>
    <rPh sb="4" eb="5">
      <t>ネンド</t>
    </rPh>
    <phoneticPr fontId="2"/>
  </si>
  <si>
    <t>７３．図書館利用状況（平成25年度分野別蔵書冊数）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</si>
  <si>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平成26年5月1日現在</t>
    <phoneticPr fontId="2"/>
  </si>
  <si>
    <t>（注）平成26年3月31日現在</t>
    <rPh sb="1" eb="2">
      <t>チュウ</t>
    </rPh>
    <rPh sb="3" eb="5">
      <t>ヘイセイ</t>
    </rPh>
    <rPh sb="7" eb="8">
      <t>ネン</t>
    </rPh>
    <rPh sb="9" eb="10">
      <t>ガツ</t>
    </rPh>
    <rPh sb="12" eb="13">
      <t>ニチ</t>
    </rPh>
    <rPh sb="13" eb="15">
      <t>ゲンザイ</t>
    </rPh>
    <phoneticPr fontId="2"/>
  </si>
  <si>
    <t>(注)平成26年3月31日現在</t>
    <rPh sb="1" eb="2">
      <t>チュウ</t>
    </rPh>
    <rPh sb="3" eb="5">
      <t>ヘイセイ</t>
    </rPh>
    <rPh sb="7" eb="8">
      <t>ネン</t>
    </rPh>
    <rPh sb="9" eb="10">
      <t>ガツ</t>
    </rPh>
    <rPh sb="12" eb="13">
      <t>ニチ</t>
    </rPh>
    <rPh sb="13" eb="15">
      <t>ゲンザイ</t>
    </rPh>
    <phoneticPr fontId="2"/>
  </si>
  <si>
    <t>ﾃﾞｲﾀｳﾝ野洲</t>
    <rPh sb="6" eb="7">
      <t>ヤ</t>
    </rPh>
    <rPh sb="7" eb="8">
      <t>ス</t>
    </rPh>
    <phoneticPr fontId="2"/>
  </si>
  <si>
    <t>中国塗料</t>
    <rPh sb="0" eb="2">
      <t>チュウゴク</t>
    </rPh>
    <rPh sb="2" eb="4">
      <t>トリョウ</t>
    </rPh>
    <phoneticPr fontId="2"/>
  </si>
  <si>
    <t>ヒラカワガイダム</t>
    <phoneticPr fontId="2"/>
  </si>
  <si>
    <t>冨波東</t>
    <rPh sb="0" eb="1">
      <t>トミ</t>
    </rPh>
    <rPh sb="1" eb="2">
      <t>ナミ</t>
    </rPh>
    <rPh sb="2" eb="3">
      <t>ヒガシ</t>
    </rPh>
    <phoneticPr fontId="2"/>
  </si>
  <si>
    <t>-</t>
    <phoneticPr fontId="2"/>
  </si>
  <si>
    <t>Ｘ</t>
    <phoneticPr fontId="2"/>
  </si>
  <si>
    <t>ミャンマー</t>
    <phoneticPr fontId="2"/>
  </si>
  <si>
    <t>エジプト</t>
    <phoneticPr fontId="2"/>
  </si>
  <si>
    <t>-</t>
    <phoneticPr fontId="2"/>
  </si>
  <si>
    <t>-</t>
    <phoneticPr fontId="2"/>
  </si>
  <si>
    <t>-</t>
    <phoneticPr fontId="2"/>
  </si>
  <si>
    <t>-</t>
    <phoneticPr fontId="2"/>
  </si>
  <si>
    <t>X</t>
    <phoneticPr fontId="2"/>
  </si>
  <si>
    <t>X</t>
    <phoneticPr fontId="2"/>
  </si>
  <si>
    <t>-</t>
    <phoneticPr fontId="2"/>
  </si>
  <si>
    <t>X</t>
    <phoneticPr fontId="2"/>
  </si>
  <si>
    <t>-</t>
    <phoneticPr fontId="2"/>
  </si>
  <si>
    <t>-</t>
    <phoneticPr fontId="2"/>
  </si>
  <si>
    <t>-</t>
    <phoneticPr fontId="2"/>
  </si>
  <si>
    <t>-</t>
    <phoneticPr fontId="6"/>
  </si>
  <si>
    <t>-</t>
    <phoneticPr fontId="6"/>
  </si>
  <si>
    <t>-</t>
    <phoneticPr fontId="6"/>
  </si>
  <si>
    <t>　　　平成25年1月1日現在</t>
    <rPh sb="3" eb="5">
      <t>ヘイセイ</t>
    </rPh>
    <rPh sb="7" eb="8">
      <t>ネン</t>
    </rPh>
    <rPh sb="9" eb="10">
      <t>ガツ</t>
    </rPh>
    <rPh sb="11" eb="12">
      <t>ヒ</t>
    </rPh>
    <rPh sb="12" eb="14">
      <t>ゲンザイ</t>
    </rPh>
    <phoneticPr fontId="2"/>
  </si>
  <si>
    <t>-</t>
    <phoneticPr fontId="2"/>
  </si>
  <si>
    <t>-</t>
    <phoneticPr fontId="2"/>
  </si>
  <si>
    <t>(注)各年末現在</t>
    <rPh sb="1" eb="2">
      <t>チュウ</t>
    </rPh>
    <rPh sb="3" eb="5">
      <t>カクネン</t>
    </rPh>
    <rPh sb="5" eb="6">
      <t>マツ</t>
    </rPh>
    <rPh sb="6" eb="8">
      <t>ゲンザイ</t>
    </rPh>
    <phoneticPr fontId="2"/>
  </si>
  <si>
    <t>(注)各年末現在</t>
    <rPh sb="1" eb="2">
      <t>チュウ</t>
    </rPh>
    <rPh sb="3" eb="4">
      <t>カク</t>
    </rPh>
    <rPh sb="4" eb="6">
      <t>ネンマツ</t>
    </rPh>
    <rPh sb="6" eb="8">
      <t>ゲンザイ</t>
    </rPh>
    <phoneticPr fontId="2"/>
  </si>
  <si>
    <t>-</t>
    <phoneticPr fontId="2"/>
  </si>
  <si>
    <t>加害</t>
    <rPh sb="0" eb="2">
      <t>カガイ</t>
    </rPh>
    <phoneticPr fontId="2"/>
  </si>
  <si>
    <t>附　鍍銀籠手金具　1隻</t>
    <rPh sb="0" eb="1">
      <t>ツ</t>
    </rPh>
    <rPh sb="3" eb="4">
      <t>ギン</t>
    </rPh>
    <rPh sb="4" eb="5">
      <t>カゴ</t>
    </rPh>
    <rPh sb="5" eb="6">
      <t>テ</t>
    </rPh>
    <rPh sb="6" eb="8">
      <t>カナグ</t>
    </rPh>
    <rPh sb="10" eb="11">
      <t>セキ</t>
    </rPh>
    <phoneticPr fontId="2"/>
  </si>
  <si>
    <t>木造薬師如来坐像  附　造立願文1通</t>
    <rPh sb="0" eb="2">
      <t>モクゾウ</t>
    </rPh>
    <rPh sb="2" eb="4">
      <t>ヤクシ</t>
    </rPh>
    <rPh sb="4" eb="6">
      <t>ニョライ</t>
    </rPh>
    <rPh sb="6" eb="7">
      <t>ザ</t>
    </rPh>
    <rPh sb="7" eb="8">
      <t>ゾウ</t>
    </rPh>
    <rPh sb="10" eb="11">
      <t>フゾク</t>
    </rPh>
    <rPh sb="12" eb="13">
      <t>ツク</t>
    </rPh>
    <rPh sb="13" eb="14">
      <t>タ</t>
    </rPh>
    <rPh sb="14" eb="15">
      <t>ネガ</t>
    </rPh>
    <rPh sb="15" eb="16">
      <t>ブン</t>
    </rPh>
    <rPh sb="17" eb="18">
      <t>ツウ</t>
    </rPh>
    <phoneticPr fontId="2"/>
  </si>
  <si>
    <t>52点　</t>
    <rPh sb="2" eb="3">
      <t>テン</t>
    </rPh>
    <phoneticPr fontId="2"/>
  </si>
  <si>
    <t>中主町役場所蔵絵図　附　絵図断面等5点</t>
    <rPh sb="0" eb="3">
      <t>チュウズチョウ</t>
    </rPh>
    <rPh sb="3" eb="5">
      <t>ヤクバ</t>
    </rPh>
    <rPh sb="5" eb="7">
      <t>ショゾウ</t>
    </rPh>
    <rPh sb="7" eb="9">
      <t>エズ</t>
    </rPh>
    <rPh sb="10" eb="11">
      <t>フ</t>
    </rPh>
    <rPh sb="12" eb="14">
      <t>エズ</t>
    </rPh>
    <rPh sb="14" eb="17">
      <t>ダンメントウ</t>
    </rPh>
    <rPh sb="18" eb="19">
      <t>テン</t>
    </rPh>
    <phoneticPr fontId="2"/>
  </si>
  <si>
    <r>
      <t>ずいき祭り</t>
    </r>
    <r>
      <rPr>
        <sz val="10"/>
        <rFont val="ＭＳ 明朝"/>
        <family val="1"/>
        <charset val="128"/>
      </rPr>
      <t xml:space="preserve">   </t>
    </r>
    <rPh sb="3" eb="4">
      <t>マツ</t>
    </rPh>
    <phoneticPr fontId="2"/>
  </si>
  <si>
    <t>4基22体</t>
    <rPh sb="1" eb="2">
      <t>キ</t>
    </rPh>
    <rPh sb="4" eb="5">
      <t>タイ</t>
    </rPh>
    <phoneticPr fontId="2"/>
  </si>
  <si>
    <t>平成26年 4月23日</t>
    <rPh sb="0" eb="2">
      <t>ヘイセイ</t>
    </rPh>
    <rPh sb="4" eb="5">
      <t>ネン</t>
    </rPh>
    <rPh sb="7" eb="8">
      <t>ガツ</t>
    </rPh>
    <rPh sb="10" eb="11">
      <t>ニチ</t>
    </rPh>
    <phoneticPr fontId="2"/>
  </si>
  <si>
    <t>木部天神前古墳</t>
    <rPh sb="0" eb="2">
      <t>キベ</t>
    </rPh>
    <rPh sb="2" eb="4">
      <t>テンジン</t>
    </rPh>
    <rPh sb="4" eb="5">
      <t>マエ</t>
    </rPh>
    <rPh sb="5" eb="7">
      <t>コフン</t>
    </rPh>
    <phoneticPr fontId="2"/>
  </si>
  <si>
    <t>429㎡</t>
    <phoneticPr fontId="2"/>
  </si>
  <si>
    <t>野洲市</t>
    <rPh sb="0" eb="3">
      <t>ヤスシ</t>
    </rPh>
    <phoneticPr fontId="2"/>
  </si>
  <si>
    <t>-</t>
    <phoneticPr fontId="2"/>
  </si>
  <si>
    <t>-</t>
    <phoneticPr fontId="2"/>
  </si>
  <si>
    <t>-</t>
    <phoneticPr fontId="2"/>
  </si>
  <si>
    <t>面積調における
　　　計測方法の変更</t>
    <rPh sb="0" eb="2">
      <t>メンセキ</t>
    </rPh>
    <rPh sb="2" eb="3">
      <t>シラ</t>
    </rPh>
    <rPh sb="11" eb="13">
      <t>ケイソク</t>
    </rPh>
    <rPh sb="13" eb="15">
      <t>ホウホウ</t>
    </rPh>
    <rPh sb="16" eb="18">
      <t>ヘンコウ</t>
    </rPh>
    <phoneticPr fontId="2"/>
  </si>
  <si>
    <t>平成16年(2004)10月1日</t>
    <rPh sb="0" eb="2">
      <t>ヘイセイ</t>
    </rPh>
    <rPh sb="4" eb="5">
      <t>ネン</t>
    </rPh>
    <rPh sb="13" eb="14">
      <t>ガツ</t>
    </rPh>
    <rPh sb="15" eb="16">
      <t>ニチ</t>
    </rPh>
    <phoneticPr fontId="2"/>
  </si>
  <si>
    <t>平成19年(2007)10月1日</t>
    <rPh sb="0" eb="2">
      <t>ヘイセイ</t>
    </rPh>
    <rPh sb="4" eb="5">
      <t>ネン</t>
    </rPh>
    <rPh sb="13" eb="14">
      <t>ガツ</t>
    </rPh>
    <rPh sb="15" eb="16">
      <t>ニチ</t>
    </rPh>
    <phoneticPr fontId="2"/>
  </si>
  <si>
    <t>平成22年(2010)10月1日</t>
    <rPh sb="0" eb="2">
      <t>ヘイセイ</t>
    </rPh>
    <rPh sb="4" eb="5">
      <t>ネン</t>
    </rPh>
    <rPh sb="13" eb="14">
      <t>ガツ</t>
    </rPh>
    <rPh sb="15" eb="16">
      <t>ニチ</t>
    </rPh>
    <phoneticPr fontId="2"/>
  </si>
  <si>
    <t>平成26年(2014)10月1日</t>
    <rPh sb="0" eb="2">
      <t>ヘイセイ</t>
    </rPh>
    <rPh sb="4" eb="5">
      <t>ネン</t>
    </rPh>
    <rPh sb="13" eb="14">
      <t>ガツ</t>
    </rPh>
    <rPh sb="15" eb="16">
      <t>ニチ</t>
    </rPh>
    <phoneticPr fontId="2"/>
  </si>
  <si>
    <t>５３．定期予防接種実施状況</t>
    <rPh sb="3" eb="5">
      <t>テイキ</t>
    </rPh>
    <rPh sb="5" eb="7">
      <t>ヨボウ</t>
    </rPh>
    <rPh sb="7" eb="9">
      <t>セッシュ</t>
    </rPh>
    <rPh sb="9" eb="11">
      <t>ジッシ</t>
    </rPh>
    <rPh sb="11" eb="13">
      <t>ジョウキョウ</t>
    </rPh>
    <phoneticPr fontId="2"/>
  </si>
  <si>
    <t>不活化ポリオ</t>
    <rPh sb="0" eb="1">
      <t>フ</t>
    </rPh>
    <rPh sb="1" eb="3">
      <t>カツカ</t>
    </rPh>
    <phoneticPr fontId="2"/>
  </si>
  <si>
    <t>資料：健康推進課(単位：人)</t>
    <rPh sb="0" eb="2">
      <t>シリョウ</t>
    </rPh>
    <rPh sb="3" eb="8">
      <t>ケンコウスイシンカ</t>
    </rPh>
    <rPh sb="9" eb="11">
      <t>タンイ</t>
    </rPh>
    <rPh sb="12" eb="13">
      <t>ヒト</t>
    </rPh>
    <phoneticPr fontId="2"/>
  </si>
  <si>
    <t>(注)４種混合、不活化ポリオは平成24年度から実施</t>
    <rPh sb="1" eb="2">
      <t>チュウ</t>
    </rPh>
    <rPh sb="4" eb="5">
      <t>シュ</t>
    </rPh>
    <rPh sb="5" eb="7">
      <t>コンゴウ</t>
    </rPh>
    <rPh sb="8" eb="9">
      <t>フ</t>
    </rPh>
    <rPh sb="9" eb="11">
      <t>カツカ</t>
    </rPh>
    <rPh sb="15" eb="17">
      <t>ヘイセイ</t>
    </rPh>
    <rPh sb="19" eb="21">
      <t>ネンド</t>
    </rPh>
    <rPh sb="23" eb="25">
      <t>ジッシ</t>
    </rPh>
    <phoneticPr fontId="2"/>
  </si>
  <si>
    <t>ポリオ(生)</t>
    <rPh sb="4" eb="5">
      <t>ナマ</t>
    </rPh>
    <phoneticPr fontId="2"/>
  </si>
  <si>
    <t>(注)ポリオ(生)は平成24年度途中で中止</t>
    <rPh sb="1" eb="2">
      <t>チュウ</t>
    </rPh>
    <rPh sb="7" eb="8">
      <t>ナマ</t>
    </rPh>
    <rPh sb="10" eb="12">
      <t>ヘイセイ</t>
    </rPh>
    <rPh sb="14" eb="15">
      <t>ネン</t>
    </rPh>
    <rPh sb="15" eb="16">
      <t>ド</t>
    </rPh>
    <rPh sb="16" eb="18">
      <t>トチュウ</t>
    </rPh>
    <rPh sb="19" eb="21">
      <t>チュウシ</t>
    </rPh>
    <phoneticPr fontId="2"/>
  </si>
  <si>
    <t>第1期</t>
    <rPh sb="0" eb="1">
      <t>ダイ</t>
    </rPh>
    <rPh sb="2" eb="3">
      <t>キ</t>
    </rPh>
    <phoneticPr fontId="2"/>
  </si>
  <si>
    <t>第2期</t>
    <rPh sb="0" eb="1">
      <t>ダイ</t>
    </rPh>
    <rPh sb="2" eb="3">
      <t>キ</t>
    </rPh>
    <phoneticPr fontId="2"/>
  </si>
  <si>
    <t>第3期</t>
    <rPh sb="0" eb="1">
      <t>ダイ</t>
    </rPh>
    <rPh sb="2" eb="3">
      <t>キ</t>
    </rPh>
    <phoneticPr fontId="2"/>
  </si>
  <si>
    <t>第4期</t>
    <rPh sb="0" eb="1">
      <t>ダイ</t>
    </rPh>
    <rPh sb="2" eb="3">
      <t>キ</t>
    </rPh>
    <phoneticPr fontId="2"/>
  </si>
  <si>
    <t>(注)ＭＲの第3期・第4期は平成20年から24年まで</t>
    <rPh sb="1" eb="2">
      <t>チュウ</t>
    </rPh>
    <rPh sb="6" eb="7">
      <t>ダイ</t>
    </rPh>
    <rPh sb="8" eb="9">
      <t>キ</t>
    </rPh>
    <rPh sb="10" eb="11">
      <t>ダイ</t>
    </rPh>
    <rPh sb="12" eb="13">
      <t>キ</t>
    </rPh>
    <rPh sb="14" eb="16">
      <t>ヘイセイ</t>
    </rPh>
    <rPh sb="18" eb="19">
      <t>ネン</t>
    </rPh>
    <rPh sb="23" eb="24">
      <t>ネン</t>
    </rPh>
    <phoneticPr fontId="2"/>
  </si>
  <si>
    <t>(2) 平成25年度</t>
    <rPh sb="4" eb="6">
      <t>ヘイセイ</t>
    </rPh>
    <rPh sb="8" eb="10">
      <t>ネンド</t>
    </rPh>
    <phoneticPr fontId="2"/>
  </si>
  <si>
    <t>その他収入額</t>
    <rPh sb="2" eb="3">
      <t>タ</t>
    </rPh>
    <rPh sb="3" eb="5">
      <t>シュウニュウ</t>
    </rPh>
    <rPh sb="5" eb="6">
      <t>ガク</t>
    </rPh>
    <phoneticPr fontId="2"/>
  </si>
  <si>
    <t>X</t>
    <phoneticPr fontId="2"/>
  </si>
  <si>
    <t>平成21年～22年、24年～25年 工業統計調査</t>
    <rPh sb="0" eb="2">
      <t>ヘイセイ</t>
    </rPh>
    <rPh sb="4" eb="5">
      <t>ネン</t>
    </rPh>
    <rPh sb="8" eb="9">
      <t>ネン</t>
    </rPh>
    <rPh sb="12" eb="13">
      <t>ネン</t>
    </rPh>
    <rPh sb="16" eb="17">
      <t>ネン</t>
    </rPh>
    <rPh sb="18" eb="20">
      <t>コウギョウ</t>
    </rPh>
    <rPh sb="20" eb="22">
      <t>トウケイ</t>
    </rPh>
    <rPh sb="22" eb="24">
      <t>チョウサ</t>
    </rPh>
    <phoneticPr fontId="2"/>
  </si>
  <si>
    <t>　　白生絹袷小袖　1隻</t>
    <rPh sb="2" eb="3">
      <t>シロ</t>
    </rPh>
    <rPh sb="3" eb="5">
      <t>キギヌ</t>
    </rPh>
    <rPh sb="5" eb="6">
      <t>アワセ</t>
    </rPh>
    <rPh sb="6" eb="8">
      <t>コソデ</t>
    </rPh>
    <rPh sb="10" eb="11">
      <t>セキ</t>
    </rPh>
    <phoneticPr fontId="2"/>
  </si>
  <si>
    <t>　　　萌黄地白茶格子生絹袷小袖　1隻</t>
    <rPh sb="3" eb="4">
      <t>モ</t>
    </rPh>
    <rPh sb="4" eb="5">
      <t>キ</t>
    </rPh>
    <rPh sb="5" eb="6">
      <t>チ</t>
    </rPh>
    <rPh sb="6" eb="7">
      <t>シロ</t>
    </rPh>
    <rPh sb="7" eb="8">
      <t>チャ</t>
    </rPh>
    <rPh sb="8" eb="10">
      <t>コウシ</t>
    </rPh>
    <rPh sb="10" eb="11">
      <t>ショウ</t>
    </rPh>
    <rPh sb="11" eb="12">
      <t>キヌ</t>
    </rPh>
    <rPh sb="12" eb="13">
      <t>アワセ</t>
    </rPh>
    <rPh sb="13" eb="15">
      <t>コソデ</t>
    </rPh>
    <rPh sb="17" eb="18">
      <t>セキ</t>
    </rPh>
    <phoneticPr fontId="2"/>
  </si>
  <si>
    <t>-</t>
    <phoneticPr fontId="2"/>
  </si>
  <si>
    <t>平成21年～22年、24年～25年 工業統計調査
平成23年 経済センサス-活動調査製造業調査結果
　　　　　　　　　　　（単位：件・人・万円）</t>
    <rPh sb="0" eb="2">
      <t>ヘイセイ</t>
    </rPh>
    <rPh sb="4" eb="5">
      <t>ネン</t>
    </rPh>
    <rPh sb="8" eb="9">
      <t>ネン</t>
    </rPh>
    <rPh sb="12" eb="13">
      <t>ネン</t>
    </rPh>
    <rPh sb="16" eb="17">
      <t>ネン</t>
    </rPh>
    <rPh sb="18" eb="20">
      <t>コウギョウ</t>
    </rPh>
    <rPh sb="20" eb="22">
      <t>トウケイ</t>
    </rPh>
    <rPh sb="22" eb="24">
      <t>チョウサ</t>
    </rPh>
    <rPh sb="25" eb="27">
      <t>ヘイセイ</t>
    </rPh>
    <rPh sb="29" eb="30">
      <t>ネン</t>
    </rPh>
    <rPh sb="31" eb="33">
      <t>ケイザイ</t>
    </rPh>
    <rPh sb="38" eb="40">
      <t>カツドウ</t>
    </rPh>
    <rPh sb="40" eb="42">
      <t>チョウサ</t>
    </rPh>
    <rPh sb="42" eb="45">
      <t>セイゾウギョウ</t>
    </rPh>
    <rPh sb="45" eb="47">
      <t>チョウサ</t>
    </rPh>
    <rPh sb="47" eb="49">
      <t>ケッカ</t>
    </rPh>
    <phoneticPr fontId="2"/>
  </si>
  <si>
    <t>名称変更の追加指定</t>
    <rPh sb="0" eb="2">
      <t>メイショウ</t>
    </rPh>
    <rPh sb="2" eb="4">
      <t>ヘンコウ</t>
    </rPh>
    <rPh sb="5" eb="7">
      <t>ツイカ</t>
    </rPh>
    <rPh sb="7" eb="9">
      <t>シテイ</t>
    </rPh>
    <phoneticPr fontId="2"/>
  </si>
  <si>
    <t>総数</t>
  </si>
  <si>
    <t>悪性
新生物</t>
  </si>
  <si>
    <t>脳血管疾患</t>
  </si>
  <si>
    <t>心疾患</t>
  </si>
  <si>
    <t>肺炎及び気管支炎</t>
  </si>
  <si>
    <t>腎不全</t>
  </si>
  <si>
    <t>肝疾患及び
肝硬変</t>
  </si>
  <si>
    <t>糖尿病</t>
  </si>
  <si>
    <t>高血圧性疾患</t>
  </si>
  <si>
    <t>老衰</t>
  </si>
  <si>
    <t>不慮の
事故</t>
  </si>
  <si>
    <t>自殺</t>
  </si>
  <si>
    <t>ヒブ</t>
    <phoneticPr fontId="2"/>
  </si>
  <si>
    <t>麻しん・風しん
(ＭＲ)</t>
    <rPh sb="0" eb="1">
      <t>マ</t>
    </rPh>
    <rPh sb="4" eb="5">
      <t>フウ</t>
    </rPh>
    <phoneticPr fontId="2"/>
  </si>
  <si>
    <t>(注)ヒブ・小児用肺炎球菌は平成25年度から実施</t>
    <rPh sb="1" eb="2">
      <t>チュウ</t>
    </rPh>
    <rPh sb="6" eb="9">
      <t>ショウニヨウ</t>
    </rPh>
    <rPh sb="9" eb="11">
      <t>ハイエン</t>
    </rPh>
    <rPh sb="11" eb="13">
      <t>キュウキン</t>
    </rPh>
    <rPh sb="14" eb="16">
      <t>ヘイセイ</t>
    </rPh>
    <rPh sb="18" eb="19">
      <t>ネン</t>
    </rPh>
    <rPh sb="19" eb="20">
      <t>ド</t>
    </rPh>
    <rPh sb="22" eb="24">
      <t>ジッシ</t>
    </rPh>
    <phoneticPr fontId="2"/>
  </si>
  <si>
    <t>小児用肺炎球菌</t>
    <rPh sb="0" eb="3">
      <t>ショウニヨウ</t>
    </rPh>
    <rPh sb="3" eb="5">
      <t>ハイエン</t>
    </rPh>
    <rPh sb="5" eb="7">
      <t>キュウキン</t>
    </rPh>
    <phoneticPr fontId="2"/>
  </si>
  <si>
    <t>ＢＣＧ</t>
    <phoneticPr fontId="2"/>
  </si>
  <si>
    <t>日本脳炎</t>
    <rPh sb="0" eb="2">
      <t>ニホン</t>
    </rPh>
    <rPh sb="2" eb="4">
      <t>ノウエン</t>
    </rPh>
    <phoneticPr fontId="2"/>
  </si>
  <si>
    <r>
      <t xml:space="preserve">高齢者
</t>
    </r>
    <r>
      <rPr>
        <sz val="8"/>
        <rFont val="ＭＳ 明朝"/>
        <family val="1"/>
        <charset val="128"/>
      </rPr>
      <t>インフルエンザ</t>
    </r>
    <rPh sb="0" eb="3">
      <t>コウレイシャ</t>
    </rPh>
    <phoneticPr fontId="2"/>
  </si>
  <si>
    <t>３種混合
(百日ぜき・ジフテリア・破傷風)</t>
    <phoneticPr fontId="2"/>
  </si>
  <si>
    <t>２種混合
(ジフテリア・破傷風)</t>
    <phoneticPr fontId="2"/>
  </si>
  <si>
    <t>４種混合
(百日ぜき・ジフテリア・破傷風・不活化ポリオ)</t>
    <rPh sb="21" eb="22">
      <t>フ</t>
    </rPh>
    <rPh sb="22" eb="24">
      <t>カツカ</t>
    </rPh>
    <phoneticPr fontId="2"/>
  </si>
  <si>
    <t>子宮頸がん</t>
    <rPh sb="0" eb="2">
      <t>シキュウ</t>
    </rPh>
    <rPh sb="2" eb="3">
      <t>ケイ</t>
    </rPh>
    <phoneticPr fontId="47"/>
  </si>
  <si>
    <t>(注)子宮頸がん･･･平成22年11月26日からの任意接種費用助成期間を経て平成25年4月1日から定期予防</t>
    <rPh sb="1" eb="2">
      <t>チュウ</t>
    </rPh>
    <rPh sb="3" eb="5">
      <t>シキュウ</t>
    </rPh>
    <rPh sb="5" eb="6">
      <t>ケイ</t>
    </rPh>
    <rPh sb="11" eb="13">
      <t>ヘイセイ</t>
    </rPh>
    <rPh sb="15" eb="16">
      <t>ネン</t>
    </rPh>
    <rPh sb="18" eb="19">
      <t>ガツ</t>
    </rPh>
    <rPh sb="21" eb="22">
      <t>ニチ</t>
    </rPh>
    <rPh sb="25" eb="27">
      <t>ニンイ</t>
    </rPh>
    <rPh sb="27" eb="29">
      <t>セッシュ</t>
    </rPh>
    <rPh sb="29" eb="31">
      <t>ヒヨウ</t>
    </rPh>
    <rPh sb="31" eb="33">
      <t>ジョセイ</t>
    </rPh>
    <rPh sb="33" eb="35">
      <t>キカン</t>
    </rPh>
    <rPh sb="36" eb="37">
      <t>ヘ</t>
    </rPh>
    <rPh sb="38" eb="40">
      <t>ヘイセイ</t>
    </rPh>
    <rPh sb="42" eb="43">
      <t>ネン</t>
    </rPh>
    <rPh sb="44" eb="45">
      <t>ガツ</t>
    </rPh>
    <rPh sb="46" eb="47">
      <t>ニチ</t>
    </rPh>
    <rPh sb="49" eb="51">
      <t>テイキ</t>
    </rPh>
    <rPh sb="51" eb="53">
      <t>ヨボウ</t>
    </rPh>
    <phoneticPr fontId="47"/>
  </si>
  <si>
    <t>接種化。平成25年6月14日から積極的勧奨が差し控えになる</t>
    <rPh sb="0" eb="2">
      <t>セッシュ</t>
    </rPh>
    <rPh sb="2" eb="3">
      <t>カ</t>
    </rPh>
    <rPh sb="4" eb="6">
      <t>ヘイセイ</t>
    </rPh>
    <rPh sb="8" eb="9">
      <t>ネン</t>
    </rPh>
    <rPh sb="10" eb="11">
      <t>ガツ</t>
    </rPh>
    <rPh sb="13" eb="14">
      <t>ニチ</t>
    </rPh>
    <rPh sb="16" eb="19">
      <t>セッキョクテキ</t>
    </rPh>
    <rPh sb="19" eb="21">
      <t>カンショウ</t>
    </rPh>
    <rPh sb="22" eb="23">
      <t>サ</t>
    </rPh>
    <rPh sb="24" eb="25">
      <t>ヒカ</t>
    </rPh>
    <phoneticPr fontId="47"/>
  </si>
  <si>
    <t>(注)日本脳炎･･･平成17年5月30日～平成22年3月31日の積極的勧奨の差し控え後、平成22年4月から勧奨</t>
    <rPh sb="1" eb="2">
      <t>チュウ</t>
    </rPh>
    <rPh sb="3" eb="5">
      <t>ニホン</t>
    </rPh>
    <rPh sb="5" eb="7">
      <t>ノウエン</t>
    </rPh>
    <rPh sb="10" eb="12">
      <t>ヘイセイ</t>
    </rPh>
    <rPh sb="14" eb="15">
      <t>ネン</t>
    </rPh>
    <rPh sb="16" eb="17">
      <t>ガツ</t>
    </rPh>
    <rPh sb="19" eb="20">
      <t>ニチ</t>
    </rPh>
    <rPh sb="21" eb="23">
      <t>ヘイセイ</t>
    </rPh>
    <rPh sb="25" eb="26">
      <t>ネン</t>
    </rPh>
    <rPh sb="27" eb="28">
      <t>ガツ</t>
    </rPh>
    <rPh sb="30" eb="31">
      <t>ニチ</t>
    </rPh>
    <rPh sb="32" eb="35">
      <t>セッキョクテキ</t>
    </rPh>
    <rPh sb="35" eb="37">
      <t>カンショウ</t>
    </rPh>
    <rPh sb="38" eb="39">
      <t>サ</t>
    </rPh>
    <rPh sb="40" eb="41">
      <t>ヒカ</t>
    </rPh>
    <rPh sb="42" eb="43">
      <t>ゴ</t>
    </rPh>
    <rPh sb="44" eb="46">
      <t>ヘイセイ</t>
    </rPh>
    <rPh sb="48" eb="49">
      <t>ネン</t>
    </rPh>
    <rPh sb="50" eb="51">
      <t>ガツ</t>
    </rPh>
    <rPh sb="53" eb="55">
      <t>カンショウ</t>
    </rPh>
    <phoneticPr fontId="47"/>
  </si>
  <si>
    <t>再開（平成21年6月新ワクチン開始）。平成23年5月20日より特例接種者（平成7年6月1日～平成19</t>
    <rPh sb="0" eb="2">
      <t>サイカイ</t>
    </rPh>
    <rPh sb="3" eb="5">
      <t>ヘイセイ</t>
    </rPh>
    <rPh sb="7" eb="8">
      <t>ネン</t>
    </rPh>
    <rPh sb="9" eb="10">
      <t>ガツ</t>
    </rPh>
    <rPh sb="10" eb="11">
      <t>シン</t>
    </rPh>
    <rPh sb="15" eb="17">
      <t>カイシ</t>
    </rPh>
    <rPh sb="19" eb="21">
      <t>ヘイセイ</t>
    </rPh>
    <rPh sb="23" eb="24">
      <t>ネン</t>
    </rPh>
    <rPh sb="25" eb="26">
      <t>ガツ</t>
    </rPh>
    <rPh sb="28" eb="29">
      <t>ニチ</t>
    </rPh>
    <rPh sb="31" eb="33">
      <t>トクレイ</t>
    </rPh>
    <rPh sb="33" eb="35">
      <t>セッシュ</t>
    </rPh>
    <rPh sb="35" eb="36">
      <t>シャ</t>
    </rPh>
    <rPh sb="37" eb="39">
      <t>ヘイセイ</t>
    </rPh>
    <rPh sb="40" eb="41">
      <t>ネン</t>
    </rPh>
    <rPh sb="42" eb="43">
      <t>ガツ</t>
    </rPh>
    <rPh sb="44" eb="45">
      <t>ニチ</t>
    </rPh>
    <rPh sb="46" eb="48">
      <t>ヘイセイ</t>
    </rPh>
    <phoneticPr fontId="47"/>
  </si>
  <si>
    <t>年4月1日生)が追加</t>
    <rPh sb="0" eb="1">
      <t>ネン</t>
    </rPh>
    <rPh sb="2" eb="3">
      <t>ガツ</t>
    </rPh>
    <rPh sb="4" eb="5">
      <t>ニチ</t>
    </rPh>
    <rPh sb="5" eb="6">
      <t>ウ</t>
    </rPh>
    <rPh sb="8" eb="10">
      <t>ツイカ</t>
    </rPh>
    <phoneticPr fontId="47"/>
  </si>
  <si>
    <t>資料：平成13年、平成18年、事業所・企業統計調査
　平成21年、経済センサス基礎調査
　平成24年、経済センサス活動調査(単位：事業所・人)</t>
    <rPh sb="0" eb="2">
      <t>シリョウ</t>
    </rPh>
    <rPh sb="3" eb="5">
      <t>ヘイセイ</t>
    </rPh>
    <rPh sb="7" eb="8">
      <t>ネン</t>
    </rPh>
    <rPh sb="9" eb="11">
      <t>ヘイセイ</t>
    </rPh>
    <rPh sb="13" eb="14">
      <t>ネン</t>
    </rPh>
    <rPh sb="15" eb="18">
      <t>ジギョウショ</t>
    </rPh>
    <rPh sb="19" eb="21">
      <t>キギョウ</t>
    </rPh>
    <rPh sb="21" eb="23">
      <t>トウケイ</t>
    </rPh>
    <rPh sb="23" eb="25">
      <t>チョウサ</t>
    </rPh>
    <rPh sb="27" eb="29">
      <t>ヘイセイ</t>
    </rPh>
    <rPh sb="31" eb="32">
      <t>ネン</t>
    </rPh>
    <rPh sb="33" eb="35">
      <t>ケイザイ</t>
    </rPh>
    <rPh sb="39" eb="41">
      <t>キソ</t>
    </rPh>
    <rPh sb="41" eb="43">
      <t>チョウサ</t>
    </rPh>
    <rPh sb="45" eb="47">
      <t>ヘイセイ</t>
    </rPh>
    <rPh sb="49" eb="50">
      <t>ネン</t>
    </rPh>
    <rPh sb="51" eb="53">
      <t>ケイザイ</t>
    </rPh>
    <rPh sb="57" eb="59">
      <t>カツドウ</t>
    </rPh>
    <rPh sb="59" eb="61">
      <t>チョウサ</t>
    </rPh>
    <phoneticPr fontId="2"/>
  </si>
  <si>
    <t>-</t>
    <phoneticPr fontId="2"/>
  </si>
  <si>
    <t>資料：平成13年、平成18年、事業所・企業統計調査
　平成21年、経済センサス基礎調査
平成24年、経済センサス活動調査(単位：事業所・人)</t>
    <rPh sb="0" eb="2">
      <t>シリョウ</t>
    </rPh>
    <rPh sb="3" eb="5">
      <t>ヘイセイ</t>
    </rPh>
    <rPh sb="7" eb="8">
      <t>ネン</t>
    </rPh>
    <rPh sb="9" eb="11">
      <t>ヘイセイ</t>
    </rPh>
    <rPh sb="13" eb="14">
      <t>ネン</t>
    </rPh>
    <rPh sb="15" eb="18">
      <t>ジギョウショ</t>
    </rPh>
    <rPh sb="19" eb="21">
      <t>キギョウ</t>
    </rPh>
    <rPh sb="21" eb="23">
      <t>トウケイ</t>
    </rPh>
    <rPh sb="23" eb="25">
      <t>チョウサ</t>
    </rPh>
    <rPh sb="27" eb="29">
      <t>ヘイセイ</t>
    </rPh>
    <rPh sb="31" eb="32">
      <t>ネン</t>
    </rPh>
    <rPh sb="33" eb="35">
      <t>ケイザイ</t>
    </rPh>
    <rPh sb="39" eb="41">
      <t>キソ</t>
    </rPh>
    <rPh sb="41" eb="43">
      <t>チョウサ</t>
    </rPh>
    <rPh sb="44" eb="46">
      <t>ヘイセイ</t>
    </rPh>
    <rPh sb="48" eb="49">
      <t>ネン</t>
    </rPh>
    <rPh sb="50" eb="52">
      <t>ケイザイ</t>
    </rPh>
    <rPh sb="56" eb="58">
      <t>カツドウ</t>
    </rPh>
    <rPh sb="58" eb="60">
      <t>チョウサ</t>
    </rPh>
    <phoneticPr fontId="2"/>
  </si>
  <si>
    <t>出向・派遣従業者のみ</t>
    <rPh sb="0" eb="2">
      <t>シュッコウ</t>
    </rPh>
    <rPh sb="3" eb="5">
      <t>ハケン</t>
    </rPh>
    <rPh sb="5" eb="8">
      <t>ジュウギョウシャ</t>
    </rPh>
    <phoneticPr fontId="2"/>
  </si>
  <si>
    <t xml:space="preserve"> 　　1．位置（野洲市役所）</t>
    <phoneticPr fontId="2"/>
  </si>
  <si>
    <t xml:space="preserve">   　2．地勢</t>
    <phoneticPr fontId="2"/>
  </si>
  <si>
    <t>　　 3．市域の変遷</t>
    <phoneticPr fontId="2"/>
  </si>
  <si>
    <t>　　 4．字別土地台帳面積</t>
    <rPh sb="7" eb="9">
      <t>トチ</t>
    </rPh>
    <rPh sb="9" eb="11">
      <t>ダイチョウ</t>
    </rPh>
    <rPh sb="11" eb="13">
      <t>メンセキ</t>
    </rPh>
    <phoneticPr fontId="2"/>
  </si>
  <si>
    <t>　　 5．地目別有租地面積</t>
    <phoneticPr fontId="2"/>
  </si>
  <si>
    <t>　　 6．気象</t>
    <phoneticPr fontId="2"/>
  </si>
  <si>
    <t>　　 7．河川</t>
    <phoneticPr fontId="2"/>
  </si>
  <si>
    <t>　　 8．国勢調査人口および世帯数</t>
    <phoneticPr fontId="2"/>
  </si>
  <si>
    <t>　　 9．年齢区分別人口</t>
    <phoneticPr fontId="2"/>
  </si>
  <si>
    <t>　  10．産業（大分類）別就業者数</t>
    <phoneticPr fontId="2"/>
  </si>
  <si>
    <t>　　11．従業地・通学地による人口</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</si>
  <si>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</si>
  <si>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</si>
  <si>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</si>
  <si>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</si>
  <si>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16．外国人住民の人口</t>
    <rPh sb="8" eb="10">
      <t>ジュウミン</t>
    </rPh>
    <phoneticPr fontId="2"/>
  </si>
  <si>
    <t>　  18．人口の自然動態</t>
    <phoneticPr fontId="2"/>
  </si>
  <si>
    <t>　　17．外国人住民国籍別人口</t>
    <rPh sb="8" eb="10">
      <t>ジュウミン</t>
    </rPh>
    <rPh sb="13" eb="15">
      <t>ジンコウ</t>
    </rPh>
    <phoneticPr fontId="2"/>
  </si>
  <si>
    <t>　　19．人口の社会動態</t>
    <phoneticPr fontId="2"/>
  </si>
  <si>
    <t>　　20．転出入地別移動状況</t>
    <phoneticPr fontId="2"/>
  </si>
  <si>
    <t xml:space="preserve">  　21．産業別就業者数（男女別15歳以上）</t>
    <rPh sb="12" eb="13">
      <t>スウ</t>
    </rPh>
    <phoneticPr fontId="2"/>
  </si>
  <si>
    <t>　  22．従業者規模別事業所数および従業者数</t>
    <phoneticPr fontId="2"/>
  </si>
  <si>
    <t>　  24．経営耕地面積</t>
    <phoneticPr fontId="2"/>
  </si>
  <si>
    <t>　  23．専業兼業別農家数</t>
    <phoneticPr fontId="2"/>
  </si>
  <si>
    <t>　  25．経営耕地面積規模別経営体数</t>
    <rPh sb="15" eb="17">
      <t>ケイエイ</t>
    </rPh>
    <rPh sb="17" eb="18">
      <t>カラダ</t>
    </rPh>
    <rPh sb="18" eb="19">
      <t>スウ</t>
    </rPh>
    <phoneticPr fontId="2"/>
  </si>
  <si>
    <t>　  26．農作物作付面積および収穫量</t>
    <phoneticPr fontId="2"/>
  </si>
  <si>
    <t>　  27．農地の移動状況</t>
    <phoneticPr fontId="2"/>
  </si>
  <si>
    <t>　　28．漁業経営体階層別経営体数</t>
    <phoneticPr fontId="2"/>
  </si>
  <si>
    <t>　　29．漁業経営組織別経営体数</t>
    <phoneticPr fontId="2"/>
  </si>
  <si>
    <t>　  30．漁業種類別のべ経営体数</t>
    <phoneticPr fontId="2"/>
  </si>
  <si>
    <t>　  31．漁業従事者数</t>
    <phoneticPr fontId="2"/>
  </si>
  <si>
    <t>　  33．産業(中分類)別事業所数・従業者および現金給与額・製造品出荷額等</t>
    <phoneticPr fontId="2"/>
  </si>
  <si>
    <t>　  32．工業の推移</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</si>
  <si>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</si>
  <si>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</si>
  <si>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</si>
  <si>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</si>
  <si>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</si>
  <si>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</si>
  <si>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</si>
  <si>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</si>
  <si>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43．公園・遊園地</t>
    <phoneticPr fontId="2"/>
  </si>
  <si>
    <t>　  42．市営住宅の状況</t>
    <phoneticPr fontId="2"/>
  </si>
  <si>
    <t>　  44．道路</t>
    <phoneticPr fontId="2"/>
  </si>
  <si>
    <t>　  45．橋梁</t>
    <phoneticPr fontId="2"/>
  </si>
  <si>
    <t>　　46．用途別家屋の状況（木造）</t>
    <phoneticPr fontId="2"/>
  </si>
  <si>
    <t>　　47．自動車保有台数2</t>
    <phoneticPr fontId="2"/>
  </si>
  <si>
    <t>　　48．年度別軽自動車登録台数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</si>
  <si>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</si>
  <si>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</si>
  <si>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</si>
  <si>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</si>
  <si>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</si>
  <si>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54．健康診査受診状況</t>
    <rPh sb="10" eb="12">
      <t>ジュシン</t>
    </rPh>
    <rPh sb="12" eb="14">
      <t>ジョウキョウ</t>
    </rPh>
    <phoneticPr fontId="2"/>
  </si>
  <si>
    <t>　  55．ごみ処理状況</t>
    <phoneticPr fontId="2"/>
  </si>
  <si>
    <t>　  56．し尿処理状況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</si>
  <si>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</si>
  <si>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57．国民健康保険加入状況</t>
    <phoneticPr fontId="2"/>
  </si>
  <si>
    <t>　  60．身体障害者手帳交付状況</t>
    <rPh sb="6" eb="8">
      <t>シンタイ</t>
    </rPh>
    <rPh sb="8" eb="11">
      <t>ショウガイシャ</t>
    </rPh>
    <rPh sb="11" eb="13">
      <t>テチョウ</t>
    </rPh>
    <rPh sb="13" eb="15">
      <t>コウフ</t>
    </rPh>
    <rPh sb="15" eb="17">
      <t>ジョウキョウ</t>
    </rPh>
    <phoneticPr fontId="2"/>
  </si>
  <si>
    <t xml:space="preserve">  　59．福祉医療費助成状況</t>
    <phoneticPr fontId="2"/>
  </si>
  <si>
    <t>　  61．介護保険加入者および認定状況</t>
    <rPh sb="6" eb="8">
      <t>カイゴ</t>
    </rPh>
    <rPh sb="8" eb="10">
      <t>ホケン</t>
    </rPh>
    <rPh sb="10" eb="12">
      <t>カニュウ</t>
    </rPh>
    <rPh sb="12" eb="13">
      <t>シャ</t>
    </rPh>
    <rPh sb="16" eb="18">
      <t>ニンテイ</t>
    </rPh>
    <rPh sb="18" eb="20">
      <t>ジョウキョウ</t>
    </rPh>
    <phoneticPr fontId="2"/>
  </si>
  <si>
    <t>　  62．国民年金加入者数</t>
    <rPh sb="6" eb="8">
      <t>コクミン</t>
    </rPh>
    <rPh sb="8" eb="10">
      <t>ネンキン</t>
    </rPh>
    <rPh sb="10" eb="13">
      <t>カニュウシャ</t>
    </rPh>
    <rPh sb="13" eb="14">
      <t>スウ</t>
    </rPh>
    <phoneticPr fontId="2"/>
  </si>
  <si>
    <t>　  63．国民年金受給者数</t>
    <rPh sb="10" eb="12">
      <t>ジュキュウ</t>
    </rPh>
    <phoneticPr fontId="2"/>
  </si>
  <si>
    <t>　  64．保育園別園児数</t>
    <rPh sb="6" eb="9">
      <t>ホイクエン</t>
    </rPh>
    <rPh sb="9" eb="10">
      <t>ベツ</t>
    </rPh>
    <rPh sb="10" eb="12">
      <t>エンジ</t>
    </rPh>
    <phoneticPr fontId="2"/>
  </si>
  <si>
    <t>　　65．幼稚園別の就園状況</t>
    <rPh sb="8" eb="9">
      <t>ベツ</t>
    </rPh>
    <phoneticPr fontId="2"/>
  </si>
  <si>
    <t xml:space="preserve">  　67．中学校別の就学状況</t>
    <rPh sb="9" eb="10">
      <t>ベツ</t>
    </rPh>
    <phoneticPr fontId="2"/>
  </si>
  <si>
    <t>　  66．小学校別の就学状況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</si>
  <si>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</si>
  <si>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</si>
  <si>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70．図書館利用状況（平成２５年度月別個人貸出状況）</t>
    <phoneticPr fontId="2"/>
  </si>
  <si>
    <t xml:space="preserve"> 　 72．図書館利用状況（平成２５年度地区別登録状況）</t>
    <phoneticPr fontId="2"/>
  </si>
  <si>
    <t>　  71．図書館利用状況（平成２５年度利用者区分別登録状況）</t>
    <phoneticPr fontId="2"/>
  </si>
  <si>
    <t>　  73．図書館利用状況（平成２５年度分野別蔵書冊数）</t>
    <phoneticPr fontId="2"/>
  </si>
  <si>
    <t>　　74．野洲市指定文化財一覧</t>
    <phoneticPr fontId="2"/>
  </si>
  <si>
    <t>　　75．月別入込客数</t>
    <phoneticPr fontId="2"/>
  </si>
  <si>
    <t>　　76．施設別・入込客数</t>
    <phoneticPr fontId="2"/>
  </si>
  <si>
    <t>　  77．火災発生件数および損額</t>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</si>
  <si>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</si>
  <si>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</si>
  <si>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</si>
  <si>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</si>
  <si>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</si>
  <si>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</si>
  <si>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</si>
  <si>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</si>
  <si>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</si>
  <si>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</si>
  <si>
    <t>平 成 26 年 版  統 計 書 目 次</t>
    <rPh sb="0" eb="1">
      <t>ヒラ</t>
    </rPh>
    <rPh sb="2" eb="3">
      <t>セイ</t>
    </rPh>
    <rPh sb="7" eb="8">
      <t>ネン</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</si>
</sst>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 #,##0_ ;_ * \-#,##0_ ;_ * &quot;-&quot;_ ;_ @_ "/>
    <numFmt numFmtId="176" formatCode="#,##0.0;[Red]\-#,##0.0"/>
    <numFmt numFmtId="177" formatCode="#,##0.0_);\(#,##0.0\)"/>
    <numFmt numFmtId="178" formatCode="#,##0;&quot;△ &quot;#,##0"/>
    <numFmt numFmtId="179" formatCode="0.0"/>
    <numFmt numFmtId="180" formatCode="#,##0.0;&quot;△ &quot;#,##0.0"/>
    <numFmt numFmtId="181" formatCode="0;&quot;△ &quot;0"/>
    <numFmt numFmtId="182" formatCode="#,##0.0_ ;[Red]\-#,##0.0\ "/>
    <numFmt numFmtId="183" formatCode="0.0_ "/>
    <numFmt numFmtId="184" formatCode="#,##0.0_ "/>
    <numFmt numFmtId="185" formatCode="#,##0_);[Red]\(#,##0\)"/>
    <numFmt numFmtId="186" formatCode="#,##0.0_);[Red]\(#,##0.0\)"/>
    <numFmt numFmtId="187" formatCode="0.0_);[Red]\(0.0\)"/>
    <numFmt numFmtId="188" formatCode="0.00_ "/>
    <numFmt numFmtId="189" formatCode="#,##0_ "/>
    <numFmt numFmtId="190" formatCode="0.00_);[Red]\(0.00\)"/>
    <numFmt numFmtId="191" formatCode="0.000_ "/>
    <numFmt numFmtId="192" formatCode="[$-411]ggge&quot;年&quot;m&quot;月&quot;d&quot;日&quot;;@"/>
    <numFmt numFmtId="193" formatCode="0.0%"/>
    <numFmt numFmtId="194" formatCode="0.0_ ;[Red]\-0.0\ "/>
    <numFmt numFmtId="195" formatCode="#,##0_ ;[Red]\-#,##0\ "/>
    <numFmt numFmtId="196" formatCode="###,###,###,##0;&quot;-&quot;##,###,###,##0"/>
    <numFmt numFmtId="197" formatCode="\ ###,###,##0;&quot;-&quot;###,###,##0"/>
    <numFmt numFmtId="198" formatCode="&quot;(&quot;0&quot;)&quot;"/>
    <numFmt numFmtId="199" formatCode="#,##0.00_ "/>
    <numFmt numFmtId="200" formatCode="\(#,##0\)_ "/>
    <numFmt numFmtId="201" formatCode="\(#,##0.0\)_ "/>
    <numFmt numFmtId="202" formatCode="#,##0.000_ "/>
    <numFmt numFmtId="203" formatCode="#,##0.0"/>
    <numFmt numFmtId="204" formatCode="_ * #,##0.0_ ;_ * \-#,##0.0_ ;_ * &quot;-&quot;??_ ;_ @_ "/>
    <numFmt numFmtId="205" formatCode="_ * #,##0_ ;_ * \-#,##0_ ;_ * &quot;-&quot;??_ ;_ @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0.5"/>
      <color indexed="11"/>
      <name val="ＭＳ 明朝"/>
      <family val="1"/>
      <charset val="128"/>
    </font>
    <font>
      <sz val="11"/>
      <color indexed="11"/>
      <name val="ＭＳ 明朝"/>
      <family val="1"/>
      <charset val="128"/>
    </font>
    <font>
      <sz val="9.5"/>
      <name val="ＭＳ 明朝"/>
      <family val="1"/>
      <charset val="128"/>
    </font>
    <font>
      <sz val="9.5"/>
      <name val="ＭＳ Ｐゴシック"/>
      <family val="3"/>
      <charset val="128"/>
    </font>
    <font>
      <sz val="8"/>
      <name val="ＭＳ Ｐ明朝"/>
      <family val="1"/>
      <charset val="128"/>
    </font>
    <font>
      <sz val="6"/>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5" fillId="0" borderId="0"/>
  </cellStyleXfs>
  <cellXfs count="1853">
    <xf numFmtId="0" fontId="0" fillId="0" borderId="0" xfId="0"/>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9" fillId="0" borderId="0" xfId="0" applyFont="1" applyAlignment="1">
      <alignment horizontal="left" vertical="center"/>
    </xf>
    <xf numFmtId="0" fontId="7" fillId="0" borderId="7" xfId="0" applyFont="1" applyBorder="1" applyAlignment="1">
      <alignment horizontal="right" vertical="center"/>
    </xf>
    <xf numFmtId="0" fontId="9" fillId="0" borderId="0"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shrinkToFit="1"/>
    </xf>
    <xf numFmtId="0" fontId="7" fillId="0" borderId="9" xfId="0" applyFont="1" applyBorder="1" applyAlignment="1">
      <alignment horizontal="center" vertical="center"/>
    </xf>
    <xf numFmtId="0" fontId="11" fillId="0" borderId="1" xfId="0" applyFont="1" applyBorder="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7" fillId="0" borderId="1" xfId="0" applyFont="1" applyBorder="1" applyAlignment="1">
      <alignment horizontal="right" vertical="center"/>
    </xf>
    <xf numFmtId="0" fontId="0" fillId="0" borderId="0" xfId="0"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left" vertical="center"/>
    </xf>
    <xf numFmtId="194" fontId="7" fillId="0" borderId="1" xfId="0" applyNumberFormat="1" applyFont="1" applyBorder="1" applyAlignment="1">
      <alignment horizontal="right" vertical="center"/>
    </xf>
    <xf numFmtId="194" fontId="7" fillId="0" borderId="1" xfId="3" applyNumberFormat="1" applyFont="1" applyBorder="1" applyAlignment="1">
      <alignment horizontal="right" vertical="center"/>
    </xf>
    <xf numFmtId="0" fontId="7" fillId="0" borderId="11" xfId="0" applyFont="1" applyBorder="1" applyAlignment="1">
      <alignment horizontal="center" vertical="center"/>
    </xf>
    <xf numFmtId="191" fontId="7" fillId="0" borderId="0" xfId="0" applyNumberFormat="1" applyFont="1" applyAlignment="1">
      <alignment horizontal="center" vertical="center"/>
    </xf>
    <xf numFmtId="0" fontId="11" fillId="0" borderId="0" xfId="0" applyFont="1" applyAlignment="1">
      <alignment vertical="center"/>
    </xf>
    <xf numFmtId="38" fontId="7" fillId="0" borderId="1" xfId="3" applyFont="1" applyBorder="1" applyAlignment="1">
      <alignment horizontal="right" vertical="center"/>
    </xf>
    <xf numFmtId="0" fontId="0" fillId="0" borderId="12" xfId="0" applyBorder="1" applyAlignment="1">
      <alignment horizontal="right" vertical="center"/>
    </xf>
    <xf numFmtId="183" fontId="7" fillId="0" borderId="12" xfId="0" applyNumberFormat="1" applyFont="1" applyBorder="1" applyAlignment="1">
      <alignment horizontal="right" vertical="center"/>
    </xf>
    <xf numFmtId="0" fontId="7" fillId="0" borderId="12" xfId="0" applyFont="1" applyBorder="1" applyAlignment="1">
      <alignment horizontal="right" vertical="center"/>
    </xf>
    <xf numFmtId="194" fontId="7" fillId="0" borderId="12" xfId="0" applyNumberFormat="1" applyFont="1" applyBorder="1" applyAlignment="1">
      <alignment horizontal="right" vertical="center"/>
    </xf>
    <xf numFmtId="194" fontId="7" fillId="0" borderId="12" xfId="3" applyNumberFormat="1" applyFont="1" applyBorder="1" applyAlignment="1">
      <alignment horizontal="right" vertical="center"/>
    </xf>
    <xf numFmtId="0" fontId="9" fillId="0" borderId="13" xfId="0" applyFont="1" applyBorder="1" applyAlignment="1">
      <alignment horizontal="center" vertical="center"/>
    </xf>
    <xf numFmtId="0" fontId="7" fillId="0" borderId="13" xfId="0" applyFont="1" applyBorder="1" applyAlignment="1">
      <alignment horizontal="center" vertical="center"/>
    </xf>
    <xf numFmtId="0" fontId="11" fillId="0" borderId="14" xfId="0" applyFont="1" applyBorder="1" applyAlignment="1">
      <alignment horizontal="right" vertical="center"/>
    </xf>
    <xf numFmtId="0" fontId="7" fillId="0" borderId="11" xfId="0" applyFont="1" applyBorder="1" applyAlignment="1">
      <alignment horizontal="left" vertical="center"/>
    </xf>
    <xf numFmtId="0" fontId="11" fillId="0" borderId="7" xfId="0" applyFont="1" applyBorder="1" applyAlignment="1">
      <alignment horizontal="center"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38" fontId="7" fillId="0" borderId="0" xfId="3" applyFont="1" applyBorder="1" applyAlignment="1">
      <alignment horizontal="center" vertical="center"/>
    </xf>
    <xf numFmtId="38" fontId="7" fillId="0" borderId="1" xfId="3" applyFont="1" applyBorder="1" applyAlignment="1">
      <alignment vertical="center"/>
    </xf>
    <xf numFmtId="40" fontId="7" fillId="0" borderId="0" xfId="3" applyNumberFormat="1"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38" fontId="7" fillId="0" borderId="8" xfId="3" applyFont="1" applyBorder="1" applyAlignment="1">
      <alignment horizontal="right" vertical="center"/>
    </xf>
    <xf numFmtId="38" fontId="7" fillId="0" borderId="0" xfId="3" applyFont="1" applyBorder="1" applyAlignment="1">
      <alignment horizontal="right" vertical="center"/>
    </xf>
    <xf numFmtId="177" fontId="7" fillId="0" borderId="0" xfId="3" applyNumberFormat="1" applyFont="1" applyBorder="1" applyAlignment="1">
      <alignment horizontal="right" vertical="center"/>
    </xf>
    <xf numFmtId="49" fontId="7" fillId="0" borderId="0" xfId="3" applyNumberFormat="1" applyFont="1" applyBorder="1" applyAlignment="1">
      <alignment horizontal="right" vertical="center"/>
    </xf>
    <xf numFmtId="38" fontId="7" fillId="0" borderId="0" xfId="0" applyNumberFormat="1" applyFont="1" applyBorder="1" applyAlignment="1">
      <alignment vertical="center"/>
    </xf>
    <xf numFmtId="0" fontId="15" fillId="3" borderId="0" xfId="0" applyFont="1" applyFill="1" applyBorder="1" applyAlignment="1">
      <alignment horizontal="left" vertical="center"/>
    </xf>
    <xf numFmtId="0" fontId="7" fillId="3" borderId="0" xfId="0" applyFont="1" applyFill="1" applyAlignment="1">
      <alignment vertical="center"/>
    </xf>
    <xf numFmtId="0" fontId="17" fillId="0" borderId="1" xfId="0" applyFont="1" applyBorder="1" applyAlignment="1">
      <alignment horizontal="left" vertical="center"/>
    </xf>
    <xf numFmtId="38" fontId="18" fillId="0" borderId="1" xfId="3" applyFont="1" applyBorder="1" applyAlignment="1">
      <alignment horizontal="right" vertical="center"/>
    </xf>
    <xf numFmtId="0" fontId="7" fillId="0" borderId="1" xfId="0" applyFont="1" applyBorder="1" applyAlignment="1">
      <alignment horizontal="left" vertical="center"/>
    </xf>
    <xf numFmtId="0" fontId="17" fillId="0" borderId="1" xfId="0" applyFont="1" applyBorder="1" applyAlignment="1">
      <alignment vertical="center"/>
    </xf>
    <xf numFmtId="0" fontId="7" fillId="0" borderId="1" xfId="0" applyFont="1" applyBorder="1" applyAlignment="1">
      <alignment vertical="center" wrapText="1"/>
    </xf>
    <xf numFmtId="38" fontId="7" fillId="0" borderId="0" xfId="0" applyNumberFormat="1" applyFont="1" applyAlignment="1">
      <alignment vertical="center"/>
    </xf>
    <xf numFmtId="0" fontId="17" fillId="0" borderId="0" xfId="0" applyFont="1" applyBorder="1" applyAlignment="1">
      <alignment horizontal="left" vertical="center"/>
    </xf>
    <xf numFmtId="38" fontId="17" fillId="0" borderId="0" xfId="3" applyFont="1" applyBorder="1" applyAlignment="1">
      <alignment vertical="center"/>
    </xf>
    <xf numFmtId="38" fontId="7" fillId="0" borderId="0" xfId="3" applyFont="1" applyBorder="1" applyAlignment="1">
      <alignment vertical="center"/>
    </xf>
    <xf numFmtId="0" fontId="17" fillId="0" borderId="0" xfId="0" applyFont="1" applyBorder="1" applyAlignment="1">
      <alignment vertical="center"/>
    </xf>
    <xf numFmtId="0" fontId="7" fillId="0" borderId="0" xfId="0" applyFont="1" applyBorder="1" applyAlignment="1">
      <alignment vertical="center" wrapText="1"/>
    </xf>
    <xf numFmtId="38" fontId="11" fillId="0" borderId="1" xfId="3" applyFont="1" applyBorder="1" applyAlignment="1">
      <alignment horizontal="right" vertical="center"/>
    </xf>
    <xf numFmtId="197" fontId="19" fillId="0" borderId="5" xfId="4" applyNumberFormat="1" applyFont="1" applyFill="1" applyBorder="1" applyAlignment="1">
      <alignment horizontal="right" vertical="center"/>
    </xf>
    <xf numFmtId="0" fontId="7" fillId="0" borderId="15" xfId="0" applyFont="1" applyBorder="1" applyAlignment="1">
      <alignment vertical="center"/>
    </xf>
    <xf numFmtId="0" fontId="7" fillId="0" borderId="16" xfId="0" applyFont="1" applyBorder="1" applyAlignment="1">
      <alignment vertical="center"/>
    </xf>
    <xf numFmtId="197" fontId="19" fillId="0" borderId="16" xfId="4" applyNumberFormat="1" applyFont="1" applyFill="1" applyBorder="1" applyAlignment="1">
      <alignment horizontal="right" vertical="center"/>
    </xf>
    <xf numFmtId="0" fontId="7" fillId="0" borderId="17" xfId="0" applyFont="1" applyBorder="1" applyAlignment="1">
      <alignment vertical="center"/>
    </xf>
    <xf numFmtId="197" fontId="19" fillId="0" borderId="7" xfId="4" applyNumberFormat="1" applyFont="1" applyFill="1" applyBorder="1" applyAlignment="1">
      <alignment horizontal="right" vertical="center"/>
    </xf>
    <xf numFmtId="0" fontId="7" fillId="0" borderId="18" xfId="0" applyFont="1" applyBorder="1" applyAlignment="1">
      <alignment horizontal="left" vertical="center"/>
    </xf>
    <xf numFmtId="197" fontId="19" fillId="0" borderId="9" xfId="4" applyNumberFormat="1" applyFont="1" applyFill="1" applyBorder="1" applyAlignment="1">
      <alignment horizontal="right" vertical="center"/>
    </xf>
    <xf numFmtId="0" fontId="7" fillId="0" borderId="9" xfId="0" applyFont="1" applyBorder="1" applyAlignment="1">
      <alignment horizontal="lef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11" fillId="0" borderId="0" xfId="0" applyFont="1" applyBorder="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196" fontId="19" fillId="0" borderId="11" xfId="4" applyNumberFormat="1" applyFont="1" applyFill="1" applyBorder="1" applyAlignment="1">
      <alignment horizontal="right" vertical="center"/>
    </xf>
    <xf numFmtId="196" fontId="19" fillId="0" borderId="9" xfId="4" applyNumberFormat="1" applyFont="1" applyFill="1" applyBorder="1" applyAlignment="1">
      <alignment horizontal="right" vertical="center"/>
    </xf>
    <xf numFmtId="196" fontId="19" fillId="0" borderId="6" xfId="4" applyNumberFormat="1" applyFont="1" applyFill="1" applyBorder="1" applyAlignment="1">
      <alignment horizontal="right" vertical="center"/>
    </xf>
    <xf numFmtId="197" fontId="9" fillId="0" borderId="0" xfId="0" applyNumberFormat="1" applyFont="1" applyBorder="1" applyAlignment="1">
      <alignment horizontal="center" vertical="center"/>
    </xf>
    <xf numFmtId="197" fontId="19" fillId="0" borderId="11" xfId="4" applyNumberFormat="1" applyFont="1" applyFill="1" applyBorder="1" applyAlignment="1">
      <alignment horizontal="right" vertical="center"/>
    </xf>
    <xf numFmtId="197" fontId="19" fillId="0" borderId="18" xfId="4" applyNumberFormat="1" applyFont="1" applyFill="1" applyBorder="1" applyAlignment="1">
      <alignment horizontal="right" vertical="center"/>
    </xf>
    <xf numFmtId="197" fontId="19" fillId="0" borderId="6" xfId="4" applyNumberFormat="1" applyFont="1" applyFill="1" applyBorder="1" applyAlignment="1">
      <alignment horizontal="right" vertical="center"/>
    </xf>
    <xf numFmtId="197" fontId="19" fillId="0" borderId="19" xfId="4" applyNumberFormat="1" applyFont="1" applyFill="1" applyBorder="1" applyAlignment="1">
      <alignment horizontal="right" vertical="center"/>
    </xf>
    <xf numFmtId="197" fontId="19" fillId="0" borderId="13" xfId="4" applyNumberFormat="1" applyFont="1" applyFill="1" applyBorder="1" applyAlignment="1">
      <alignment horizontal="right"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38" fontId="8" fillId="0" borderId="1" xfId="3" applyFont="1" applyBorder="1" applyAlignment="1">
      <alignment vertical="center"/>
    </xf>
    <xf numFmtId="184" fontId="8" fillId="0" borderId="1" xfId="3" applyNumberFormat="1" applyFont="1" applyBorder="1" applyAlignment="1">
      <alignment vertical="center"/>
    </xf>
    <xf numFmtId="176" fontId="8" fillId="0" borderId="1" xfId="3" applyNumberFormat="1" applyFont="1" applyBorder="1" applyAlignment="1">
      <alignment vertical="center"/>
    </xf>
    <xf numFmtId="176" fontId="8" fillId="0" borderId="1" xfId="3" applyNumberFormat="1" applyFont="1" applyBorder="1" applyAlignment="1">
      <alignment horizontal="right" vertical="center"/>
    </xf>
    <xf numFmtId="38" fontId="8" fillId="0" borderId="1" xfId="3" applyFont="1" applyBorder="1" applyAlignment="1">
      <alignment horizontal="right" vertical="center"/>
    </xf>
    <xf numFmtId="184" fontId="8" fillId="0" borderId="1" xfId="3" applyNumberFormat="1" applyFont="1" applyBorder="1" applyAlignment="1">
      <alignment horizontal="right" vertical="center"/>
    </xf>
    <xf numFmtId="3" fontId="8" fillId="0" borderId="1" xfId="0" applyNumberFormat="1" applyFont="1" applyBorder="1" applyAlignment="1">
      <alignment horizontal="right" vertical="center"/>
    </xf>
    <xf numFmtId="0" fontId="7" fillId="0" borderId="0" xfId="0" applyFont="1" applyBorder="1" applyAlignment="1">
      <alignment horizontal="right" vertical="center"/>
    </xf>
    <xf numFmtId="38" fontId="8" fillId="0" borderId="0" xfId="3" applyFont="1" applyBorder="1" applyAlignment="1">
      <alignment horizontal="right" vertical="center"/>
    </xf>
    <xf numFmtId="0" fontId="20" fillId="0" borderId="0" xfId="0" applyFont="1" applyAlignment="1">
      <alignment vertical="center"/>
    </xf>
    <xf numFmtId="0" fontId="17" fillId="0" borderId="0" xfId="0" applyFont="1" applyAlignment="1">
      <alignment horizontal="left" vertical="center"/>
    </xf>
    <xf numFmtId="0" fontId="10" fillId="0" borderId="0" xfId="0" applyFont="1" applyAlignment="1">
      <alignment vertical="center"/>
    </xf>
    <xf numFmtId="0" fontId="7" fillId="0" borderId="0" xfId="0" applyFont="1" applyFill="1" applyBorder="1" applyAlignment="1">
      <alignment horizontal="left" vertical="center"/>
    </xf>
    <xf numFmtId="0" fontId="11" fillId="0" borderId="7" xfId="0" applyFont="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shrinkToFit="1"/>
    </xf>
    <xf numFmtId="0" fontId="11" fillId="0" borderId="9" xfId="0" applyFont="1" applyBorder="1" applyAlignment="1">
      <alignment horizontal="center" vertical="center" wrapText="1" shrinkToFit="1"/>
    </xf>
    <xf numFmtId="0" fontId="9" fillId="0" borderId="10" xfId="0" applyFont="1" applyBorder="1" applyAlignment="1">
      <alignment horizontal="right" vertical="center"/>
    </xf>
    <xf numFmtId="0" fontId="7" fillId="4" borderId="0" xfId="0" applyFont="1" applyFill="1" applyAlignment="1">
      <alignment vertical="center"/>
    </xf>
    <xf numFmtId="0" fontId="11" fillId="0" borderId="10" xfId="0" applyFont="1" applyBorder="1" applyAlignment="1">
      <alignment horizontal="right" vertical="center"/>
    </xf>
    <xf numFmtId="38" fontId="11" fillId="0" borderId="1" xfId="3" applyFont="1" applyBorder="1" applyAlignment="1">
      <alignment vertical="center"/>
    </xf>
    <xf numFmtId="189" fontId="11" fillId="0" borderId="7" xfId="0" applyNumberFormat="1" applyFont="1" applyBorder="1" applyAlignment="1">
      <alignment horizontal="center" vertical="center" shrinkToFit="1"/>
    </xf>
    <xf numFmtId="189" fontId="11" fillId="0" borderId="7" xfId="0" applyNumberFormat="1" applyFont="1" applyBorder="1" applyAlignment="1">
      <alignment horizontal="center" vertical="center" wrapText="1" shrinkToFit="1"/>
    </xf>
    <xf numFmtId="189" fontId="11" fillId="0" borderId="9" xfId="0" applyNumberFormat="1" applyFont="1" applyBorder="1" applyAlignment="1">
      <alignment horizontal="center" vertical="center" shrinkToFit="1"/>
    </xf>
    <xf numFmtId="189" fontId="11" fillId="0" borderId="9" xfId="0" applyNumberFormat="1" applyFont="1" applyBorder="1" applyAlignment="1">
      <alignment horizontal="center" vertical="center" wrapText="1" shrinkToFit="1"/>
    </xf>
    <xf numFmtId="0" fontId="10" fillId="0" borderId="0" xfId="0" applyFont="1" applyAlignment="1">
      <alignment horizontal="center" vertical="center"/>
    </xf>
    <xf numFmtId="0" fontId="21" fillId="0" borderId="0" xfId="0" applyFont="1" applyAlignment="1">
      <alignment horizontal="right" vertical="center"/>
    </xf>
    <xf numFmtId="0" fontId="7" fillId="0" borderId="1" xfId="0" applyFont="1" applyBorder="1" applyAlignment="1">
      <alignment horizontal="center" vertical="center" wrapText="1"/>
    </xf>
    <xf numFmtId="38" fontId="7" fillId="0" borderId="1" xfId="3" applyFont="1" applyBorder="1" applyAlignment="1">
      <alignment horizontal="center" vertical="center"/>
    </xf>
    <xf numFmtId="0" fontId="10" fillId="0" borderId="0" xfId="0" applyFont="1" applyBorder="1" applyAlignment="1">
      <alignment horizontal="center" vertical="center"/>
    </xf>
    <xf numFmtId="0" fontId="16" fillId="0" borderId="0" xfId="0" applyFont="1" applyBorder="1" applyAlignment="1">
      <alignment horizontal="center" vertical="center"/>
    </xf>
    <xf numFmtId="38" fontId="22" fillId="0" borderId="0" xfId="3" applyFont="1" applyBorder="1" applyAlignment="1">
      <alignment vertical="center"/>
    </xf>
    <xf numFmtId="0" fontId="21" fillId="0" borderId="0" xfId="0" applyFont="1" applyBorder="1" applyAlignment="1">
      <alignment horizontal="right" vertical="center"/>
    </xf>
    <xf numFmtId="38" fontId="11" fillId="0" borderId="0" xfId="3" applyFont="1" applyBorder="1" applyAlignment="1">
      <alignment vertical="center"/>
    </xf>
    <xf numFmtId="0" fontId="7" fillId="0" borderId="0" xfId="0" applyFont="1" applyAlignment="1">
      <alignment vertical="top"/>
    </xf>
    <xf numFmtId="0" fontId="7" fillId="0" borderId="8" xfId="0" applyFont="1" applyBorder="1" applyAlignment="1">
      <alignment vertical="center"/>
    </xf>
    <xf numFmtId="0" fontId="23" fillId="0" borderId="0" xfId="0" applyFont="1" applyAlignment="1">
      <alignment vertical="center"/>
    </xf>
    <xf numFmtId="178" fontId="7" fillId="0" borderId="1" xfId="0" applyNumberFormat="1" applyFont="1" applyBorder="1" applyAlignment="1">
      <alignment horizontal="right" vertical="center"/>
    </xf>
    <xf numFmtId="176" fontId="7" fillId="0" borderId="0" xfId="3" applyNumberFormat="1" applyFont="1" applyBorder="1" applyAlignment="1">
      <alignment horizontal="right" vertical="center"/>
    </xf>
    <xf numFmtId="181" fontId="7" fillId="0" borderId="0" xfId="0" applyNumberFormat="1" applyFont="1" applyBorder="1" applyAlignment="1">
      <alignment vertical="center"/>
    </xf>
    <xf numFmtId="178" fontId="7" fillId="0" borderId="1" xfId="0" applyNumberFormat="1" applyFont="1" applyFill="1" applyBorder="1" applyAlignment="1">
      <alignment horizontal="right" vertical="center"/>
    </xf>
    <xf numFmtId="0" fontId="8" fillId="0" borderId="0" xfId="0" applyFont="1" applyFill="1" applyAlignment="1">
      <alignment horizontal="left" vertical="center"/>
    </xf>
    <xf numFmtId="0" fontId="7" fillId="0" borderId="0" xfId="0" applyFont="1"/>
    <xf numFmtId="0" fontId="7" fillId="0" borderId="1" xfId="0" applyFont="1" applyBorder="1" applyAlignment="1">
      <alignment horizontal="center"/>
    </xf>
    <xf numFmtId="0" fontId="7" fillId="0" borderId="1" xfId="0" applyFont="1" applyBorder="1"/>
    <xf numFmtId="38" fontId="7" fillId="0" borderId="1" xfId="3" applyFont="1" applyBorder="1" applyAlignment="1">
      <alignment horizontal="right"/>
    </xf>
    <xf numFmtId="38" fontId="7" fillId="0" borderId="1" xfId="3" applyFont="1" applyFill="1" applyBorder="1" applyAlignment="1">
      <alignment horizontal="right"/>
    </xf>
    <xf numFmtId="0" fontId="7" fillId="0" borderId="5" xfId="0" applyFont="1" applyBorder="1"/>
    <xf numFmtId="0" fontId="7" fillId="0" borderId="21" xfId="0" applyFont="1" applyBorder="1"/>
    <xf numFmtId="38" fontId="7" fillId="0" borderId="22" xfId="3" applyFont="1" applyBorder="1" applyAlignment="1">
      <alignment horizontal="right"/>
    </xf>
    <xf numFmtId="38" fontId="7" fillId="0" borderId="22" xfId="3" applyFont="1" applyFill="1" applyBorder="1" applyAlignment="1">
      <alignment horizontal="right"/>
    </xf>
    <xf numFmtId="38" fontId="7" fillId="0" borderId="23" xfId="3" applyFont="1" applyBorder="1" applyAlignment="1">
      <alignment horizontal="right"/>
    </xf>
    <xf numFmtId="0" fontId="7" fillId="0" borderId="7" xfId="0" applyFont="1" applyBorder="1"/>
    <xf numFmtId="0" fontId="11" fillId="0" borderId="0" xfId="0" applyFont="1" applyFill="1" applyBorder="1"/>
    <xf numFmtId="38" fontId="7" fillId="0" borderId="5" xfId="3" applyFont="1" applyBorder="1" applyAlignment="1">
      <alignment horizontal="right"/>
    </xf>
    <xf numFmtId="38" fontId="7" fillId="0" borderId="5" xfId="3" applyFont="1" applyFill="1" applyBorder="1" applyAlignment="1">
      <alignment horizontal="right"/>
    </xf>
    <xf numFmtId="38" fontId="7" fillId="0" borderId="7" xfId="3" applyFont="1" applyBorder="1" applyAlignment="1">
      <alignment horizontal="right"/>
    </xf>
    <xf numFmtId="38" fontId="7" fillId="0" borderId="7" xfId="3" applyFont="1" applyFill="1" applyBorder="1" applyAlignment="1">
      <alignment horizontal="right"/>
    </xf>
    <xf numFmtId="0" fontId="11" fillId="0" borderId="14" xfId="0" applyFont="1" applyBorder="1" applyAlignment="1">
      <alignment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7" fillId="0" borderId="13" xfId="0" applyFont="1" applyBorder="1" applyAlignment="1">
      <alignment vertical="center"/>
    </xf>
    <xf numFmtId="0" fontId="7" fillId="0" borderId="2" xfId="0" applyFont="1" applyBorder="1" applyAlignment="1">
      <alignment vertical="center"/>
    </xf>
    <xf numFmtId="0" fontId="11" fillId="0" borderId="5" xfId="0" applyFont="1" applyBorder="1" applyAlignment="1">
      <alignment vertical="center"/>
    </xf>
    <xf numFmtId="38" fontId="17" fillId="0" borderId="1" xfId="3" applyFont="1" applyBorder="1" applyAlignment="1">
      <alignment vertical="center"/>
    </xf>
    <xf numFmtId="3" fontId="17" fillId="0" borderId="1" xfId="0" applyNumberFormat="1" applyFont="1" applyBorder="1" applyAlignment="1">
      <alignment vertical="center"/>
    </xf>
    <xf numFmtId="3" fontId="7" fillId="0" borderId="1" xfId="0" applyNumberFormat="1" applyFont="1" applyBorder="1" applyAlignment="1">
      <alignment vertical="center"/>
    </xf>
    <xf numFmtId="0" fontId="12" fillId="0" borderId="1" xfId="0" applyFont="1" applyBorder="1" applyAlignment="1">
      <alignment horizontal="left" vertical="center"/>
    </xf>
    <xf numFmtId="0" fontId="11" fillId="0" borderId="0" xfId="0" applyFont="1"/>
    <xf numFmtId="3" fontId="7" fillId="0" borderId="1" xfId="0" applyNumberFormat="1" applyFont="1" applyBorder="1" applyAlignment="1"/>
    <xf numFmtId="0" fontId="7" fillId="0" borderId="1" xfId="0" applyFont="1" applyBorder="1" applyAlignment="1"/>
    <xf numFmtId="0" fontId="11" fillId="0" borderId="0" xfId="0" applyFont="1" applyBorder="1" applyAlignment="1">
      <alignment horizontal="center" vertical="center" wrapText="1"/>
    </xf>
    <xf numFmtId="38" fontId="11" fillId="0" borderId="0" xfId="3" applyFont="1" applyBorder="1" applyAlignment="1">
      <alignment horizontal="right" vertical="center"/>
    </xf>
    <xf numFmtId="40" fontId="11" fillId="0" borderId="0" xfId="3" applyNumberFormat="1" applyFont="1" applyBorder="1" applyAlignment="1">
      <alignment horizontal="right" vertical="center"/>
    </xf>
    <xf numFmtId="0" fontId="11" fillId="0" borderId="0" xfId="0" applyFont="1" applyFill="1" applyAlignment="1">
      <alignment vertical="center"/>
    </xf>
    <xf numFmtId="0" fontId="9" fillId="0" borderId="0" xfId="0" applyFont="1" applyBorder="1" applyAlignment="1">
      <alignment vertical="center"/>
    </xf>
    <xf numFmtId="38" fontId="11" fillId="0" borderId="0" xfId="3"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0" fontId="12" fillId="0" borderId="0" xfId="0" applyFont="1" applyBorder="1" applyAlignment="1">
      <alignment horizontal="center" vertical="center"/>
    </xf>
    <xf numFmtId="0" fontId="7" fillId="0" borderId="14" xfId="0" applyFont="1" applyBorder="1" applyAlignment="1">
      <alignment vertical="center"/>
    </xf>
    <xf numFmtId="180" fontId="7" fillId="0" borderId="0" xfId="3" applyNumberFormat="1" applyFont="1" applyBorder="1" applyAlignment="1">
      <alignment horizontal="right" vertical="center"/>
    </xf>
    <xf numFmtId="0" fontId="7" fillId="0" borderId="0" xfId="0" applyFont="1" applyBorder="1" applyAlignment="1">
      <alignment horizontal="center"/>
    </xf>
    <xf numFmtId="0" fontId="17" fillId="0" borderId="0" xfId="0" applyFont="1" applyBorder="1" applyAlignment="1">
      <alignment horizontal="center" vertical="center"/>
    </xf>
    <xf numFmtId="0" fontId="9" fillId="0" borderId="12" xfId="0" applyFont="1" applyBorder="1" applyAlignment="1">
      <alignment vertical="center"/>
    </xf>
    <xf numFmtId="0" fontId="18" fillId="0" borderId="0" xfId="0" applyFont="1" applyBorder="1" applyAlignment="1">
      <alignment vertical="center"/>
    </xf>
    <xf numFmtId="0" fontId="24" fillId="0" borderId="8" xfId="0" applyFont="1" applyBorder="1" applyAlignment="1">
      <alignment horizontal="center" vertical="center"/>
    </xf>
    <xf numFmtId="0" fontId="9" fillId="0" borderId="8" xfId="0" applyFont="1" applyBorder="1" applyAlignment="1">
      <alignment vertical="center"/>
    </xf>
    <xf numFmtId="0" fontId="24" fillId="0" borderId="12" xfId="0" applyFont="1" applyBorder="1" applyAlignment="1">
      <alignment horizontal="left" vertical="center"/>
    </xf>
    <xf numFmtId="0" fontId="9" fillId="0" borderId="12" xfId="0" applyFont="1" applyBorder="1" applyAlignment="1">
      <alignment horizontal="lef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38" fontId="7" fillId="0" borderId="0" xfId="3" applyFont="1" applyFill="1" applyBorder="1" applyAlignment="1">
      <alignment vertical="center"/>
    </xf>
    <xf numFmtId="0" fontId="9" fillId="0" borderId="0" xfId="0" applyFont="1" applyBorder="1" applyAlignment="1">
      <alignment horizontal="center" vertical="center" wrapText="1"/>
    </xf>
    <xf numFmtId="179" fontId="7" fillId="0" borderId="0" xfId="0" applyNumberFormat="1" applyFont="1" applyBorder="1" applyAlignment="1">
      <alignment horizontal="right" vertical="center"/>
    </xf>
    <xf numFmtId="0" fontId="7" fillId="0" borderId="3" xfId="0" applyFont="1" applyBorder="1" applyAlignment="1">
      <alignment vertical="center"/>
    </xf>
    <xf numFmtId="0" fontId="7" fillId="0" borderId="10" xfId="0" applyFont="1" applyBorder="1" applyAlignment="1">
      <alignment vertical="center"/>
    </xf>
    <xf numFmtId="0" fontId="11" fillId="0" borderId="2" xfId="0" applyFont="1" applyBorder="1" applyAlignment="1">
      <alignment vertical="center"/>
    </xf>
    <xf numFmtId="0" fontId="11" fillId="0" borderId="20" xfId="0" applyFont="1" applyBorder="1" applyAlignment="1">
      <alignment vertical="center"/>
    </xf>
    <xf numFmtId="0" fontId="11" fillId="0" borderId="3" xfId="0" applyFont="1" applyBorder="1" applyAlignment="1">
      <alignment vertical="center"/>
    </xf>
    <xf numFmtId="184" fontId="11" fillId="0" borderId="3" xfId="0" applyNumberFormat="1"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6" xfId="0" applyFont="1" applyBorder="1" applyAlignment="1">
      <alignment vertical="center"/>
    </xf>
    <xf numFmtId="184" fontId="11" fillId="0" borderId="20" xfId="0" applyNumberFormat="1" applyFont="1" applyBorder="1" applyAlignment="1">
      <alignment vertical="center"/>
    </xf>
    <xf numFmtId="184" fontId="11" fillId="0" borderId="0" xfId="0" applyNumberFormat="1" applyFont="1" applyBorder="1" applyAlignment="1">
      <alignment vertical="center"/>
    </xf>
    <xf numFmtId="0" fontId="11" fillId="0" borderId="4" xfId="0" applyFont="1" applyBorder="1" applyAlignment="1">
      <alignment vertical="center"/>
    </xf>
    <xf numFmtId="184" fontId="11" fillId="0" borderId="12" xfId="0" applyNumberFormat="1" applyFont="1" applyBorder="1" applyAlignment="1">
      <alignment vertical="center"/>
    </xf>
    <xf numFmtId="184" fontId="11" fillId="0" borderId="14" xfId="0" applyNumberFormat="1"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horizontal="right" vertical="center"/>
    </xf>
    <xf numFmtId="0" fontId="11" fillId="0" borderId="11" xfId="0" applyFont="1" applyBorder="1" applyAlignment="1">
      <alignment horizontal="right" vertical="center"/>
    </xf>
    <xf numFmtId="0" fontId="11" fillId="0" borderId="11" xfId="0" applyFont="1" applyBorder="1" applyAlignment="1">
      <alignment vertical="center"/>
    </xf>
    <xf numFmtId="0" fontId="11" fillId="0" borderId="13" xfId="0" applyFont="1" applyBorder="1" applyAlignment="1">
      <alignment horizontal="right" vertical="center"/>
    </xf>
    <xf numFmtId="0" fontId="11" fillId="0" borderId="20" xfId="0" applyFont="1" applyBorder="1" applyAlignment="1">
      <alignment horizontal="righ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vertical="center" wrapText="1"/>
    </xf>
    <xf numFmtId="0" fontId="11" fillId="0" borderId="0" xfId="0" applyFont="1" applyBorder="1" applyAlignment="1">
      <alignment vertical="center" wrapText="1"/>
    </xf>
    <xf numFmtId="0" fontId="7" fillId="0" borderId="1" xfId="0" applyFont="1" applyBorder="1" applyAlignment="1">
      <alignment horizontal="center" vertical="center" shrinkToFit="1"/>
    </xf>
    <xf numFmtId="38" fontId="11" fillId="0" borderId="0" xfId="3" applyFont="1" applyAlignment="1">
      <alignment vertical="center"/>
    </xf>
    <xf numFmtId="38" fontId="11" fillId="0" borderId="0" xfId="3" applyFont="1" applyFill="1" applyAlignment="1">
      <alignment vertical="center"/>
    </xf>
    <xf numFmtId="0" fontId="11" fillId="0" borderId="0"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vertical="center"/>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11" fillId="0" borderId="9" xfId="0" applyFont="1" applyBorder="1" applyAlignment="1">
      <alignment vertical="center"/>
    </xf>
    <xf numFmtId="0" fontId="11" fillId="0" borderId="0"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6" xfId="0" applyFont="1" applyBorder="1" applyAlignment="1">
      <alignment horizontal="center" vertical="center"/>
    </xf>
    <xf numFmtId="0" fontId="11" fillId="0" borderId="10" xfId="0" applyFont="1" applyBorder="1" applyAlignment="1">
      <alignment vertical="center"/>
    </xf>
    <xf numFmtId="0" fontId="11" fillId="0" borderId="12" xfId="0" applyFont="1" applyBorder="1" applyAlignment="1">
      <alignment horizontal="left" vertical="center"/>
    </xf>
    <xf numFmtId="0" fontId="21" fillId="0" borderId="0" xfId="0" applyFont="1" applyAlignment="1">
      <alignment vertical="center"/>
    </xf>
    <xf numFmtId="0" fontId="7" fillId="0" borderId="20" xfId="0" applyFont="1" applyBorder="1" applyAlignment="1">
      <alignment vertical="center"/>
    </xf>
    <xf numFmtId="0" fontId="11" fillId="0" borderId="25" xfId="0" applyFont="1" applyBorder="1" applyAlignment="1">
      <alignment vertical="center"/>
    </xf>
    <xf numFmtId="38" fontId="11" fillId="0" borderId="26" xfId="3" applyFont="1" applyBorder="1" applyAlignment="1">
      <alignment vertical="center"/>
    </xf>
    <xf numFmtId="38" fontId="11" fillId="0" borderId="27" xfId="3" applyFont="1" applyBorder="1" applyAlignment="1">
      <alignment vertical="center"/>
    </xf>
    <xf numFmtId="38" fontId="11" fillId="0" borderId="28" xfId="3" applyFont="1" applyBorder="1" applyAlignment="1">
      <alignment vertical="center"/>
    </xf>
    <xf numFmtId="38" fontId="11" fillId="0" borderId="29" xfId="3" applyFont="1" applyBorder="1" applyAlignment="1">
      <alignment vertical="center"/>
    </xf>
    <xf numFmtId="198" fontId="11" fillId="0" borderId="30" xfId="3" applyNumberFormat="1" applyFont="1" applyBorder="1" applyAlignment="1">
      <alignment vertical="center"/>
    </xf>
    <xf numFmtId="0" fontId="11" fillId="0" borderId="31" xfId="0" applyFont="1" applyBorder="1" applyAlignment="1">
      <alignment vertical="center"/>
    </xf>
    <xf numFmtId="38" fontId="11" fillId="0" borderId="32" xfId="3" applyFont="1" applyBorder="1" applyAlignment="1">
      <alignment vertical="center"/>
    </xf>
    <xf numFmtId="38" fontId="11" fillId="0" borderId="0" xfId="0" applyNumberFormat="1"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41" fontId="26" fillId="0" borderId="0" xfId="0" applyNumberFormat="1" applyFont="1" applyAlignment="1">
      <alignment vertical="center"/>
    </xf>
    <xf numFmtId="41" fontId="26" fillId="0" borderId="0" xfId="0" applyNumberFormat="1"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0" fontId="25"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8" fillId="0" borderId="0" xfId="0" applyFont="1" applyBorder="1" applyAlignment="1">
      <alignment vertical="center"/>
    </xf>
    <xf numFmtId="38" fontId="9" fillId="0" borderId="0" xfId="3" applyFont="1" applyBorder="1" applyAlignment="1">
      <alignment horizontal="right" vertical="center"/>
    </xf>
    <xf numFmtId="176" fontId="9" fillId="0" borderId="0" xfId="3" applyNumberFormat="1" applyFont="1" applyBorder="1" applyAlignment="1">
      <alignment horizontal="right" vertical="center"/>
    </xf>
    <xf numFmtId="193" fontId="9" fillId="0" borderId="0" xfId="0" applyNumberFormat="1" applyFont="1" applyBorder="1" applyAlignment="1">
      <alignment horizontal="right" vertical="center"/>
    </xf>
    <xf numFmtId="38" fontId="9" fillId="0" borderId="0" xfId="3" applyFont="1" applyFill="1" applyBorder="1" applyAlignment="1">
      <alignment horizontal="right" vertical="center"/>
    </xf>
    <xf numFmtId="176" fontId="11" fillId="0" borderId="0" xfId="3" applyNumberFormat="1" applyFont="1" applyBorder="1" applyAlignment="1">
      <alignment horizontal="center" vertical="center"/>
    </xf>
    <xf numFmtId="0" fontId="11" fillId="0" borderId="0" xfId="0" applyFont="1" applyBorder="1"/>
    <xf numFmtId="0" fontId="11" fillId="0" borderId="20" xfId="0" applyFont="1" applyBorder="1" applyAlignment="1">
      <alignment horizontal="left" vertical="center"/>
    </xf>
    <xf numFmtId="0" fontId="11" fillId="0" borderId="10" xfId="0" applyFont="1" applyBorder="1" applyAlignment="1">
      <alignment horizontal="left" vertical="center"/>
    </xf>
    <xf numFmtId="176" fontId="11" fillId="0" borderId="0" xfId="3" applyNumberFormat="1" applyFont="1" applyBorder="1" applyAlignment="1">
      <alignment horizontal="right" vertical="center"/>
    </xf>
    <xf numFmtId="0" fontId="11" fillId="0" borderId="0" xfId="0" applyFont="1" applyBorder="1" applyAlignment="1"/>
    <xf numFmtId="38" fontId="30" fillId="0" borderId="0" xfId="3" applyFont="1" applyBorder="1" applyAlignment="1">
      <alignment horizontal="right" vertical="center"/>
    </xf>
    <xf numFmtId="0" fontId="7" fillId="0" borderId="3" xfId="0" applyFont="1" applyBorder="1"/>
    <xf numFmtId="0" fontId="7" fillId="0" borderId="14" xfId="0" applyFont="1" applyBorder="1"/>
    <xf numFmtId="0" fontId="11" fillId="0" borderId="0" xfId="0" applyFont="1" applyAlignment="1"/>
    <xf numFmtId="58" fontId="11" fillId="0" borderId="0" xfId="0" applyNumberFormat="1" applyFont="1" applyBorder="1" applyAlignment="1">
      <alignment horizontal="left" vertical="center"/>
    </xf>
    <xf numFmtId="58" fontId="11" fillId="0" borderId="0" xfId="0" applyNumberFormat="1" applyFont="1" applyBorder="1" applyAlignment="1">
      <alignment horizontal="center" vertical="center"/>
    </xf>
    <xf numFmtId="9" fontId="11" fillId="0" borderId="0" xfId="1" applyFont="1" applyBorder="1" applyAlignment="1">
      <alignment horizontal="center" vertical="center"/>
    </xf>
    <xf numFmtId="9" fontId="11" fillId="0" borderId="0" xfId="1" applyFont="1" applyAlignment="1">
      <alignment vertical="center"/>
    </xf>
    <xf numFmtId="0" fontId="7" fillId="0" borderId="0" xfId="0" applyFont="1" applyAlignment="1">
      <alignment horizontal="center"/>
    </xf>
    <xf numFmtId="0" fontId="7" fillId="0" borderId="0" xfId="0" applyFont="1" applyBorder="1"/>
    <xf numFmtId="0" fontId="7" fillId="0" borderId="1" xfId="0" applyFont="1" applyBorder="1" applyAlignment="1">
      <alignment horizontal="center" shrinkToFit="1"/>
    </xf>
    <xf numFmtId="0" fontId="7" fillId="0" borderId="0" xfId="0" applyFont="1" applyBorder="1" applyAlignment="1">
      <alignment horizontal="center" shrinkToFit="1"/>
    </xf>
    <xf numFmtId="58" fontId="7" fillId="0" borderId="0" xfId="0" applyNumberFormat="1" applyFont="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alignment horizontal="center"/>
    </xf>
    <xf numFmtId="0" fontId="7" fillId="0" borderId="9" xfId="0" applyFont="1" applyBorder="1" applyAlignment="1">
      <alignment horizontal="left" shrinkToFit="1"/>
    </xf>
    <xf numFmtId="0" fontId="7" fillId="0" borderId="9" xfId="0" applyFont="1" applyBorder="1" applyAlignment="1">
      <alignment horizontal="left"/>
    </xf>
    <xf numFmtId="0" fontId="7" fillId="0" borderId="0" xfId="0" applyFont="1" applyBorder="1" applyAlignment="1">
      <alignment horizontal="left"/>
    </xf>
    <xf numFmtId="58" fontId="7" fillId="0" borderId="9" xfId="0" applyNumberFormat="1" applyFont="1" applyBorder="1" applyAlignment="1">
      <alignment horizontal="left" shrinkToFit="1"/>
    </xf>
    <xf numFmtId="0" fontId="7" fillId="0" borderId="0" xfId="0" applyFont="1" applyBorder="1" applyAlignment="1">
      <alignment shrinkToFit="1"/>
    </xf>
    <xf numFmtId="0" fontId="7" fillId="0" borderId="36" xfId="0" applyFont="1" applyBorder="1" applyAlignment="1">
      <alignment horizontal="left" shrinkToFit="1"/>
    </xf>
    <xf numFmtId="0" fontId="7" fillId="0" borderId="36" xfId="0" applyFont="1" applyBorder="1" applyAlignment="1">
      <alignment horizontal="left"/>
    </xf>
    <xf numFmtId="0" fontId="7" fillId="0" borderId="37" xfId="0" applyFont="1" applyBorder="1" applyAlignment="1">
      <alignment horizontal="left" shrinkToFit="1"/>
    </xf>
    <xf numFmtId="0" fontId="7" fillId="0" borderId="37" xfId="0" applyFont="1" applyBorder="1" applyAlignment="1">
      <alignment horizontal="left"/>
    </xf>
    <xf numFmtId="0" fontId="7" fillId="0" borderId="0" xfId="0" applyFont="1" applyBorder="1" applyAlignment="1">
      <alignment horizontal="left" shrinkToFit="1"/>
    </xf>
    <xf numFmtId="0" fontId="7" fillId="0" borderId="0" xfId="0" applyFont="1" applyAlignment="1">
      <alignment horizontal="left"/>
    </xf>
    <xf numFmtId="0" fontId="7" fillId="0" borderId="0" xfId="0" applyFont="1" applyFill="1" applyBorder="1"/>
    <xf numFmtId="58" fontId="7" fillId="0" borderId="0" xfId="0" applyNumberFormat="1" applyFont="1" applyBorder="1" applyAlignment="1">
      <alignment horizontal="center" shrinkToFit="1"/>
    </xf>
    <xf numFmtId="0" fontId="7" fillId="0" borderId="9" xfId="0" applyFont="1" applyBorder="1" applyAlignment="1"/>
    <xf numFmtId="0" fontId="7" fillId="0" borderId="37" xfId="0" applyFont="1" applyBorder="1" applyAlignment="1"/>
    <xf numFmtId="0" fontId="7" fillId="0" borderId="38" xfId="0" applyFont="1" applyBorder="1" applyAlignment="1">
      <alignment horizontal="left" shrinkToFit="1"/>
    </xf>
    <xf numFmtId="0" fontId="7" fillId="0" borderId="38" xfId="0" applyFont="1" applyBorder="1" applyAlignment="1">
      <alignment horizontal="left"/>
    </xf>
    <xf numFmtId="0" fontId="7" fillId="0" borderId="7" xfId="0" applyFont="1" applyBorder="1" applyAlignment="1">
      <alignment horizontal="left" shrinkToFit="1"/>
    </xf>
    <xf numFmtId="0" fontId="7" fillId="0" borderId="7" xfId="0" applyFont="1" applyBorder="1" applyAlignment="1">
      <alignment horizontal="left"/>
    </xf>
    <xf numFmtId="0" fontId="7" fillId="0" borderId="0" xfId="0" applyFont="1" applyFill="1" applyBorder="1" applyAlignment="1">
      <alignment shrinkToFit="1"/>
    </xf>
    <xf numFmtId="0" fontId="7" fillId="0" borderId="5" xfId="0" applyFont="1" applyBorder="1" applyAlignment="1">
      <alignment horizontal="left" shrinkToFit="1"/>
    </xf>
    <xf numFmtId="0" fontId="7" fillId="0" borderId="5" xfId="0" applyFont="1" applyFill="1" applyBorder="1" applyAlignment="1">
      <alignment horizontal="left"/>
    </xf>
    <xf numFmtId="0" fontId="7" fillId="0" borderId="3" xfId="0" applyFont="1" applyBorder="1" applyAlignment="1">
      <alignment horizontal="left" shrinkToFit="1"/>
    </xf>
    <xf numFmtId="58" fontId="7" fillId="0" borderId="3" xfId="0" applyNumberFormat="1" applyFont="1" applyBorder="1" applyAlignment="1">
      <alignment horizontal="left"/>
    </xf>
    <xf numFmtId="0" fontId="7" fillId="0" borderId="3" xfId="0" applyFont="1" applyFill="1" applyBorder="1" applyAlignment="1">
      <alignment horizontal="left"/>
    </xf>
    <xf numFmtId="58" fontId="7" fillId="0" borderId="14" xfId="0" applyNumberFormat="1" applyFont="1" applyBorder="1" applyAlignment="1">
      <alignment horizontal="left"/>
    </xf>
    <xf numFmtId="0" fontId="7" fillId="0" borderId="14" xfId="0" applyFont="1" applyFill="1" applyBorder="1" applyAlignment="1">
      <alignment horizontal="left"/>
    </xf>
    <xf numFmtId="0" fontId="7" fillId="0" borderId="9" xfId="0" applyFont="1" applyBorder="1" applyAlignment="1">
      <alignment shrinkToFit="1"/>
    </xf>
    <xf numFmtId="0" fontId="7" fillId="0" borderId="6" xfId="0" applyFont="1" applyBorder="1" applyAlignment="1">
      <alignment horizontal="left"/>
    </xf>
    <xf numFmtId="0" fontId="7" fillId="0" borderId="38" xfId="0" applyFont="1" applyBorder="1" applyAlignment="1">
      <alignment shrinkToFit="1"/>
    </xf>
    <xf numFmtId="0" fontId="7" fillId="0" borderId="39" xfId="0" applyFont="1" applyBorder="1" applyAlignment="1">
      <alignment horizontal="left"/>
    </xf>
    <xf numFmtId="0" fontId="7" fillId="0" borderId="39" xfId="0" applyFont="1" applyBorder="1" applyAlignment="1">
      <alignment horizontal="left" shrinkToFit="1"/>
    </xf>
    <xf numFmtId="0" fontId="7" fillId="0" borderId="11" xfId="0" applyFont="1" applyBorder="1"/>
    <xf numFmtId="0" fontId="7" fillId="0" borderId="40" xfId="0" applyFont="1" applyBorder="1" applyAlignment="1">
      <alignment horizontal="left" shrinkToFit="1"/>
    </xf>
    <xf numFmtId="0" fontId="7" fillId="0" borderId="40" xfId="0" applyFont="1" applyBorder="1" applyAlignment="1">
      <alignment shrinkToFit="1"/>
    </xf>
    <xf numFmtId="0" fontId="7" fillId="0" borderId="40" xfId="0" applyFont="1" applyBorder="1" applyAlignment="1">
      <alignment horizontal="left"/>
    </xf>
    <xf numFmtId="58" fontId="7" fillId="0" borderId="5" xfId="0" applyNumberFormat="1" applyFont="1" applyBorder="1" applyAlignment="1">
      <alignment horizontal="left" shrinkToFit="1"/>
    </xf>
    <xf numFmtId="0" fontId="7" fillId="0" borderId="5" xfId="0" applyFont="1" applyBorder="1" applyAlignment="1">
      <alignment horizontal="left"/>
    </xf>
    <xf numFmtId="0" fontId="7" fillId="0" borderId="5" xfId="0" applyFont="1" applyBorder="1" applyAlignment="1">
      <alignment horizontal="left" wrapText="1"/>
    </xf>
    <xf numFmtId="0" fontId="7" fillId="0" borderId="9" xfId="0" applyFont="1" applyBorder="1" applyAlignment="1">
      <alignment horizontal="left" wrapText="1"/>
    </xf>
    <xf numFmtId="58" fontId="7" fillId="0" borderId="36" xfId="0" applyNumberFormat="1" applyFont="1" applyBorder="1" applyAlignment="1">
      <alignment horizontal="left" shrinkToFit="1"/>
    </xf>
    <xf numFmtId="0" fontId="7" fillId="0" borderId="36" xfId="0" applyFont="1" applyBorder="1" applyAlignment="1">
      <alignment horizontal="left" wrapText="1" shrinkToFit="1"/>
    </xf>
    <xf numFmtId="0" fontId="7" fillId="0" borderId="38" xfId="0" applyFont="1" applyFill="1" applyBorder="1" applyAlignment="1">
      <alignment horizontal="left" shrinkToFit="1"/>
    </xf>
    <xf numFmtId="0" fontId="7" fillId="0" borderId="38" xfId="0" applyFont="1" applyFill="1" applyBorder="1" applyAlignment="1">
      <alignment horizontal="left"/>
    </xf>
    <xf numFmtId="0" fontId="7" fillId="0" borderId="0" xfId="0" applyFont="1" applyAlignment="1">
      <alignment shrinkToFit="1"/>
    </xf>
    <xf numFmtId="0" fontId="7" fillId="0" borderId="5" xfId="0" applyFont="1" applyBorder="1" applyAlignment="1"/>
    <xf numFmtId="0" fontId="7" fillId="0" borderId="40" xfId="0" applyFont="1" applyFill="1" applyBorder="1" applyAlignment="1">
      <alignment horizontal="left" shrinkToFit="1"/>
    </xf>
    <xf numFmtId="0" fontId="7" fillId="0" borderId="0" xfId="0" applyFont="1" applyFill="1" applyBorder="1" applyAlignment="1">
      <alignment horizontal="left" shrinkToFit="1"/>
    </xf>
    <xf numFmtId="0" fontId="7" fillId="0" borderId="1" xfId="0" applyFont="1" applyBorder="1" applyAlignment="1">
      <alignment horizontal="left"/>
    </xf>
    <xf numFmtId="49" fontId="7" fillId="0" borderId="0" xfId="0" applyNumberFormat="1" applyFont="1" applyBorder="1"/>
    <xf numFmtId="58" fontId="7" fillId="0" borderId="36" xfId="0" applyNumberFormat="1" applyFont="1" applyBorder="1" applyAlignment="1">
      <alignment horizontal="left"/>
    </xf>
    <xf numFmtId="58" fontId="7" fillId="0" borderId="9" xfId="0" applyNumberFormat="1" applyFont="1" applyBorder="1" applyAlignment="1">
      <alignment horizontal="left"/>
    </xf>
    <xf numFmtId="0" fontId="7" fillId="0" borderId="41" xfId="0" applyFont="1" applyBorder="1" applyAlignment="1">
      <alignment horizontal="left"/>
    </xf>
    <xf numFmtId="0" fontId="11" fillId="0" borderId="41" xfId="0" applyFont="1" applyBorder="1" applyAlignment="1">
      <alignment horizontal="left"/>
    </xf>
    <xf numFmtId="0" fontId="7" fillId="0" borderId="41" xfId="0" applyFont="1" applyBorder="1" applyAlignment="1">
      <alignment horizontal="left" shrinkToFit="1"/>
    </xf>
    <xf numFmtId="0" fontId="11" fillId="0" borderId="38" xfId="0" applyFont="1" applyBorder="1" applyAlignment="1">
      <alignment horizontal="left"/>
    </xf>
    <xf numFmtId="0" fontId="11" fillId="0" borderId="40" xfId="0" applyFont="1" applyBorder="1" applyAlignment="1">
      <alignment horizontal="left" shrinkToFit="1"/>
    </xf>
    <xf numFmtId="0" fontId="7" fillId="0" borderId="1" xfId="0" applyFont="1" applyBorder="1" applyAlignment="1">
      <alignment horizontal="left" shrinkToFit="1"/>
    </xf>
    <xf numFmtId="58" fontId="7" fillId="0" borderId="37" xfId="0" applyNumberFormat="1" applyFont="1" applyBorder="1" applyAlignment="1">
      <alignment horizontal="left"/>
    </xf>
    <xf numFmtId="0" fontId="7" fillId="0" borderId="1" xfId="0" applyFont="1" applyFill="1" applyBorder="1" applyAlignment="1">
      <alignment horizontal="left" shrinkToFit="1"/>
    </xf>
    <xf numFmtId="0" fontId="12" fillId="0" borderId="1" xfId="0" applyFont="1" applyBorder="1" applyAlignment="1">
      <alignment horizontal="left" wrapText="1" shrinkToFit="1"/>
    </xf>
    <xf numFmtId="0" fontId="7" fillId="0" borderId="0" xfId="0" applyFont="1" applyBorder="1" applyAlignment="1">
      <alignment horizontal="left" wrapText="1" shrinkToFit="1"/>
    </xf>
    <xf numFmtId="0" fontId="29" fillId="0" borderId="0" xfId="0" applyFont="1" applyBorder="1" applyAlignment="1">
      <alignment horizontal="left" wrapText="1" shrinkToFit="1"/>
    </xf>
    <xf numFmtId="58" fontId="7" fillId="0" borderId="18" xfId="0" applyNumberFormat="1" applyFont="1" applyBorder="1" applyAlignment="1">
      <alignment horizontal="left" shrinkToFit="1"/>
    </xf>
    <xf numFmtId="58" fontId="7" fillId="0" borderId="38" xfId="0" applyNumberFormat="1" applyFont="1" applyBorder="1" applyAlignment="1">
      <alignment horizontal="left" shrinkToFit="1"/>
    </xf>
    <xf numFmtId="192" fontId="7" fillId="0" borderId="38" xfId="0" applyNumberFormat="1" applyFont="1" applyBorder="1" applyAlignment="1">
      <alignment horizontal="left"/>
    </xf>
    <xf numFmtId="0" fontId="7" fillId="0" borderId="9" xfId="0" applyFont="1" applyFill="1" applyBorder="1" applyAlignment="1">
      <alignment horizontal="left"/>
    </xf>
    <xf numFmtId="58" fontId="7" fillId="0" borderId="41" xfId="0" applyNumberFormat="1" applyFont="1" applyBorder="1" applyAlignment="1">
      <alignment horizontal="left" shrinkToFit="1"/>
    </xf>
    <xf numFmtId="192" fontId="7" fillId="0" borderId="41" xfId="0" applyNumberFormat="1" applyFont="1" applyBorder="1" applyAlignment="1">
      <alignment horizontal="left" shrinkToFit="1"/>
    </xf>
    <xf numFmtId="192" fontId="7" fillId="0" borderId="38" xfId="0" applyNumberFormat="1" applyFont="1" applyBorder="1" applyAlignment="1">
      <alignment horizontal="left" shrinkToFit="1"/>
    </xf>
    <xf numFmtId="0" fontId="7" fillId="0" borderId="41" xfId="0" applyFont="1" applyFill="1" applyBorder="1" applyAlignment="1">
      <alignment horizontal="left" shrinkToFit="1"/>
    </xf>
    <xf numFmtId="0" fontId="7" fillId="0" borderId="8" xfId="0" applyFont="1" applyFill="1" applyBorder="1" applyAlignment="1">
      <alignment horizontal="left" shrinkToFit="1"/>
    </xf>
    <xf numFmtId="0" fontId="7" fillId="0" borderId="7" xfId="0" applyFont="1" applyFill="1" applyBorder="1" applyAlignment="1">
      <alignment horizontal="left" shrinkToFit="1"/>
    </xf>
    <xf numFmtId="0" fontId="11" fillId="0" borderId="42"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xf>
    <xf numFmtId="0" fontId="11" fillId="0" borderId="16" xfId="0" applyFont="1" applyBorder="1" applyAlignment="1">
      <alignment horizontal="center"/>
    </xf>
    <xf numFmtId="0" fontId="11" fillId="0" borderId="42" xfId="0" applyFont="1" applyBorder="1" applyAlignment="1">
      <alignment horizontal="center" vertical="center"/>
    </xf>
    <xf numFmtId="179" fontId="9" fillId="0" borderId="0" xfId="0" applyNumberFormat="1" applyFont="1" applyBorder="1" applyAlignment="1">
      <alignment vertical="center"/>
    </xf>
    <xf numFmtId="178" fontId="11" fillId="0" borderId="0" xfId="3" applyNumberFormat="1" applyFont="1" applyBorder="1" applyAlignment="1">
      <alignment horizontal="right" vertical="center"/>
    </xf>
    <xf numFmtId="38" fontId="11" fillId="0" borderId="0" xfId="3" applyFont="1" applyBorder="1" applyAlignment="1">
      <alignment horizontal="right" vertical="center" wrapText="1"/>
    </xf>
    <xf numFmtId="38" fontId="12" fillId="0" borderId="0" xfId="3" applyFont="1" applyBorder="1" applyAlignment="1">
      <alignment horizontal="right" vertical="center"/>
    </xf>
    <xf numFmtId="0" fontId="12" fillId="0" borderId="0" xfId="0" applyFont="1" applyBorder="1" applyAlignment="1">
      <alignment horizontal="right" vertical="center"/>
    </xf>
    <xf numFmtId="0" fontId="20"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2" fillId="0" borderId="0" xfId="0" applyFont="1" applyBorder="1" applyAlignment="1">
      <alignment horizontal="left" vertical="center"/>
    </xf>
    <xf numFmtId="38" fontId="11" fillId="0" borderId="0" xfId="3" applyNumberFormat="1" applyFont="1" applyBorder="1" applyAlignment="1">
      <alignment horizontal="right" vertical="center"/>
    </xf>
    <xf numFmtId="0" fontId="11"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left" vertical="center" shrinkToFit="1"/>
    </xf>
    <xf numFmtId="189" fontId="7" fillId="0" borderId="0" xfId="0" applyNumberFormat="1" applyFont="1" applyProtection="1">
      <protection locked="0"/>
    </xf>
    <xf numFmtId="189" fontId="7" fillId="0" borderId="0" xfId="0" applyNumberFormat="1" applyFont="1" applyAlignment="1" applyProtection="1">
      <alignment horizontal="right"/>
      <protection locked="0"/>
    </xf>
    <xf numFmtId="0" fontId="7" fillId="0" borderId="0" xfId="0" applyFont="1" applyAlignment="1" applyProtection="1">
      <alignment wrapText="1"/>
      <protection locked="0"/>
    </xf>
    <xf numFmtId="0" fontId="7" fillId="0" borderId="0" xfId="0" applyFont="1" applyAlignment="1" applyProtection="1">
      <alignment horizontal="right"/>
      <protection locked="0"/>
    </xf>
    <xf numFmtId="0" fontId="20" fillId="0" borderId="0" xfId="0" applyFont="1"/>
    <xf numFmtId="0" fontId="7" fillId="0" borderId="1"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8" fillId="0" borderId="0" xfId="0" applyFont="1"/>
    <xf numFmtId="0" fontId="8" fillId="0" borderId="0" xfId="0" applyFont="1" applyAlignment="1">
      <alignment horizontal="justify"/>
    </xf>
    <xf numFmtId="0" fontId="8" fillId="0" borderId="0" xfId="0" applyFont="1" applyAlignment="1">
      <alignment wrapText="1"/>
    </xf>
    <xf numFmtId="0" fontId="4" fillId="0" borderId="0" xfId="0" applyFont="1" applyBorder="1" applyAlignment="1">
      <alignment vertical="center"/>
    </xf>
    <xf numFmtId="0" fontId="33"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7" fillId="0" borderId="0" xfId="2" applyFont="1" applyAlignment="1" applyProtection="1">
      <alignment vertical="center"/>
    </xf>
    <xf numFmtId="0" fontId="7" fillId="0" borderId="14" xfId="0" applyFont="1" applyBorder="1" applyAlignment="1">
      <alignment horizontal="center" shrinkToFit="1"/>
    </xf>
    <xf numFmtId="0" fontId="7" fillId="0" borderId="9"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9" fillId="0" borderId="1" xfId="0" applyFont="1" applyBorder="1" applyAlignment="1">
      <alignment vertical="center"/>
    </xf>
    <xf numFmtId="0" fontId="8" fillId="0" borderId="5" xfId="0" applyFont="1" applyBorder="1" applyAlignment="1">
      <alignment horizontal="center" vertical="center"/>
    </xf>
    <xf numFmtId="0" fontId="8" fillId="0" borderId="1" xfId="0" applyFont="1" applyBorder="1" applyAlignment="1">
      <alignment horizontal="right" vertical="center"/>
    </xf>
    <xf numFmtId="0" fontId="11" fillId="0" borderId="0" xfId="3" applyNumberFormat="1" applyFont="1" applyBorder="1" applyAlignment="1">
      <alignment horizontal="right" vertical="center"/>
    </xf>
    <xf numFmtId="0" fontId="7" fillId="0" borderId="4" xfId="0" applyFont="1" applyBorder="1" applyAlignment="1">
      <alignment vertical="center"/>
    </xf>
    <xf numFmtId="38" fontId="11" fillId="0" borderId="2" xfId="3" applyFont="1" applyBorder="1" applyAlignment="1">
      <alignment vertical="center"/>
    </xf>
    <xf numFmtId="0" fontId="35" fillId="5" borderId="0" xfId="0" applyFont="1" applyFill="1" applyBorder="1" applyAlignment="1">
      <alignment vertical="center"/>
    </xf>
    <xf numFmtId="0" fontId="15" fillId="5" borderId="0" xfId="0" applyFont="1" applyFill="1" applyAlignment="1">
      <alignment horizontal="left" vertical="center"/>
    </xf>
    <xf numFmtId="0" fontId="15" fillId="5" borderId="0" xfId="0" applyFont="1" applyFill="1" applyAlignment="1">
      <alignment vertical="center"/>
    </xf>
    <xf numFmtId="0" fontId="36" fillId="5" borderId="0" xfId="0" applyFont="1" applyFill="1" applyBorder="1" applyAlignment="1">
      <alignment vertical="center"/>
    </xf>
    <xf numFmtId="0" fontId="35" fillId="6" borderId="0" xfId="0" applyFont="1" applyFill="1" applyBorder="1" applyAlignment="1">
      <alignment vertical="center"/>
    </xf>
    <xf numFmtId="0" fontId="15" fillId="6" borderId="0" xfId="0" applyFont="1" applyFill="1" applyAlignment="1">
      <alignment vertical="center"/>
    </xf>
    <xf numFmtId="0" fontId="11" fillId="6" borderId="0" xfId="0" applyFont="1" applyFill="1" applyBorder="1" applyAlignment="1">
      <alignment vertical="center"/>
    </xf>
    <xf numFmtId="0" fontId="37" fillId="6" borderId="0" xfId="0" applyFont="1" applyFill="1" applyBorder="1" applyAlignment="1">
      <alignment vertical="center"/>
    </xf>
    <xf numFmtId="0" fontId="38" fillId="6" borderId="0" xfId="0" applyFont="1" applyFill="1" applyBorder="1" applyAlignment="1">
      <alignment vertical="center"/>
    </xf>
    <xf numFmtId="49" fontId="7" fillId="0" borderId="5" xfId="0" applyNumberFormat="1" applyFont="1" applyBorder="1" applyAlignment="1">
      <alignment horizontal="left"/>
    </xf>
    <xf numFmtId="49" fontId="7" fillId="0" borderId="36" xfId="0" applyNumberFormat="1" applyFont="1" applyBorder="1" applyAlignment="1">
      <alignment horizontal="left"/>
    </xf>
    <xf numFmtId="49" fontId="7" fillId="0" borderId="1" xfId="0" applyNumberFormat="1" applyFont="1" applyBorder="1" applyAlignment="1">
      <alignment horizontal="left"/>
    </xf>
    <xf numFmtId="49" fontId="7" fillId="0" borderId="38" xfId="0" applyNumberFormat="1" applyFont="1" applyBorder="1" applyAlignment="1">
      <alignment horizontal="left"/>
    </xf>
    <xf numFmtId="49" fontId="7" fillId="0" borderId="9" xfId="0" applyNumberFormat="1" applyFont="1" applyBorder="1" applyAlignment="1">
      <alignment horizontal="left"/>
    </xf>
    <xf numFmtId="49" fontId="7" fillId="0" borderId="41" xfId="0" applyNumberFormat="1" applyFont="1" applyBorder="1" applyAlignment="1">
      <alignment horizontal="left" shrinkToFit="1"/>
    </xf>
    <xf numFmtId="49" fontId="7" fillId="0" borderId="41" xfId="0" applyNumberFormat="1" applyFont="1" applyBorder="1" applyAlignment="1">
      <alignment horizontal="left"/>
    </xf>
    <xf numFmtId="49" fontId="7" fillId="0" borderId="40" xfId="0" applyNumberFormat="1" applyFont="1" applyBorder="1" applyAlignment="1">
      <alignment horizontal="left"/>
    </xf>
    <xf numFmtId="0" fontId="11" fillId="0" borderId="9" xfId="0" applyFont="1" applyBorder="1" applyAlignment="1">
      <alignment horizontal="left"/>
    </xf>
    <xf numFmtId="0" fontId="7" fillId="0" borderId="9" xfId="0" applyFont="1" applyBorder="1" applyAlignment="1">
      <alignment horizontal="left" vertical="center" shrinkToFit="1"/>
    </xf>
    <xf numFmtId="49" fontId="7" fillId="0" borderId="9" xfId="0" applyNumberFormat="1" applyFont="1" applyBorder="1" applyAlignment="1">
      <alignment horizontal="left" vertical="center"/>
    </xf>
    <xf numFmtId="0" fontId="7" fillId="0" borderId="9" xfId="0" applyFont="1" applyFill="1" applyBorder="1" applyAlignment="1">
      <alignment horizontal="left" vertical="center" shrinkToFit="1"/>
    </xf>
    <xf numFmtId="0" fontId="11" fillId="0" borderId="0" xfId="0" applyFont="1" applyBorder="1" applyAlignment="1">
      <alignment horizontal="right"/>
    </xf>
    <xf numFmtId="0" fontId="11" fillId="0" borderId="1" xfId="0" applyFont="1" applyBorder="1" applyAlignment="1">
      <alignment horizontal="center"/>
    </xf>
    <xf numFmtId="0" fontId="11" fillId="0" borderId="36" xfId="0" applyFont="1" applyBorder="1" applyAlignment="1">
      <alignment horizontal="left" shrinkToFit="1"/>
    </xf>
    <xf numFmtId="0" fontId="11" fillId="0" borderId="38" xfId="0" applyFont="1" applyBorder="1" applyAlignment="1">
      <alignment horizontal="left" shrinkToFit="1"/>
    </xf>
    <xf numFmtId="0" fontId="11" fillId="0" borderId="9" xfId="0" applyFont="1" applyBorder="1" applyAlignment="1">
      <alignment horizontal="left" shrinkToFit="1"/>
    </xf>
    <xf numFmtId="0" fontId="11" fillId="0" borderId="7" xfId="0" applyFont="1" applyBorder="1" applyAlignment="1">
      <alignment horizontal="left" shrinkToFit="1"/>
    </xf>
    <xf numFmtId="0" fontId="11" fillId="0" borderId="5" xfId="0" applyFont="1" applyBorder="1" applyAlignment="1">
      <alignment horizontal="left" shrinkToFit="1"/>
    </xf>
    <xf numFmtId="0" fontId="11" fillId="0" borderId="11" xfId="0" applyFont="1" applyBorder="1" applyAlignment="1">
      <alignment horizontal="left" shrinkToFit="1"/>
    </xf>
    <xf numFmtId="0" fontId="11" fillId="0" borderId="43" xfId="0" applyFont="1" applyBorder="1" applyAlignment="1">
      <alignment horizontal="left" shrinkToFit="1"/>
    </xf>
    <xf numFmtId="0" fontId="11" fillId="0" borderId="37" xfId="0" applyFont="1" applyBorder="1" applyAlignment="1">
      <alignment horizontal="left"/>
    </xf>
    <xf numFmtId="0" fontId="11" fillId="0" borderId="37" xfId="0" applyFont="1" applyBorder="1" applyAlignment="1">
      <alignment horizontal="left" shrinkToFit="1"/>
    </xf>
    <xf numFmtId="197" fontId="19" fillId="0" borderId="3" xfId="4" applyNumberFormat="1" applyFont="1" applyFill="1" applyBorder="1" applyAlignment="1">
      <alignment horizontal="right" vertical="center"/>
    </xf>
    <xf numFmtId="197" fontId="19" fillId="0" borderId="0" xfId="4" applyNumberFormat="1" applyFont="1" applyFill="1" applyBorder="1" applyAlignment="1">
      <alignment horizontal="right" vertical="center"/>
    </xf>
    <xf numFmtId="197" fontId="19" fillId="0" borderId="15" xfId="4" applyNumberFormat="1" applyFont="1" applyFill="1" applyBorder="1" applyAlignment="1">
      <alignment horizontal="right" vertical="center"/>
    </xf>
    <xf numFmtId="197" fontId="19" fillId="0" borderId="17" xfId="4" applyNumberFormat="1" applyFont="1" applyFill="1" applyBorder="1" applyAlignment="1">
      <alignment horizontal="right" vertical="center"/>
    </xf>
    <xf numFmtId="183" fontId="7" fillId="0" borderId="0" xfId="0" applyNumberFormat="1" applyFont="1" applyAlignment="1">
      <alignment horizontal="center" vertical="center"/>
    </xf>
    <xf numFmtId="41" fontId="7" fillId="0" borderId="0" xfId="0" applyNumberFormat="1" applyFont="1" applyAlignment="1">
      <alignment vertical="center"/>
    </xf>
    <xf numFmtId="185" fontId="26" fillId="0" borderId="0" xfId="0" applyNumberFormat="1" applyFont="1" applyAlignment="1">
      <alignment vertical="center"/>
    </xf>
    <xf numFmtId="38" fontId="7" fillId="0" borderId="1" xfId="3" applyFont="1" applyFill="1" applyBorder="1" applyAlignment="1">
      <alignment vertical="center"/>
    </xf>
    <xf numFmtId="38" fontId="7" fillId="0" borderId="1" xfId="3" applyFont="1" applyFill="1" applyBorder="1" applyAlignment="1">
      <alignment horizontal="right" vertical="center"/>
    </xf>
    <xf numFmtId="0" fontId="11" fillId="0" borderId="1" xfId="0" applyFont="1" applyFill="1" applyBorder="1" applyAlignment="1">
      <alignment vertical="center"/>
    </xf>
    <xf numFmtId="38" fontId="11" fillId="0" borderId="1" xfId="3" applyFont="1" applyFill="1" applyBorder="1" applyAlignment="1">
      <alignment vertical="center"/>
    </xf>
    <xf numFmtId="38" fontId="11" fillId="0" borderId="1" xfId="3" applyFont="1" applyFill="1" applyBorder="1" applyAlignment="1">
      <alignment horizontal="right" vertical="center"/>
    </xf>
    <xf numFmtId="0" fontId="7" fillId="0" borderId="8" xfId="0" applyFont="1" applyFill="1" applyBorder="1" applyAlignment="1">
      <alignment horizontal="right" vertical="center"/>
    </xf>
    <xf numFmtId="183" fontId="7" fillId="0" borderId="1"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7" fillId="0" borderId="1" xfId="0" applyFont="1" applyFill="1" applyBorder="1" applyAlignment="1">
      <alignment horizontal="right" vertical="center"/>
    </xf>
    <xf numFmtId="0" fontId="11" fillId="0" borderId="8" xfId="0" applyFont="1" applyFill="1" applyBorder="1" applyAlignment="1">
      <alignment horizontal="center" vertical="center"/>
    </xf>
    <xf numFmtId="0" fontId="11" fillId="0" borderId="4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wrapText="1"/>
    </xf>
    <xf numFmtId="189" fontId="25" fillId="0" borderId="15" xfId="0" applyNumberFormat="1" applyFont="1" applyFill="1" applyBorder="1" applyAlignment="1">
      <alignment vertical="center" wrapText="1"/>
    </xf>
    <xf numFmtId="0" fontId="25" fillId="0" borderId="37" xfId="0" applyFont="1" applyFill="1" applyBorder="1" applyAlignment="1">
      <alignment horizontal="center" vertical="center" wrapText="1"/>
    </xf>
    <xf numFmtId="0" fontId="25" fillId="0" borderId="37" xfId="0" applyFont="1" applyFill="1" applyBorder="1" applyAlignment="1">
      <alignment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vertical="center" wrapText="1"/>
    </xf>
    <xf numFmtId="0" fontId="25" fillId="0" borderId="40" xfId="0" applyFont="1" applyFill="1" applyBorder="1" applyAlignment="1">
      <alignment horizontal="center" vertical="center" wrapText="1"/>
    </xf>
    <xf numFmtId="0" fontId="25" fillId="0" borderId="40" xfId="0" applyFont="1" applyFill="1" applyBorder="1" applyAlignment="1">
      <alignment vertical="center" wrapText="1"/>
    </xf>
    <xf numFmtId="38" fontId="25" fillId="0" borderId="37" xfId="3" applyFont="1" applyFill="1" applyBorder="1" applyAlignment="1">
      <alignment horizontal="center" vertical="center" wrapText="1" shrinkToFit="1"/>
    </xf>
    <xf numFmtId="38" fontId="25" fillId="0" borderId="37" xfId="3" applyFont="1" applyFill="1" applyBorder="1" applyAlignment="1">
      <alignment vertical="center" wrapText="1"/>
    </xf>
    <xf numFmtId="38" fontId="25" fillId="0" borderId="38" xfId="3" applyFont="1" applyFill="1" applyBorder="1" applyAlignment="1">
      <alignment horizontal="center" vertical="center" wrapText="1"/>
    </xf>
    <xf numFmtId="38" fontId="25" fillId="0" borderId="38" xfId="3" applyFont="1" applyFill="1" applyBorder="1" applyAlignment="1">
      <alignment vertical="center" wrapText="1"/>
    </xf>
    <xf numFmtId="38" fontId="25" fillId="0" borderId="40" xfId="3" applyFont="1" applyFill="1" applyBorder="1" applyAlignment="1">
      <alignment horizontal="center" vertical="center" wrapText="1"/>
    </xf>
    <xf numFmtId="38" fontId="25" fillId="0" borderId="40" xfId="3" applyFont="1" applyFill="1" applyBorder="1" applyAlignment="1">
      <alignment vertical="center" wrapText="1"/>
    </xf>
    <xf numFmtId="38" fontId="25" fillId="0" borderId="37" xfId="3" applyFont="1" applyFill="1" applyBorder="1" applyAlignment="1">
      <alignment horizontal="center" vertical="center" wrapText="1"/>
    </xf>
    <xf numFmtId="0" fontId="25" fillId="0" borderId="36" xfId="0" applyFont="1" applyFill="1" applyBorder="1" applyAlignment="1">
      <alignment vertical="center" wrapText="1"/>
    </xf>
    <xf numFmtId="0" fontId="9" fillId="0" borderId="10" xfId="0" applyFont="1" applyFill="1" applyBorder="1" applyAlignment="1">
      <alignment horizontal="right" vertical="center"/>
    </xf>
    <xf numFmtId="38" fontId="11" fillId="0" borderId="7" xfId="3" applyFont="1" applyFill="1" applyBorder="1" applyAlignment="1">
      <alignment vertical="center" shrinkToFit="1"/>
    </xf>
    <xf numFmtId="183" fontId="11" fillId="0" borderId="7" xfId="0" applyNumberFormat="1" applyFont="1" applyFill="1" applyBorder="1" applyAlignment="1">
      <alignment vertical="center" shrinkToFit="1"/>
    </xf>
    <xf numFmtId="38" fontId="11" fillId="0" borderId="7" xfId="3" applyFont="1" applyFill="1" applyBorder="1" applyAlignment="1">
      <alignment vertical="center" wrapText="1"/>
    </xf>
    <xf numFmtId="183" fontId="11" fillId="0" borderId="1" xfId="0" applyNumberFormat="1" applyFont="1" applyFill="1" applyBorder="1" applyAlignment="1">
      <alignment vertical="center"/>
    </xf>
    <xf numFmtId="0" fontId="7" fillId="0" borderId="1" xfId="0" applyFont="1" applyFill="1" applyBorder="1" applyAlignment="1">
      <alignment vertical="center"/>
    </xf>
    <xf numFmtId="0" fontId="9" fillId="0" borderId="3" xfId="0" applyFont="1" applyFill="1" applyBorder="1" applyAlignment="1">
      <alignment vertical="center"/>
    </xf>
    <xf numFmtId="0" fontId="9" fillId="0" borderId="14" xfId="0" applyFont="1" applyFill="1" applyBorder="1" applyAlignment="1">
      <alignment vertical="center"/>
    </xf>
    <xf numFmtId="0" fontId="11" fillId="0" borderId="1" xfId="0" applyFont="1" applyFill="1" applyBorder="1" applyAlignment="1">
      <alignment horizontal="right" vertical="center"/>
    </xf>
    <xf numFmtId="0" fontId="11" fillId="0" borderId="5" xfId="0" applyFont="1" applyFill="1" applyBorder="1" applyAlignment="1">
      <alignment horizontal="center"/>
    </xf>
    <xf numFmtId="38" fontId="31" fillId="0" borderId="5" xfId="3" applyFont="1" applyFill="1" applyBorder="1"/>
    <xf numFmtId="0" fontId="11" fillId="0" borderId="16" xfId="0" applyFont="1" applyFill="1" applyBorder="1" applyAlignment="1">
      <alignment horizontal="center"/>
    </xf>
    <xf numFmtId="38" fontId="31" fillId="0" borderId="16" xfId="3" applyFont="1" applyFill="1" applyBorder="1"/>
    <xf numFmtId="0" fontId="11" fillId="0" borderId="7" xfId="0" applyFont="1" applyFill="1" applyBorder="1" applyAlignment="1">
      <alignment horizontal="center"/>
    </xf>
    <xf numFmtId="38" fontId="31" fillId="0" borderId="7" xfId="3" applyFont="1" applyFill="1" applyBorder="1"/>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189" fontId="7" fillId="0" borderId="0" xfId="0" applyNumberFormat="1" applyFont="1" applyFill="1" applyProtection="1">
      <protection locked="0"/>
    </xf>
    <xf numFmtId="189" fontId="7" fillId="0" borderId="1" xfId="0" applyNumberFormat="1" applyFont="1" applyFill="1" applyBorder="1" applyAlignment="1" applyProtection="1">
      <alignment horizontal="right" vertical="center" wrapText="1"/>
      <protection locked="0"/>
    </xf>
    <xf numFmtId="184" fontId="7" fillId="0" borderId="1" xfId="0" applyNumberFormat="1" applyFont="1" applyFill="1" applyBorder="1" applyAlignment="1" applyProtection="1">
      <alignment horizontal="right" vertical="center" wrapText="1"/>
    </xf>
    <xf numFmtId="0" fontId="9" fillId="0" borderId="1" xfId="0" applyFont="1" applyBorder="1" applyAlignment="1">
      <alignment vertical="center" wrapText="1"/>
    </xf>
    <xf numFmtId="198" fontId="11" fillId="0" borderId="26" xfId="0" applyNumberFormat="1" applyFont="1" applyFill="1" applyBorder="1" applyAlignment="1">
      <alignment vertical="center"/>
    </xf>
    <xf numFmtId="198" fontId="11" fillId="0" borderId="27" xfId="0" applyNumberFormat="1" applyFont="1" applyFill="1" applyBorder="1" applyAlignment="1">
      <alignment vertical="center"/>
    </xf>
    <xf numFmtId="0" fontId="11" fillId="0" borderId="8" xfId="0" applyFont="1" applyBorder="1" applyAlignment="1">
      <alignment vertical="center" wrapText="1"/>
    </xf>
    <xf numFmtId="0" fontId="12" fillId="0" borderId="1" xfId="0" applyFont="1" applyBorder="1" applyAlignment="1">
      <alignment vertical="center" wrapText="1"/>
    </xf>
    <xf numFmtId="183" fontId="7" fillId="0" borderId="0" xfId="0" applyNumberFormat="1" applyFont="1" applyAlignment="1">
      <alignment vertical="center"/>
    </xf>
    <xf numFmtId="0" fontId="11" fillId="0" borderId="1" xfId="0" applyFont="1" applyBorder="1" applyAlignment="1">
      <alignment horizontal="center" vertical="center" textRotation="255" wrapText="1" shrinkToFit="1"/>
    </xf>
    <xf numFmtId="0" fontId="7" fillId="0" borderId="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58" fontId="7" fillId="0" borderId="1" xfId="0" applyNumberFormat="1" applyFont="1" applyBorder="1" applyAlignment="1">
      <alignment horizontal="left" vertical="center"/>
    </xf>
    <xf numFmtId="0" fontId="7" fillId="0" borderId="1" xfId="0" applyFont="1" applyBorder="1" applyAlignment="1">
      <alignment vertical="center" shrinkToFit="1"/>
    </xf>
    <xf numFmtId="0" fontId="3" fillId="0" borderId="1" xfId="0" applyFont="1" applyBorder="1" applyAlignment="1">
      <alignment shrinkToFit="1"/>
    </xf>
    <xf numFmtId="58" fontId="7" fillId="0" borderId="40" xfId="0" applyNumberFormat="1" applyFont="1" applyBorder="1" applyAlignment="1">
      <alignment horizontal="left"/>
    </xf>
    <xf numFmtId="0" fontId="7" fillId="0" borderId="1" xfId="0" applyFont="1" applyBorder="1" applyAlignment="1">
      <alignment horizontal="left" wrapText="1" shrinkToFit="1"/>
    </xf>
    <xf numFmtId="0" fontId="15" fillId="6" borderId="0" xfId="0" applyFont="1" applyFill="1" applyAlignment="1">
      <alignment horizontal="left" vertical="center"/>
    </xf>
    <xf numFmtId="0" fontId="35" fillId="7" borderId="0" xfId="0" applyFont="1" applyFill="1" applyBorder="1" applyAlignment="1" applyProtection="1">
      <alignment vertical="center"/>
    </xf>
    <xf numFmtId="38" fontId="31" fillId="0" borderId="16" xfId="3" applyFont="1" applyFill="1" applyBorder="1" applyAlignment="1">
      <alignment horizontal="right"/>
    </xf>
    <xf numFmtId="38" fontId="11" fillId="0" borderId="45" xfId="3" applyFont="1" applyFill="1" applyBorder="1" applyAlignment="1">
      <alignment vertical="center"/>
    </xf>
    <xf numFmtId="183" fontId="7" fillId="0" borderId="1" xfId="0" applyNumberFormat="1" applyFont="1" applyBorder="1" applyAlignment="1">
      <alignment horizontal="right"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0" borderId="32" xfId="0" applyFont="1" applyBorder="1" applyAlignment="1">
      <alignment vertical="center"/>
    </xf>
    <xf numFmtId="0" fontId="11" fillId="0" borderId="46" xfId="0" applyFont="1" applyBorder="1" applyAlignment="1">
      <alignment vertical="center"/>
    </xf>
    <xf numFmtId="38" fontId="11" fillId="0" borderId="46" xfId="3" applyFont="1" applyBorder="1" applyAlignment="1">
      <alignment vertical="center"/>
    </xf>
    <xf numFmtId="0" fontId="11" fillId="0" borderId="1" xfId="0" applyFont="1" applyBorder="1" applyAlignment="1">
      <alignment horizontal="right" vertical="center"/>
    </xf>
    <xf numFmtId="38" fontId="11" fillId="0" borderId="1" xfId="0" applyNumberFormat="1" applyFont="1" applyBorder="1" applyAlignment="1">
      <alignment horizontal="right" vertical="center"/>
    </xf>
    <xf numFmtId="38" fontId="11" fillId="0" borderId="11" xfId="3" applyFont="1" applyBorder="1" applyAlignment="1">
      <alignment vertical="center"/>
    </xf>
    <xf numFmtId="38" fontId="11" fillId="0" borderId="1" xfId="0" applyNumberFormat="1" applyFont="1" applyBorder="1" applyAlignment="1">
      <alignment vertical="center"/>
    </xf>
    <xf numFmtId="38" fontId="11" fillId="0" borderId="20" xfId="0" applyNumberFormat="1" applyFont="1" applyBorder="1" applyAlignment="1">
      <alignment vertical="center"/>
    </xf>
    <xf numFmtId="38" fontId="11" fillId="0" borderId="7" xfId="3" applyFont="1" applyBorder="1" applyAlignment="1">
      <alignment horizontal="right"/>
    </xf>
    <xf numFmtId="0" fontId="11" fillId="0" borderId="42" xfId="0" applyFont="1" applyBorder="1" applyAlignment="1">
      <alignment horizontal="right" vertical="center"/>
    </xf>
    <xf numFmtId="3" fontId="11" fillId="0" borderId="42" xfId="0" applyNumberFormat="1" applyFont="1" applyBorder="1" applyAlignment="1">
      <alignment vertical="center"/>
    </xf>
    <xf numFmtId="38" fontId="11" fillId="0" borderId="42" xfId="3" applyFont="1" applyBorder="1" applyAlignment="1">
      <alignment vertical="center"/>
    </xf>
    <xf numFmtId="38" fontId="11" fillId="0" borderId="42" xfId="0" applyNumberFormat="1" applyFont="1" applyBorder="1" applyAlignment="1">
      <alignment horizontal="right" vertical="center"/>
    </xf>
    <xf numFmtId="0" fontId="11" fillId="0" borderId="25" xfId="0" applyFont="1" applyBorder="1" applyAlignment="1">
      <alignment horizontal="right" vertical="center"/>
    </xf>
    <xf numFmtId="3" fontId="11" fillId="0" borderId="25" xfId="0" applyNumberFormat="1" applyFont="1" applyBorder="1" applyAlignment="1">
      <alignment vertical="center"/>
    </xf>
    <xf numFmtId="38" fontId="11" fillId="0" borderId="25" xfId="3" applyFont="1" applyBorder="1" applyAlignment="1">
      <alignment vertical="center"/>
    </xf>
    <xf numFmtId="38" fontId="11" fillId="0" borderId="25" xfId="0" applyNumberFormat="1" applyFont="1" applyBorder="1" applyAlignment="1">
      <alignment horizontal="right" vertical="center"/>
    </xf>
    <xf numFmtId="38" fontId="11" fillId="0" borderId="25" xfId="3" applyFont="1" applyBorder="1" applyAlignment="1">
      <alignment vertical="center" wrapText="1"/>
    </xf>
    <xf numFmtId="38" fontId="11" fillId="0" borderId="31" xfId="3" applyFont="1" applyBorder="1" applyAlignment="1">
      <alignment horizontal="right" vertical="center"/>
    </xf>
    <xf numFmtId="3" fontId="11" fillId="0" borderId="20" xfId="0" applyNumberFormat="1" applyFont="1" applyBorder="1" applyAlignment="1">
      <alignment horizontal="right" vertical="center"/>
    </xf>
    <xf numFmtId="0" fontId="11" fillId="0" borderId="11" xfId="0" applyFont="1" applyBorder="1" applyAlignment="1">
      <alignment horizontal="center" vertical="center" wrapText="1"/>
    </xf>
    <xf numFmtId="41" fontId="11" fillId="0" borderId="3" xfId="0" applyNumberFormat="1" applyFont="1" applyBorder="1" applyAlignment="1">
      <alignment vertical="center"/>
    </xf>
    <xf numFmtId="38" fontId="11" fillId="0" borderId="3" xfId="3" applyFont="1" applyBorder="1" applyAlignment="1">
      <alignment vertical="center"/>
    </xf>
    <xf numFmtId="41" fontId="11"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5" fontId="11" fillId="0" borderId="0" xfId="0" applyNumberFormat="1" applyFont="1" applyBorder="1" applyAlignment="1">
      <alignment vertical="center"/>
    </xf>
    <xf numFmtId="38" fontId="11" fillId="0" borderId="10" xfId="0" applyNumberFormat="1" applyFont="1" applyBorder="1" applyAlignment="1">
      <alignment vertical="center"/>
    </xf>
    <xf numFmtId="38" fontId="0" fillId="0" borderId="0" xfId="0" applyNumberFormat="1" applyBorder="1" applyAlignment="1">
      <alignment vertical="center"/>
    </xf>
    <xf numFmtId="38" fontId="11" fillId="0" borderId="0" xfId="0" applyNumberFormat="1" applyFont="1" applyBorder="1" applyAlignment="1">
      <alignment horizontal="center" vertical="center"/>
    </xf>
    <xf numFmtId="38" fontId="11" fillId="0" borderId="0" xfId="0" applyNumberFormat="1" applyFont="1" applyBorder="1" applyAlignment="1">
      <alignment vertical="center"/>
    </xf>
    <xf numFmtId="185" fontId="11" fillId="0" borderId="1" xfId="3" applyNumberFormat="1" applyFont="1" applyBorder="1" applyAlignment="1">
      <alignment horizontal="center" vertical="center"/>
    </xf>
    <xf numFmtId="185" fontId="11" fillId="0" borderId="1" xfId="0" applyNumberFormat="1" applyFont="1" applyBorder="1" applyAlignment="1">
      <alignment horizontal="center" vertical="center"/>
    </xf>
    <xf numFmtId="200" fontId="11" fillId="0" borderId="10" xfId="3" applyNumberFormat="1" applyFont="1" applyBorder="1" applyAlignment="1">
      <alignment horizontal="right" vertical="center"/>
    </xf>
    <xf numFmtId="0" fontId="0" fillId="0" borderId="0" xfId="0" applyBorder="1" applyAlignment="1">
      <alignment vertical="center" wrapText="1"/>
    </xf>
    <xf numFmtId="38" fontId="40" fillId="0" borderId="0" xfId="0" applyNumberFormat="1" applyFont="1" applyBorder="1" applyAlignment="1">
      <alignment vertical="center"/>
    </xf>
    <xf numFmtId="0" fontId="7" fillId="0" borderId="3" xfId="0" applyFont="1" applyBorder="1" applyAlignment="1">
      <alignment horizontal="center" vertical="center" wrapText="1"/>
    </xf>
    <xf numFmtId="0" fontId="7" fillId="0" borderId="49" xfId="0" applyFont="1" applyBorder="1" applyAlignment="1">
      <alignment horizontal="left"/>
    </xf>
    <xf numFmtId="0" fontId="7" fillId="0" borderId="13" xfId="0" applyFont="1" applyBorder="1" applyAlignment="1">
      <alignment horizontal="left"/>
    </xf>
    <xf numFmtId="0" fontId="7" fillId="0" borderId="10" xfId="0" applyFont="1" applyBorder="1" applyAlignment="1"/>
    <xf numFmtId="0" fontId="7" fillId="0" borderId="50" xfId="0" applyFont="1" applyBorder="1" applyAlignment="1"/>
    <xf numFmtId="0" fontId="12" fillId="0" borderId="7" xfId="0" applyFont="1" applyBorder="1" applyAlignment="1">
      <alignment horizontal="left"/>
    </xf>
    <xf numFmtId="198" fontId="12" fillId="0" borderId="0" xfId="0" applyNumberFormat="1" applyFont="1" applyBorder="1" applyAlignment="1">
      <alignment vertical="center"/>
    </xf>
    <xf numFmtId="38" fontId="11" fillId="0" borderId="0" xfId="0" applyNumberFormat="1" applyFont="1" applyBorder="1" applyAlignment="1">
      <alignment horizontal="left" vertical="center" wrapText="1"/>
    </xf>
    <xf numFmtId="198" fontId="12" fillId="0" borderId="0" xfId="0" applyNumberFormat="1" applyFont="1" applyBorder="1" applyAlignment="1">
      <alignment horizontal="left" vertical="center" wrapText="1"/>
    </xf>
    <xf numFmtId="38" fontId="7" fillId="0" borderId="0" xfId="0" applyNumberFormat="1" applyFont="1"/>
    <xf numFmtId="38" fontId="31" fillId="0" borderId="15" xfId="3" applyFont="1" applyFill="1" applyBorder="1"/>
    <xf numFmtId="0" fontId="35" fillId="6" borderId="0" xfId="5" applyFont="1" applyFill="1" applyBorder="1" applyAlignment="1">
      <alignment vertical="center"/>
    </xf>
    <xf numFmtId="0" fontId="38" fillId="6" borderId="0" xfId="5" applyFont="1" applyFill="1" applyBorder="1" applyAlignment="1">
      <alignment vertical="center"/>
    </xf>
    <xf numFmtId="0" fontId="37" fillId="6" borderId="0" xfId="5" applyFont="1" applyFill="1" applyBorder="1" applyAlignment="1">
      <alignment vertical="center"/>
    </xf>
    <xf numFmtId="0" fontId="5" fillId="0" borderId="0" xfId="5"/>
    <xf numFmtId="0" fontId="8" fillId="0" borderId="0" xfId="5" applyFont="1" applyAlignment="1">
      <alignment horizontal="left" vertical="center"/>
    </xf>
    <xf numFmtId="0" fontId="11" fillId="0" borderId="0" xfId="5" applyFont="1" applyBorder="1" applyAlignment="1">
      <alignment horizontal="right" vertical="center"/>
    </xf>
    <xf numFmtId="0" fontId="7" fillId="0" borderId="0" xfId="5" applyFont="1" applyAlignment="1">
      <alignment vertical="center"/>
    </xf>
    <xf numFmtId="0" fontId="7" fillId="0" borderId="0" xfId="5" applyFont="1" applyBorder="1" applyAlignment="1">
      <alignment horizontal="center" vertical="center"/>
    </xf>
    <xf numFmtId="0" fontId="11" fillId="0" borderId="0" xfId="5" applyFont="1" applyBorder="1" applyAlignment="1">
      <alignment horizontal="center" vertical="center" wrapText="1"/>
    </xf>
    <xf numFmtId="0" fontId="11" fillId="0" borderId="0" xfId="5" applyFont="1" applyBorder="1" applyAlignment="1">
      <alignment horizontal="center" vertical="center"/>
    </xf>
    <xf numFmtId="0" fontId="9" fillId="0" borderId="0" xfId="5" applyFont="1" applyBorder="1" applyAlignment="1">
      <alignment horizontal="center" vertical="center"/>
    </xf>
    <xf numFmtId="0" fontId="9" fillId="0" borderId="0" xfId="5" applyFont="1" applyBorder="1" applyAlignment="1">
      <alignment horizontal="center" vertical="center" shrinkToFit="1"/>
    </xf>
    <xf numFmtId="0" fontId="11" fillId="0" borderId="0" xfId="5" applyFont="1" applyBorder="1" applyAlignment="1">
      <alignment vertical="center"/>
    </xf>
    <xf numFmtId="0" fontId="7" fillId="0" borderId="0" xfId="5" applyFont="1" applyBorder="1" applyAlignment="1">
      <alignment vertical="center"/>
    </xf>
    <xf numFmtId="0" fontId="11" fillId="0" borderId="0" xfId="5" applyFont="1" applyAlignment="1">
      <alignment vertical="center"/>
    </xf>
    <xf numFmtId="0" fontId="37" fillId="6" borderId="0" xfId="5" applyFont="1" applyFill="1" applyAlignment="1">
      <alignment vertical="center"/>
    </xf>
    <xf numFmtId="0" fontId="11" fillId="0" borderId="0" xfId="5" applyFont="1" applyBorder="1" applyAlignment="1">
      <alignment vertical="top"/>
    </xf>
    <xf numFmtId="0" fontId="11" fillId="0" borderId="3" xfId="5" applyFont="1" applyBorder="1" applyAlignment="1">
      <alignment vertical="center"/>
    </xf>
    <xf numFmtId="0" fontId="11" fillId="0" borderId="0" xfId="5" applyFont="1" applyAlignment="1">
      <alignment horizontal="center" vertical="center"/>
    </xf>
    <xf numFmtId="0" fontId="7" fillId="0" borderId="6" xfId="0" applyFont="1" applyBorder="1" applyAlignment="1">
      <alignment vertical="center"/>
    </xf>
    <xf numFmtId="198" fontId="11" fillId="0" borderId="51" xfId="0" quotePrefix="1" applyNumberFormat="1" applyFont="1" applyFill="1" applyBorder="1" applyAlignment="1">
      <alignment horizontal="right" vertical="center" wrapText="1"/>
    </xf>
    <xf numFmtId="38" fontId="11" fillId="0" borderId="51" xfId="3" applyFont="1" applyFill="1" applyBorder="1" applyAlignment="1">
      <alignment horizontal="right" vertical="center"/>
    </xf>
    <xf numFmtId="0" fontId="11" fillId="0" borderId="51" xfId="3" applyNumberFormat="1" applyFont="1" applyFill="1" applyBorder="1" applyAlignment="1">
      <alignment horizontal="right" vertical="center"/>
    </xf>
    <xf numFmtId="38" fontId="11" fillId="0" borderId="52" xfId="3" applyFont="1" applyFill="1" applyBorder="1" applyAlignment="1">
      <alignment horizontal="right" vertical="center"/>
    </xf>
    <xf numFmtId="198" fontId="11" fillId="0" borderId="53" xfId="0" quotePrefix="1" applyNumberFormat="1" applyFont="1" applyFill="1" applyBorder="1" applyAlignment="1">
      <alignment horizontal="right" vertical="center"/>
    </xf>
    <xf numFmtId="0" fontId="11" fillId="0" borderId="53" xfId="0" applyFont="1" applyFill="1" applyBorder="1" applyAlignment="1">
      <alignment horizontal="right" vertical="center"/>
    </xf>
    <xf numFmtId="0" fontId="11" fillId="0" borderId="53" xfId="3" applyNumberFormat="1" applyFont="1" applyFill="1" applyBorder="1" applyAlignment="1">
      <alignment horizontal="right" vertical="center"/>
    </xf>
    <xf numFmtId="0" fontId="11" fillId="0" borderId="54" xfId="0" applyFont="1" applyFill="1" applyBorder="1" applyAlignment="1">
      <alignment horizontal="right" vertical="center"/>
    </xf>
    <xf numFmtId="198" fontId="11" fillId="0" borderId="55" xfId="0" quotePrefix="1" applyNumberFormat="1" applyFont="1" applyFill="1" applyBorder="1" applyAlignment="1">
      <alignment horizontal="right" vertical="center"/>
    </xf>
    <xf numFmtId="0" fontId="11" fillId="0" borderId="55" xfId="0" applyFont="1" applyFill="1" applyBorder="1" applyAlignment="1">
      <alignment horizontal="right" vertical="center"/>
    </xf>
    <xf numFmtId="0" fontId="11" fillId="0" borderId="55" xfId="3" applyNumberFormat="1" applyFont="1" applyFill="1" applyBorder="1" applyAlignment="1">
      <alignment horizontal="right" vertical="center"/>
    </xf>
    <xf numFmtId="0" fontId="11" fillId="0" borderId="56" xfId="0" applyFont="1" applyFill="1" applyBorder="1" applyAlignment="1">
      <alignment horizontal="right" vertical="center"/>
    </xf>
    <xf numFmtId="38" fontId="11" fillId="0" borderId="57" xfId="3" applyFont="1" applyFill="1" applyBorder="1" applyAlignment="1">
      <alignment horizontal="right" vertical="center"/>
    </xf>
    <xf numFmtId="0" fontId="11" fillId="0" borderId="58" xfId="0" applyFont="1" applyFill="1" applyBorder="1" applyAlignment="1">
      <alignment horizontal="right" vertical="center"/>
    </xf>
    <xf numFmtId="0" fontId="11" fillId="0" borderId="59" xfId="0" applyFont="1" applyFill="1" applyBorder="1" applyAlignment="1">
      <alignment horizontal="right" vertical="center"/>
    </xf>
    <xf numFmtId="176" fontId="11" fillId="0" borderId="14" xfId="3" applyNumberFormat="1" applyFont="1" applyBorder="1" applyAlignment="1">
      <alignment vertical="center"/>
    </xf>
    <xf numFmtId="38" fontId="9" fillId="0" borderId="60" xfId="3" applyFont="1" applyBorder="1" applyAlignment="1">
      <alignment horizontal="center" vertical="center" wrapText="1"/>
    </xf>
    <xf numFmtId="38" fontId="9" fillId="0" borderId="44" xfId="3" applyFont="1" applyBorder="1" applyAlignment="1">
      <alignment horizontal="center" vertical="center" wrapText="1"/>
    </xf>
    <xf numFmtId="38" fontId="9" fillId="0" borderId="61" xfId="3" applyFont="1" applyBorder="1" applyAlignment="1">
      <alignment horizontal="center" vertical="center" wrapText="1"/>
    </xf>
    <xf numFmtId="0" fontId="7" fillId="0" borderId="11" xfId="0" applyFont="1" applyBorder="1" applyAlignment="1">
      <alignment vertical="center"/>
    </xf>
    <xf numFmtId="0" fontId="7" fillId="0" borderId="5" xfId="0" applyFont="1" applyBorder="1" applyAlignment="1">
      <alignment vertical="center"/>
    </xf>
    <xf numFmtId="38" fontId="11" fillId="0" borderId="0" xfId="3" applyFont="1" applyBorder="1" applyAlignment="1">
      <alignment horizontal="left" vertical="center"/>
    </xf>
    <xf numFmtId="0" fontId="7" fillId="6" borderId="0" xfId="0" applyFont="1" applyFill="1" applyAlignment="1">
      <alignment vertical="center"/>
    </xf>
    <xf numFmtId="38" fontId="11" fillId="0" borderId="28" xfId="3" applyFont="1" applyFill="1" applyBorder="1" applyAlignment="1">
      <alignment vertical="center"/>
    </xf>
    <xf numFmtId="41" fontId="42" fillId="0" borderId="0" xfId="0" applyNumberFormat="1" applyFont="1" applyAlignment="1">
      <alignment vertical="center"/>
    </xf>
    <xf numFmtId="0" fontId="42" fillId="0" borderId="0" xfId="0" applyFont="1" applyAlignment="1">
      <alignment vertical="center"/>
    </xf>
    <xf numFmtId="38" fontId="42" fillId="0" borderId="0" xfId="0" applyNumberFormat="1" applyFont="1" applyAlignment="1">
      <alignment vertical="center"/>
    </xf>
    <xf numFmtId="185" fontId="42" fillId="0" borderId="0" xfId="0" applyNumberFormat="1" applyFont="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38" fontId="43" fillId="0" borderId="0" xfId="0" applyNumberFormat="1" applyFont="1" applyAlignment="1">
      <alignment vertical="center"/>
    </xf>
    <xf numFmtId="38" fontId="9" fillId="0" borderId="1" xfId="3" applyFont="1" applyBorder="1" applyAlignment="1">
      <alignment horizontal="right" vertical="center"/>
    </xf>
    <xf numFmtId="38" fontId="11" fillId="0" borderId="8" xfId="3" applyFont="1" applyFill="1" applyBorder="1" applyAlignment="1">
      <alignment horizontal="right" vertical="center"/>
    </xf>
    <xf numFmtId="38" fontId="11" fillId="0" borderId="8" xfId="3" applyFont="1" applyFill="1" applyBorder="1" applyAlignment="1">
      <alignment vertical="center"/>
    </xf>
    <xf numFmtId="38" fontId="11" fillId="0" borderId="20" xfId="3" applyFont="1" applyFill="1" applyBorder="1" applyAlignment="1">
      <alignment vertical="center"/>
    </xf>
    <xf numFmtId="0" fontId="7" fillId="0" borderId="0" xfId="0" applyFont="1" applyBorder="1" applyAlignment="1"/>
    <xf numFmtId="0" fontId="11" fillId="0" borderId="11" xfId="0" applyFont="1" applyBorder="1"/>
    <xf numFmtId="38" fontId="9" fillId="0" borderId="8" xfId="3" applyFont="1" applyFill="1" applyBorder="1" applyAlignment="1">
      <alignment vertical="center"/>
    </xf>
    <xf numFmtId="38" fontId="9" fillId="0" borderId="1" xfId="3" applyFont="1" applyFill="1" applyBorder="1" applyAlignment="1">
      <alignment vertical="center"/>
    </xf>
    <xf numFmtId="38" fontId="9" fillId="0" borderId="20" xfId="3" applyFont="1" applyFill="1" applyBorder="1" applyAlignment="1">
      <alignment vertical="center"/>
    </xf>
    <xf numFmtId="38" fontId="31" fillId="0" borderId="17" xfId="3" applyFont="1" applyFill="1" applyBorder="1"/>
    <xf numFmtId="0" fontId="9" fillId="6" borderId="0" xfId="0" applyFont="1" applyFill="1" applyBorder="1" applyAlignment="1">
      <alignment vertical="center"/>
    </xf>
    <xf numFmtId="198" fontId="11" fillId="0" borderId="26" xfId="3" applyNumberFormat="1" applyFont="1" applyBorder="1" applyAlignment="1">
      <alignment vertical="center"/>
    </xf>
    <xf numFmtId="198" fontId="11" fillId="0" borderId="27" xfId="3" applyNumberFormat="1" applyFont="1" applyBorder="1" applyAlignment="1">
      <alignment vertical="center"/>
    </xf>
    <xf numFmtId="38" fontId="21" fillId="0" borderId="0" xfId="0" applyNumberFormat="1" applyFont="1" applyAlignment="1">
      <alignment horizontal="right" vertical="center"/>
    </xf>
    <xf numFmtId="0" fontId="11" fillId="0" borderId="1" xfId="0" applyFont="1" applyBorder="1" applyAlignment="1">
      <alignment horizontal="center" vertical="center" shrinkToFit="1"/>
    </xf>
    <xf numFmtId="0" fontId="7" fillId="0" borderId="0" xfId="0" applyFont="1" applyAlignment="1">
      <alignment vertical="center" wrapText="1"/>
    </xf>
    <xf numFmtId="38" fontId="7" fillId="0" borderId="66" xfId="3" applyFont="1" applyBorder="1" applyAlignment="1">
      <alignment horizontal="right" vertical="center" wrapText="1"/>
    </xf>
    <xf numFmtId="0" fontId="7" fillId="0" borderId="66" xfId="0" applyFont="1" applyBorder="1" applyAlignment="1">
      <alignment horizontal="right" vertical="center" wrapText="1"/>
    </xf>
    <xf numFmtId="38" fontId="7" fillId="0" borderId="66" xfId="3" applyFont="1" applyBorder="1" applyAlignment="1">
      <alignment horizontal="right" vertical="center"/>
    </xf>
    <xf numFmtId="0" fontId="7" fillId="0" borderId="66" xfId="0" applyFont="1" applyBorder="1" applyAlignment="1">
      <alignment horizontal="right" vertical="center"/>
    </xf>
    <xf numFmtId="40" fontId="11" fillId="0" borderId="8" xfId="3" applyNumberFormat="1" applyFont="1" applyFill="1" applyBorder="1" applyAlignment="1">
      <alignment horizontal="right" vertical="center"/>
    </xf>
    <xf numFmtId="40" fontId="11" fillId="0" borderId="1" xfId="0" applyNumberFormat="1" applyFont="1" applyFill="1" applyBorder="1" applyAlignment="1">
      <alignment horizontal="right" vertical="center"/>
    </xf>
    <xf numFmtId="40" fontId="11" fillId="0" borderId="1" xfId="3" applyNumberFormat="1" applyFont="1" applyFill="1" applyBorder="1" applyAlignment="1">
      <alignment vertical="center"/>
    </xf>
    <xf numFmtId="40" fontId="11" fillId="0" borderId="20" xfId="0" applyNumberFormat="1" applyFont="1" applyFill="1" applyBorder="1" applyAlignment="1">
      <alignment vertical="center"/>
    </xf>
    <xf numFmtId="178" fontId="11" fillId="0" borderId="1" xfId="0" applyNumberFormat="1" applyFont="1" applyBorder="1" applyAlignment="1">
      <alignment vertical="center"/>
    </xf>
    <xf numFmtId="38" fontId="11" fillId="0" borderId="3" xfId="3" applyFont="1" applyBorder="1" applyAlignment="1">
      <alignment horizontal="right" vertical="center"/>
    </xf>
    <xf numFmtId="38" fontId="11" fillId="0" borderId="0" xfId="3" applyFont="1" applyAlignment="1">
      <alignment horizontal="right" vertical="center"/>
    </xf>
    <xf numFmtId="3" fontId="11" fillId="0" borderId="1" xfId="0" applyNumberFormat="1" applyFont="1" applyBorder="1" applyAlignment="1">
      <alignment vertical="center"/>
    </xf>
    <xf numFmtId="3" fontId="12" fillId="0" borderId="17" xfId="0" applyNumberFormat="1" applyFont="1" applyFill="1" applyBorder="1" applyAlignment="1"/>
    <xf numFmtId="3" fontId="12" fillId="0" borderId="17" xfId="0" applyNumberFormat="1" applyFont="1" applyFill="1" applyBorder="1" applyAlignment="1">
      <alignment horizontal="center"/>
    </xf>
    <xf numFmtId="176" fontId="11" fillId="0" borderId="0" xfId="3" applyNumberFormat="1" applyFont="1" applyBorder="1" applyAlignment="1">
      <alignment vertical="center"/>
    </xf>
    <xf numFmtId="0" fontId="7" fillId="0" borderId="0" xfId="0" applyFont="1" applyBorder="1" applyAlignment="1">
      <alignment vertical="center" shrinkToFit="1"/>
    </xf>
    <xf numFmtId="58" fontId="7" fillId="0" borderId="0" xfId="0" applyNumberFormat="1" applyFont="1" applyBorder="1" applyAlignment="1">
      <alignment horizontal="left" vertical="center"/>
    </xf>
    <xf numFmtId="49" fontId="11" fillId="0" borderId="0" xfId="0" applyNumberFormat="1" applyFont="1" applyBorder="1" applyAlignment="1">
      <alignment shrinkToFit="1"/>
    </xf>
    <xf numFmtId="0" fontId="11" fillId="0" borderId="0" xfId="0" applyFont="1" applyBorder="1" applyAlignment="1">
      <alignment shrinkToFit="1"/>
    </xf>
    <xf numFmtId="0" fontId="3" fillId="0" borderId="0" xfId="0" applyFont="1" applyBorder="1" applyAlignment="1">
      <alignment shrinkToFit="1"/>
    </xf>
    <xf numFmtId="0" fontId="11" fillId="0" borderId="11" xfId="0" applyFont="1" applyBorder="1" applyAlignment="1">
      <alignment horizontal="center" vertical="center"/>
    </xf>
    <xf numFmtId="185" fontId="11" fillId="0" borderId="45" xfId="0" applyNumberFormat="1" applyFont="1" applyFill="1" applyBorder="1" applyAlignment="1">
      <alignment vertical="center"/>
    </xf>
    <xf numFmtId="185" fontId="11" fillId="0" borderId="28" xfId="0" applyNumberFormat="1" applyFont="1" applyFill="1" applyBorder="1" applyAlignment="1">
      <alignment vertical="center"/>
    </xf>
    <xf numFmtId="38" fontId="11" fillId="0" borderId="30" xfId="3" applyFont="1" applyBorder="1" applyAlignment="1">
      <alignment vertical="center"/>
    </xf>
    <xf numFmtId="0" fontId="11" fillId="0" borderId="45" xfId="0" applyFont="1" applyBorder="1" applyAlignment="1">
      <alignment vertical="center"/>
    </xf>
    <xf numFmtId="0" fontId="11" fillId="0" borderId="67" xfId="3" applyNumberFormat="1" applyFont="1" applyBorder="1" applyAlignment="1">
      <alignment horizontal="right" vertical="center"/>
    </xf>
    <xf numFmtId="0" fontId="11" fillId="0" borderId="32" xfId="3" applyNumberFormat="1" applyFont="1" applyBorder="1" applyAlignment="1">
      <alignment horizontal="right" vertical="center"/>
    </xf>
    <xf numFmtId="0" fontId="7" fillId="0" borderId="14" xfId="0" applyFont="1" applyBorder="1" applyAlignment="1"/>
    <xf numFmtId="38" fontId="11" fillId="0" borderId="24" xfId="3" applyFont="1" applyBorder="1" applyAlignment="1">
      <alignment vertical="center"/>
    </xf>
    <xf numFmtId="38" fontId="11" fillId="0" borderId="44" xfId="3" applyFont="1" applyBorder="1" applyAlignment="1">
      <alignment vertical="center"/>
    </xf>
    <xf numFmtId="0" fontId="11" fillId="0" borderId="8" xfId="0" applyFont="1" applyBorder="1" applyAlignment="1">
      <alignment horizontal="right" vertical="center"/>
    </xf>
    <xf numFmtId="184" fontId="11" fillId="0" borderId="20" xfId="0" applyNumberFormat="1" applyFont="1" applyBorder="1" applyAlignment="1">
      <alignment horizontal="right" vertical="center"/>
    </xf>
    <xf numFmtId="38" fontId="11" fillId="0" borderId="10" xfId="0" applyNumberFormat="1" applyFont="1" applyBorder="1" applyAlignment="1">
      <alignment horizontal="right" vertical="center"/>
    </xf>
    <xf numFmtId="0" fontId="7" fillId="0" borderId="1" xfId="0" applyFont="1" applyBorder="1" applyAlignment="1" applyProtection="1">
      <alignment horizontal="distributed" vertical="center"/>
      <protection locked="0"/>
    </xf>
    <xf numFmtId="178" fontId="7" fillId="0" borderId="5" xfId="0" applyNumberFormat="1" applyFont="1" applyBorder="1" applyAlignment="1" applyProtection="1">
      <alignment horizontal="center" vertical="center"/>
      <protection locked="0"/>
    </xf>
    <xf numFmtId="0" fontId="7" fillId="0" borderId="40" xfId="0" applyFont="1" applyFill="1" applyBorder="1" applyAlignment="1">
      <alignment horizontal="left"/>
    </xf>
    <xf numFmtId="0" fontId="7" fillId="0" borderId="40" xfId="0" applyFont="1" applyBorder="1" applyAlignment="1">
      <alignment horizontal="center"/>
    </xf>
    <xf numFmtId="0" fontId="8"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distributed" vertical="center" wrapText="1"/>
      <protection locked="0"/>
    </xf>
    <xf numFmtId="0" fontId="7" fillId="0" borderId="0" xfId="0" applyFont="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wrapText="1"/>
      <protection locked="0"/>
    </xf>
    <xf numFmtId="38" fontId="7" fillId="0" borderId="1" xfId="3" applyFont="1" applyFill="1" applyBorder="1" applyAlignment="1" applyProtection="1">
      <alignment horizontal="right" vertical="center" wrapText="1"/>
    </xf>
    <xf numFmtId="202" fontId="7" fillId="0" borderId="1" xfId="0" applyNumberFormat="1" applyFont="1" applyFill="1" applyBorder="1" applyAlignment="1" applyProtection="1">
      <alignment horizontal="right" vertical="center" wrapText="1"/>
    </xf>
    <xf numFmtId="184" fontId="7" fillId="0" borderId="1" xfId="0" applyNumberFormat="1" applyFont="1" applyFill="1" applyBorder="1" applyAlignment="1" applyProtection="1">
      <alignment horizontal="right" vertical="center" wrapText="1"/>
      <protection locked="0"/>
    </xf>
    <xf numFmtId="0" fontId="7" fillId="0" borderId="0" xfId="0" applyFont="1" applyAlignment="1" applyProtection="1">
      <alignment vertical="center"/>
      <protection locked="0"/>
    </xf>
    <xf numFmtId="178" fontId="7" fillId="0" borderId="2" xfId="0" applyNumberFormat="1" applyFont="1" applyBorder="1" applyAlignment="1" applyProtection="1">
      <alignment horizontal="center" vertical="center"/>
      <protection locked="0"/>
    </xf>
    <xf numFmtId="178" fontId="7" fillId="0" borderId="5" xfId="0" applyNumberFormat="1" applyFont="1" applyBorder="1" applyAlignment="1" applyProtection="1">
      <alignment horizontal="center" vertical="center" shrinkToFit="1"/>
      <protection locked="0"/>
    </xf>
    <xf numFmtId="178" fontId="7" fillId="0" borderId="13" xfId="0" applyNumberFormat="1" applyFont="1" applyBorder="1" applyAlignment="1" applyProtection="1">
      <alignment horizontal="center" vertical="center" wrapText="1"/>
      <protection locked="0"/>
    </xf>
    <xf numFmtId="178" fontId="7" fillId="0" borderId="7" xfId="0" applyNumberFormat="1" applyFont="1" applyBorder="1" applyAlignment="1" applyProtection="1">
      <alignment horizontal="center" vertical="center" wrapText="1"/>
      <protection locked="0"/>
    </xf>
    <xf numFmtId="178" fontId="11" fillId="0" borderId="7" xfId="0" applyNumberFormat="1" applyFont="1" applyBorder="1" applyAlignment="1" applyProtection="1">
      <alignment horizontal="center" vertical="center" wrapText="1"/>
      <protection locked="0"/>
    </xf>
    <xf numFmtId="178" fontId="7" fillId="0" borderId="1" xfId="0" applyNumberFormat="1" applyFont="1" applyFill="1" applyBorder="1" applyAlignment="1" applyProtection="1">
      <alignment vertical="center" wrapText="1"/>
      <protection locked="0"/>
    </xf>
    <xf numFmtId="178" fontId="7" fillId="0" borderId="1" xfId="0" applyNumberFormat="1" applyFont="1" applyFill="1" applyBorder="1" applyAlignment="1" applyProtection="1">
      <alignment vertical="center" wrapText="1"/>
    </xf>
    <xf numFmtId="38" fontId="7" fillId="0" borderId="1" xfId="3" applyFont="1" applyFill="1" applyBorder="1" applyAlignment="1" applyProtection="1">
      <alignment horizontal="right" vertical="center" wrapText="1"/>
      <protection locked="0"/>
    </xf>
    <xf numFmtId="178" fontId="7" fillId="0" borderId="1" xfId="0" applyNumberFormat="1" applyFont="1" applyFill="1" applyBorder="1" applyAlignment="1" applyProtection="1">
      <alignment horizontal="right" vertical="center" wrapText="1"/>
      <protection locked="0"/>
    </xf>
    <xf numFmtId="178" fontId="7" fillId="0" borderId="0" xfId="0" applyNumberFormat="1" applyFont="1" applyBorder="1" applyAlignment="1" applyProtection="1">
      <alignment horizontal="center" vertical="center" wrapText="1"/>
      <protection locked="0"/>
    </xf>
    <xf numFmtId="178" fontId="7" fillId="0" borderId="0" xfId="0" applyNumberFormat="1" applyFont="1" applyBorder="1" applyAlignment="1" applyProtection="1">
      <alignment vertical="center" wrapText="1"/>
      <protection locked="0"/>
    </xf>
    <xf numFmtId="178"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0" fontId="7" fillId="0" borderId="8" xfId="0" applyFont="1" applyBorder="1" applyAlignment="1">
      <alignment horizontal="right" vertical="center"/>
    </xf>
    <xf numFmtId="38" fontId="11" fillId="0" borderId="1" xfId="3" applyFont="1" applyFill="1" applyBorder="1" applyAlignment="1">
      <alignment vertical="center" shrinkToFit="1"/>
    </xf>
    <xf numFmtId="38" fontId="11" fillId="0" borderId="1" xfId="3" applyFont="1" applyFill="1" applyBorder="1" applyAlignment="1">
      <alignment vertical="center" wrapText="1"/>
    </xf>
    <xf numFmtId="3" fontId="12" fillId="0" borderId="42" xfId="0" applyNumberFormat="1" applyFont="1" applyFill="1" applyBorder="1" applyAlignment="1"/>
    <xf numFmtId="3" fontId="12" fillId="0" borderId="42" xfId="0" applyNumberFormat="1" applyFont="1" applyFill="1" applyBorder="1" applyAlignment="1">
      <alignment horizontal="center"/>
    </xf>
    <xf numFmtId="3" fontId="12" fillId="0" borderId="25" xfId="0" applyNumberFormat="1" applyFont="1" applyFill="1" applyBorder="1" applyAlignment="1"/>
    <xf numFmtId="3" fontId="12" fillId="0" borderId="31" xfId="0" applyNumberFormat="1" applyFont="1" applyFill="1" applyBorder="1" applyAlignment="1"/>
    <xf numFmtId="0" fontId="11" fillId="0" borderId="28" xfId="0" applyNumberFormat="1" applyFont="1" applyBorder="1" applyAlignment="1">
      <alignment vertical="center"/>
    </xf>
    <xf numFmtId="0" fontId="11" fillId="0" borderId="45" xfId="0" applyNumberFormat="1" applyFont="1" applyBorder="1" applyAlignment="1">
      <alignment vertical="center"/>
    </xf>
    <xf numFmtId="0" fontId="11" fillId="0" borderId="26" xfId="0" applyFont="1" applyBorder="1" applyAlignment="1">
      <alignment horizontal="right" vertical="center"/>
    </xf>
    <xf numFmtId="0" fontId="11" fillId="0" borderId="27" xfId="0" applyFont="1" applyBorder="1" applyAlignment="1">
      <alignment horizontal="right" vertical="center"/>
    </xf>
    <xf numFmtId="191" fontId="11" fillId="0" borderId="0" xfId="0" applyNumberFormat="1" applyFont="1" applyAlignment="1">
      <alignment horizontal="center" vertical="center"/>
    </xf>
    <xf numFmtId="3" fontId="12" fillId="0" borderId="25" xfId="0" applyNumberFormat="1" applyFont="1" applyFill="1" applyBorder="1" applyAlignment="1">
      <alignment horizontal="right"/>
    </xf>
    <xf numFmtId="38" fontId="11" fillId="0" borderId="66" xfId="3" applyFont="1" applyBorder="1" applyAlignment="1">
      <alignment horizontal="right" vertical="center"/>
    </xf>
    <xf numFmtId="38" fontId="7" fillId="0" borderId="1" xfId="3" applyFont="1" applyBorder="1" applyAlignment="1">
      <alignment vertical="center" wrapText="1"/>
    </xf>
    <xf numFmtId="0" fontId="7" fillId="0" borderId="1"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7" fillId="0" borderId="68" xfId="0" applyFont="1" applyBorder="1" applyAlignment="1" applyProtection="1">
      <alignment horizontal="right" vertical="center" wrapText="1"/>
      <protection locked="0"/>
    </xf>
    <xf numFmtId="184" fontId="7" fillId="0" borderId="1" xfId="0" applyNumberFormat="1" applyFont="1" applyBorder="1" applyAlignment="1" applyProtection="1">
      <alignment horizontal="right" vertical="center" wrapText="1"/>
      <protection locked="0"/>
    </xf>
    <xf numFmtId="38" fontId="7" fillId="0" borderId="1" xfId="3" applyFont="1" applyBorder="1" applyAlignment="1" applyProtection="1">
      <alignment vertical="center" wrapText="1"/>
      <protection locked="0"/>
    </xf>
    <xf numFmtId="38" fontId="7" fillId="0" borderId="1" xfId="3" applyFont="1" applyBorder="1" applyAlignment="1" applyProtection="1">
      <alignment horizontal="right" vertical="center" wrapText="1"/>
      <protection locked="0"/>
    </xf>
    <xf numFmtId="38" fontId="7" fillId="0" borderId="68" xfId="3" applyFont="1" applyBorder="1" applyAlignment="1" applyProtection="1">
      <alignment vertical="center" wrapText="1"/>
      <protection locked="0"/>
    </xf>
    <xf numFmtId="183" fontId="7" fillId="0" borderId="68" xfId="0" applyNumberFormat="1" applyFont="1" applyBorder="1" applyAlignment="1" applyProtection="1">
      <alignment vertical="center" wrapText="1"/>
      <protection locked="0"/>
    </xf>
    <xf numFmtId="183" fontId="7" fillId="0" borderId="7" xfId="0" applyNumberFormat="1" applyFont="1" applyBorder="1" applyAlignment="1" applyProtection="1">
      <alignment vertical="center" wrapText="1"/>
      <protection locked="0"/>
    </xf>
    <xf numFmtId="38" fontId="7" fillId="0" borderId="7" xfId="3" applyFont="1" applyBorder="1" applyAlignment="1" applyProtection="1">
      <alignment vertical="center" wrapText="1"/>
      <protection locked="0"/>
    </xf>
    <xf numFmtId="0" fontId="12" fillId="0" borderId="36" xfId="0" applyFont="1" applyBorder="1" applyAlignment="1">
      <alignment horizontal="left"/>
    </xf>
    <xf numFmtId="38" fontId="9" fillId="0" borderId="1" xfId="3" applyFont="1" applyBorder="1" applyAlignment="1">
      <alignment horizontal="right" vertical="center" shrinkToFit="1"/>
    </xf>
    <xf numFmtId="189" fontId="7" fillId="0" borderId="2" xfId="0" applyNumberFormat="1" applyFont="1" applyBorder="1" applyAlignment="1" applyProtection="1">
      <alignment vertical="center"/>
      <protection locked="0"/>
    </xf>
    <xf numFmtId="189" fontId="7" fillId="0" borderId="3" xfId="0" applyNumberFormat="1" applyFont="1" applyBorder="1" applyAlignment="1" applyProtection="1">
      <alignment vertical="center"/>
      <protection locked="0"/>
    </xf>
    <xf numFmtId="189" fontId="7" fillId="0" borderId="4" xfId="0" applyNumberFormat="1" applyFont="1" applyBorder="1" applyAlignment="1" applyProtection="1">
      <alignment vertical="center"/>
      <protection locked="0"/>
    </xf>
    <xf numFmtId="189" fontId="7" fillId="0" borderId="8" xfId="0" applyNumberFormat="1" applyFont="1" applyBorder="1" applyAlignment="1" applyProtection="1">
      <alignment horizontal="center" vertical="center"/>
      <protection locked="0"/>
    </xf>
    <xf numFmtId="189" fontId="7" fillId="0" borderId="13" xfId="0" applyNumberFormat="1" applyFont="1" applyBorder="1" applyAlignment="1" applyProtection="1">
      <alignment vertical="center"/>
      <protection locked="0"/>
    </xf>
    <xf numFmtId="189" fontId="7" fillId="0" borderId="14" xfId="0" applyNumberFormat="1" applyFont="1" applyBorder="1" applyAlignment="1" applyProtection="1">
      <alignment vertical="center"/>
      <protection locked="0"/>
    </xf>
    <xf numFmtId="189" fontId="7" fillId="0" borderId="10" xfId="0" applyNumberFormat="1" applyFont="1" applyBorder="1" applyAlignment="1" applyProtection="1">
      <alignment vertical="center"/>
      <protection locked="0"/>
    </xf>
    <xf numFmtId="189" fontId="7" fillId="0" borderId="68" xfId="0" applyNumberFormat="1" applyFont="1" applyBorder="1" applyAlignment="1" applyProtection="1">
      <alignment horizontal="center" vertical="center"/>
      <protection locked="0"/>
    </xf>
    <xf numFmtId="189" fontId="7" fillId="0" borderId="69" xfId="0" applyNumberFormat="1" applyFont="1" applyBorder="1" applyAlignment="1" applyProtection="1">
      <alignment horizontal="center" vertical="center"/>
      <protection locked="0"/>
    </xf>
    <xf numFmtId="189" fontId="7" fillId="0" borderId="1" xfId="0" applyNumberFormat="1" applyFont="1" applyFill="1" applyBorder="1" applyAlignment="1" applyProtection="1">
      <alignment horizontal="center" vertical="center"/>
      <protection locked="0"/>
    </xf>
    <xf numFmtId="189" fontId="7" fillId="0" borderId="70" xfId="0" applyNumberFormat="1" applyFont="1" applyBorder="1" applyAlignment="1" applyProtection="1">
      <alignment vertical="center"/>
      <protection locked="0"/>
    </xf>
    <xf numFmtId="184" fontId="7" fillId="0" borderId="71" xfId="0" applyNumberFormat="1" applyFont="1" applyBorder="1" applyAlignment="1" applyProtection="1">
      <alignment vertical="center"/>
    </xf>
    <xf numFmtId="184" fontId="7" fillId="0" borderId="72" xfId="0" applyNumberFormat="1" applyFont="1" applyBorder="1" applyAlignment="1" applyProtection="1">
      <alignment vertical="center"/>
    </xf>
    <xf numFmtId="189" fontId="7" fillId="0" borderId="1" xfId="0" applyNumberFormat="1" applyFont="1" applyFill="1" applyBorder="1" applyAlignment="1" applyProtection="1">
      <alignment vertical="center"/>
      <protection locked="0"/>
    </xf>
    <xf numFmtId="184" fontId="7" fillId="0" borderId="1" xfId="0" applyNumberFormat="1" applyFont="1" applyFill="1" applyBorder="1" applyAlignment="1" applyProtection="1">
      <alignment vertical="center"/>
    </xf>
    <xf numFmtId="189" fontId="7" fillId="0" borderId="1" xfId="0" applyNumberFormat="1" applyFont="1" applyBorder="1" applyAlignment="1" applyProtection="1">
      <alignment vertical="center"/>
      <protection locked="0"/>
    </xf>
    <xf numFmtId="184" fontId="7" fillId="0" borderId="1" xfId="0" applyNumberFormat="1" applyFont="1" applyBorder="1" applyAlignment="1" applyProtection="1">
      <alignment vertical="center"/>
      <protection locked="0"/>
    </xf>
    <xf numFmtId="189" fontId="7" fillId="0" borderId="8" xfId="0" applyNumberFormat="1" applyFont="1" applyBorder="1" applyAlignment="1" applyProtection="1">
      <alignment vertical="center"/>
      <protection locked="0"/>
    </xf>
    <xf numFmtId="184" fontId="7" fillId="0" borderId="20" xfId="0" applyNumberFormat="1" applyFont="1" applyBorder="1" applyAlignment="1" applyProtection="1">
      <alignment vertical="center"/>
    </xf>
    <xf numFmtId="189" fontId="7" fillId="0" borderId="12" xfId="0" applyNumberFormat="1" applyFont="1" applyBorder="1" applyAlignment="1" applyProtection="1">
      <alignment vertical="center"/>
      <protection locked="0"/>
    </xf>
    <xf numFmtId="184" fontId="7" fillId="0" borderId="12" xfId="0" applyNumberFormat="1" applyFont="1" applyBorder="1" applyAlignment="1" applyProtection="1">
      <alignment vertical="center"/>
    </xf>
    <xf numFmtId="189" fontId="7" fillId="0" borderId="8" xfId="0" applyNumberFormat="1" applyFont="1" applyBorder="1" applyAlignment="1" applyProtection="1">
      <alignment horizontal="right" vertical="center"/>
      <protection locked="0"/>
    </xf>
    <xf numFmtId="189" fontId="7" fillId="0" borderId="20" xfId="0" applyNumberFormat="1" applyFont="1" applyBorder="1" applyAlignment="1" applyProtection="1">
      <alignment horizontal="right" vertical="center"/>
      <protection locked="0"/>
    </xf>
    <xf numFmtId="184" fontId="7" fillId="0" borderId="20" xfId="0" applyNumberFormat="1" applyFont="1" applyBorder="1" applyAlignment="1" applyProtection="1">
      <alignment horizontal="center" vertical="center"/>
    </xf>
    <xf numFmtId="189" fontId="7" fillId="0" borderId="12" xfId="0" applyNumberFormat="1" applyFont="1" applyBorder="1" applyAlignment="1" applyProtection="1">
      <alignment horizontal="center" vertical="center"/>
      <protection locked="0"/>
    </xf>
    <xf numFmtId="184" fontId="7" fillId="0" borderId="12" xfId="0" applyNumberFormat="1" applyFont="1" applyBorder="1" applyAlignment="1" applyProtection="1">
      <alignment horizontal="center" vertical="center"/>
    </xf>
    <xf numFmtId="200" fontId="7" fillId="0" borderId="69" xfId="0" applyNumberFormat="1" applyFont="1" applyBorder="1" applyAlignment="1" applyProtection="1">
      <alignment vertical="center"/>
    </xf>
    <xf numFmtId="201" fontId="7" fillId="0" borderId="73" xfId="0" applyNumberFormat="1" applyFont="1" applyBorder="1" applyAlignment="1" applyProtection="1">
      <alignment vertical="center"/>
    </xf>
    <xf numFmtId="200" fontId="7" fillId="0" borderId="74" xfId="0" applyNumberFormat="1" applyFont="1" applyBorder="1" applyAlignment="1" applyProtection="1">
      <alignment vertical="center"/>
    </xf>
    <xf numFmtId="201" fontId="7" fillId="0" borderId="74" xfId="0" applyNumberFormat="1" applyFont="1" applyBorder="1" applyAlignment="1" applyProtection="1">
      <alignment vertical="center"/>
    </xf>
    <xf numFmtId="200" fontId="7" fillId="0" borderId="68" xfId="0" applyNumberFormat="1" applyFont="1" applyFill="1" applyBorder="1" applyAlignment="1" applyProtection="1">
      <alignment vertical="center"/>
    </xf>
    <xf numFmtId="183" fontId="7" fillId="0" borderId="68" xfId="0" applyNumberFormat="1" applyFont="1" applyFill="1" applyBorder="1" applyAlignment="1" applyProtection="1">
      <alignment vertical="center"/>
    </xf>
    <xf numFmtId="184" fontId="7" fillId="0" borderId="68" xfId="0" applyNumberFormat="1" applyFont="1" applyFill="1" applyBorder="1" applyAlignment="1" applyProtection="1">
      <alignment vertical="center"/>
    </xf>
    <xf numFmtId="184" fontId="7" fillId="0" borderId="10" xfId="0" applyNumberFormat="1" applyFont="1" applyBorder="1" applyAlignment="1" applyProtection="1">
      <alignment vertical="center"/>
    </xf>
    <xf numFmtId="184" fontId="7" fillId="0" borderId="14" xfId="0" applyNumberFormat="1" applyFont="1" applyBorder="1" applyAlignment="1" applyProtection="1">
      <alignment vertical="center"/>
    </xf>
    <xf numFmtId="189" fontId="7" fillId="0" borderId="7" xfId="0" applyNumberFormat="1" applyFont="1" applyFill="1" applyBorder="1" applyAlignment="1" applyProtection="1">
      <alignment vertical="center"/>
      <protection locked="0"/>
    </xf>
    <xf numFmtId="184" fontId="7" fillId="0" borderId="7" xfId="0" applyNumberFormat="1" applyFont="1" applyFill="1" applyBorder="1" applyAlignment="1" applyProtection="1">
      <alignment vertical="center"/>
    </xf>
    <xf numFmtId="189" fontId="7" fillId="0" borderId="9" xfId="0" applyNumberFormat="1" applyFont="1" applyBorder="1" applyAlignment="1" applyProtection="1">
      <alignment horizontal="distributed" vertical="center"/>
      <protection locked="0"/>
    </xf>
    <xf numFmtId="189" fontId="7" fillId="0" borderId="1" xfId="0" applyNumberFormat="1" applyFont="1" applyFill="1" applyBorder="1" applyAlignment="1" applyProtection="1">
      <alignment horizontal="right" vertical="center"/>
      <protection locked="0"/>
    </xf>
    <xf numFmtId="189" fontId="7" fillId="0" borderId="7" xfId="0" applyNumberFormat="1" applyFont="1" applyBorder="1" applyAlignment="1" applyProtection="1">
      <alignment horizontal="distributed" vertical="center"/>
      <protection locked="0"/>
    </xf>
    <xf numFmtId="189" fontId="17" fillId="8" borderId="8" xfId="0" applyNumberFormat="1" applyFont="1" applyFill="1" applyBorder="1" applyAlignment="1" applyProtection="1">
      <alignment vertical="center"/>
    </xf>
    <xf numFmtId="184" fontId="17" fillId="8" borderId="20" xfId="0" applyNumberFormat="1" applyFont="1" applyFill="1" applyBorder="1" applyAlignment="1" applyProtection="1">
      <alignment vertical="center"/>
    </xf>
    <xf numFmtId="189" fontId="17" fillId="8" borderId="12" xfId="0" applyNumberFormat="1" applyFont="1" applyFill="1" applyBorder="1" applyAlignment="1" applyProtection="1">
      <alignment vertical="center"/>
    </xf>
    <xf numFmtId="184" fontId="17" fillId="8" borderId="12" xfId="0" applyNumberFormat="1" applyFont="1" applyFill="1" applyBorder="1" applyAlignment="1" applyProtection="1">
      <alignment vertical="center"/>
    </xf>
    <xf numFmtId="189" fontId="17" fillId="8" borderId="1" xfId="0" applyNumberFormat="1" applyFont="1" applyFill="1" applyBorder="1" applyAlignment="1" applyProtection="1">
      <alignment vertical="center"/>
    </xf>
    <xf numFmtId="184" fontId="17" fillId="8" borderId="1" xfId="0" applyNumberFormat="1" applyFont="1" applyFill="1" applyBorder="1" applyAlignment="1" applyProtection="1">
      <alignment vertical="center"/>
    </xf>
    <xf numFmtId="189" fontId="7" fillId="0" borderId="8" xfId="0" applyNumberFormat="1" applyFont="1" applyBorder="1" applyAlignment="1" applyProtection="1">
      <alignment vertical="center"/>
    </xf>
    <xf numFmtId="189" fontId="7" fillId="0" borderId="12" xfId="0" applyNumberFormat="1" applyFont="1" applyBorder="1" applyAlignment="1" applyProtection="1">
      <alignment vertical="center"/>
    </xf>
    <xf numFmtId="189" fontId="7" fillId="0" borderId="1" xfId="0" applyNumberFormat="1" applyFont="1" applyFill="1" applyBorder="1" applyAlignment="1" applyProtection="1">
      <alignment vertical="center"/>
    </xf>
    <xf numFmtId="189" fontId="7" fillId="0" borderId="5" xfId="0" applyNumberFormat="1" applyFont="1" applyBorder="1" applyAlignment="1" applyProtection="1">
      <alignment vertical="center"/>
      <protection locked="0"/>
    </xf>
    <xf numFmtId="189" fontId="7" fillId="0" borderId="20" xfId="0" applyNumberFormat="1" applyFont="1" applyBorder="1" applyAlignment="1" applyProtection="1">
      <alignment vertical="center"/>
      <protection locked="0"/>
    </xf>
    <xf numFmtId="189" fontId="7" fillId="0" borderId="7" xfId="0" applyNumberFormat="1" applyFont="1" applyBorder="1" applyAlignment="1" applyProtection="1">
      <alignment vertical="center"/>
      <protection locked="0"/>
    </xf>
    <xf numFmtId="187" fontId="7" fillId="0" borderId="68" xfId="0" applyNumberFormat="1" applyFont="1" applyFill="1" applyBorder="1" applyAlignment="1" applyProtection="1">
      <alignment vertical="center"/>
    </xf>
    <xf numFmtId="187" fontId="7" fillId="0" borderId="7" xfId="0" applyNumberFormat="1" applyFont="1" applyFill="1" applyBorder="1" applyAlignment="1" applyProtection="1">
      <alignment vertical="center"/>
    </xf>
    <xf numFmtId="187" fontId="7" fillId="0" borderId="1" xfId="0" applyNumberFormat="1" applyFont="1" applyFill="1" applyBorder="1" applyAlignment="1" applyProtection="1">
      <alignment vertical="center"/>
    </xf>
    <xf numFmtId="189" fontId="7" fillId="0" borderId="9" xfId="0" applyNumberFormat="1" applyFont="1" applyBorder="1" applyAlignment="1" applyProtection="1">
      <alignment vertical="center"/>
      <protection locked="0"/>
    </xf>
    <xf numFmtId="189" fontId="7" fillId="0" borderId="13" xfId="0" applyNumberFormat="1" applyFont="1" applyBorder="1" applyAlignment="1" applyProtection="1">
      <alignment vertical="center"/>
    </xf>
    <xf numFmtId="189" fontId="7" fillId="0" borderId="14" xfId="0" applyNumberFormat="1" applyFont="1" applyBorder="1" applyAlignment="1" applyProtection="1">
      <alignment vertical="center"/>
    </xf>
    <xf numFmtId="189" fontId="7" fillId="0" borderId="7" xfId="0" applyNumberFormat="1" applyFont="1" applyFill="1" applyBorder="1" applyAlignment="1" applyProtection="1">
      <alignment vertical="center"/>
    </xf>
    <xf numFmtId="189" fontId="7" fillId="0" borderId="1" xfId="0" applyNumberFormat="1" applyFont="1" applyBorder="1" applyAlignment="1" applyProtection="1">
      <alignment horizontal="distributed" vertical="center"/>
      <protection locked="0"/>
    </xf>
    <xf numFmtId="189" fontId="7" fillId="0" borderId="6" xfId="0" applyNumberFormat="1" applyFont="1" applyBorder="1" applyAlignment="1" applyProtection="1">
      <alignment vertical="center"/>
      <protection locked="0"/>
    </xf>
    <xf numFmtId="184" fontId="7" fillId="0" borderId="1" xfId="0" applyNumberFormat="1" applyFont="1" applyFill="1" applyBorder="1" applyAlignment="1" applyProtection="1">
      <alignment horizontal="right" vertical="center"/>
    </xf>
    <xf numFmtId="189" fontId="7" fillId="0" borderId="1" xfId="0" applyNumberFormat="1" applyFont="1" applyFill="1" applyBorder="1" applyAlignment="1" applyProtection="1">
      <alignment horizontal="right" vertical="center"/>
    </xf>
    <xf numFmtId="200" fontId="7" fillId="0" borderId="8" xfId="0" applyNumberFormat="1" applyFont="1" applyBorder="1" applyAlignment="1" applyProtection="1">
      <alignment vertical="center"/>
    </xf>
    <xf numFmtId="201" fontId="7" fillId="0" borderId="20" xfId="0" applyNumberFormat="1" applyFont="1" applyBorder="1" applyAlignment="1" applyProtection="1">
      <alignment vertical="center"/>
    </xf>
    <xf numFmtId="200" fontId="7" fillId="0" borderId="12" xfId="0" applyNumberFormat="1" applyFont="1" applyBorder="1" applyAlignment="1" applyProtection="1">
      <alignment vertical="center"/>
    </xf>
    <xf numFmtId="201" fontId="7" fillId="0" borderId="12" xfId="0" applyNumberFormat="1" applyFont="1" applyBorder="1" applyAlignment="1" applyProtection="1">
      <alignment vertical="center"/>
    </xf>
    <xf numFmtId="200" fontId="7" fillId="0" borderId="1" xfId="0" applyNumberFormat="1" applyFont="1" applyFill="1" applyBorder="1" applyAlignment="1" applyProtection="1">
      <alignment vertical="center"/>
    </xf>
    <xf numFmtId="203" fontId="7" fillId="0" borderId="1" xfId="0" applyNumberFormat="1" applyFont="1" applyFill="1" applyBorder="1" applyAlignment="1" applyProtection="1">
      <alignment vertical="center"/>
    </xf>
    <xf numFmtId="189" fontId="17" fillId="8" borderId="69" xfId="0" applyNumberFormat="1" applyFont="1" applyFill="1" applyBorder="1" applyAlignment="1" applyProtection="1">
      <alignment vertical="center"/>
    </xf>
    <xf numFmtId="184" fontId="17" fillId="8" borderId="73" xfId="0" applyNumberFormat="1" applyFont="1" applyFill="1" applyBorder="1" applyAlignment="1" applyProtection="1">
      <alignment vertical="center"/>
    </xf>
    <xf numFmtId="189" fontId="17" fillId="8" borderId="74" xfId="0" applyNumberFormat="1" applyFont="1" applyFill="1" applyBorder="1" applyAlignment="1" applyProtection="1">
      <alignment vertical="center"/>
    </xf>
    <xf numFmtId="184" fontId="17" fillId="8" borderId="74" xfId="0" applyNumberFormat="1" applyFont="1" applyFill="1" applyBorder="1" applyAlignment="1" applyProtection="1">
      <alignment vertical="center"/>
    </xf>
    <xf numFmtId="189" fontId="11" fillId="0" borderId="1" xfId="0" applyNumberFormat="1" applyFont="1" applyBorder="1" applyAlignment="1" applyProtection="1">
      <alignment vertical="center" shrinkToFit="1"/>
      <protection locked="0"/>
    </xf>
    <xf numFmtId="0" fontId="11" fillId="0" borderId="14" xfId="0" applyFont="1" applyBorder="1" applyAlignment="1">
      <alignment vertical="top"/>
    </xf>
    <xf numFmtId="205" fontId="11" fillId="0" borderId="1" xfId="3" applyNumberFormat="1" applyFont="1" applyBorder="1" applyAlignment="1">
      <alignment horizontal="right" vertical="center"/>
    </xf>
    <xf numFmtId="205" fontId="11" fillId="0" borderId="1" xfId="3" applyNumberFormat="1" applyFont="1" applyBorder="1" applyAlignment="1">
      <alignment vertical="center"/>
    </xf>
    <xf numFmtId="38" fontId="11" fillId="0" borderId="75" xfId="3" applyFont="1" applyBorder="1" applyAlignment="1">
      <alignment vertical="center"/>
    </xf>
    <xf numFmtId="0" fontId="11" fillId="0" borderId="76" xfId="0" applyFont="1" applyBorder="1" applyAlignment="1">
      <alignment vertical="center"/>
    </xf>
    <xf numFmtId="38" fontId="11" fillId="0" borderId="75" xfId="3" applyFont="1" applyBorder="1" applyAlignment="1">
      <alignment horizontal="right" vertical="center"/>
    </xf>
    <xf numFmtId="0" fontId="11" fillId="0" borderId="76" xfId="0" applyFont="1" applyBorder="1" applyAlignment="1">
      <alignment horizontal="right" vertical="center"/>
    </xf>
    <xf numFmtId="38" fontId="11" fillId="0" borderId="67" xfId="3" applyFont="1" applyBorder="1" applyAlignment="1">
      <alignment vertical="center"/>
    </xf>
    <xf numFmtId="204" fontId="25" fillId="0" borderId="38" xfId="0" applyNumberFormat="1" applyFont="1" applyFill="1" applyBorder="1" applyAlignment="1">
      <alignment horizontal="right" vertical="center" wrapText="1"/>
    </xf>
    <xf numFmtId="204" fontId="25" fillId="0" borderId="37" xfId="0" applyNumberFormat="1" applyFont="1" applyFill="1" applyBorder="1" applyAlignment="1">
      <alignment horizontal="right" vertical="center" wrapText="1"/>
    </xf>
    <xf numFmtId="204" fontId="25" fillId="0" borderId="40" xfId="0" applyNumberFormat="1" applyFont="1" applyFill="1" applyBorder="1" applyAlignment="1">
      <alignment horizontal="right" vertical="center" wrapText="1"/>
    </xf>
    <xf numFmtId="204" fontId="25" fillId="0" borderId="15" xfId="0" applyNumberFormat="1" applyFont="1" applyFill="1" applyBorder="1" applyAlignment="1">
      <alignment horizontal="right" vertical="center" wrapText="1"/>
    </xf>
    <xf numFmtId="0" fontId="11" fillId="0" borderId="14" xfId="0" applyFont="1" applyBorder="1" applyAlignment="1">
      <alignment vertical="center" wrapText="1"/>
    </xf>
    <xf numFmtId="0" fontId="7" fillId="0" borderId="12" xfId="0" applyFont="1" applyBorder="1" applyAlignment="1">
      <alignment vertical="center"/>
    </xf>
    <xf numFmtId="204" fontId="11" fillId="0" borderId="1" xfId="0" applyNumberFormat="1" applyFont="1" applyBorder="1" applyAlignment="1">
      <alignment horizontal="right" vertical="center"/>
    </xf>
    <xf numFmtId="204" fontId="31" fillId="0" borderId="16" xfId="3" applyNumberFormat="1" applyFont="1" applyFill="1" applyBorder="1" applyAlignment="1">
      <alignment horizontal="right"/>
    </xf>
    <xf numFmtId="205" fontId="31" fillId="0" borderId="16" xfId="3" applyNumberFormat="1" applyFont="1" applyFill="1" applyBorder="1" applyAlignment="1">
      <alignment horizontal="right"/>
    </xf>
    <xf numFmtId="0" fontId="11" fillId="0" borderId="14" xfId="0" applyFont="1" applyBorder="1" applyAlignment="1">
      <alignment horizontal="right" vertical="top"/>
    </xf>
    <xf numFmtId="189" fontId="7" fillId="0" borderId="7" xfId="3" applyNumberFormat="1" applyFont="1" applyBorder="1" applyAlignment="1">
      <alignment horizontal="right"/>
    </xf>
    <xf numFmtId="0" fontId="11" fillId="0" borderId="14" xfId="0" applyFont="1" applyBorder="1" applyAlignment="1">
      <alignment vertical="top" wrapText="1"/>
    </xf>
    <xf numFmtId="0" fontId="9" fillId="0" borderId="0" xfId="0" applyFont="1" applyFill="1" applyBorder="1" applyAlignment="1">
      <alignment horizontal="center" vertical="center"/>
    </xf>
    <xf numFmtId="38" fontId="9" fillId="0" borderId="0" xfId="3" applyFont="1" applyFill="1" applyBorder="1" applyAlignment="1">
      <alignment horizontal="center" vertical="center"/>
    </xf>
    <xf numFmtId="38" fontId="12" fillId="0" borderId="5" xfId="3" applyFont="1" applyFill="1" applyBorder="1"/>
    <xf numFmtId="38" fontId="12" fillId="0" borderId="16" xfId="3" applyFont="1" applyFill="1" applyBorder="1"/>
    <xf numFmtId="38" fontId="12" fillId="0" borderId="7" xfId="3" applyFont="1" applyFill="1" applyBorder="1"/>
    <xf numFmtId="38" fontId="12" fillId="0" borderId="15" xfId="3" applyFont="1" applyFill="1" applyBorder="1"/>
    <xf numFmtId="38" fontId="12" fillId="0" borderId="17" xfId="3" applyFont="1" applyFill="1" applyBorder="1"/>
    <xf numFmtId="0" fontId="12" fillId="0" borderId="0" xfId="0" applyFont="1"/>
    <xf numFmtId="0" fontId="25" fillId="0" borderId="3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4" xfId="0" applyFont="1" applyFill="1" applyBorder="1" applyAlignment="1">
      <alignment vertical="center"/>
    </xf>
    <xf numFmtId="0" fontId="25"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38" fontId="11" fillId="0" borderId="1" xfId="3" applyNumberFormat="1" applyFont="1" applyFill="1" applyBorder="1" applyAlignment="1">
      <alignment vertical="center"/>
    </xf>
    <xf numFmtId="182" fontId="7" fillId="0" borderId="1" xfId="3" applyNumberFormat="1" applyFont="1" applyBorder="1" applyAlignment="1">
      <alignment horizontal="right" vertical="center"/>
    </xf>
    <xf numFmtId="0" fontId="11" fillId="0" borderId="77" xfId="0" applyFont="1" applyFill="1" applyBorder="1" applyAlignment="1">
      <alignment horizontal="right" vertical="center"/>
    </xf>
    <xf numFmtId="198" fontId="11" fillId="0" borderId="78" xfId="0" quotePrefix="1" applyNumberFormat="1" applyFont="1" applyFill="1" applyBorder="1" applyAlignment="1">
      <alignment horizontal="right" vertical="center"/>
    </xf>
    <xf numFmtId="0" fontId="11" fillId="0" borderId="78" xfId="0" applyFont="1" applyFill="1" applyBorder="1" applyAlignment="1">
      <alignment horizontal="right" vertical="center"/>
    </xf>
    <xf numFmtId="0" fontId="11" fillId="0" borderId="78" xfId="3" applyNumberFormat="1" applyFont="1" applyFill="1" applyBorder="1" applyAlignment="1">
      <alignment horizontal="right" vertical="center"/>
    </xf>
    <xf numFmtId="0" fontId="11" fillId="0" borderId="79" xfId="0" applyFont="1" applyFill="1" applyBorder="1" applyAlignment="1">
      <alignment horizontal="right" vertical="center"/>
    </xf>
    <xf numFmtId="185" fontId="11" fillId="0" borderId="29" xfId="0" applyNumberFormat="1" applyFont="1" applyFill="1" applyBorder="1" applyAlignment="1">
      <alignment vertical="center"/>
    </xf>
    <xf numFmtId="0" fontId="9" fillId="0" borderId="62" xfId="0" applyFont="1" applyBorder="1" applyAlignment="1">
      <alignment vertical="center"/>
    </xf>
    <xf numFmtId="0" fontId="9" fillId="0" borderId="48"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80" xfId="0" applyFont="1" applyBorder="1" applyAlignment="1">
      <alignment horizontal="right" vertical="center"/>
    </xf>
    <xf numFmtId="0" fontId="11" fillId="0" borderId="81" xfId="0" applyFont="1" applyBorder="1" applyAlignment="1">
      <alignment horizontal="right" vertical="center"/>
    </xf>
    <xf numFmtId="205" fontId="25" fillId="0" borderId="38" xfId="0" applyNumberFormat="1" applyFont="1" applyFill="1" applyBorder="1" applyAlignment="1">
      <alignment horizontal="right" vertical="center" wrapText="1"/>
    </xf>
    <xf numFmtId="199" fontId="7" fillId="0" borderId="11" xfId="0" applyNumberFormat="1" applyFont="1" applyBorder="1" applyAlignment="1" applyProtection="1">
      <alignment vertical="center"/>
      <protection locked="0"/>
    </xf>
    <xf numFmtId="178" fontId="11" fillId="0" borderId="1" xfId="0" applyNumberFormat="1" applyFont="1" applyBorder="1" applyAlignment="1">
      <alignment horizontal="right" vertical="center"/>
    </xf>
    <xf numFmtId="0" fontId="11" fillId="0" borderId="82" xfId="3" applyNumberFormat="1" applyFont="1" applyBorder="1" applyAlignment="1">
      <alignment horizontal="right" vertical="center"/>
    </xf>
    <xf numFmtId="0" fontId="11" fillId="0" borderId="25" xfId="3" applyNumberFormat="1" applyFont="1" applyBorder="1" applyAlignment="1">
      <alignment horizontal="right" vertical="center"/>
    </xf>
    <xf numFmtId="0" fontId="11" fillId="0" borderId="31" xfId="3" applyNumberFormat="1" applyFont="1" applyBorder="1" applyAlignment="1">
      <alignment horizontal="right" vertical="center"/>
    </xf>
    <xf numFmtId="0" fontId="9" fillId="0" borderId="38" xfId="0" applyFont="1" applyBorder="1" applyAlignment="1">
      <alignment horizontal="left" shrinkToFit="1"/>
    </xf>
    <xf numFmtId="0" fontId="7" fillId="0" borderId="9" xfId="0" applyFont="1" applyFill="1" applyBorder="1" applyAlignment="1">
      <alignment horizontal="left" wrapText="1" shrinkToFit="1"/>
    </xf>
    <xf numFmtId="49" fontId="7" fillId="0" borderId="7" xfId="0" applyNumberFormat="1" applyFont="1" applyBorder="1" applyAlignment="1">
      <alignment horizontal="left"/>
    </xf>
    <xf numFmtId="38" fontId="25" fillId="0" borderId="15" xfId="3" applyFont="1" applyFill="1" applyBorder="1" applyAlignment="1">
      <alignment horizontal="right" vertical="center" wrapText="1"/>
    </xf>
    <xf numFmtId="205" fontId="25" fillId="0" borderId="15" xfId="0" applyNumberFormat="1" applyFont="1" applyFill="1" applyBorder="1" applyAlignment="1">
      <alignment horizontal="right" vertical="center" wrapText="1"/>
    </xf>
    <xf numFmtId="205" fontId="25" fillId="0" borderId="37" xfId="0" applyNumberFormat="1" applyFont="1" applyFill="1" applyBorder="1" applyAlignment="1">
      <alignment horizontal="right" vertical="center" wrapText="1"/>
    </xf>
    <xf numFmtId="203" fontId="7" fillId="0" borderId="1" xfId="3" applyNumberFormat="1" applyFont="1" applyFill="1" applyBorder="1" applyAlignment="1">
      <alignment horizontal="right"/>
    </xf>
    <xf numFmtId="38" fontId="7" fillId="0" borderId="83" xfId="3" applyFont="1" applyBorder="1" applyAlignment="1">
      <alignment horizontal="right"/>
    </xf>
    <xf numFmtId="0" fontId="7" fillId="0" borderId="11" xfId="0" applyFont="1" applyBorder="1" applyAlignment="1"/>
    <xf numFmtId="0" fontId="7" fillId="0" borderId="6" xfId="0" applyFont="1" applyBorder="1" applyAlignment="1"/>
    <xf numFmtId="0" fontId="7" fillId="0" borderId="2" xfId="0" applyFont="1" applyBorder="1" applyAlignment="1">
      <alignment horizontal="left"/>
    </xf>
    <xf numFmtId="0" fontId="11" fillId="0" borderId="11" xfId="0" applyFont="1" applyBorder="1" applyAlignment="1">
      <alignment horizontal="left"/>
    </xf>
    <xf numFmtId="0" fontId="7" fillId="0" borderId="6" xfId="0" applyFont="1" applyBorder="1" applyAlignment="1">
      <alignment horizontal="left" shrinkToFit="1"/>
    </xf>
    <xf numFmtId="0" fontId="7" fillId="0" borderId="50" xfId="0" applyFont="1" applyFill="1" applyBorder="1" applyAlignment="1">
      <alignment horizontal="left" shrinkToFit="1"/>
    </xf>
    <xf numFmtId="0" fontId="7" fillId="0" borderId="10" xfId="0" applyFont="1" applyFill="1" applyBorder="1" applyAlignment="1">
      <alignment horizontal="left" shrinkToFit="1"/>
    </xf>
    <xf numFmtId="0" fontId="7" fillId="0" borderId="84" xfId="0" applyFont="1" applyBorder="1" applyAlignment="1">
      <alignment horizontal="left" shrinkToFit="1"/>
    </xf>
    <xf numFmtId="38" fontId="9" fillId="0" borderId="14" xfId="3" applyFont="1" applyBorder="1" applyAlignment="1">
      <alignment vertical="center"/>
    </xf>
    <xf numFmtId="0" fontId="9" fillId="0" borderId="0" xfId="0" applyFont="1" applyBorder="1" applyAlignment="1">
      <alignment vertical="center" shrinkToFit="1"/>
    </xf>
    <xf numFmtId="38" fontId="18" fillId="0" borderId="0" xfId="3" applyFont="1" applyBorder="1" applyAlignment="1">
      <alignment vertical="center"/>
    </xf>
    <xf numFmtId="38" fontId="7" fillId="0" borderId="66" xfId="3" applyFont="1" applyBorder="1" applyAlignment="1">
      <alignment vertical="center"/>
    </xf>
    <xf numFmtId="0" fontId="7" fillId="0" borderId="66" xfId="0" applyFont="1" applyBorder="1" applyAlignment="1"/>
    <xf numFmtId="3" fontId="7" fillId="0" borderId="66" xfId="0" applyNumberFormat="1" applyFont="1" applyBorder="1" applyAlignment="1"/>
    <xf numFmtId="3" fontId="7" fillId="0" borderId="1" xfId="0" applyNumberFormat="1" applyFont="1" applyBorder="1" applyAlignment="1">
      <alignment horizontal="right" vertical="center"/>
    </xf>
    <xf numFmtId="0" fontId="35" fillId="9" borderId="0" xfId="0" applyFont="1" applyFill="1" applyBorder="1" applyAlignment="1">
      <alignment vertical="center"/>
    </xf>
    <xf numFmtId="0" fontId="39" fillId="9" borderId="0" xfId="0" applyFont="1" applyFill="1" applyAlignment="1">
      <alignment vertical="center"/>
    </xf>
    <xf numFmtId="0" fontId="37" fillId="9" borderId="0" xfId="0" applyFont="1" applyFill="1" applyAlignment="1">
      <alignment vertical="center"/>
    </xf>
    <xf numFmtId="0" fontId="11" fillId="9" borderId="0" xfId="0" applyFont="1" applyFill="1" applyAlignment="1">
      <alignment vertical="center"/>
    </xf>
    <xf numFmtId="0" fontId="34" fillId="0" borderId="0" xfId="0" applyFont="1" applyAlignment="1">
      <alignment horizont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7" xfId="0" applyFont="1" applyBorder="1" applyAlignment="1">
      <alignment horizontal="center" vertical="center"/>
    </xf>
    <xf numFmtId="0" fontId="7" fillId="0" borderId="8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85" xfId="0" applyFont="1" applyBorder="1" applyAlignment="1">
      <alignment horizontal="center" vertical="center"/>
    </xf>
    <xf numFmtId="0" fontId="7" fillId="0" borderId="20" xfId="0" applyFont="1" applyBorder="1" applyAlignment="1">
      <alignment horizontal="center" vertical="center"/>
    </xf>
    <xf numFmtId="0" fontId="7" fillId="0" borderId="88"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20" xfId="0" applyFont="1" applyBorder="1" applyAlignment="1">
      <alignment horizontal="left" vertical="center"/>
    </xf>
    <xf numFmtId="0" fontId="7" fillId="0" borderId="3"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8"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90" fontId="7" fillId="0" borderId="43" xfId="0" applyNumberFormat="1" applyFont="1" applyBorder="1" applyAlignment="1">
      <alignment horizontal="right" vertical="center"/>
    </xf>
    <xf numFmtId="190" fontId="7" fillId="0" borderId="89" xfId="0" applyNumberFormat="1" applyFont="1" applyBorder="1" applyAlignment="1">
      <alignment horizontal="right" vertical="center"/>
    </xf>
    <xf numFmtId="190" fontId="7" fillId="0" borderId="39" xfId="0" applyNumberFormat="1" applyFont="1" applyBorder="1" applyAlignment="1">
      <alignment horizontal="right" vertical="center"/>
    </xf>
    <xf numFmtId="190" fontId="7" fillId="0" borderId="48" xfId="0" applyNumberFormat="1" applyFont="1" applyBorder="1" applyAlignment="1">
      <alignment horizontal="right" vertical="center"/>
    </xf>
    <xf numFmtId="190" fontId="7" fillId="0" borderId="90" xfId="0" applyNumberFormat="1" applyFont="1" applyBorder="1" applyAlignment="1">
      <alignment horizontal="right" vertical="center"/>
    </xf>
    <xf numFmtId="190" fontId="7" fillId="0" borderId="81" xfId="0" applyNumberFormat="1" applyFont="1" applyBorder="1" applyAlignment="1">
      <alignment horizontal="right" vertical="center"/>
    </xf>
    <xf numFmtId="190" fontId="7" fillId="0" borderId="38" xfId="0" applyNumberFormat="1" applyFont="1" applyBorder="1" applyAlignment="1">
      <alignment horizontal="center" vertical="center"/>
    </xf>
    <xf numFmtId="0" fontId="11" fillId="0" borderId="14" xfId="0" applyFont="1" applyBorder="1" applyAlignment="1">
      <alignment horizontal="right" vertical="center"/>
    </xf>
    <xf numFmtId="0" fontId="0" fillId="0" borderId="14" xfId="0" applyBorder="1" applyAlignment="1">
      <alignment horizontal="right" vertical="center"/>
    </xf>
    <xf numFmtId="190" fontId="7" fillId="0" borderId="43" xfId="0" applyNumberFormat="1" applyFont="1" applyBorder="1" applyAlignment="1">
      <alignment horizontal="center" vertical="center"/>
    </xf>
    <xf numFmtId="190" fontId="7" fillId="0" borderId="89" xfId="0" applyNumberFormat="1" applyFont="1" applyBorder="1" applyAlignment="1">
      <alignment horizontal="center" vertical="center"/>
    </xf>
    <xf numFmtId="190" fontId="7" fillId="0" borderId="39" xfId="0" applyNumberFormat="1" applyFont="1" applyBorder="1" applyAlignment="1">
      <alignment horizontal="center" vertical="center"/>
    </xf>
    <xf numFmtId="38" fontId="7" fillId="0" borderId="43" xfId="3" applyFont="1" applyFill="1" applyBorder="1" applyAlignment="1">
      <alignment horizontal="right" vertical="center"/>
    </xf>
    <xf numFmtId="38" fontId="7" fillId="0" borderId="89" xfId="3" applyFont="1" applyFill="1" applyBorder="1" applyAlignment="1">
      <alignment horizontal="right" vertical="center"/>
    </xf>
    <xf numFmtId="38" fontId="7" fillId="0" borderId="39" xfId="3" applyFont="1" applyFill="1" applyBorder="1" applyAlignment="1">
      <alignment horizontal="right" vertical="center"/>
    </xf>
    <xf numFmtId="0" fontId="7" fillId="0" borderId="48" xfId="0" applyFont="1" applyBorder="1" applyAlignment="1">
      <alignment horizontal="center" vertical="center"/>
    </xf>
    <xf numFmtId="0" fontId="7" fillId="0" borderId="90" xfId="0" applyFont="1" applyBorder="1" applyAlignment="1">
      <alignment horizontal="center" vertical="center"/>
    </xf>
    <xf numFmtId="0" fontId="7" fillId="0" borderId="81" xfId="0" applyFont="1" applyBorder="1" applyAlignment="1">
      <alignment horizontal="center" vertical="center"/>
    </xf>
    <xf numFmtId="38" fontId="7" fillId="0" borderId="13" xfId="3" applyFont="1" applyBorder="1" applyAlignment="1">
      <alignment vertical="center"/>
    </xf>
    <xf numFmtId="38" fontId="7" fillId="0" borderId="14" xfId="3" applyFont="1" applyBorder="1" applyAlignment="1">
      <alignment vertical="center"/>
    </xf>
    <xf numFmtId="38" fontId="7" fillId="0" borderId="10" xfId="3" applyFont="1" applyBorder="1" applyAlignment="1">
      <alignment vertical="center"/>
    </xf>
    <xf numFmtId="38" fontId="7" fillId="0" borderId="13" xfId="3" applyFont="1" applyFill="1" applyBorder="1" applyAlignment="1">
      <alignment horizontal="right" vertical="center"/>
    </xf>
    <xf numFmtId="38" fontId="7" fillId="0" borderId="14"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43" xfId="0" applyFont="1" applyBorder="1" applyAlignment="1">
      <alignment horizontal="center" vertical="center"/>
    </xf>
    <xf numFmtId="0" fontId="7" fillId="0" borderId="89" xfId="0" applyFont="1" applyBorder="1" applyAlignment="1">
      <alignment horizontal="center" vertical="center"/>
    </xf>
    <xf numFmtId="0" fontId="7" fillId="0" borderId="39" xfId="0" applyFont="1" applyBorder="1" applyAlignment="1">
      <alignment horizontal="center" vertical="center"/>
    </xf>
    <xf numFmtId="38" fontId="7" fillId="0" borderId="43" xfId="3" applyFont="1" applyBorder="1" applyAlignment="1">
      <alignment vertical="center"/>
    </xf>
    <xf numFmtId="38" fontId="7" fillId="0" borderId="89" xfId="3" applyFont="1" applyBorder="1" applyAlignment="1">
      <alignment vertical="center"/>
    </xf>
    <xf numFmtId="38" fontId="7" fillId="0" borderId="39" xfId="3" applyFont="1" applyBorder="1" applyAlignment="1">
      <alignment vertical="center"/>
    </xf>
    <xf numFmtId="38" fontId="7" fillId="0" borderId="38" xfId="3" applyFont="1" applyFill="1" applyBorder="1" applyAlignment="1">
      <alignment vertical="center"/>
    </xf>
    <xf numFmtId="38" fontId="7" fillId="0" borderId="49" xfId="3" applyFont="1" applyBorder="1" applyAlignment="1">
      <alignment vertical="center"/>
    </xf>
    <xf numFmtId="38" fontId="7" fillId="0" borderId="91" xfId="3" applyFont="1" applyBorder="1" applyAlignment="1">
      <alignment vertical="center"/>
    </xf>
    <xf numFmtId="38" fontId="7" fillId="0" borderId="50" xfId="3" applyFont="1" applyBorder="1" applyAlignment="1">
      <alignment vertical="center"/>
    </xf>
    <xf numFmtId="0" fontId="7" fillId="0" borderId="65"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190" fontId="7" fillId="0" borderId="48" xfId="0" applyNumberFormat="1" applyFont="1" applyBorder="1" applyAlignment="1">
      <alignment horizontal="center" vertical="center"/>
    </xf>
    <xf numFmtId="190" fontId="7" fillId="0" borderId="90" xfId="0" applyNumberFormat="1" applyFont="1" applyBorder="1" applyAlignment="1">
      <alignment horizontal="center" vertical="center"/>
    </xf>
    <xf numFmtId="190" fontId="7" fillId="0" borderId="81" xfId="0" applyNumberFormat="1" applyFont="1" applyBorder="1" applyAlignment="1">
      <alignment horizontal="center" vertical="center"/>
    </xf>
    <xf numFmtId="0" fontId="7" fillId="0" borderId="49" xfId="0" applyFont="1" applyBorder="1" applyAlignment="1">
      <alignment horizontal="center" vertical="center"/>
    </xf>
    <xf numFmtId="0" fontId="7" fillId="0" borderId="91" xfId="0" applyFont="1" applyBorder="1" applyAlignment="1">
      <alignment horizontal="center" vertical="center"/>
    </xf>
    <xf numFmtId="190" fontId="7" fillId="0" borderId="49" xfId="0" applyNumberFormat="1" applyFont="1" applyBorder="1" applyAlignment="1">
      <alignment horizontal="center" vertical="center"/>
    </xf>
    <xf numFmtId="190" fontId="7" fillId="0" borderId="91" xfId="0" applyNumberFormat="1" applyFont="1" applyBorder="1" applyAlignment="1">
      <alignment horizontal="center" vertical="center"/>
    </xf>
    <xf numFmtId="190" fontId="7" fillId="0" borderId="50" xfId="0" applyNumberFormat="1" applyFont="1" applyBorder="1" applyAlignment="1">
      <alignment horizontal="center" vertical="center"/>
    </xf>
    <xf numFmtId="190" fontId="7" fillId="0" borderId="49" xfId="0" applyNumberFormat="1" applyFont="1" applyBorder="1" applyAlignment="1">
      <alignment horizontal="right" vertical="center"/>
    </xf>
    <xf numFmtId="190" fontId="7" fillId="0" borderId="91" xfId="0" applyNumberFormat="1" applyFont="1" applyBorder="1" applyAlignment="1">
      <alignment horizontal="right" vertical="center"/>
    </xf>
    <xf numFmtId="190" fontId="7" fillId="0" borderId="50" xfId="0" applyNumberFormat="1" applyFont="1" applyBorder="1" applyAlignment="1">
      <alignment horizontal="right" vertical="center"/>
    </xf>
    <xf numFmtId="0" fontId="7" fillId="0" borderId="38" xfId="0" applyFont="1" applyBorder="1" applyAlignment="1">
      <alignment horizontal="center" vertical="center"/>
    </xf>
    <xf numFmtId="190" fontId="7" fillId="0" borderId="48" xfId="0" applyNumberFormat="1" applyFont="1" applyBorder="1" applyAlignment="1">
      <alignment horizontal="center" vertical="center" shrinkToFit="1"/>
    </xf>
    <xf numFmtId="190" fontId="7" fillId="0" borderId="90" xfId="0" applyNumberFormat="1" applyFont="1" applyBorder="1" applyAlignment="1">
      <alignment horizontal="center" vertical="center" shrinkToFit="1"/>
    </xf>
    <xf numFmtId="190" fontId="7" fillId="0" borderId="81" xfId="0" applyNumberFormat="1" applyFont="1" applyBorder="1" applyAlignment="1">
      <alignment horizontal="center" vertical="center" shrinkToFit="1"/>
    </xf>
    <xf numFmtId="190" fontId="7" fillId="0" borderId="38" xfId="0" applyNumberFormat="1" applyFont="1" applyBorder="1" applyAlignment="1">
      <alignment horizontal="right" vertical="center"/>
    </xf>
    <xf numFmtId="190" fontId="7" fillId="0" borderId="40" xfId="0" applyNumberFormat="1" applyFont="1" applyBorder="1" applyAlignment="1">
      <alignment horizontal="right" vertical="center"/>
    </xf>
    <xf numFmtId="190" fontId="7" fillId="0" borderId="43" xfId="0" applyNumberFormat="1" applyFont="1" applyBorder="1" applyAlignment="1">
      <alignment horizontal="center" vertical="center" shrinkToFit="1"/>
    </xf>
    <xf numFmtId="190" fontId="7" fillId="0" borderId="89" xfId="0" applyNumberFormat="1" applyFont="1" applyBorder="1" applyAlignment="1">
      <alignment horizontal="center" vertical="center" shrinkToFit="1"/>
    </xf>
    <xf numFmtId="190" fontId="7" fillId="0" borderId="39" xfId="0" applyNumberFormat="1" applyFont="1" applyBorder="1" applyAlignment="1">
      <alignment horizontal="center" vertical="center" shrinkToFit="1"/>
    </xf>
    <xf numFmtId="190" fontId="7" fillId="0" borderId="47" xfId="0" applyNumberFormat="1" applyFont="1" applyBorder="1" applyAlignment="1">
      <alignment horizontal="center" vertical="center"/>
    </xf>
    <xf numFmtId="190" fontId="7" fillId="0" borderId="94" xfId="0" applyNumberFormat="1" applyFont="1" applyBorder="1" applyAlignment="1">
      <alignment horizontal="center" vertical="center"/>
    </xf>
    <xf numFmtId="190" fontId="7" fillId="0" borderId="84" xfId="0" applyNumberFormat="1" applyFont="1" applyBorder="1" applyAlignment="1">
      <alignment horizontal="center" vertical="center"/>
    </xf>
    <xf numFmtId="190" fontId="7" fillId="0" borderId="65" xfId="0" applyNumberFormat="1" applyFont="1" applyBorder="1" applyAlignment="1">
      <alignment horizontal="center" vertical="center" shrinkToFit="1"/>
    </xf>
    <xf numFmtId="190" fontId="7" fillId="0" borderId="92" xfId="0" applyNumberFormat="1" applyFont="1" applyBorder="1" applyAlignment="1">
      <alignment horizontal="center" vertical="center" shrinkToFit="1"/>
    </xf>
    <xf numFmtId="190" fontId="7" fillId="0" borderId="93" xfId="0" applyNumberFormat="1" applyFont="1" applyBorder="1" applyAlignment="1">
      <alignment horizontal="center" vertical="center" shrinkToFit="1"/>
    </xf>
    <xf numFmtId="190" fontId="7" fillId="0" borderId="65" xfId="0" applyNumberFormat="1" applyFont="1" applyBorder="1" applyAlignment="1">
      <alignment horizontal="right" vertical="center"/>
    </xf>
    <xf numFmtId="190" fontId="7" fillId="0" borderId="92" xfId="0" applyNumberFormat="1" applyFont="1" applyBorder="1" applyAlignment="1">
      <alignment horizontal="right" vertical="center"/>
    </xf>
    <xf numFmtId="190" fontId="7" fillId="0" borderId="93" xfId="0" applyNumberFormat="1" applyFont="1" applyBorder="1" applyAlignment="1">
      <alignment horizontal="right" vertical="center"/>
    </xf>
    <xf numFmtId="183" fontId="7" fillId="0" borderId="8" xfId="0" applyNumberFormat="1" applyFont="1" applyBorder="1" applyAlignment="1">
      <alignment horizontal="right" vertical="center"/>
    </xf>
    <xf numFmtId="183" fontId="7" fillId="0" borderId="20" xfId="0" applyNumberFormat="1" applyFont="1" applyBorder="1" applyAlignment="1">
      <alignment horizontal="right" vertical="center"/>
    </xf>
    <xf numFmtId="0" fontId="7" fillId="0" borderId="8" xfId="0" applyFont="1" applyBorder="1" applyAlignment="1">
      <alignment horizontal="right" vertical="center"/>
    </xf>
    <xf numFmtId="0" fontId="7" fillId="0" borderId="20"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left"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7" fillId="0" borderId="8" xfId="0" applyFont="1" applyFill="1" applyBorder="1" applyAlignment="1">
      <alignment horizontal="right" vertical="center"/>
    </xf>
    <xf numFmtId="0" fontId="7" fillId="0" borderId="20" xfId="0" applyFont="1" applyFill="1" applyBorder="1" applyAlignment="1">
      <alignment horizontal="right"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38" fontId="9" fillId="0" borderId="5" xfId="3" applyFont="1" applyBorder="1" applyAlignment="1">
      <alignment horizontal="center" vertical="center"/>
    </xf>
    <xf numFmtId="38" fontId="7" fillId="0" borderId="7" xfId="3" applyFont="1" applyBorder="1" applyAlignment="1">
      <alignment horizontal="center" vertical="center"/>
    </xf>
    <xf numFmtId="0" fontId="12" fillId="0" borderId="4" xfId="0" applyFont="1" applyBorder="1" applyAlignment="1">
      <alignment horizontal="left" wrapText="1"/>
    </xf>
    <xf numFmtId="0" fontId="12" fillId="0" borderId="13" xfId="0" applyFont="1" applyBorder="1" applyAlignment="1">
      <alignment horizontal="left" wrapText="1"/>
    </xf>
    <xf numFmtId="0" fontId="12" fillId="0" borderId="10" xfId="0" applyFont="1" applyBorder="1" applyAlignment="1">
      <alignment horizontal="left" wrapText="1"/>
    </xf>
    <xf numFmtId="0" fontId="11" fillId="0" borderId="0" xfId="0" applyFont="1" applyAlignment="1">
      <alignment horizontal="right" vertical="center"/>
    </xf>
    <xf numFmtId="0" fontId="7" fillId="0" borderId="0" xfId="0" applyFont="1" applyAlignment="1">
      <alignment vertical="center"/>
    </xf>
    <xf numFmtId="183" fontId="7" fillId="0" borderId="8" xfId="0" applyNumberFormat="1" applyFont="1" applyFill="1" applyBorder="1" applyAlignment="1">
      <alignment horizontal="right" vertical="center"/>
    </xf>
    <xf numFmtId="183" fontId="7" fillId="0" borderId="20" xfId="0" applyNumberFormat="1" applyFont="1" applyFill="1" applyBorder="1" applyAlignment="1">
      <alignment horizontal="right" vertical="center"/>
    </xf>
    <xf numFmtId="183" fontId="7" fillId="0" borderId="8" xfId="0" quotePrefix="1" applyNumberFormat="1" applyFont="1" applyFill="1" applyBorder="1" applyAlignment="1">
      <alignment horizontal="right" vertical="center"/>
    </xf>
    <xf numFmtId="183" fontId="7" fillId="0" borderId="20" xfId="0" quotePrefix="1"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192"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11" fillId="0" borderId="1" xfId="0" applyFont="1" applyBorder="1" applyAlignment="1">
      <alignment horizontal="distributed" vertical="center" justifyLastLine="1"/>
    </xf>
    <xf numFmtId="192" fontId="12" fillId="0" borderId="2"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192" fontId="12" fillId="0" borderId="13" xfId="0" applyNumberFormat="1" applyFont="1" applyBorder="1" applyAlignment="1">
      <alignment horizontal="center" vertical="center"/>
    </xf>
    <xf numFmtId="0" fontId="11" fillId="0" borderId="5" xfId="0" applyFont="1" applyBorder="1" applyAlignment="1">
      <alignment horizontal="distributed" vertical="center" justifyLastLine="1"/>
    </xf>
    <xf numFmtId="0" fontId="11" fillId="0" borderId="7" xfId="0" applyFont="1" applyBorder="1" applyAlignment="1">
      <alignment horizontal="distributed" vertical="center" justifyLastLine="1"/>
    </xf>
    <xf numFmtId="192" fontId="9" fillId="0" borderId="13" xfId="0" applyNumberFormat="1" applyFont="1" applyBorder="1" applyAlignment="1">
      <alignment horizontal="center" vertical="center"/>
    </xf>
    <xf numFmtId="176" fontId="7" fillId="0" borderId="8" xfId="3" applyNumberFormat="1" applyFont="1" applyBorder="1" applyAlignment="1">
      <alignment horizontal="right" vertical="center"/>
    </xf>
    <xf numFmtId="176" fontId="7" fillId="0" borderId="20" xfId="3" applyNumberFormat="1" applyFont="1" applyBorder="1" applyAlignment="1">
      <alignment horizontal="right" vertical="center"/>
    </xf>
    <xf numFmtId="182" fontId="7" fillId="0" borderId="1" xfId="3" applyNumberFormat="1" applyFont="1" applyBorder="1" applyAlignment="1">
      <alignment horizontal="right" vertical="center"/>
    </xf>
    <xf numFmtId="176" fontId="7" fillId="0" borderId="1" xfId="3" applyNumberFormat="1" applyFont="1" applyBorder="1" applyAlignment="1">
      <alignment horizontal="right" vertical="center"/>
    </xf>
    <xf numFmtId="0" fontId="11" fillId="0" borderId="3" xfId="0" applyFont="1" applyBorder="1" applyAlignment="1">
      <alignment horizontal="left" vertical="center"/>
    </xf>
    <xf numFmtId="0" fontId="7" fillId="0" borderId="1" xfId="0"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1" fillId="0" borderId="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9" fillId="0" borderId="2" xfId="0" applyFont="1" applyBorder="1" applyAlignment="1">
      <alignment horizontal="left" vertical="center" wrapText="1" shrinkToFit="1"/>
    </xf>
    <xf numFmtId="0" fontId="7" fillId="0" borderId="4" xfId="0" applyFont="1" applyBorder="1" applyAlignment="1">
      <alignment horizontal="left" wrapText="1"/>
    </xf>
    <xf numFmtId="0" fontId="7" fillId="0" borderId="13" xfId="0" applyFont="1" applyBorder="1" applyAlignment="1">
      <alignment horizontal="left" wrapText="1"/>
    </xf>
    <xf numFmtId="0" fontId="7" fillId="0" borderId="10" xfId="0" applyFont="1" applyBorder="1" applyAlignment="1">
      <alignment horizontal="left" wrapText="1"/>
    </xf>
    <xf numFmtId="0" fontId="9" fillId="0" borderId="4" xfId="0" applyFont="1" applyBorder="1" applyAlignment="1">
      <alignment horizontal="left" vertical="center" wrapText="1" shrinkToFi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0" xfId="0" applyFont="1" applyBorder="1" applyAlignment="1">
      <alignment horizontal="left" vertical="center" wrapText="1" shrinkToFit="1"/>
    </xf>
    <xf numFmtId="192"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38" fontId="9" fillId="0" borderId="5" xfId="3" applyFont="1" applyBorder="1" applyAlignment="1">
      <alignment vertical="center"/>
    </xf>
    <xf numFmtId="38" fontId="7" fillId="0" borderId="7" xfId="3" applyFont="1" applyBorder="1" applyAlignment="1">
      <alignment vertical="center"/>
    </xf>
    <xf numFmtId="0" fontId="9" fillId="0" borderId="13"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0" fillId="0" borderId="14" xfId="0"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38" fontId="7" fillId="0" borderId="0" xfId="3" applyFont="1" applyBorder="1" applyAlignment="1">
      <alignment horizontal="center" vertical="center"/>
    </xf>
    <xf numFmtId="0" fontId="11" fillId="0" borderId="3" xfId="0" applyFont="1" applyBorder="1" applyAlignment="1">
      <alignment vertical="center"/>
    </xf>
    <xf numFmtId="38" fontId="7" fillId="0" borderId="8" xfId="3" applyFont="1" applyBorder="1" applyAlignment="1">
      <alignment horizontal="right" vertical="center"/>
    </xf>
    <xf numFmtId="38" fontId="7" fillId="0" borderId="12" xfId="3" applyFont="1" applyBorder="1" applyAlignment="1">
      <alignment horizontal="right" vertical="center"/>
    </xf>
    <xf numFmtId="40" fontId="7" fillId="0" borderId="1" xfId="3" applyNumberFormat="1" applyFont="1" applyBorder="1" applyAlignment="1">
      <alignment vertical="center"/>
    </xf>
    <xf numFmtId="40" fontId="7" fillId="0" borderId="8" xfId="3" applyNumberFormat="1" applyFont="1" applyBorder="1" applyAlignment="1">
      <alignment vertical="center"/>
    </xf>
    <xf numFmtId="40" fontId="7" fillId="0" borderId="20" xfId="3" applyNumberFormat="1" applyFont="1" applyBorder="1" applyAlignment="1">
      <alignment vertical="center"/>
    </xf>
    <xf numFmtId="38" fontId="7" fillId="0" borderId="8" xfId="3" applyFont="1" applyBorder="1" applyAlignment="1">
      <alignment vertical="center"/>
    </xf>
    <xf numFmtId="38" fontId="7" fillId="0" borderId="20" xfId="3" applyFont="1" applyBorder="1" applyAlignment="1">
      <alignment vertical="center"/>
    </xf>
    <xf numFmtId="0" fontId="9" fillId="0" borderId="1" xfId="0" applyFont="1" applyBorder="1" applyAlignment="1">
      <alignment horizontal="center" vertical="center" wrapText="1"/>
    </xf>
    <xf numFmtId="0" fontId="11" fillId="0" borderId="0" xfId="0" applyFont="1" applyBorder="1" applyAlignment="1">
      <alignment horizontal="left" vertical="center"/>
    </xf>
    <xf numFmtId="0" fontId="7" fillId="0" borderId="14" xfId="0" applyFont="1" applyBorder="1" applyAlignment="1">
      <alignment horizontal="right" vertical="center"/>
    </xf>
    <xf numFmtId="0" fontId="7" fillId="0" borderId="12" xfId="0" applyFont="1" applyBorder="1" applyAlignment="1">
      <alignment vertical="center"/>
    </xf>
    <xf numFmtId="0" fontId="7" fillId="0" borderId="20" xfId="0" applyFont="1" applyBorder="1" applyAlignment="1">
      <alignment vertical="center"/>
    </xf>
    <xf numFmtId="38" fontId="11" fillId="0" borderId="5" xfId="3" applyFont="1" applyBorder="1" applyAlignment="1">
      <alignment horizontal="right" vertical="center"/>
    </xf>
    <xf numFmtId="38" fontId="11" fillId="0" borderId="7" xfId="3" applyFont="1" applyBorder="1" applyAlignment="1">
      <alignment horizontal="right" vertical="center"/>
    </xf>
    <xf numFmtId="197" fontId="19" fillId="0" borderId="5" xfId="4" applyNumberFormat="1" applyFont="1" applyFill="1" applyBorder="1" applyAlignment="1">
      <alignment horizontal="right" vertical="center"/>
    </xf>
    <xf numFmtId="0" fontId="7" fillId="0" borderId="95" xfId="0" applyFont="1" applyBorder="1" applyAlignment="1">
      <alignment horizontal="right" vertical="center"/>
    </xf>
    <xf numFmtId="197" fontId="19" fillId="0" borderId="95" xfId="4" applyNumberFormat="1" applyFont="1" applyFill="1" applyBorder="1" applyAlignment="1">
      <alignment horizontal="right" vertical="center"/>
    </xf>
    <xf numFmtId="0" fontId="9" fillId="0" borderId="0" xfId="0" applyFont="1" applyBorder="1" applyAlignment="1">
      <alignment horizontal="right" vertical="center"/>
    </xf>
    <xf numFmtId="0" fontId="7" fillId="0" borderId="7" xfId="0" applyFont="1" applyBorder="1" applyAlignment="1">
      <alignment horizontal="righ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9" xfId="0" applyFont="1" applyBorder="1" applyAlignment="1">
      <alignment horizontal="right" vertical="center"/>
    </xf>
    <xf numFmtId="0" fontId="7" fillId="0" borderId="1" xfId="0" applyFont="1" applyBorder="1" applyAlignment="1">
      <alignment vertical="center" wrapText="1"/>
    </xf>
    <xf numFmtId="197" fontId="19" fillId="0" borderId="1" xfId="4" applyNumberFormat="1" applyFont="1" applyFill="1" applyBorder="1" applyAlignment="1">
      <alignment horizontal="right" vertical="center"/>
    </xf>
    <xf numFmtId="0" fontId="7" fillId="0" borderId="5" xfId="0" applyFont="1" applyBorder="1" applyAlignment="1">
      <alignment horizontal="right" vertical="center"/>
    </xf>
    <xf numFmtId="184" fontId="11" fillId="0" borderId="0" xfId="3" applyNumberFormat="1"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vertical="center" textRotation="255"/>
    </xf>
    <xf numFmtId="0" fontId="11" fillId="0" borderId="7" xfId="0" applyFont="1" applyBorder="1" applyAlignment="1">
      <alignment vertical="center" textRotation="255"/>
    </xf>
    <xf numFmtId="0" fontId="11" fillId="0" borderId="13" xfId="0" applyFont="1" applyBorder="1" applyAlignment="1">
      <alignment horizontal="center" vertical="center"/>
    </xf>
    <xf numFmtId="0" fontId="11" fillId="0" borderId="8" xfId="0" applyFont="1" applyBorder="1" applyAlignment="1">
      <alignment horizontal="center" vertical="center" textRotation="255"/>
    </xf>
    <xf numFmtId="0" fontId="11" fillId="0" borderId="5" xfId="0" applyFont="1" applyBorder="1" applyAlignment="1">
      <alignment vertical="center" textRotation="255"/>
    </xf>
    <xf numFmtId="0" fontId="11" fillId="0" borderId="2"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0" fontId="25" fillId="0" borderId="3" xfId="0" applyFont="1" applyBorder="1" applyAlignment="1">
      <alignment horizontal="left" vertical="center"/>
    </xf>
    <xf numFmtId="0" fontId="25" fillId="0" borderId="14" xfId="0" applyFont="1" applyBorder="1" applyAlignment="1">
      <alignment horizontal="right" vertical="center"/>
    </xf>
    <xf numFmtId="0" fontId="25" fillId="0" borderId="61" xfId="0" applyFont="1" applyFill="1" applyBorder="1" applyAlignment="1">
      <alignment horizontal="center" vertical="center" wrapText="1"/>
    </xf>
    <xf numFmtId="189" fontId="44" fillId="0" borderId="5" xfId="0" applyNumberFormat="1" applyFont="1" applyFill="1" applyBorder="1" applyAlignment="1">
      <alignment horizontal="center" vertical="center" wrapText="1"/>
    </xf>
    <xf numFmtId="0" fontId="45" fillId="0" borderId="9" xfId="0" applyFont="1" applyFill="1" applyBorder="1"/>
    <xf numFmtId="0" fontId="45" fillId="0" borderId="7" xfId="0" applyFont="1" applyFill="1" applyBorder="1"/>
    <xf numFmtId="187" fontId="25" fillId="0" borderId="5" xfId="0" applyNumberFormat="1" applyFont="1" applyFill="1" applyBorder="1" applyAlignment="1">
      <alignment horizontal="center" vertical="center" wrapText="1"/>
    </xf>
    <xf numFmtId="187" fontId="28" fillId="0" borderId="9" xfId="0" applyNumberFormat="1" applyFont="1" applyFill="1" applyBorder="1"/>
    <xf numFmtId="187" fontId="28" fillId="0" borderId="7" xfId="0" applyNumberFormat="1" applyFont="1" applyFill="1" applyBorder="1"/>
    <xf numFmtId="0" fontId="25" fillId="0" borderId="61" xfId="0" applyFont="1" applyFill="1" applyBorder="1" applyAlignme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8" fillId="0" borderId="1" xfId="0" applyFont="1" applyBorder="1" applyAlignment="1">
      <alignment horizontal="center" vertical="center"/>
    </xf>
    <xf numFmtId="0" fontId="11" fillId="0" borderId="1" xfId="0" applyFont="1" applyBorder="1" applyAlignment="1"/>
    <xf numFmtId="0" fontId="11" fillId="0" borderId="7" xfId="0" applyFont="1" applyBorder="1" applyAlignment="1">
      <alignment horizontal="center" vertical="center" shrinkToFit="1"/>
    </xf>
    <xf numFmtId="0" fontId="11" fillId="0" borderId="5" xfId="0" applyFont="1" applyBorder="1" applyAlignment="1">
      <alignment vertical="center"/>
    </xf>
    <xf numFmtId="0" fontId="11" fillId="0" borderId="9" xfId="0" applyFont="1" applyBorder="1" applyAlignment="1">
      <alignment vertical="center"/>
    </xf>
    <xf numFmtId="189" fontId="11" fillId="0" borderId="7" xfId="0" applyNumberFormat="1" applyFont="1" applyBorder="1" applyAlignment="1">
      <alignment horizontal="center" vertical="center" shrinkToFit="1"/>
    </xf>
    <xf numFmtId="189" fontId="11" fillId="0" borderId="5" xfId="0" applyNumberFormat="1" applyFont="1" applyBorder="1" applyAlignment="1">
      <alignment vertical="center"/>
    </xf>
    <xf numFmtId="189" fontId="11" fillId="0" borderId="9" xfId="0" applyNumberFormat="1" applyFont="1" applyBorder="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7" fillId="0" borderId="20" xfId="0" quotePrefix="1" applyFont="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0" xfId="0" applyFont="1" applyFill="1" applyBorder="1" applyAlignment="1">
      <alignment horizontal="center" vertical="center"/>
    </xf>
    <xf numFmtId="38" fontId="7" fillId="0" borderId="8" xfId="3" applyFont="1" applyBorder="1" applyAlignment="1">
      <alignment horizontal="left" vertical="center"/>
    </xf>
    <xf numFmtId="38" fontId="7" fillId="0" borderId="20" xfId="3" applyFont="1" applyBorder="1" applyAlignment="1">
      <alignment horizontal="left" vertical="center"/>
    </xf>
    <xf numFmtId="38" fontId="7" fillId="0" borderId="1" xfId="3"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wrapText="1"/>
    </xf>
    <xf numFmtId="38" fontId="7" fillId="0" borderId="1" xfId="3" applyFont="1" applyBorder="1" applyAlignment="1">
      <alignment horizontal="center" vertical="center"/>
    </xf>
    <xf numFmtId="0" fontId="7" fillId="0" borderId="8" xfId="0" applyFont="1" applyBorder="1" applyAlignment="1">
      <alignmen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8" xfId="0" applyFont="1" applyBorder="1" applyAlignment="1">
      <alignment horizontal="center" vertical="center" wrapText="1"/>
    </xf>
    <xf numFmtId="38" fontId="7" fillId="0" borderId="8" xfId="3" applyFont="1" applyFill="1" applyBorder="1" applyAlignment="1">
      <alignment vertical="center"/>
    </xf>
    <xf numFmtId="0" fontId="7" fillId="0" borderId="20" xfId="0" applyFont="1" applyFill="1" applyBorder="1" applyAlignment="1">
      <alignment vertical="center"/>
    </xf>
    <xf numFmtId="38" fontId="7" fillId="0" borderId="20" xfId="3" applyFont="1" applyFill="1" applyBorder="1" applyAlignment="1">
      <alignment vertical="center"/>
    </xf>
    <xf numFmtId="38" fontId="7" fillId="0" borderId="1" xfId="3" applyFont="1" applyFill="1" applyBorder="1" applyAlignment="1">
      <alignment vertical="center"/>
    </xf>
    <xf numFmtId="38" fontId="7" fillId="0" borderId="20" xfId="3" applyFont="1" applyBorder="1" applyAlignment="1">
      <alignment horizontal="right" vertical="center"/>
    </xf>
    <xf numFmtId="0" fontId="11" fillId="0" borderId="14" xfId="0" applyFont="1" applyBorder="1" applyAlignment="1">
      <alignmen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vertical="center" wrapText="1"/>
    </xf>
    <xf numFmtId="38" fontId="7" fillId="0" borderId="8" xfId="3" applyFont="1" applyFill="1" applyBorder="1" applyAlignment="1">
      <alignment horizontal="right" vertical="center"/>
    </xf>
    <xf numFmtId="38" fontId="7" fillId="0" borderId="20" xfId="3" applyFont="1" applyFill="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9" fillId="0" borderId="14" xfId="0" applyFont="1" applyFill="1" applyBorder="1" applyAlignment="1">
      <alignment horizontal="right" vertical="center"/>
    </xf>
    <xf numFmtId="0" fontId="9" fillId="0" borderId="14" xfId="0" applyFont="1" applyBorder="1" applyAlignment="1">
      <alignment horizontal="right" vertical="center"/>
    </xf>
    <xf numFmtId="0" fontId="7" fillId="0" borderId="9" xfId="0" applyFont="1" applyBorder="1" applyAlignment="1">
      <alignment horizontal="center" vertical="center"/>
    </xf>
    <xf numFmtId="0" fontId="7" fillId="0" borderId="12" xfId="0" applyFont="1" applyBorder="1" applyAlignment="1"/>
    <xf numFmtId="0" fontId="7" fillId="0" borderId="20" xfId="0" applyFont="1" applyBorder="1" applyAlignment="1"/>
    <xf numFmtId="0" fontId="17" fillId="0" borderId="1" xfId="0" applyFont="1" applyBorder="1" applyAlignment="1">
      <alignment vertical="center"/>
    </xf>
    <xf numFmtId="0" fontId="12" fillId="0" borderId="1" xfId="0" applyFont="1" applyBorder="1" applyAlignment="1">
      <alignment horizontal="left" vertical="center"/>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8" xfId="0" applyFont="1" applyBorder="1" applyAlignment="1">
      <alignment horizontal="left" vertical="center"/>
    </xf>
    <xf numFmtId="0" fontId="12" fillId="0" borderId="20" xfId="0" applyFont="1" applyBorder="1" applyAlignment="1">
      <alignment horizontal="left" vertical="center"/>
    </xf>
    <xf numFmtId="0" fontId="32" fillId="0" borderId="8" xfId="0" applyFont="1" applyBorder="1" applyAlignment="1">
      <alignment horizontal="left" vertical="center"/>
    </xf>
    <xf numFmtId="0" fontId="32" fillId="0" borderId="20" xfId="0" applyFont="1" applyBorder="1" applyAlignment="1">
      <alignment horizontal="left" vertical="center"/>
    </xf>
    <xf numFmtId="0" fontId="12" fillId="0" borderId="8" xfId="0" applyFont="1" applyBorder="1" applyAlignment="1">
      <alignment horizontal="center" vertical="center"/>
    </xf>
    <xf numFmtId="0" fontId="12" fillId="0" borderId="20" xfId="0" applyFont="1" applyBorder="1" applyAlignment="1">
      <alignment horizontal="center" vertical="center"/>
    </xf>
    <xf numFmtId="0" fontId="17" fillId="0" borderId="1" xfId="0" applyFont="1" applyBorder="1" applyAlignment="1">
      <alignment horizontal="left" vertical="center"/>
    </xf>
    <xf numFmtId="0" fontId="9" fillId="0" borderId="14" xfId="0" applyFont="1" applyBorder="1" applyAlignment="1">
      <alignment horizontal="right" vertical="center" wrapText="1"/>
    </xf>
    <xf numFmtId="38" fontId="7" fillId="0" borderId="5" xfId="3" applyFont="1" applyBorder="1" applyAlignment="1">
      <alignment horizontal="right" vertical="center"/>
    </xf>
    <xf numFmtId="38" fontId="7" fillId="0" borderId="7" xfId="3" applyFont="1" applyBorder="1" applyAlignment="1">
      <alignment horizontal="right" vertical="center"/>
    </xf>
    <xf numFmtId="0" fontId="11"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20" xfId="0" applyFont="1" applyBorder="1" applyAlignment="1">
      <alignment horizontal="left" vertical="center" wrapText="1"/>
    </xf>
    <xf numFmtId="38" fontId="11" fillId="0" borderId="8" xfId="3" applyFont="1" applyBorder="1" applyAlignment="1">
      <alignment horizontal="right" vertical="center"/>
    </xf>
    <xf numFmtId="38" fontId="11" fillId="0" borderId="20" xfId="3" applyFont="1" applyBorder="1" applyAlignment="1">
      <alignment horizontal="right" vertical="center"/>
    </xf>
    <xf numFmtId="0" fontId="11" fillId="0" borderId="3" xfId="5" applyFont="1" applyBorder="1" applyAlignment="1">
      <alignment horizontal="left" vertical="center"/>
    </xf>
    <xf numFmtId="0" fontId="11" fillId="0" borderId="8" xfId="5" applyFont="1" applyBorder="1" applyAlignment="1">
      <alignment horizontal="center" vertical="center"/>
    </xf>
    <xf numFmtId="0" fontId="11" fillId="0" borderId="20" xfId="5" applyFont="1" applyBorder="1" applyAlignment="1">
      <alignment horizontal="center" vertical="center"/>
    </xf>
    <xf numFmtId="38" fontId="11" fillId="0" borderId="1" xfId="3" applyFont="1" applyBorder="1" applyAlignment="1">
      <alignment vertical="center"/>
    </xf>
    <xf numFmtId="38" fontId="11" fillId="0" borderId="13" xfId="3" applyFont="1" applyBorder="1" applyAlignment="1">
      <alignment horizontal="right" vertical="center"/>
    </xf>
    <xf numFmtId="38" fontId="11" fillId="0" borderId="10" xfId="3" applyFont="1" applyBorder="1" applyAlignment="1">
      <alignment horizontal="right" vertical="center"/>
    </xf>
    <xf numFmtId="38" fontId="11" fillId="0" borderId="2" xfId="3" applyFont="1" applyBorder="1" applyAlignment="1">
      <alignment horizontal="right" vertical="center"/>
    </xf>
    <xf numFmtId="38" fontId="11" fillId="0" borderId="4" xfId="3" applyFont="1" applyBorder="1" applyAlignment="1">
      <alignment horizontal="right" vertical="center"/>
    </xf>
    <xf numFmtId="38" fontId="11" fillId="0" borderId="8" xfId="3" applyFont="1" applyBorder="1" applyAlignment="1">
      <alignment vertical="center"/>
    </xf>
    <xf numFmtId="38" fontId="11" fillId="0" borderId="66" xfId="3" applyFont="1" applyBorder="1" applyAlignment="1">
      <alignment horizontal="center" vertical="center"/>
    </xf>
    <xf numFmtId="38" fontId="11" fillId="0" borderId="12" xfId="3" applyFont="1" applyBorder="1" applyAlignment="1">
      <alignment horizontal="right" vertical="center"/>
    </xf>
    <xf numFmtId="0" fontId="11" fillId="0" borderId="1" xfId="5" applyFont="1" applyBorder="1" applyAlignment="1">
      <alignment horizontal="center" vertical="center" wrapText="1"/>
    </xf>
    <xf numFmtId="0" fontId="11" fillId="0" borderId="1" xfId="5" applyFont="1" applyBorder="1" applyAlignment="1">
      <alignment horizontal="center" vertical="center"/>
    </xf>
    <xf numFmtId="0" fontId="11" fillId="0" borderId="0" xfId="5" applyFont="1" applyBorder="1" applyAlignment="1">
      <alignment horizontal="center" vertical="center"/>
    </xf>
    <xf numFmtId="0" fontId="11" fillId="0" borderId="2" xfId="5" applyFont="1" applyBorder="1" applyAlignment="1">
      <alignment horizontal="center" vertical="center"/>
    </xf>
    <xf numFmtId="0" fontId="11" fillId="0" borderId="4" xfId="5" applyFont="1" applyBorder="1" applyAlignment="1">
      <alignment horizontal="center" vertical="center"/>
    </xf>
    <xf numFmtId="0" fontId="11" fillId="0" borderId="13" xfId="5" applyFont="1" applyBorder="1" applyAlignment="1">
      <alignment horizontal="center" vertical="center"/>
    </xf>
    <xf numFmtId="0" fontId="11" fillId="0" borderId="10" xfId="5" applyFont="1" applyBorder="1" applyAlignment="1">
      <alignment horizontal="center" vertical="center"/>
    </xf>
    <xf numFmtId="0" fontId="9" fillId="0" borderId="1" xfId="5" applyFont="1" applyBorder="1" applyAlignment="1">
      <alignment horizontal="center" vertical="center" wrapText="1"/>
    </xf>
    <xf numFmtId="0" fontId="9" fillId="0" borderId="5" xfId="5" applyFont="1" applyBorder="1" applyAlignment="1">
      <alignment horizontal="center" vertical="center" wrapText="1"/>
    </xf>
    <xf numFmtId="40" fontId="11" fillId="0" borderId="1" xfId="3" applyNumberFormat="1" applyFont="1" applyBorder="1" applyAlignment="1">
      <alignment horizontal="right" vertical="center"/>
    </xf>
    <xf numFmtId="0" fontId="11" fillId="0" borderId="0" xfId="5" applyFont="1" applyAlignment="1">
      <alignment horizontal="left" vertical="center"/>
    </xf>
    <xf numFmtId="0" fontId="11" fillId="0" borderId="0" xfId="5" applyFont="1" applyBorder="1" applyAlignment="1">
      <alignment horizontal="right" vertical="center"/>
    </xf>
    <xf numFmtId="0" fontId="11" fillId="0" borderId="14" xfId="5" applyFont="1" applyBorder="1" applyAlignment="1">
      <alignment horizontal="right" vertical="center"/>
    </xf>
    <xf numFmtId="40" fontId="11" fillId="0" borderId="1" xfId="3" applyNumberFormat="1" applyFont="1" applyBorder="1" applyAlignment="1">
      <alignment vertical="center"/>
    </xf>
    <xf numFmtId="0" fontId="11" fillId="0" borderId="2"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0"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14" xfId="5" applyFont="1" applyBorder="1" applyAlignment="1">
      <alignment horizontal="center" vertical="center" wrapText="1"/>
    </xf>
    <xf numFmtId="0" fontId="11" fillId="0" borderId="12" xfId="5" applyFont="1" applyBorder="1" applyAlignment="1">
      <alignment horizontal="center" vertical="center"/>
    </xf>
    <xf numFmtId="0" fontId="41" fillId="0" borderId="2" xfId="5" applyFont="1" applyBorder="1" applyAlignment="1">
      <alignment horizontal="center" vertical="center"/>
    </xf>
    <xf numFmtId="0" fontId="41" fillId="0" borderId="4" xfId="5" applyFont="1" applyBorder="1" applyAlignment="1">
      <alignment horizontal="center" vertical="center"/>
    </xf>
    <xf numFmtId="0" fontId="41" fillId="0" borderId="13" xfId="5" applyFont="1" applyBorder="1" applyAlignment="1">
      <alignment horizontal="center" vertical="center"/>
    </xf>
    <xf numFmtId="0" fontId="41" fillId="0" borderId="10" xfId="5" applyFont="1" applyBorder="1" applyAlignment="1">
      <alignment horizontal="center" vertical="center"/>
    </xf>
    <xf numFmtId="38" fontId="11" fillId="0" borderId="96" xfId="3" applyFont="1" applyBorder="1" applyAlignment="1">
      <alignment horizontal="right" vertical="center"/>
    </xf>
    <xf numFmtId="38" fontId="11" fillId="0" borderId="97" xfId="3" applyFont="1" applyBorder="1" applyAlignment="1">
      <alignment horizontal="right" vertical="center"/>
    </xf>
    <xf numFmtId="0" fontId="41" fillId="0" borderId="8" xfId="5" applyFont="1" applyBorder="1" applyAlignment="1">
      <alignment horizontal="center" vertical="center"/>
    </xf>
    <xf numFmtId="0" fontId="41" fillId="0" borderId="20" xfId="5" applyFont="1" applyBorder="1" applyAlignment="1">
      <alignment horizontal="center" vertical="center"/>
    </xf>
    <xf numFmtId="0" fontId="9" fillId="0" borderId="8" xfId="5" applyFont="1" applyBorder="1" applyAlignment="1">
      <alignment horizontal="center" vertical="center"/>
    </xf>
    <xf numFmtId="0" fontId="9" fillId="0" borderId="20" xfId="5" applyFont="1" applyBorder="1" applyAlignment="1">
      <alignment horizontal="center" vertical="center"/>
    </xf>
    <xf numFmtId="38" fontId="7" fillId="0" borderId="2" xfId="3" applyFont="1" applyBorder="1" applyAlignment="1">
      <alignment horizontal="right" vertical="center"/>
    </xf>
    <xf numFmtId="38" fontId="7" fillId="0" borderId="3" xfId="3" applyFont="1" applyBorder="1" applyAlignment="1">
      <alignment horizontal="right" vertical="center"/>
    </xf>
    <xf numFmtId="0" fontId="7" fillId="0" borderId="12" xfId="0" applyFont="1" applyBorder="1" applyAlignment="1">
      <alignment horizontal="right" vertical="center"/>
    </xf>
    <xf numFmtId="38" fontId="7" fillId="0" borderId="4" xfId="3" applyFont="1" applyBorder="1" applyAlignment="1">
      <alignment horizontal="right" vertical="center"/>
    </xf>
    <xf numFmtId="0" fontId="11" fillId="0" borderId="1" xfId="0" applyFont="1" applyBorder="1" applyAlignment="1">
      <alignment horizontal="left" vertical="center" wrapText="1"/>
    </xf>
    <xf numFmtId="38" fontId="7" fillId="0" borderId="1" xfId="3" applyFont="1" applyBorder="1" applyAlignment="1">
      <alignment horizontal="right" vertical="center"/>
    </xf>
    <xf numFmtId="0" fontId="11" fillId="0" borderId="1" xfId="0" applyFont="1" applyBorder="1" applyAlignment="1">
      <alignment horizontal="left" vertical="center"/>
    </xf>
    <xf numFmtId="0" fontId="12" fillId="0" borderId="14" xfId="0" applyFont="1" applyBorder="1" applyAlignment="1">
      <alignment horizontal="right" vertical="center"/>
    </xf>
    <xf numFmtId="0" fontId="7" fillId="0" borderId="38" xfId="0" applyFont="1" applyBorder="1" applyAlignment="1">
      <alignment horizontal="right" vertical="center"/>
    </xf>
    <xf numFmtId="0" fontId="7" fillId="0" borderId="40" xfId="0" applyFont="1" applyBorder="1" applyAlignment="1">
      <alignment horizontal="right" vertical="center"/>
    </xf>
    <xf numFmtId="38" fontId="7" fillId="0" borderId="38" xfId="3" applyFont="1" applyBorder="1" applyAlignment="1">
      <alignment horizontal="right"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0" xfId="0" applyFont="1" applyFill="1" applyBorder="1" applyAlignment="1">
      <alignment horizontal="center" vertical="center"/>
    </xf>
    <xf numFmtId="38" fontId="7" fillId="0" borderId="41" xfId="3" applyFont="1" applyBorder="1" applyAlignment="1">
      <alignment horizontal="right" vertical="center"/>
    </xf>
    <xf numFmtId="3" fontId="7" fillId="0" borderId="38" xfId="0"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3" fontId="7" fillId="0" borderId="5" xfId="0" applyNumberFormat="1" applyFont="1" applyFill="1" applyBorder="1" applyAlignment="1">
      <alignment horizontal="right" vertical="center"/>
    </xf>
    <xf numFmtId="38" fontId="7" fillId="0" borderId="43" xfId="0" applyNumberFormat="1" applyFont="1" applyFill="1" applyBorder="1" applyAlignment="1">
      <alignment horizontal="right" vertical="center"/>
    </xf>
    <xf numFmtId="38" fontId="7" fillId="0" borderId="39" xfId="0" applyNumberFormat="1" applyFont="1" applyFill="1" applyBorder="1" applyAlignment="1">
      <alignment horizontal="right" vertical="center"/>
    </xf>
    <xf numFmtId="0" fontId="9" fillId="0" borderId="38" xfId="0" applyFont="1" applyBorder="1" applyAlignment="1">
      <alignment vertical="center"/>
    </xf>
    <xf numFmtId="0" fontId="9" fillId="0" borderId="1" xfId="0" applyFont="1" applyBorder="1" applyAlignment="1">
      <alignment horizontal="center" vertical="center"/>
    </xf>
    <xf numFmtId="0" fontId="9" fillId="0" borderId="41" xfId="0" applyFont="1" applyBorder="1" applyAlignment="1">
      <alignment vertical="center"/>
    </xf>
    <xf numFmtId="0" fontId="9" fillId="0" borderId="40" xfId="0" applyFont="1" applyBorder="1" applyAlignment="1">
      <alignment vertical="center"/>
    </xf>
    <xf numFmtId="38" fontId="7" fillId="0" borderId="40" xfId="3" applyFont="1" applyBorder="1" applyAlignment="1">
      <alignment horizontal="right" vertical="center"/>
    </xf>
    <xf numFmtId="0" fontId="11" fillId="0" borderId="1" xfId="0" applyFont="1" applyBorder="1" applyAlignment="1">
      <alignment vertical="center"/>
    </xf>
    <xf numFmtId="38" fontId="11" fillId="0" borderId="1" xfId="3" applyFont="1" applyBorder="1" applyAlignment="1">
      <alignment horizontal="right" vertical="center"/>
    </xf>
    <xf numFmtId="0" fontId="1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13"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38" fontId="7" fillId="0" borderId="12" xfId="3" applyFont="1" applyFill="1" applyBorder="1" applyAlignment="1">
      <alignment horizontal="right" vertical="center"/>
    </xf>
    <xf numFmtId="3" fontId="7" fillId="0" borderId="8" xfId="0" applyNumberFormat="1" applyFont="1" applyFill="1" applyBorder="1" applyAlignment="1">
      <alignment horizontal="right" vertical="center"/>
    </xf>
    <xf numFmtId="3" fontId="7" fillId="0" borderId="12"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0" fontId="11" fillId="0" borderId="14" xfId="0" applyFont="1" applyBorder="1" applyAlignment="1">
      <alignment horizontal="right" vertical="top"/>
    </xf>
    <xf numFmtId="0" fontId="11" fillId="0" borderId="14" xfId="0" applyFont="1" applyBorder="1" applyAlignment="1">
      <alignment horizontal="left" vertical="top" wrapText="1"/>
    </xf>
    <xf numFmtId="0" fontId="11" fillId="0" borderId="14"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11" fillId="0" borderId="8" xfId="0" applyFont="1" applyBorder="1" applyAlignment="1">
      <alignment vertical="center" wrapText="1"/>
    </xf>
    <xf numFmtId="38" fontId="11" fillId="0" borderId="1" xfId="3" applyNumberFormat="1" applyFont="1" applyBorder="1" applyAlignment="1">
      <alignment horizontal="right" vertical="center"/>
    </xf>
    <xf numFmtId="0" fontId="11" fillId="0" borderId="1" xfId="3" applyNumberFormat="1" applyFont="1" applyBorder="1" applyAlignment="1">
      <alignment horizontal="right" vertical="center"/>
    </xf>
    <xf numFmtId="0" fontId="25" fillId="0" borderId="1" xfId="0" applyFont="1" applyBorder="1" applyAlignment="1">
      <alignment horizontal="center" vertical="center"/>
    </xf>
    <xf numFmtId="178" fontId="11" fillId="0" borderId="1" xfId="3" applyNumberFormat="1" applyFont="1" applyBorder="1" applyAlignment="1">
      <alignment horizontal="right" vertical="center"/>
    </xf>
    <xf numFmtId="0" fontId="2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38" fontId="7" fillId="0" borderId="8" xfId="3" applyFont="1" applyBorder="1" applyAlignment="1">
      <alignment horizontal="right" vertical="center" wrapText="1"/>
    </xf>
    <xf numFmtId="38" fontId="7" fillId="0" borderId="12" xfId="3" applyFont="1" applyBorder="1" applyAlignment="1">
      <alignment horizontal="right" vertical="center" wrapText="1"/>
    </xf>
    <xf numFmtId="38" fontId="7" fillId="0" borderId="20" xfId="3" applyFont="1" applyBorder="1" applyAlignment="1">
      <alignment horizontal="right" vertical="center" wrapText="1"/>
    </xf>
    <xf numFmtId="0" fontId="7" fillId="0" borderId="0" xfId="0" applyFont="1" applyAlignment="1">
      <alignment horizontal="left" vertical="center"/>
    </xf>
    <xf numFmtId="0" fontId="7" fillId="0" borderId="0" xfId="0" applyFont="1" applyAlignment="1">
      <alignment horizontal="right" vertical="center"/>
    </xf>
    <xf numFmtId="38" fontId="11" fillId="0" borderId="20" xfId="3" applyFont="1" applyBorder="1" applyAlignment="1">
      <alignment vertical="center"/>
    </xf>
    <xf numFmtId="38" fontId="11" fillId="0" borderId="96" xfId="3" applyFont="1" applyBorder="1" applyAlignment="1">
      <alignment horizontal="center" vertical="center"/>
    </xf>
    <xf numFmtId="38" fontId="11" fillId="0" borderId="97" xfId="3" applyFont="1" applyBorder="1" applyAlignment="1">
      <alignment horizontal="center" vertical="center"/>
    </xf>
    <xf numFmtId="0" fontId="7" fillId="0" borderId="12" xfId="0" applyFont="1" applyBorder="1" applyAlignment="1">
      <alignment horizontal="left" vertical="center" wrapText="1"/>
    </xf>
    <xf numFmtId="0" fontId="11" fillId="0" borderId="8" xfId="0" applyFont="1" applyBorder="1" applyAlignment="1">
      <alignment horizontal="right" vertical="center"/>
    </xf>
    <xf numFmtId="0" fontId="11" fillId="0" borderId="20" xfId="0" applyFont="1" applyBorder="1" applyAlignment="1">
      <alignment horizontal="right"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38" fontId="18" fillId="0" borderId="1" xfId="3" applyFont="1" applyBorder="1" applyAlignment="1">
      <alignment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0" xfId="0" applyFont="1" applyBorder="1" applyAlignment="1">
      <alignment horizontal="center" vertical="center" wrapText="1"/>
    </xf>
    <xf numFmtId="180" fontId="7" fillId="0" borderId="8" xfId="3" applyNumberFormat="1" applyFont="1" applyBorder="1" applyAlignment="1">
      <alignment horizontal="right" vertical="center"/>
    </xf>
    <xf numFmtId="180" fontId="7" fillId="0" borderId="12" xfId="3" applyNumberFormat="1" applyFont="1" applyBorder="1" applyAlignment="1">
      <alignment horizontal="right" vertical="center"/>
    </xf>
    <xf numFmtId="180" fontId="7" fillId="0" borderId="20" xfId="3" applyNumberFormat="1" applyFont="1" applyBorder="1" applyAlignment="1">
      <alignment horizontal="right" vertical="center"/>
    </xf>
    <xf numFmtId="0" fontId="18" fillId="0" borderId="100" xfId="0" applyFont="1" applyBorder="1" applyAlignment="1">
      <alignment horizontal="right" vertical="center"/>
    </xf>
    <xf numFmtId="0" fontId="18" fillId="0" borderId="101" xfId="0" applyFont="1" applyBorder="1" applyAlignment="1">
      <alignment horizontal="right" vertical="center"/>
    </xf>
    <xf numFmtId="38" fontId="18" fillId="0" borderId="102" xfId="3" applyFont="1" applyBorder="1" applyAlignment="1">
      <alignment vertical="center"/>
    </xf>
    <xf numFmtId="38" fontId="18" fillId="0" borderId="103" xfId="3" applyFont="1" applyBorder="1" applyAlignment="1">
      <alignment vertical="center"/>
    </xf>
    <xf numFmtId="38" fontId="18" fillId="0" borderId="98" xfId="3" applyFont="1" applyBorder="1" applyAlignment="1">
      <alignment vertical="center"/>
    </xf>
    <xf numFmtId="38" fontId="18" fillId="0" borderId="99" xfId="3" applyFont="1" applyBorder="1" applyAlignment="1">
      <alignment vertical="center"/>
    </xf>
    <xf numFmtId="38" fontId="18" fillId="0" borderId="100" xfId="3" applyFont="1" applyBorder="1" applyAlignment="1">
      <alignment vertical="center"/>
    </xf>
    <xf numFmtId="38" fontId="18" fillId="0" borderId="101" xfId="3" applyFont="1" applyBorder="1" applyAlignment="1">
      <alignment vertical="center"/>
    </xf>
    <xf numFmtId="38" fontId="18" fillId="0" borderId="8" xfId="3" applyFont="1" applyBorder="1" applyAlignment="1">
      <alignment vertical="center"/>
    </xf>
    <xf numFmtId="38" fontId="18" fillId="0" borderId="20" xfId="3" applyFont="1" applyBorder="1" applyAlignment="1">
      <alignment vertical="center"/>
    </xf>
    <xf numFmtId="0" fontId="18" fillId="0" borderId="8" xfId="0" applyFont="1" applyBorder="1" applyAlignment="1">
      <alignment horizontal="right" vertical="center"/>
    </xf>
    <xf numFmtId="0" fontId="18" fillId="0" borderId="20" xfId="0" applyFont="1" applyBorder="1" applyAlignment="1">
      <alignment horizontal="right" vertical="center"/>
    </xf>
    <xf numFmtId="0" fontId="9" fillId="0" borderId="12" xfId="0" applyFont="1" applyBorder="1" applyAlignment="1">
      <alignment vertical="center"/>
    </xf>
    <xf numFmtId="0" fontId="9" fillId="0" borderId="20" xfId="0" applyFont="1" applyBorder="1" applyAlignment="1">
      <alignment vertical="center"/>
    </xf>
    <xf numFmtId="0" fontId="17" fillId="0" borderId="1" xfId="0" applyFont="1" applyBorder="1" applyAlignment="1">
      <alignment horizontal="center" vertical="center"/>
    </xf>
    <xf numFmtId="0" fontId="11" fillId="0" borderId="96" xfId="0" applyFont="1" applyBorder="1" applyAlignment="1">
      <alignment horizontal="right" vertical="center"/>
    </xf>
    <xf numFmtId="0" fontId="11" fillId="0" borderId="97" xfId="0" applyFont="1" applyBorder="1" applyAlignment="1">
      <alignment horizontal="right" vertical="center"/>
    </xf>
    <xf numFmtId="0" fontId="7" fillId="0" borderId="8" xfId="0" applyFont="1" applyBorder="1" applyAlignment="1">
      <alignment horizontal="center"/>
    </xf>
    <xf numFmtId="0" fontId="7" fillId="0" borderId="12" xfId="0" applyFont="1" applyBorder="1" applyAlignment="1">
      <alignment horizontal="center"/>
    </xf>
    <xf numFmtId="0" fontId="7" fillId="0" borderId="20" xfId="0" applyFont="1" applyBorder="1" applyAlignment="1">
      <alignment horizontal="center"/>
    </xf>
    <xf numFmtId="0" fontId="9" fillId="0" borderId="12" xfId="0" applyFont="1" applyBorder="1" applyAlignment="1">
      <alignment vertical="center" wrapText="1"/>
    </xf>
    <xf numFmtId="0" fontId="9" fillId="0" borderId="12" xfId="0" applyFont="1" applyBorder="1" applyAlignment="1">
      <alignment horizontal="left" vertical="center"/>
    </xf>
    <xf numFmtId="0" fontId="9" fillId="0" borderId="20" xfId="0" applyFont="1" applyBorder="1" applyAlignment="1">
      <alignment horizontal="left" vertical="center"/>
    </xf>
    <xf numFmtId="38" fontId="9" fillId="0" borderId="8" xfId="3" applyFont="1" applyBorder="1" applyAlignment="1">
      <alignment horizontal="right" vertical="center"/>
    </xf>
    <xf numFmtId="38" fontId="9" fillId="0" borderId="12" xfId="3" applyFont="1" applyBorder="1" applyAlignment="1">
      <alignment horizontal="right" vertical="center"/>
    </xf>
    <xf numFmtId="38" fontId="9" fillId="0" borderId="20" xfId="3" applyFont="1" applyBorder="1" applyAlignment="1">
      <alignment horizontal="right" vertical="center"/>
    </xf>
    <xf numFmtId="38" fontId="24" fillId="0" borderId="8" xfId="3" applyFont="1" applyBorder="1" applyAlignment="1">
      <alignment horizontal="right" vertical="center"/>
    </xf>
    <xf numFmtId="38" fontId="24" fillId="0" borderId="12" xfId="3" applyFont="1" applyBorder="1" applyAlignment="1">
      <alignment horizontal="right" vertical="center"/>
    </xf>
    <xf numFmtId="38" fontId="24" fillId="0" borderId="20" xfId="3" applyFont="1" applyBorder="1" applyAlignment="1">
      <alignment horizontal="right" vertical="center"/>
    </xf>
    <xf numFmtId="0" fontId="24" fillId="0" borderId="12" xfId="0" applyFont="1" applyBorder="1" applyAlignment="1">
      <alignment horizontal="left" vertical="center"/>
    </xf>
    <xf numFmtId="0" fontId="24" fillId="0" borderId="20" xfId="0" applyFont="1" applyBorder="1" applyAlignment="1">
      <alignment horizontal="left" vertical="center"/>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14" fillId="0" borderId="20" xfId="0" applyFont="1" applyBorder="1" applyAlignment="1">
      <alignment horizontal="left"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38" fontId="24" fillId="0" borderId="2" xfId="3" applyFont="1" applyBorder="1" applyAlignment="1">
      <alignment horizontal="right" vertical="center"/>
    </xf>
    <xf numFmtId="38" fontId="24" fillId="0" borderId="3" xfId="3" applyFont="1" applyBorder="1" applyAlignment="1">
      <alignment horizontal="right" vertical="center"/>
    </xf>
    <xf numFmtId="38" fontId="24" fillId="0" borderId="4" xfId="3" applyFont="1" applyBorder="1" applyAlignment="1">
      <alignment horizontal="right" vertical="center"/>
    </xf>
    <xf numFmtId="0" fontId="24" fillId="0" borderId="8" xfId="0" applyFont="1" applyBorder="1" applyAlignment="1">
      <alignment horizontal="center" vertical="center"/>
    </xf>
    <xf numFmtId="38" fontId="7" fillId="0" borderId="9" xfId="3" applyFont="1" applyBorder="1" applyAlignment="1">
      <alignment horizontal="right" vertical="center"/>
    </xf>
    <xf numFmtId="38" fontId="7" fillId="0" borderId="11" xfId="3" applyFont="1" applyBorder="1" applyAlignment="1">
      <alignment horizontal="right" vertical="center"/>
    </xf>
    <xf numFmtId="186" fontId="7" fillId="0" borderId="8" xfId="3" applyNumberFormat="1" applyFont="1" applyBorder="1" applyAlignment="1">
      <alignment horizontal="right" vertical="center"/>
    </xf>
    <xf numFmtId="186" fontId="7" fillId="0" borderId="20" xfId="3" applyNumberFormat="1" applyFont="1" applyBorder="1" applyAlignment="1">
      <alignment horizontal="right" vertical="center"/>
    </xf>
    <xf numFmtId="186" fontId="7" fillId="0" borderId="1" xfId="3" applyNumberFormat="1" applyFont="1" applyBorder="1" applyAlignment="1">
      <alignment horizontal="right" vertical="center"/>
    </xf>
    <xf numFmtId="187" fontId="7" fillId="0" borderId="8" xfId="3" applyNumberFormat="1" applyFont="1" applyBorder="1" applyAlignment="1">
      <alignment horizontal="right" vertical="center"/>
    </xf>
    <xf numFmtId="187" fontId="7" fillId="0" borderId="20" xfId="0" applyNumberFormat="1" applyFont="1" applyBorder="1" applyAlignment="1">
      <alignment horizontal="right" vertical="center"/>
    </xf>
    <xf numFmtId="38" fontId="7" fillId="0" borderId="11" xfId="0" applyNumberFormat="1" applyFont="1" applyBorder="1" applyAlignment="1">
      <alignment vertical="center"/>
    </xf>
    <xf numFmtId="0" fontId="7" fillId="0" borderId="0" xfId="0" applyFont="1" applyBorder="1" applyAlignment="1">
      <alignment vertical="center"/>
    </xf>
    <xf numFmtId="186" fontId="7" fillId="0" borderId="20" xfId="0" applyNumberFormat="1" applyFont="1" applyBorder="1" applyAlignment="1">
      <alignment horizontal="right" vertical="center"/>
    </xf>
    <xf numFmtId="187" fontId="7" fillId="0" borderId="1" xfId="3" applyNumberFormat="1" applyFont="1" applyBorder="1" applyAlignment="1">
      <alignment horizontal="right" vertical="center"/>
    </xf>
    <xf numFmtId="186" fontId="7" fillId="0" borderId="1" xfId="3" applyNumberFormat="1" applyFont="1" applyBorder="1" applyAlignment="1">
      <alignment horizontal="center" vertical="center"/>
    </xf>
    <xf numFmtId="3" fontId="7" fillId="0" borderId="1" xfId="0" applyNumberFormat="1" applyFont="1" applyFill="1" applyBorder="1" applyAlignment="1">
      <alignment vertical="center"/>
    </xf>
    <xf numFmtId="38" fontId="7" fillId="0" borderId="1" xfId="3" applyFont="1" applyFill="1" applyBorder="1" applyAlignment="1">
      <alignment horizontal="right" vertical="center"/>
    </xf>
    <xf numFmtId="3" fontId="7" fillId="0" borderId="1" xfId="0" applyNumberFormat="1" applyFont="1" applyFill="1" applyBorder="1" applyAlignment="1">
      <alignment horizontal="right" vertical="center"/>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center" vertical="center" shrinkToFit="1"/>
    </xf>
    <xf numFmtId="38" fontId="7" fillId="0" borderId="0" xfId="3" applyFont="1" applyBorder="1" applyAlignment="1">
      <alignment horizontal="right"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Border="1" applyAlignment="1">
      <alignment vertical="center"/>
    </xf>
    <xf numFmtId="0" fontId="7" fillId="0" borderId="7" xfId="0" applyFont="1" applyBorder="1" applyAlignment="1">
      <alignment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0" xfId="0" applyFont="1" applyBorder="1" applyAlignment="1">
      <alignment horizontal="center" vertical="center" wrapText="1"/>
    </xf>
    <xf numFmtId="38" fontId="7" fillId="0" borderId="8" xfId="0" applyNumberFormat="1" applyFont="1" applyBorder="1" applyAlignment="1">
      <alignment vertical="center"/>
    </xf>
    <xf numFmtId="3" fontId="7" fillId="0" borderId="1" xfId="0" applyNumberFormat="1" applyFont="1" applyFill="1" applyBorder="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183" fontId="7" fillId="0" borderId="12" xfId="0" applyNumberFormat="1" applyFont="1" applyBorder="1" applyAlignment="1">
      <alignment horizontal="right" vertical="center"/>
    </xf>
    <xf numFmtId="176" fontId="7" fillId="0" borderId="8" xfId="3" applyNumberFormat="1" applyFont="1" applyBorder="1" applyAlignment="1">
      <alignment horizontal="left" vertical="center"/>
    </xf>
    <xf numFmtId="176" fontId="7" fillId="0" borderId="12" xfId="3" applyNumberFormat="1" applyFont="1" applyBorder="1" applyAlignment="1">
      <alignment horizontal="left" vertical="center"/>
    </xf>
    <xf numFmtId="38" fontId="7" fillId="0" borderId="8" xfId="3" applyNumberFormat="1" applyFont="1" applyBorder="1" applyAlignment="1">
      <alignment horizontal="right" vertical="center"/>
    </xf>
    <xf numFmtId="38" fontId="7" fillId="0" borderId="12" xfId="3" applyNumberFormat="1" applyFont="1" applyBorder="1" applyAlignment="1">
      <alignment horizontal="right" vertical="center"/>
    </xf>
    <xf numFmtId="0" fontId="11" fillId="0" borderId="14" xfId="0" applyFont="1" applyFill="1" applyBorder="1" applyAlignment="1">
      <alignment horizontal="right" vertical="center"/>
    </xf>
    <xf numFmtId="38" fontId="7" fillId="0" borderId="3" xfId="0" applyNumberFormat="1" applyFont="1" applyBorder="1" applyAlignment="1">
      <alignment vertical="center"/>
    </xf>
    <xf numFmtId="0" fontId="11" fillId="0" borderId="2" xfId="0" applyFont="1" applyBorder="1" applyAlignment="1">
      <alignment horizontal="left" vertical="center"/>
    </xf>
    <xf numFmtId="0" fontId="7" fillId="0" borderId="3" xfId="0" applyFont="1" applyBorder="1" applyAlignment="1">
      <alignment vertical="center"/>
    </xf>
    <xf numFmtId="0" fontId="11" fillId="0" borderId="3" xfId="0" applyFont="1" applyBorder="1" applyAlignment="1">
      <alignment horizontal="right" vertical="center"/>
    </xf>
    <xf numFmtId="0" fontId="11" fillId="0" borderId="0" xfId="0" applyFont="1" applyAlignment="1">
      <alignment horizontal="center" vertical="center"/>
    </xf>
    <xf numFmtId="0" fontId="11" fillId="0" borderId="6" xfId="0" applyFont="1" applyBorder="1" applyAlignment="1">
      <alignment horizontal="right" vertical="center"/>
    </xf>
    <xf numFmtId="0" fontId="11" fillId="0" borderId="0" xfId="0" applyFont="1" applyBorder="1" applyAlignment="1">
      <alignment horizontal="center" vertical="center"/>
    </xf>
    <xf numFmtId="0" fontId="7" fillId="0" borderId="6" xfId="0" applyFont="1" applyBorder="1" applyAlignment="1">
      <alignment vertical="center"/>
    </xf>
    <xf numFmtId="0" fontId="11" fillId="0" borderId="11" xfId="0" applyFont="1" applyBorder="1" applyAlignment="1">
      <alignment horizontal="right" vertical="center"/>
    </xf>
    <xf numFmtId="184" fontId="11" fillId="0" borderId="8" xfId="0" applyNumberFormat="1" applyFont="1" applyBorder="1" applyAlignment="1">
      <alignment vertical="center"/>
    </xf>
    <xf numFmtId="0" fontId="11" fillId="0" borderId="20" xfId="0" applyFont="1" applyBorder="1" applyAlignment="1">
      <alignment vertical="center"/>
    </xf>
    <xf numFmtId="190" fontId="11" fillId="0" borderId="11" xfId="0" applyNumberFormat="1" applyFont="1" applyBorder="1" applyAlignment="1">
      <alignment horizontal="center" vertical="center" wrapText="1"/>
    </xf>
    <xf numFmtId="190" fontId="11" fillId="0" borderId="0" xfId="0" applyNumberFormat="1" applyFont="1" applyAlignment="1">
      <alignment horizontal="center" vertical="center" wrapText="1"/>
    </xf>
    <xf numFmtId="190" fontId="11" fillId="0" borderId="6" xfId="0" applyNumberFormat="1" applyFont="1" applyBorder="1" applyAlignment="1">
      <alignment horizontal="center" vertical="center" wrapText="1"/>
    </xf>
    <xf numFmtId="190" fontId="11" fillId="0" borderId="2" xfId="0" applyNumberFormat="1" applyFont="1" applyBorder="1" applyAlignment="1">
      <alignment horizontal="center" vertical="center" wrapText="1"/>
    </xf>
    <xf numFmtId="190" fontId="11" fillId="0" borderId="3" xfId="0" applyNumberFormat="1" applyFont="1" applyBorder="1" applyAlignment="1">
      <alignment horizontal="center" vertical="center" wrapText="1"/>
    </xf>
    <xf numFmtId="190" fontId="11" fillId="0" borderId="4" xfId="0" applyNumberFormat="1" applyFont="1" applyBorder="1" applyAlignment="1">
      <alignment horizontal="center" vertical="center" wrapText="1"/>
    </xf>
    <xf numFmtId="0" fontId="11" fillId="0" borderId="4" xfId="0" applyFont="1" applyBorder="1" applyAlignment="1">
      <alignment vertical="center"/>
    </xf>
    <xf numFmtId="18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83" fontId="11" fillId="0" borderId="1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righ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8" xfId="0" applyFont="1" applyBorder="1" applyAlignment="1">
      <alignment vertical="center"/>
    </xf>
    <xf numFmtId="0" fontId="11" fillId="0" borderId="12" xfId="0" applyFont="1" applyBorder="1" applyAlignment="1">
      <alignment vertical="center"/>
    </xf>
    <xf numFmtId="184" fontId="7" fillId="0" borderId="8" xfId="0" applyNumberFormat="1" applyFont="1" applyBorder="1" applyAlignment="1">
      <alignment horizontal="center" vertical="center"/>
    </xf>
    <xf numFmtId="184" fontId="7" fillId="0" borderId="12" xfId="0" applyNumberFormat="1" applyFont="1" applyBorder="1" applyAlignment="1">
      <alignment horizontal="center" vertical="center"/>
    </xf>
    <xf numFmtId="0" fontId="11" fillId="0" borderId="2" xfId="0" applyFont="1" applyBorder="1" applyAlignment="1">
      <alignment vertical="center"/>
    </xf>
    <xf numFmtId="0" fontId="7" fillId="0" borderId="4"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186" fontId="7" fillId="0" borderId="2" xfId="0" applyNumberFormat="1" applyFont="1" applyBorder="1" applyAlignment="1">
      <alignment horizontal="center" vertical="center"/>
    </xf>
    <xf numFmtId="186" fontId="7" fillId="0" borderId="3" xfId="0" applyNumberFormat="1" applyFont="1" applyBorder="1" applyAlignment="1">
      <alignment horizontal="center" vertical="center"/>
    </xf>
    <xf numFmtId="183"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right" vertical="center"/>
    </xf>
    <xf numFmtId="183" fontId="11" fillId="0" borderId="0" xfId="0" applyNumberFormat="1" applyFont="1" applyBorder="1" applyAlignment="1">
      <alignment horizontal="center" vertical="center" wrapText="1"/>
    </xf>
    <xf numFmtId="183" fontId="11" fillId="0" borderId="6" xfId="0" applyNumberFormat="1" applyFont="1" applyBorder="1" applyAlignment="1">
      <alignment horizontal="center" vertical="center" wrapText="1"/>
    </xf>
    <xf numFmtId="183" fontId="11" fillId="0" borderId="14" xfId="0" applyNumberFormat="1" applyFont="1" applyBorder="1" applyAlignment="1">
      <alignment horizontal="center" vertical="center" wrapText="1"/>
    </xf>
    <xf numFmtId="183" fontId="11" fillId="0" borderId="10" xfId="0" applyNumberFormat="1" applyFont="1" applyBorder="1" applyAlignment="1">
      <alignment horizontal="center" vertical="center" wrapText="1"/>
    </xf>
    <xf numFmtId="187" fontId="11"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38" fontId="11" fillId="0" borderId="1" xfId="3" applyFont="1" applyFill="1" applyBorder="1" applyAlignment="1">
      <alignment horizontal="right" vertical="center"/>
    </xf>
    <xf numFmtId="38" fontId="7" fillId="0" borderId="1" xfId="3" applyFont="1" applyFill="1" applyBorder="1" applyAlignment="1">
      <alignment horizontal="center" vertical="center"/>
    </xf>
    <xf numFmtId="38" fontId="11" fillId="0" borderId="1" xfId="3" applyFont="1" applyFill="1" applyBorder="1" applyAlignment="1">
      <alignment horizontal="center" vertical="center"/>
    </xf>
    <xf numFmtId="183" fontId="11" fillId="0" borderId="1" xfId="0" applyNumberFormat="1" applyFont="1" applyBorder="1" applyAlignment="1">
      <alignment vertical="center"/>
    </xf>
    <xf numFmtId="38" fontId="11" fillId="0" borderId="1" xfId="0" applyNumberFormat="1" applyFont="1" applyBorder="1" applyAlignment="1">
      <alignment vertical="center"/>
    </xf>
    <xf numFmtId="176" fontId="11" fillId="0" borderId="1" xfId="3" applyNumberFormat="1" applyFont="1" applyBorder="1" applyAlignment="1">
      <alignment vertical="center"/>
    </xf>
    <xf numFmtId="176" fontId="11" fillId="0" borderId="8" xfId="3" applyNumberFormat="1" applyFont="1" applyBorder="1" applyAlignment="1">
      <alignment horizontal="right" vertical="center"/>
    </xf>
    <xf numFmtId="176" fontId="11" fillId="0" borderId="20" xfId="3" applyNumberFormat="1" applyFont="1" applyBorder="1" applyAlignment="1">
      <alignment horizontal="right" vertical="center"/>
    </xf>
    <xf numFmtId="183" fontId="11" fillId="0" borderId="1" xfId="0" applyNumberFormat="1" applyFont="1" applyBorder="1" applyAlignment="1">
      <alignment horizontal="right" vertical="center"/>
    </xf>
    <xf numFmtId="176" fontId="11" fillId="0" borderId="1" xfId="3" applyNumberFormat="1" applyFont="1" applyBorder="1" applyAlignment="1">
      <alignment horizontal="right" vertical="center"/>
    </xf>
    <xf numFmtId="0" fontId="11" fillId="0" borderId="1" xfId="0" applyFont="1" applyBorder="1" applyAlignment="1">
      <alignment horizontal="right" vertical="center"/>
    </xf>
    <xf numFmtId="0" fontId="9" fillId="0" borderId="0" xfId="0" applyFont="1" applyFill="1" applyBorder="1" applyAlignment="1">
      <alignment horizontal="center" vertical="center"/>
    </xf>
    <xf numFmtId="38" fontId="11" fillId="0" borderId="2" xfId="3" applyFont="1" applyFill="1" applyBorder="1" applyAlignment="1">
      <alignment vertical="center"/>
    </xf>
    <xf numFmtId="38" fontId="11" fillId="0" borderId="4" xfId="3" applyFont="1" applyFill="1" applyBorder="1" applyAlignment="1">
      <alignment vertical="center"/>
    </xf>
    <xf numFmtId="38" fontId="11" fillId="0" borderId="2" xfId="3" applyFont="1" applyBorder="1" applyAlignment="1">
      <alignment vertical="center"/>
    </xf>
    <xf numFmtId="38" fontId="11" fillId="0" borderId="4" xfId="3" applyFont="1" applyBorder="1" applyAlignment="1">
      <alignment vertical="center"/>
    </xf>
    <xf numFmtId="38" fontId="9" fillId="0" borderId="11" xfId="3" applyFont="1" applyFill="1" applyBorder="1" applyAlignment="1">
      <alignment horizontal="right" vertical="center"/>
    </xf>
    <xf numFmtId="38" fontId="9" fillId="0" borderId="0" xfId="3" applyFont="1" applyFill="1" applyBorder="1" applyAlignment="1">
      <alignment horizontal="right" vertical="center"/>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xf>
    <xf numFmtId="38" fontId="11" fillId="0" borderId="13" xfId="3" applyFont="1" applyFill="1" applyBorder="1" applyAlignment="1">
      <alignment vertical="center"/>
    </xf>
    <xf numFmtId="38" fontId="11" fillId="0" borderId="10" xfId="3" applyFont="1" applyFill="1" applyBorder="1" applyAlignment="1">
      <alignment vertical="center"/>
    </xf>
    <xf numFmtId="0" fontId="9" fillId="0" borderId="0" xfId="0" applyFont="1" applyBorder="1" applyAlignment="1">
      <alignment horizontal="center" vertical="center" wrapText="1"/>
    </xf>
    <xf numFmtId="38" fontId="11" fillId="0" borderId="13" xfId="3" applyFont="1" applyBorder="1" applyAlignment="1">
      <alignment vertical="center"/>
    </xf>
    <xf numFmtId="38" fontId="11" fillId="0" borderId="10" xfId="3" applyFont="1" applyBorder="1" applyAlignment="1">
      <alignment vertical="center"/>
    </xf>
    <xf numFmtId="0" fontId="9" fillId="0" borderId="11" xfId="0" applyFont="1" applyBorder="1" applyAlignment="1">
      <alignment horizontal="center" vertical="center"/>
    </xf>
    <xf numFmtId="38" fontId="11" fillId="0" borderId="5" xfId="3" applyFont="1" applyFill="1" applyBorder="1" applyAlignment="1">
      <alignment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38" fontId="11" fillId="0" borderId="7" xfId="3" applyFont="1" applyFill="1" applyBorder="1" applyAlignment="1">
      <alignment vertical="center"/>
    </xf>
    <xf numFmtId="38" fontId="9" fillId="0" borderId="0" xfId="3" applyFont="1" applyFill="1" applyBorder="1" applyAlignment="1">
      <alignment horizontal="center" vertical="center"/>
    </xf>
    <xf numFmtId="0" fontId="11" fillId="0" borderId="0" xfId="0" applyFont="1" applyBorder="1" applyAlignment="1">
      <alignment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38" fontId="11" fillId="0" borderId="9" xfId="3" applyFont="1" applyFill="1" applyBorder="1" applyAlignment="1">
      <alignment vertical="center"/>
    </xf>
    <xf numFmtId="0" fontId="11" fillId="0" borderId="13" xfId="0" applyFont="1" applyBorder="1" applyAlignment="1">
      <alignment vertical="center"/>
    </xf>
    <xf numFmtId="0" fontId="11" fillId="0" borderId="10" xfId="0" applyFont="1" applyBorder="1" applyAlignment="1">
      <alignment vertical="center"/>
    </xf>
    <xf numFmtId="38" fontId="7" fillId="0" borderId="8" xfId="3" applyFont="1" applyBorder="1" applyAlignment="1">
      <alignment horizontal="center" vertical="center"/>
    </xf>
    <xf numFmtId="38" fontId="7" fillId="0" borderId="20" xfId="3" applyFont="1" applyBorder="1" applyAlignment="1">
      <alignment horizontal="center" vertical="center"/>
    </xf>
    <xf numFmtId="0" fontId="9" fillId="0" borderId="0" xfId="0" applyFont="1" applyAlignment="1">
      <alignment horizontal="right"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0" xfId="0" applyFont="1" applyAlignment="1">
      <alignment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7" fillId="0" borderId="12" xfId="0" applyFont="1" applyBorder="1" applyAlignment="1">
      <alignment horizontal="center" vertical="center" wrapText="1"/>
    </xf>
    <xf numFmtId="38" fontId="11" fillId="0" borderId="104" xfId="3" applyFont="1" applyBorder="1" applyAlignment="1">
      <alignment horizontal="center" vertical="center"/>
    </xf>
    <xf numFmtId="38" fontId="11" fillId="0" borderId="105" xfId="3" applyFont="1" applyBorder="1" applyAlignment="1">
      <alignment horizontal="center" vertical="center"/>
    </xf>
    <xf numFmtId="38" fontId="11" fillId="0" borderId="106" xfId="3" applyFont="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0" xfId="0" applyFont="1" applyBorder="1" applyAlignment="1">
      <alignment horizontal="right" vertical="center"/>
    </xf>
    <xf numFmtId="38" fontId="11" fillId="0" borderId="3" xfId="3" applyFont="1" applyBorder="1" applyAlignment="1">
      <alignment horizontal="right" vertical="center"/>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66" xfId="0" applyFont="1" applyBorder="1" applyAlignment="1">
      <alignment horizontal="center" vertical="center"/>
    </xf>
    <xf numFmtId="38" fontId="11" fillId="0" borderId="66" xfId="3" applyFont="1" applyBorder="1" applyAlignment="1">
      <alignment horizontal="right" vertical="center"/>
    </xf>
    <xf numFmtId="38" fontId="11" fillId="0" borderId="107" xfId="3" applyFont="1" applyBorder="1" applyAlignment="1">
      <alignment horizontal="center" vertical="center"/>
    </xf>
    <xf numFmtId="38" fontId="11" fillId="0" borderId="1" xfId="3" applyFont="1" applyBorder="1" applyAlignment="1">
      <alignment horizontal="center" vertical="center" textRotation="255"/>
    </xf>
    <xf numFmtId="38" fontId="11" fillId="0" borderId="1" xfId="3" applyFont="1" applyBorder="1" applyAlignment="1">
      <alignment horizontal="center" vertical="center"/>
    </xf>
    <xf numFmtId="0" fontId="11" fillId="0" borderId="1" xfId="0" applyFont="1" applyFill="1" applyBorder="1" applyAlignment="1">
      <alignment horizontal="right" vertical="center"/>
    </xf>
    <xf numFmtId="0" fontId="9" fillId="0" borderId="1" xfId="0" applyFont="1" applyBorder="1" applyAlignment="1">
      <alignment horizontal="right" vertical="center"/>
    </xf>
    <xf numFmtId="0" fontId="11" fillId="0" borderId="66" xfId="0" applyFont="1" applyBorder="1" applyAlignment="1">
      <alignment horizontal="right" vertical="center"/>
    </xf>
    <xf numFmtId="0" fontId="11" fillId="0" borderId="1" xfId="0" applyFont="1" applyBorder="1" applyAlignment="1">
      <alignment horizontal="center" vertical="center" textRotation="255"/>
    </xf>
    <xf numFmtId="0" fontId="9" fillId="0" borderId="66" xfId="0" applyFont="1" applyBorder="1" applyAlignment="1">
      <alignment horizontal="center" vertical="center"/>
    </xf>
    <xf numFmtId="38" fontId="11" fillId="0" borderId="1" xfId="3" applyFont="1" applyBorder="1" applyAlignment="1">
      <alignment horizontal="center" vertical="center" textRotation="255" wrapText="1"/>
    </xf>
    <xf numFmtId="0" fontId="11" fillId="0" borderId="0" xfId="0" applyFont="1" applyBorder="1" applyAlignment="1">
      <alignment horizontal="left" vertical="center" shrinkToFit="1"/>
    </xf>
    <xf numFmtId="189" fontId="9" fillId="0" borderId="1" xfId="0" applyNumberFormat="1" applyFont="1" applyBorder="1" applyAlignment="1">
      <alignment horizontal="right" vertical="center"/>
    </xf>
    <xf numFmtId="189" fontId="9" fillId="0" borderId="66" xfId="0" applyNumberFormat="1" applyFont="1" applyBorder="1" applyAlignment="1">
      <alignment horizontal="right" vertical="center"/>
    </xf>
    <xf numFmtId="176" fontId="7" fillId="0" borderId="1" xfId="3" applyNumberFormat="1" applyFont="1" applyFill="1" applyBorder="1" applyAlignment="1">
      <alignment horizontal="righ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176" fontId="7" fillId="0" borderId="1" xfId="3" applyNumberFormat="1" applyFont="1" applyFill="1" applyBorder="1" applyAlignment="1">
      <alignment vertical="center"/>
    </xf>
    <xf numFmtId="189" fontId="9" fillId="0" borderId="20" xfId="0" applyNumberFormat="1" applyFont="1" applyBorder="1" applyAlignment="1">
      <alignment horizontal="right" vertical="center"/>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5" xfId="0" applyNumberFormat="1" applyFont="1" applyBorder="1" applyAlignment="1">
      <alignment horizontal="center" vertical="center" textRotation="255" shrinkToFit="1"/>
    </xf>
    <xf numFmtId="0" fontId="11" fillId="0" borderId="9" xfId="0" applyNumberFormat="1" applyFont="1" applyBorder="1" applyAlignment="1">
      <alignment horizontal="center" vertical="center" textRotation="255" shrinkToFit="1"/>
    </xf>
    <xf numFmtId="0" fontId="11" fillId="0" borderId="7" xfId="0" applyNumberFormat="1" applyFont="1" applyBorder="1" applyAlignment="1">
      <alignment horizontal="center" vertical="center" textRotation="255" shrinkToFit="1"/>
    </xf>
    <xf numFmtId="0" fontId="11" fillId="0" borderId="12" xfId="0" applyFont="1" applyBorder="1" applyAlignment="1">
      <alignment horizontal="left" vertical="center" wrapText="1"/>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1" xfId="0" applyFont="1" applyBorder="1" applyAlignment="1">
      <alignment horizontal="center" vertical="center" textRotation="255" wrapText="1"/>
    </xf>
    <xf numFmtId="0" fontId="11" fillId="0" borderId="5" xfId="0" applyNumberFormat="1" applyFont="1" applyBorder="1" applyAlignment="1">
      <alignment horizontal="center" vertical="center" textRotation="255" wrapText="1" shrinkToFit="1"/>
    </xf>
    <xf numFmtId="0" fontId="11" fillId="0" borderId="9" xfId="0" applyNumberFormat="1" applyFont="1" applyBorder="1" applyAlignment="1">
      <alignment horizontal="center" vertical="center" textRotation="255" wrapText="1" shrinkToFit="1"/>
    </xf>
    <xf numFmtId="0" fontId="11" fillId="0" borderId="9" xfId="0" applyFont="1" applyBorder="1" applyAlignment="1">
      <alignment horizontal="center" vertical="center" textRotation="255" wrapText="1"/>
    </xf>
    <xf numFmtId="38" fontId="11" fillId="0" borderId="1" xfId="3" applyFont="1" applyFill="1" applyBorder="1" applyAlignment="1">
      <alignment vertical="center"/>
    </xf>
    <xf numFmtId="0" fontId="0" fillId="0" borderId="1" xfId="0" applyBorder="1" applyAlignment="1">
      <alignment vertical="center"/>
    </xf>
    <xf numFmtId="0" fontId="12" fillId="0" borderId="1" xfId="0" applyFont="1" applyBorder="1" applyAlignment="1">
      <alignment vertical="center" textRotation="255" wrapText="1"/>
    </xf>
    <xf numFmtId="0" fontId="11" fillId="0" borderId="1" xfId="0" applyFont="1" applyBorder="1" applyAlignment="1">
      <alignment vertical="center" textRotation="255"/>
    </xf>
    <xf numFmtId="0" fontId="32" fillId="0" borderId="1" xfId="0" applyFont="1" applyBorder="1" applyAlignment="1">
      <alignment vertical="center" textRotation="255" wrapText="1"/>
    </xf>
    <xf numFmtId="0" fontId="0" fillId="0" borderId="1" xfId="0" applyBorder="1" applyAlignment="1"/>
    <xf numFmtId="195" fontId="11" fillId="0" borderId="1" xfId="3" applyNumberFormat="1" applyFont="1" applyBorder="1" applyAlignment="1">
      <alignment horizontal="right" vertical="center"/>
    </xf>
    <xf numFmtId="0" fontId="7" fillId="0" borderId="12" xfId="0" applyFont="1" applyBorder="1"/>
    <xf numFmtId="0" fontId="7" fillId="0" borderId="20" xfId="0" applyFont="1" applyBorder="1"/>
    <xf numFmtId="185" fontId="11" fillId="0" borderId="13" xfId="3" applyNumberFormat="1" applyFont="1" applyFill="1" applyBorder="1" applyAlignment="1">
      <alignment horizontal="right" vertical="center"/>
    </xf>
    <xf numFmtId="185" fontId="7" fillId="0" borderId="14" xfId="0" applyNumberFormat="1" applyFont="1" applyFill="1" applyBorder="1" applyAlignment="1">
      <alignment horizontal="right" vertical="center"/>
    </xf>
    <xf numFmtId="185" fontId="7" fillId="0" borderId="14" xfId="0" applyNumberFormat="1" applyFont="1" applyFill="1" applyBorder="1" applyAlignment="1"/>
    <xf numFmtId="185" fontId="7" fillId="0" borderId="10" xfId="0" applyNumberFormat="1" applyFont="1" applyFill="1" applyBorder="1" applyAlignment="1"/>
    <xf numFmtId="185" fontId="11" fillId="0" borderId="13" xfId="0" applyNumberFormat="1" applyFont="1" applyFill="1" applyBorder="1" applyAlignment="1">
      <alignment horizontal="right" vertical="center" shrinkToFit="1"/>
    </xf>
    <xf numFmtId="185" fontId="11" fillId="0" borderId="1" xfId="0" applyNumberFormat="1" applyFont="1" applyFill="1" applyBorder="1" applyAlignment="1">
      <alignment horizontal="right" vertical="center" shrinkToFit="1"/>
    </xf>
    <xf numFmtId="185" fontId="7" fillId="0" borderId="1" xfId="0" applyNumberFormat="1" applyFont="1" applyFill="1" applyBorder="1" applyAlignment="1"/>
    <xf numFmtId="185" fontId="11" fillId="0" borderId="1" xfId="3" applyNumberFormat="1" applyFont="1" applyBorder="1" applyAlignment="1">
      <alignment horizontal="right" vertical="center"/>
    </xf>
    <xf numFmtId="185" fontId="11" fillId="0" borderId="1" xfId="0" applyNumberFormat="1" applyFont="1" applyBorder="1" applyAlignment="1">
      <alignment horizontal="right" vertical="center"/>
    </xf>
    <xf numFmtId="185" fontId="11" fillId="0" borderId="8" xfId="0" applyNumberFormat="1" applyFont="1" applyBorder="1" applyAlignment="1">
      <alignment horizontal="right" vertical="center"/>
    </xf>
    <xf numFmtId="185" fontId="11" fillId="0" borderId="12" xfId="0" applyNumberFormat="1" applyFont="1" applyBorder="1" applyAlignment="1">
      <alignment horizontal="right" vertical="center"/>
    </xf>
    <xf numFmtId="185" fontId="11" fillId="0" borderId="20" xfId="0" applyNumberFormat="1" applyFont="1" applyBorder="1" applyAlignment="1">
      <alignment horizontal="right" vertical="center"/>
    </xf>
    <xf numFmtId="185" fontId="11" fillId="0" borderId="8" xfId="0" applyNumberFormat="1" applyFont="1" applyFill="1" applyBorder="1" applyAlignment="1">
      <alignment horizontal="right" vertical="center" shrinkToFit="1"/>
    </xf>
    <xf numFmtId="185" fontId="11" fillId="0" borderId="12" xfId="0" applyNumberFormat="1" applyFont="1" applyFill="1" applyBorder="1" applyAlignment="1">
      <alignment horizontal="right" vertical="center" shrinkToFit="1"/>
    </xf>
    <xf numFmtId="185" fontId="11" fillId="0" borderId="20" xfId="0" applyNumberFormat="1" applyFont="1" applyFill="1" applyBorder="1" applyAlignment="1">
      <alignment horizontal="right" vertical="center" shrinkToFit="1"/>
    </xf>
    <xf numFmtId="38" fontId="11" fillId="0" borderId="0" xfId="3"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xf numFmtId="38" fontId="11" fillId="0" borderId="2" xfId="3" applyFont="1" applyBorder="1" applyAlignment="1">
      <alignment horizontal="center" vertical="center"/>
    </xf>
    <xf numFmtId="38" fontId="11" fillId="0" borderId="3" xfId="3" applyFont="1" applyBorder="1" applyAlignment="1">
      <alignment horizontal="center" vertical="center"/>
    </xf>
    <xf numFmtId="38" fontId="11" fillId="0" borderId="4" xfId="3" applyFont="1" applyBorder="1" applyAlignment="1">
      <alignment horizontal="center" vertical="center"/>
    </xf>
    <xf numFmtId="38" fontId="11" fillId="0" borderId="13" xfId="3" applyFont="1" applyBorder="1" applyAlignment="1">
      <alignment horizontal="center" vertical="center"/>
    </xf>
    <xf numFmtId="38" fontId="11" fillId="0" borderId="14" xfId="3" applyFont="1" applyBorder="1" applyAlignment="1">
      <alignment horizontal="center" vertical="center"/>
    </xf>
    <xf numFmtId="38" fontId="11" fillId="0" borderId="10" xfId="3" applyFont="1" applyBorder="1" applyAlignment="1">
      <alignment horizontal="center" vertical="center"/>
    </xf>
    <xf numFmtId="188" fontId="11" fillId="0" borderId="8" xfId="0" applyNumberFormat="1" applyFont="1" applyBorder="1" applyAlignment="1">
      <alignment horizontal="center" vertical="center" shrinkToFit="1"/>
    </xf>
    <xf numFmtId="38" fontId="11" fillId="0" borderId="8" xfId="3" applyFont="1" applyBorder="1" applyAlignment="1">
      <alignment horizontal="center" vertical="center"/>
    </xf>
    <xf numFmtId="38" fontId="11" fillId="0" borderId="12" xfId="3" applyFont="1" applyBorder="1" applyAlignment="1">
      <alignment horizontal="center" vertical="center"/>
    </xf>
    <xf numFmtId="188" fontId="11" fillId="0" borderId="1" xfId="0" applyNumberFormat="1" applyFont="1" applyBorder="1" applyAlignment="1">
      <alignment horizontal="center" vertical="center" shrinkToFit="1"/>
    </xf>
    <xf numFmtId="0" fontId="7" fillId="0" borderId="1" xfId="0" applyFont="1" applyBorder="1" applyAlignment="1">
      <alignment horizontal="center"/>
    </xf>
    <xf numFmtId="189" fontId="11" fillId="0" borderId="1" xfId="3" applyNumberFormat="1" applyFont="1" applyBorder="1" applyAlignment="1">
      <alignment horizontal="right" vertical="center"/>
    </xf>
    <xf numFmtId="38" fontId="11" fillId="0" borderId="0" xfId="3" applyFont="1" applyBorder="1" applyAlignment="1">
      <alignment horizontal="right" vertical="center"/>
    </xf>
    <xf numFmtId="0" fontId="7" fillId="0" borderId="0" xfId="0" applyFont="1" applyBorder="1" applyAlignment="1"/>
    <xf numFmtId="188" fontId="11" fillId="0" borderId="8" xfId="0" applyNumberFormat="1" applyFont="1" applyBorder="1" applyAlignment="1">
      <alignment horizontal="right" vertical="center"/>
    </xf>
    <xf numFmtId="188" fontId="11" fillId="0" borderId="12" xfId="0" applyNumberFormat="1" applyFont="1" applyBorder="1" applyAlignment="1">
      <alignment horizontal="right" vertical="center"/>
    </xf>
    <xf numFmtId="188" fontId="11" fillId="0" borderId="20" xfId="0" applyNumberFormat="1" applyFont="1" applyBorder="1" applyAlignment="1">
      <alignment horizontal="right" vertical="center"/>
    </xf>
    <xf numFmtId="0" fontId="7" fillId="0" borderId="3" xfId="0" applyFont="1" applyBorder="1"/>
    <xf numFmtId="0" fontId="7" fillId="0" borderId="4" xfId="0" applyFont="1" applyBorder="1"/>
    <xf numFmtId="0" fontId="7" fillId="0" borderId="13" xfId="0" applyFont="1" applyBorder="1"/>
    <xf numFmtId="0" fontId="7" fillId="0" borderId="14" xfId="0" applyFont="1" applyBorder="1"/>
    <xf numFmtId="0" fontId="7" fillId="0" borderId="10" xfId="0" applyFont="1" applyBorder="1"/>
    <xf numFmtId="0" fontId="7" fillId="0" borderId="3" xfId="0" applyFont="1" applyBorder="1" applyAlignment="1">
      <alignment horizontal="center"/>
    </xf>
    <xf numFmtId="0" fontId="7" fillId="0" borderId="4"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38" fontId="12" fillId="0" borderId="2" xfId="3" applyFont="1" applyBorder="1" applyAlignment="1">
      <alignment horizontal="center" vertical="center" wrapText="1"/>
    </xf>
    <xf numFmtId="38" fontId="12" fillId="0" borderId="3" xfId="3" applyFont="1" applyBorder="1" applyAlignment="1">
      <alignment horizontal="center" vertical="center" wrapText="1"/>
    </xf>
    <xf numFmtId="38" fontId="12" fillId="0" borderId="4" xfId="3" applyFont="1" applyBorder="1" applyAlignment="1">
      <alignment horizontal="center" vertical="center" wrapText="1"/>
    </xf>
    <xf numFmtId="38" fontId="12" fillId="0" borderId="13" xfId="3" applyFont="1" applyBorder="1" applyAlignment="1">
      <alignment horizontal="center" vertical="center" wrapText="1"/>
    </xf>
    <xf numFmtId="38" fontId="12" fillId="0" borderId="14" xfId="3" applyFont="1" applyBorder="1" applyAlignment="1">
      <alignment horizontal="center" vertical="center" wrapText="1"/>
    </xf>
    <xf numFmtId="38" fontId="12" fillId="0" borderId="10" xfId="3" applyFont="1" applyBorder="1" applyAlignment="1">
      <alignment horizontal="center" vertical="center" wrapText="1"/>
    </xf>
    <xf numFmtId="176" fontId="11" fillId="0" borderId="8" xfId="3" applyNumberFormat="1" applyFont="1" applyBorder="1" applyAlignment="1">
      <alignment horizontal="center" vertical="center"/>
    </xf>
    <xf numFmtId="176" fontId="11" fillId="0" borderId="12" xfId="3" applyNumberFormat="1" applyFont="1" applyBorder="1" applyAlignment="1">
      <alignment horizontal="center" vertical="center"/>
    </xf>
    <xf numFmtId="176" fontId="11" fillId="0" borderId="20" xfId="3" applyNumberFormat="1" applyFont="1" applyBorder="1" applyAlignment="1">
      <alignment horizontal="center" vertical="center"/>
    </xf>
    <xf numFmtId="188" fontId="11" fillId="0" borderId="13" xfId="0" applyNumberFormat="1" applyFont="1" applyFill="1" applyBorder="1" applyAlignment="1">
      <alignment horizontal="right" vertical="center" shrinkToFit="1"/>
    </xf>
    <xf numFmtId="0" fontId="7" fillId="0" borderId="14" xfId="0" applyFont="1" applyFill="1" applyBorder="1" applyAlignment="1"/>
    <xf numFmtId="0" fontId="7" fillId="0" borderId="10" xfId="0" applyFont="1" applyFill="1" applyBorder="1" applyAlignment="1"/>
    <xf numFmtId="38" fontId="11" fillId="0" borderId="13" xfId="3" applyFont="1" applyFill="1" applyBorder="1" applyAlignment="1">
      <alignment horizontal="right" vertical="center"/>
    </xf>
    <xf numFmtId="0" fontId="7" fillId="0" borderId="14" xfId="0" applyFont="1" applyFill="1" applyBorder="1" applyAlignment="1">
      <alignment horizontal="right" vertical="center"/>
    </xf>
    <xf numFmtId="38" fontId="11" fillId="0" borderId="0" xfId="3" applyFont="1" applyBorder="1" applyAlignment="1">
      <alignment horizontal="center" vertical="center"/>
    </xf>
    <xf numFmtId="38" fontId="11" fillId="0" borderId="1" xfId="3" applyFont="1" applyFill="1" applyBorder="1" applyAlignment="1">
      <alignment horizontal="right" vertical="center" wrapText="1"/>
    </xf>
    <xf numFmtId="38" fontId="11" fillId="0" borderId="8" xfId="3" applyFont="1" applyFill="1" applyBorder="1" applyAlignment="1">
      <alignment vertical="center"/>
    </xf>
    <xf numFmtId="38" fontId="11" fillId="0" borderId="12" xfId="3" applyFont="1" applyFill="1" applyBorder="1" applyAlignment="1">
      <alignment vertical="center"/>
    </xf>
    <xf numFmtId="38" fontId="11" fillId="0" borderId="20" xfId="3" applyFont="1" applyFill="1" applyBorder="1" applyAlignment="1">
      <alignment vertical="center"/>
    </xf>
    <xf numFmtId="38" fontId="11" fillId="0" borderId="8" xfId="3" applyFont="1" applyFill="1" applyBorder="1" applyAlignment="1">
      <alignment vertical="center" wrapText="1"/>
    </xf>
    <xf numFmtId="38" fontId="7" fillId="0" borderId="12" xfId="3" applyFont="1" applyFill="1" applyBorder="1" applyAlignment="1"/>
    <xf numFmtId="38" fontId="7" fillId="0" borderId="20" xfId="3" applyFont="1" applyFill="1" applyBorder="1" applyAlignment="1"/>
    <xf numFmtId="176" fontId="12" fillId="0" borderId="8" xfId="3" applyNumberFormat="1" applyFont="1" applyBorder="1" applyAlignment="1">
      <alignment horizontal="center" vertical="center" wrapText="1"/>
    </xf>
    <xf numFmtId="0" fontId="12" fillId="0" borderId="12" xfId="0" applyFont="1" applyBorder="1" applyAlignment="1"/>
    <xf numFmtId="0" fontId="12" fillId="0" borderId="20" xfId="0" applyFont="1" applyBorder="1" applyAlignment="1"/>
    <xf numFmtId="188" fontId="11" fillId="0" borderId="2" xfId="0" applyNumberFormat="1" applyFont="1" applyBorder="1" applyAlignment="1">
      <alignment horizontal="center" vertical="center" shrinkToFit="1"/>
    </xf>
    <xf numFmtId="188" fontId="11" fillId="0" borderId="3" xfId="0" applyNumberFormat="1" applyFont="1" applyBorder="1" applyAlignment="1">
      <alignment horizontal="center" vertical="center" shrinkToFit="1"/>
    </xf>
    <xf numFmtId="188" fontId="11" fillId="0" borderId="4" xfId="0" applyNumberFormat="1" applyFont="1" applyBorder="1" applyAlignment="1">
      <alignment horizontal="center" vertical="center" shrinkToFit="1"/>
    </xf>
    <xf numFmtId="188" fontId="11" fillId="0" borderId="13" xfId="0" applyNumberFormat="1" applyFont="1" applyBorder="1" applyAlignment="1">
      <alignment horizontal="center" vertical="center" shrinkToFit="1"/>
    </xf>
    <xf numFmtId="188" fontId="11" fillId="0" borderId="14" xfId="0" applyNumberFormat="1" applyFont="1" applyBorder="1" applyAlignment="1">
      <alignment horizontal="center" vertical="center" shrinkToFit="1"/>
    </xf>
    <xf numFmtId="188" fontId="11" fillId="0" borderId="10" xfId="0" applyNumberFormat="1" applyFont="1" applyBorder="1" applyAlignment="1">
      <alignment horizontal="center" vertical="center" shrinkToFit="1"/>
    </xf>
    <xf numFmtId="0" fontId="9" fillId="0" borderId="40"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7" fillId="0" borderId="12" xfId="0" applyFont="1" applyBorder="1" applyAlignment="1">
      <alignment wrapText="1"/>
    </xf>
    <xf numFmtId="0" fontId="7" fillId="0" borderId="20" xfId="0" applyFont="1" applyBorder="1" applyAlignment="1">
      <alignment wrapText="1"/>
    </xf>
    <xf numFmtId="0" fontId="9" fillId="0" borderId="41" xfId="0" applyFont="1" applyFill="1" applyBorder="1" applyAlignment="1">
      <alignment horizontal="left" vertical="center" wrapText="1"/>
    </xf>
    <xf numFmtId="0" fontId="0" fillId="0" borderId="1" xfId="0" applyBorder="1" applyAlignment="1">
      <alignment horizontal="center" vertical="center"/>
    </xf>
    <xf numFmtId="0" fontId="11"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11" fillId="0" borderId="60" xfId="0" applyFont="1" applyBorder="1" applyAlignment="1">
      <alignment horizontal="center" vertical="center" wrapText="1"/>
    </xf>
    <xf numFmtId="0" fontId="7" fillId="0" borderId="60" xfId="0" applyFont="1" applyBorder="1" applyAlignment="1">
      <alignment horizontal="center" vertical="center" wrapText="1"/>
    </xf>
    <xf numFmtId="176" fontId="11" fillId="0" borderId="0" xfId="3" applyNumberFormat="1" applyFont="1" applyBorder="1" applyAlignment="1">
      <alignment horizontal="right" vertical="center"/>
    </xf>
    <xf numFmtId="41" fontId="11" fillId="0" borderId="5" xfId="3" applyNumberFormat="1" applyFont="1" applyBorder="1" applyAlignment="1">
      <alignment horizontal="right" vertical="center"/>
    </xf>
    <xf numFmtId="41" fontId="11" fillId="0" borderId="8" xfId="3" applyNumberFormat="1" applyFont="1" applyBorder="1" applyAlignment="1">
      <alignment horizontal="right" vertical="center"/>
    </xf>
    <xf numFmtId="41" fontId="7" fillId="0" borderId="20" xfId="0" applyNumberFormat="1" applyFont="1" applyBorder="1" applyAlignment="1">
      <alignment horizontal="right" vertical="center"/>
    </xf>
    <xf numFmtId="0" fontId="46" fillId="0" borderId="8" xfId="0" applyFont="1" applyBorder="1" applyAlignment="1">
      <alignment horizontal="center" vertical="center" wrapText="1"/>
    </xf>
    <xf numFmtId="0" fontId="46" fillId="0" borderId="12" xfId="0" applyFont="1" applyBorder="1" applyAlignment="1">
      <alignment horizontal="center" vertical="center"/>
    </xf>
    <xf numFmtId="0" fontId="46" fillId="0" borderId="20" xfId="0" applyFont="1" applyBorder="1" applyAlignment="1">
      <alignment horizontal="center" vertical="center"/>
    </xf>
    <xf numFmtId="41" fontId="11" fillId="0" borderId="1" xfId="3" applyNumberFormat="1" applyFont="1" applyBorder="1" applyAlignment="1">
      <alignment horizontal="right" vertical="center"/>
    </xf>
    <xf numFmtId="41" fontId="11" fillId="0" borderId="8" xfId="3" applyNumberFormat="1" applyFont="1" applyBorder="1" applyAlignment="1">
      <alignment horizontal="center" vertical="center"/>
    </xf>
    <xf numFmtId="41" fontId="11" fillId="0" borderId="20" xfId="3"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1" fillId="0" borderId="2" xfId="0" applyFont="1" applyBorder="1" applyAlignment="1">
      <alignment horizontal="center"/>
    </xf>
    <xf numFmtId="0" fontId="11" fillId="0" borderId="4" xfId="0" applyFont="1" applyBorder="1" applyAlignment="1">
      <alignment horizontal="center"/>
    </xf>
    <xf numFmtId="0" fontId="11" fillId="0" borderId="13"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1" fillId="0" borderId="42" xfId="0" applyFont="1" applyBorder="1" applyAlignment="1">
      <alignment horizontal="center" vertical="center"/>
    </xf>
    <xf numFmtId="0" fontId="7" fillId="0" borderId="42"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11" fillId="0" borderId="31" xfId="0" applyFont="1" applyBorder="1" applyAlignment="1">
      <alignment horizontal="center" vertical="center"/>
    </xf>
    <xf numFmtId="0" fontId="7" fillId="0" borderId="31" xfId="0" applyFont="1" applyBorder="1" applyAlignment="1">
      <alignment vertical="center"/>
    </xf>
    <xf numFmtId="0" fontId="11" fillId="0" borderId="20" xfId="0" applyFont="1" applyBorder="1" applyAlignment="1">
      <alignment horizontal="left" vertical="center"/>
    </xf>
    <xf numFmtId="38" fontId="11" fillId="0" borderId="1" xfId="0" applyNumberFormat="1" applyFont="1" applyBorder="1" applyAlignment="1">
      <alignment horizontal="left" vertical="center"/>
    </xf>
    <xf numFmtId="38" fontId="11" fillId="0" borderId="8" xfId="0" applyNumberFormat="1" applyFont="1" applyBorder="1" applyAlignment="1">
      <alignment horizontal="center" vertical="center"/>
    </xf>
    <xf numFmtId="38" fontId="11" fillId="0" borderId="12" xfId="0" applyNumberFormat="1" applyFont="1" applyBorder="1" applyAlignment="1">
      <alignment horizontal="center" vertical="center"/>
    </xf>
    <xf numFmtId="38" fontId="11" fillId="0" borderId="20" xfId="0" applyNumberFormat="1" applyFont="1" applyBorder="1" applyAlignment="1">
      <alignment horizontal="center" vertical="center"/>
    </xf>
    <xf numFmtId="38" fontId="11" fillId="0" borderId="2" xfId="0" applyNumberFormat="1" applyFont="1" applyBorder="1" applyAlignment="1">
      <alignment horizontal="center" vertical="center"/>
    </xf>
    <xf numFmtId="38" fontId="11" fillId="0" borderId="4" xfId="0" applyNumberFormat="1" applyFont="1" applyBorder="1" applyAlignment="1">
      <alignment horizontal="center" vertical="center"/>
    </xf>
    <xf numFmtId="38" fontId="11" fillId="0" borderId="11" xfId="0" applyNumberFormat="1" applyFont="1" applyBorder="1" applyAlignment="1">
      <alignment horizontal="center" vertical="center"/>
    </xf>
    <xf numFmtId="38" fontId="11" fillId="0" borderId="6" xfId="0" applyNumberFormat="1" applyFont="1" applyBorder="1" applyAlignment="1">
      <alignment horizontal="center" vertical="center"/>
    </xf>
    <xf numFmtId="38" fontId="11" fillId="0" borderId="13" xfId="0" applyNumberFormat="1" applyFont="1" applyBorder="1" applyAlignment="1">
      <alignment horizontal="center" vertical="center"/>
    </xf>
    <xf numFmtId="38" fontId="11" fillId="0" borderId="10" xfId="0" applyNumberFormat="1" applyFont="1" applyBorder="1" applyAlignment="1">
      <alignment horizontal="center" vertical="center"/>
    </xf>
    <xf numFmtId="38" fontId="11" fillId="0" borderId="1" xfId="0" applyNumberFormat="1" applyFont="1" applyBorder="1" applyAlignment="1">
      <alignment horizontal="center" vertical="center"/>
    </xf>
    <xf numFmtId="0" fontId="7" fillId="0" borderId="0" xfId="0" applyFont="1" applyBorder="1" applyAlignment="1">
      <alignment horizontal="left" vertical="center" wrapText="1"/>
    </xf>
    <xf numFmtId="49" fontId="11" fillId="0" borderId="8" xfId="0" applyNumberFormat="1" applyFont="1" applyBorder="1" applyAlignment="1">
      <alignment shrinkToFit="1"/>
    </xf>
    <xf numFmtId="0" fontId="11" fillId="0" borderId="20" xfId="0" applyFont="1" applyBorder="1" applyAlignment="1">
      <alignment shrinkToFit="1"/>
    </xf>
    <xf numFmtId="0" fontId="7" fillId="0" borderId="8" xfId="0" applyFont="1" applyBorder="1" applyAlignment="1">
      <alignment shrinkToFit="1"/>
    </xf>
    <xf numFmtId="0" fontId="0" fillId="0" borderId="12" xfId="0" applyBorder="1" applyAlignment="1">
      <alignment shrinkToFit="1"/>
    </xf>
    <xf numFmtId="0" fontId="0" fillId="0" borderId="20" xfId="0" applyBorder="1" applyAlignment="1">
      <alignment shrinkToFit="1"/>
    </xf>
    <xf numFmtId="0" fontId="29" fillId="0" borderId="8" xfId="0" applyFont="1" applyBorder="1" applyAlignment="1">
      <alignment horizontal="left" wrapText="1" shrinkToFit="1"/>
    </xf>
    <xf numFmtId="0" fontId="7" fillId="0" borderId="20" xfId="0" applyFont="1" applyBorder="1" applyAlignment="1">
      <alignment horizontal="left" shrinkToFit="1"/>
    </xf>
    <xf numFmtId="0" fontId="7" fillId="0" borderId="65" xfId="0" applyFont="1" applyBorder="1" applyAlignment="1">
      <alignment horizontal="left" shrinkToFit="1"/>
    </xf>
    <xf numFmtId="0" fontId="7" fillId="0" borderId="93" xfId="0" applyFont="1" applyBorder="1" applyAlignment="1">
      <alignment horizontal="left" shrinkToFit="1"/>
    </xf>
    <xf numFmtId="0" fontId="7" fillId="0" borderId="48" xfId="0" applyFont="1" applyBorder="1" applyAlignment="1">
      <alignment horizontal="left" shrinkToFit="1"/>
    </xf>
    <xf numFmtId="0" fontId="7" fillId="0" borderId="81" xfId="0" applyFont="1" applyBorder="1" applyAlignment="1">
      <alignment horizontal="left" shrinkToFi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1" fillId="0" borderId="14" xfId="0" applyFont="1" applyBorder="1" applyAlignment="1">
      <alignment horizontal="right"/>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wrapText="1"/>
    </xf>
    <xf numFmtId="38" fontId="11" fillId="0" borderId="1" xfId="0" applyNumberFormat="1" applyFont="1" applyFill="1" applyBorder="1" applyAlignment="1">
      <alignment horizontal="right" vertical="center"/>
    </xf>
    <xf numFmtId="38" fontId="11" fillId="0" borderId="8" xfId="3" applyFont="1" applyFill="1" applyBorder="1" applyAlignment="1">
      <alignment horizontal="right" vertical="center"/>
    </xf>
    <xf numFmtId="38" fontId="11" fillId="0" borderId="20" xfId="3" applyFont="1" applyFill="1" applyBorder="1" applyAlignment="1">
      <alignment horizontal="right" vertical="center"/>
    </xf>
    <xf numFmtId="38" fontId="11" fillId="0" borderId="8" xfId="0" applyNumberFormat="1" applyFont="1" applyFill="1" applyBorder="1" applyAlignment="1">
      <alignment horizontal="right" vertical="center"/>
    </xf>
    <xf numFmtId="38" fontId="11" fillId="0" borderId="20" xfId="0" applyNumberFormat="1" applyFont="1" applyFill="1" applyBorder="1" applyAlignment="1">
      <alignment horizontal="right" vertical="center"/>
    </xf>
    <xf numFmtId="38" fontId="9" fillId="0" borderId="5" xfId="3" applyFont="1" applyBorder="1" applyAlignment="1">
      <alignment horizontal="center" vertical="top" textRotation="255" wrapText="1"/>
    </xf>
    <xf numFmtId="0" fontId="9" fillId="0" borderId="9" xfId="0" applyFont="1" applyBorder="1" applyAlignment="1">
      <alignment horizontal="center" vertical="top" textRotation="255" wrapText="1"/>
    </xf>
    <xf numFmtId="0" fontId="9" fillId="0" borderId="7" xfId="0" applyFont="1" applyBorder="1" applyAlignment="1">
      <alignment horizontal="center" vertical="top" textRotation="255" wrapText="1"/>
    </xf>
    <xf numFmtId="38" fontId="11" fillId="0" borderId="0" xfId="3" applyFont="1" applyBorder="1" applyAlignment="1">
      <alignment horizontal="right" vertical="center" wrapText="1"/>
    </xf>
    <xf numFmtId="0" fontId="7" fillId="0" borderId="0" xfId="0" applyFont="1" applyBorder="1" applyAlignment="1">
      <alignment horizontal="right" vertical="center" wrapText="1"/>
    </xf>
    <xf numFmtId="38" fontId="11" fillId="0" borderId="1" xfId="3" applyFont="1" applyBorder="1" applyAlignment="1">
      <alignment horizontal="center" vertical="top" textRotation="255" wrapText="1"/>
    </xf>
    <xf numFmtId="0" fontId="7" fillId="0" borderId="1" xfId="0" applyFont="1" applyBorder="1" applyAlignment="1">
      <alignment horizontal="center" vertical="top" textRotation="255" wrapText="1"/>
    </xf>
    <xf numFmtId="38" fontId="11" fillId="0" borderId="1" xfId="3" applyFont="1" applyBorder="1" applyAlignment="1">
      <alignment horizontal="center" vertical="center" wrapText="1"/>
    </xf>
    <xf numFmtId="38" fontId="11" fillId="0" borderId="3" xfId="3" applyFont="1" applyBorder="1" applyAlignment="1">
      <alignment horizontal="left" vertical="center"/>
    </xf>
    <xf numFmtId="0" fontId="7" fillId="0" borderId="3" xfId="0" applyFont="1" applyBorder="1" applyAlignment="1">
      <alignment horizontal="left" vertical="center"/>
    </xf>
    <xf numFmtId="0" fontId="7" fillId="0" borderId="1" xfId="0" applyFont="1" applyFill="1" applyBorder="1" applyAlignment="1">
      <alignment horizontal="right" vertical="center"/>
    </xf>
    <xf numFmtId="57" fontId="11" fillId="0" borderId="8" xfId="0" applyNumberFormat="1" applyFont="1" applyBorder="1" applyAlignment="1">
      <alignment horizontal="left" vertical="center"/>
    </xf>
    <xf numFmtId="57" fontId="11" fillId="0" borderId="2" xfId="0" applyNumberFormat="1" applyFont="1" applyBorder="1" applyAlignment="1">
      <alignment horizontal="left" vertical="center"/>
    </xf>
    <xf numFmtId="0" fontId="11" fillId="0" borderId="4" xfId="0" applyFont="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195" fontId="7" fillId="0" borderId="1" xfId="3" applyNumberFormat="1" applyFont="1" applyFill="1" applyBorder="1" applyAlignment="1">
      <alignment horizontal="center" vertical="center"/>
    </xf>
    <xf numFmtId="189" fontId="7" fillId="0" borderId="8" xfId="0" applyNumberFormat="1" applyFont="1" applyBorder="1" applyAlignment="1">
      <alignment horizontal="right" vertical="center"/>
    </xf>
    <xf numFmtId="189" fontId="7" fillId="0" borderId="12" xfId="0" applyNumberFormat="1" applyFont="1" applyBorder="1" applyAlignment="1">
      <alignment horizontal="right" vertical="center"/>
    </xf>
    <xf numFmtId="189" fontId="7" fillId="0" borderId="20" xfId="0" applyNumberFormat="1" applyFont="1" applyBorder="1" applyAlignment="1">
      <alignment horizontal="right" vertical="center"/>
    </xf>
    <xf numFmtId="199" fontId="7" fillId="0" borderId="12" xfId="0" applyNumberFormat="1" applyFont="1" applyBorder="1" applyAlignment="1">
      <alignment horizontal="right" vertical="center"/>
    </xf>
    <xf numFmtId="199" fontId="7" fillId="0" borderId="20" xfId="0" applyNumberFormat="1" applyFont="1" applyBorder="1" applyAlignment="1">
      <alignment horizontal="right" vertical="center"/>
    </xf>
    <xf numFmtId="199" fontId="7" fillId="0" borderId="8" xfId="0" applyNumberFormat="1" applyFont="1" applyBorder="1" applyAlignment="1">
      <alignment horizontal="right" vertical="center"/>
    </xf>
    <xf numFmtId="0" fontId="5" fillId="0" borderId="12" xfId="0" applyFont="1" applyBorder="1" applyAlignment="1">
      <alignment horizontal="right" vertical="center"/>
    </xf>
    <xf numFmtId="0" fontId="5" fillId="0" borderId="20"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vertical="center"/>
    </xf>
    <xf numFmtId="189" fontId="11" fillId="0" borderId="14" xfId="0" applyNumberFormat="1" applyFont="1" applyBorder="1" applyAlignment="1">
      <alignment vertical="center"/>
    </xf>
    <xf numFmtId="57" fontId="11" fillId="0" borderId="1" xfId="0" applyNumberFormat="1" applyFont="1" applyBorder="1" applyAlignment="1">
      <alignment horizontal="left" vertical="center"/>
    </xf>
    <xf numFmtId="189" fontId="11" fillId="0" borderId="1" xfId="0" applyNumberFormat="1" applyFont="1" applyBorder="1" applyAlignment="1">
      <alignment horizontal="right" vertical="center"/>
    </xf>
    <xf numFmtId="38" fontId="11" fillId="0" borderId="0" xfId="3" applyFont="1" applyBorder="1" applyAlignment="1">
      <alignment horizontal="left" vertical="center"/>
    </xf>
    <xf numFmtId="0" fontId="11" fillId="0" borderId="3" xfId="0" applyFont="1" applyBorder="1" applyAlignment="1">
      <alignment vertical="center" wrapText="1"/>
    </xf>
    <xf numFmtId="57" fontId="11" fillId="0" borderId="14" xfId="0" applyNumberFormat="1" applyFont="1" applyBorder="1" applyAlignment="1">
      <alignment vertical="center"/>
    </xf>
    <xf numFmtId="57" fontId="11" fillId="0" borderId="20" xfId="0" applyNumberFormat="1" applyFont="1" applyBorder="1" applyAlignment="1">
      <alignment horizontal="left" vertical="center"/>
    </xf>
    <xf numFmtId="38" fontId="7" fillId="0" borderId="2" xfId="3" applyFont="1" applyBorder="1" applyAlignment="1">
      <alignment vertical="center"/>
    </xf>
    <xf numFmtId="0" fontId="11" fillId="0" borderId="12" xfId="0" applyFont="1" applyBorder="1" applyAlignment="1">
      <alignment horizontal="right" vertical="center"/>
    </xf>
    <xf numFmtId="199" fontId="7" fillId="0" borderId="8" xfId="0" applyNumberFormat="1" applyFont="1" applyFill="1" applyBorder="1" applyAlignment="1">
      <alignment horizontal="right" vertical="center"/>
    </xf>
    <xf numFmtId="199" fontId="7" fillId="0" borderId="12" xfId="0" applyNumberFormat="1" applyFont="1" applyFill="1" applyBorder="1" applyAlignment="1">
      <alignment horizontal="right" vertical="center"/>
    </xf>
    <xf numFmtId="199" fontId="7" fillId="0" borderId="20" xfId="0" applyNumberFormat="1" applyFont="1" applyFill="1" applyBorder="1" applyAlignment="1">
      <alignment horizontal="right" vertical="center"/>
    </xf>
    <xf numFmtId="57" fontId="11" fillId="0" borderId="2" xfId="0" applyNumberFormat="1" applyFont="1" applyFill="1" applyBorder="1" applyAlignment="1">
      <alignment horizontal="left" vertical="center"/>
    </xf>
    <xf numFmtId="57" fontId="11" fillId="0" borderId="4" xfId="0" applyNumberFormat="1" applyFont="1" applyFill="1" applyBorder="1" applyAlignment="1">
      <alignment horizontal="left" vertical="center"/>
    </xf>
    <xf numFmtId="189" fontId="7" fillId="0" borderId="8" xfId="0" applyNumberFormat="1" applyFont="1" applyFill="1" applyBorder="1" applyAlignment="1">
      <alignment horizontal="right" vertical="center"/>
    </xf>
    <xf numFmtId="189" fontId="7" fillId="0" borderId="12" xfId="0" applyNumberFormat="1" applyFont="1" applyFill="1" applyBorder="1" applyAlignment="1">
      <alignment horizontal="right" vertical="center"/>
    </xf>
    <xf numFmtId="189" fontId="7" fillId="0" borderId="20" xfId="0" applyNumberFormat="1" applyFont="1" applyFill="1" applyBorder="1" applyAlignment="1">
      <alignment horizontal="right" vertical="center"/>
    </xf>
    <xf numFmtId="189" fontId="7" fillId="0" borderId="14" xfId="0" applyNumberFormat="1" applyFont="1" applyBorder="1" applyAlignment="1" applyProtection="1">
      <alignment horizontal="center"/>
      <protection locked="0"/>
    </xf>
    <xf numFmtId="189" fontId="7" fillId="0" borderId="70" xfId="0" applyNumberFormat="1" applyFont="1" applyBorder="1" applyAlignment="1" applyProtection="1">
      <alignment horizontal="center" vertical="center"/>
      <protection locked="0"/>
    </xf>
    <xf numFmtId="0" fontId="7" fillId="0" borderId="71" xfId="0" applyFont="1" applyBorder="1" applyAlignment="1">
      <alignment horizontal="center" vertical="center"/>
    </xf>
    <xf numFmtId="189" fontId="17" fillId="8" borderId="8" xfId="0" applyNumberFormat="1" applyFont="1" applyFill="1" applyBorder="1" applyAlignment="1" applyProtection="1">
      <alignment horizontal="distributed" vertical="center"/>
      <protection locked="0"/>
    </xf>
    <xf numFmtId="189" fontId="17" fillId="8" borderId="12" xfId="0" applyNumberFormat="1" applyFont="1" applyFill="1" applyBorder="1" applyAlignment="1" applyProtection="1">
      <alignment horizontal="distributed" vertical="center"/>
      <protection locked="0"/>
    </xf>
    <xf numFmtId="189" fontId="17" fillId="8" borderId="20" xfId="0" applyNumberFormat="1" applyFont="1" applyFill="1" applyBorder="1" applyAlignment="1" applyProtection="1">
      <alignment horizontal="distributed" vertical="center"/>
      <protection locked="0"/>
    </xf>
    <xf numFmtId="189" fontId="7" fillId="0" borderId="8" xfId="0" applyNumberFormat="1" applyFont="1" applyBorder="1" applyAlignment="1" applyProtection="1">
      <alignment horizontal="distributed" vertical="center"/>
      <protection locked="0"/>
    </xf>
    <xf numFmtId="189" fontId="7" fillId="0" borderId="12" xfId="0" applyNumberFormat="1" applyFont="1" applyBorder="1" applyAlignment="1" applyProtection="1">
      <alignment horizontal="distributed" vertical="center"/>
      <protection locked="0"/>
    </xf>
    <xf numFmtId="189" fontId="7" fillId="0" borderId="20" xfId="0" applyNumberFormat="1" applyFont="1" applyBorder="1" applyAlignment="1" applyProtection="1">
      <alignment horizontal="distributed" vertical="center"/>
      <protection locked="0"/>
    </xf>
    <xf numFmtId="189" fontId="7" fillId="0" borderId="69" xfId="0" applyNumberFormat="1" applyFont="1" applyBorder="1" applyAlignment="1" applyProtection="1">
      <alignment horizontal="distributed" vertical="center"/>
      <protection locked="0"/>
    </xf>
    <xf numFmtId="189" fontId="7" fillId="0" borderId="74" xfId="0" applyNumberFormat="1" applyFont="1" applyBorder="1" applyAlignment="1" applyProtection="1">
      <alignment horizontal="distributed" vertical="center"/>
      <protection locked="0"/>
    </xf>
    <xf numFmtId="189" fontId="7" fillId="0" borderId="73" xfId="0" applyNumberFormat="1" applyFont="1" applyBorder="1" applyAlignment="1" applyProtection="1">
      <alignment horizontal="distributed" vertical="center"/>
      <protection locked="0"/>
    </xf>
    <xf numFmtId="189" fontId="7" fillId="0" borderId="8" xfId="0" applyNumberFormat="1" applyFont="1" applyBorder="1" applyAlignment="1" applyProtection="1">
      <alignment horizontal="center" vertical="center"/>
      <protection locked="0"/>
    </xf>
    <xf numFmtId="0" fontId="7" fillId="0" borderId="72" xfId="0" applyFont="1" applyBorder="1" applyAlignment="1">
      <alignment horizontal="center" vertical="center"/>
    </xf>
    <xf numFmtId="189" fontId="8" fillId="0" borderId="0" xfId="0" applyNumberFormat="1" applyFont="1" applyBorder="1" applyAlignment="1" applyProtection="1">
      <alignment horizontal="left"/>
      <protection locked="0"/>
    </xf>
    <xf numFmtId="189" fontId="7" fillId="0" borderId="3" xfId="0" applyNumberFormat="1" applyFont="1" applyBorder="1" applyAlignment="1" applyProtection="1">
      <alignment horizontal="right"/>
      <protection locked="0"/>
    </xf>
    <xf numFmtId="0" fontId="7" fillId="0" borderId="12" xfId="0" applyFont="1" applyBorder="1" applyAlignment="1">
      <alignment horizontal="distributed" vertical="center"/>
    </xf>
    <xf numFmtId="0" fontId="7" fillId="0" borderId="20" xfId="0" applyFont="1" applyBorder="1" applyAlignment="1">
      <alignment horizontal="distributed" vertical="center"/>
    </xf>
    <xf numFmtId="189" fontId="11" fillId="0" borderId="8" xfId="0" applyNumberFormat="1" applyFont="1" applyBorder="1" applyAlignment="1" applyProtection="1">
      <alignment horizontal="distributed" vertical="center"/>
      <protection locked="0"/>
    </xf>
    <xf numFmtId="0" fontId="11" fillId="0" borderId="12" xfId="0" applyFont="1" applyBorder="1" applyAlignment="1">
      <alignment horizontal="distributed" vertical="center"/>
    </xf>
    <xf numFmtId="0" fontId="11" fillId="0" borderId="20" xfId="0" applyFont="1" applyBorder="1" applyAlignment="1">
      <alignment horizontal="distributed" vertical="center"/>
    </xf>
    <xf numFmtId="189" fontId="7" fillId="0" borderId="13" xfId="0" applyNumberFormat="1" applyFont="1" applyBorder="1" applyAlignment="1" applyProtection="1">
      <alignment horizontal="distributed" vertical="center"/>
      <protection locked="0"/>
    </xf>
    <xf numFmtId="189" fontId="7" fillId="0" borderId="14" xfId="0" applyNumberFormat="1" applyFont="1" applyBorder="1" applyAlignment="1" applyProtection="1">
      <alignment horizontal="distributed" vertical="center"/>
      <protection locked="0"/>
    </xf>
    <xf numFmtId="189" fontId="7" fillId="0" borderId="10" xfId="0" applyNumberFormat="1" applyFont="1" applyBorder="1" applyAlignment="1" applyProtection="1">
      <alignment horizontal="distributed" vertical="center"/>
      <protection locked="0"/>
    </xf>
    <xf numFmtId="189" fontId="11" fillId="0" borderId="8" xfId="0" applyNumberFormat="1" applyFont="1" applyBorder="1" applyAlignment="1" applyProtection="1">
      <alignment horizontal="center" vertical="center" shrinkToFit="1"/>
      <protection locked="0"/>
    </xf>
    <xf numFmtId="0" fontId="11" fillId="0" borderId="20" xfId="0" applyFont="1" applyBorder="1" applyAlignment="1">
      <alignment horizontal="center" vertical="center" shrinkToFit="1"/>
    </xf>
    <xf numFmtId="189" fontId="7" fillId="0" borderId="2" xfId="0" applyNumberFormat="1" applyFont="1" applyBorder="1" applyAlignment="1" applyProtection="1">
      <alignment horizontal="distributed" vertical="center"/>
      <protection locked="0"/>
    </xf>
    <xf numFmtId="0" fontId="7" fillId="0" borderId="10" xfId="0" applyFont="1" applyBorder="1" applyAlignment="1">
      <alignment horizontal="distributed" vertical="center"/>
    </xf>
    <xf numFmtId="189" fontId="7" fillId="0" borderId="8" xfId="0" applyNumberFormat="1" applyFont="1" applyBorder="1" applyAlignment="1" applyProtection="1">
      <alignment vertical="center" wrapText="1"/>
      <protection locked="0"/>
    </xf>
    <xf numFmtId="189" fontId="7" fillId="0" borderId="3" xfId="0" applyNumberFormat="1" applyFont="1" applyBorder="1" applyAlignment="1" applyProtection="1">
      <alignment horizontal="distributed" vertical="center"/>
      <protection locked="0"/>
    </xf>
    <xf numFmtId="189" fontId="7" fillId="0" borderId="4" xfId="0" applyNumberFormat="1" applyFont="1" applyBorder="1" applyAlignment="1" applyProtection="1">
      <alignment horizontal="distributed" vertical="center"/>
      <protection locked="0"/>
    </xf>
    <xf numFmtId="0" fontId="7" fillId="0" borderId="14" xfId="0" applyFont="1" applyBorder="1" applyAlignment="1" applyProtection="1">
      <alignment horizontal="right" vertical="center" wrapText="1"/>
      <protection locked="0"/>
    </xf>
    <xf numFmtId="0" fontId="7" fillId="0" borderId="14" xfId="0" applyFont="1" applyBorder="1" applyAlignment="1">
      <alignment vertical="center" wrapText="1"/>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178" fontId="7" fillId="0" borderId="5" xfId="0" applyNumberFormat="1" applyFont="1" applyBorder="1" applyAlignment="1" applyProtection="1">
      <alignment horizontal="center" vertical="center"/>
      <protection locked="0"/>
    </xf>
    <xf numFmtId="178" fontId="7" fillId="0" borderId="5" xfId="0" applyNumberFormat="1" applyFont="1" applyBorder="1" applyAlignment="1" applyProtection="1">
      <alignment horizontal="center" vertical="center" wrapText="1"/>
      <protection locked="0"/>
    </xf>
    <xf numFmtId="178" fontId="9" fillId="0" borderId="5" xfId="0" applyNumberFormat="1" applyFont="1" applyBorder="1" applyAlignment="1" applyProtection="1">
      <alignment horizontal="center" vertical="center" wrapText="1"/>
      <protection locked="0"/>
    </xf>
    <xf numFmtId="0" fontId="7" fillId="0" borderId="13" xfId="0" applyFont="1" applyFill="1" applyBorder="1" applyAlignment="1" applyProtection="1">
      <alignment horizontal="distributed" vertical="center"/>
      <protection locked="0"/>
    </xf>
    <xf numFmtId="0" fontId="7" fillId="0" borderId="10" xfId="0" applyFont="1" applyFill="1" applyBorder="1" applyAlignment="1" applyProtection="1">
      <alignment horizontal="distributed" vertical="center"/>
      <protection locked="0"/>
    </xf>
    <xf numFmtId="0" fontId="7" fillId="0" borderId="1" xfId="0" applyFont="1" applyBorder="1" applyAlignment="1" applyProtection="1">
      <alignment horizontal="distributed" vertical="center"/>
      <protection locked="0"/>
    </xf>
    <xf numFmtId="0" fontId="7" fillId="0" borderId="5"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69" xfId="0" applyFont="1" applyBorder="1" applyAlignment="1" applyProtection="1">
      <alignment horizontal="distributed" vertical="center"/>
      <protection locked="0"/>
    </xf>
    <xf numFmtId="0" fontId="7" fillId="0" borderId="73" xfId="0" applyFont="1" applyBorder="1" applyAlignment="1" applyProtection="1">
      <alignment horizontal="distributed" vertical="center"/>
      <protection locked="0"/>
    </xf>
    <xf numFmtId="0" fontId="7" fillId="0" borderId="13" xfId="0" applyFont="1" applyBorder="1" applyAlignment="1" applyProtection="1">
      <alignment horizontal="distributed" vertical="center"/>
      <protection locked="0"/>
    </xf>
    <xf numFmtId="0" fontId="7" fillId="0" borderId="10" xfId="0" applyFont="1" applyBorder="1" applyAlignment="1" applyProtection="1">
      <alignment horizontal="distributed" vertical="center"/>
      <protection locked="0"/>
    </xf>
    <xf numFmtId="0" fontId="7" fillId="0" borderId="5" xfId="0" applyFont="1" applyBorder="1" applyAlignment="1" applyProtection="1">
      <alignment horizontal="distributed" vertical="center"/>
      <protection locked="0"/>
    </xf>
    <xf numFmtId="0" fontId="7" fillId="0" borderId="7" xfId="0" applyFont="1" applyBorder="1" applyAlignment="1">
      <alignment horizontal="distributed" vertical="center"/>
    </xf>
    <xf numFmtId="0" fontId="7" fillId="0" borderId="8" xfId="0"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8" fillId="0" borderId="0" xfId="0" applyFont="1" applyAlignment="1">
      <alignment horizontal="left"/>
    </xf>
    <xf numFmtId="0" fontId="8" fillId="0" borderId="0" xfId="0" applyFont="1" applyAlignment="1"/>
  </cellXfs>
  <cellStyles count="6">
    <cellStyle name="パーセント" xfId="1" builtinId="5"/>
    <cellStyle name="ハイパーリンク" xfId="2" builtinId="8"/>
    <cellStyle name="桁区切り" xfId="3" builtinId="6"/>
    <cellStyle name="標準" xfId="0" builtinId="0"/>
    <cellStyle name="標準_JB16" xfId="4"/>
    <cellStyle name="標準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754794928"/>
        <c:axId val="1754774256"/>
      </c:barChart>
      <c:catAx>
        <c:axId val="1754794928"/>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74256"/>
        <c:crosses val="autoZero"/>
        <c:auto val="1"/>
        <c:lblAlgn val="ctr"/>
        <c:lblOffset val="100"/>
        <c:tickMarkSkip val="1"/>
        <c:noMultiLvlLbl val="0"/>
      </c:catAx>
      <c:valAx>
        <c:axId val="1754774256"/>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9492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788944"/>
        <c:axId val="17547932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783504"/>
        <c:axId val="1754784048"/>
      </c:lineChart>
      <c:catAx>
        <c:axId val="175478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93296"/>
        <c:crosses val="autoZero"/>
        <c:auto val="0"/>
        <c:lblAlgn val="ctr"/>
        <c:lblOffset val="100"/>
        <c:tickLblSkip val="1"/>
        <c:tickMarkSkip val="1"/>
        <c:noMultiLvlLbl val="0"/>
      </c:catAx>
      <c:valAx>
        <c:axId val="17547932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8944"/>
        <c:crosses val="autoZero"/>
        <c:crossBetween val="between"/>
      </c:valAx>
      <c:catAx>
        <c:axId val="1754783504"/>
        <c:scaling>
          <c:orientation val="minMax"/>
        </c:scaling>
        <c:delete val="1"/>
        <c:axPos val="b"/>
        <c:numFmt formatCode="General" sourceLinked="1"/>
        <c:majorTickMark val="out"/>
        <c:minorTickMark val="none"/>
        <c:tickLblPos val="nextTo"/>
        <c:crossAx val="1754784048"/>
        <c:crosses val="autoZero"/>
        <c:auto val="0"/>
        <c:lblAlgn val="ctr"/>
        <c:lblOffset val="100"/>
        <c:noMultiLvlLbl val="0"/>
      </c:catAx>
      <c:valAx>
        <c:axId val="17547840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35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767728"/>
        <c:axId val="1754792208"/>
        <c:axId val="0"/>
      </c:bar3DChart>
      <c:catAx>
        <c:axId val="17547677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92208"/>
        <c:crosses val="autoZero"/>
        <c:auto val="1"/>
        <c:lblAlgn val="ctr"/>
        <c:lblOffset val="100"/>
        <c:tickLblSkip val="1"/>
        <c:tickMarkSkip val="1"/>
        <c:noMultiLvlLbl val="0"/>
      </c:catAx>
      <c:valAx>
        <c:axId val="17547922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677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784592"/>
        <c:axId val="17547704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794384"/>
        <c:axId val="1754771536"/>
      </c:lineChart>
      <c:catAx>
        <c:axId val="175478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70448"/>
        <c:crosses val="autoZero"/>
        <c:auto val="0"/>
        <c:lblAlgn val="ctr"/>
        <c:lblOffset val="100"/>
        <c:tickLblSkip val="1"/>
        <c:tickMarkSkip val="1"/>
        <c:noMultiLvlLbl val="0"/>
      </c:catAx>
      <c:valAx>
        <c:axId val="17547704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4592"/>
        <c:crosses val="autoZero"/>
        <c:crossBetween val="between"/>
      </c:valAx>
      <c:catAx>
        <c:axId val="1754794384"/>
        <c:scaling>
          <c:orientation val="minMax"/>
        </c:scaling>
        <c:delete val="1"/>
        <c:axPos val="b"/>
        <c:numFmt formatCode="General" sourceLinked="1"/>
        <c:majorTickMark val="out"/>
        <c:minorTickMark val="none"/>
        <c:tickLblPos val="nextTo"/>
        <c:crossAx val="1754771536"/>
        <c:crosses val="autoZero"/>
        <c:auto val="0"/>
        <c:lblAlgn val="ctr"/>
        <c:lblOffset val="100"/>
        <c:noMultiLvlLbl val="0"/>
      </c:catAx>
      <c:valAx>
        <c:axId val="17547715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943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791664"/>
        <c:axId val="1754768272"/>
        <c:axId val="0"/>
      </c:bar3DChart>
      <c:catAx>
        <c:axId val="17547916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68272"/>
        <c:crosses val="autoZero"/>
        <c:auto val="1"/>
        <c:lblAlgn val="ctr"/>
        <c:lblOffset val="100"/>
        <c:tickLblSkip val="1"/>
        <c:tickMarkSkip val="1"/>
        <c:noMultiLvlLbl val="0"/>
      </c:catAx>
      <c:valAx>
        <c:axId val="17547682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916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754780784"/>
        <c:axId val="1754767184"/>
      </c:barChart>
      <c:catAx>
        <c:axId val="1754780784"/>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67184"/>
        <c:crosses val="autoZero"/>
        <c:auto val="1"/>
        <c:lblAlgn val="ctr"/>
        <c:lblOffset val="100"/>
        <c:tickMarkSkip val="1"/>
        <c:noMultiLvlLbl val="0"/>
      </c:catAx>
      <c:valAx>
        <c:axId val="1754767184"/>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07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754797104"/>
        <c:axId val="1754778608"/>
      </c:barChart>
      <c:catAx>
        <c:axId val="1754797104"/>
        <c:scaling>
          <c:orientation val="minMax"/>
        </c:scaling>
        <c:delete val="0"/>
        <c:axPos val="b"/>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78608"/>
        <c:crosses val="autoZero"/>
        <c:auto val="1"/>
        <c:lblAlgn val="ctr"/>
        <c:lblOffset val="100"/>
        <c:tickMarkSkip val="1"/>
        <c:noMultiLvlLbl val="0"/>
      </c:catAx>
      <c:valAx>
        <c:axId val="1754778608"/>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9710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780240"/>
        <c:axId val="17547954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774800"/>
        <c:axId val="1754775344"/>
      </c:lineChart>
      <c:catAx>
        <c:axId val="1754780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95472"/>
        <c:crosses val="autoZero"/>
        <c:auto val="0"/>
        <c:lblAlgn val="ctr"/>
        <c:lblOffset val="100"/>
        <c:tickLblSkip val="1"/>
        <c:tickMarkSkip val="1"/>
        <c:noMultiLvlLbl val="0"/>
      </c:catAx>
      <c:valAx>
        <c:axId val="17547954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0240"/>
        <c:crosses val="autoZero"/>
        <c:crossBetween val="between"/>
      </c:valAx>
      <c:catAx>
        <c:axId val="1754774800"/>
        <c:scaling>
          <c:orientation val="minMax"/>
        </c:scaling>
        <c:delete val="1"/>
        <c:axPos val="b"/>
        <c:numFmt formatCode="General" sourceLinked="1"/>
        <c:majorTickMark val="out"/>
        <c:minorTickMark val="none"/>
        <c:tickLblPos val="nextTo"/>
        <c:crossAx val="1754775344"/>
        <c:crosses val="autoZero"/>
        <c:auto val="0"/>
        <c:lblAlgn val="ctr"/>
        <c:lblOffset val="100"/>
        <c:noMultiLvlLbl val="0"/>
      </c:catAx>
      <c:valAx>
        <c:axId val="17547753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74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787312"/>
        <c:axId val="1754796016"/>
        <c:axId val="0"/>
      </c:bar3DChart>
      <c:catAx>
        <c:axId val="17547873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96016"/>
        <c:crosses val="autoZero"/>
        <c:auto val="1"/>
        <c:lblAlgn val="ctr"/>
        <c:lblOffset val="100"/>
        <c:tickLblSkip val="1"/>
        <c:tickMarkSkip val="1"/>
        <c:noMultiLvlLbl val="0"/>
      </c:catAx>
      <c:valAx>
        <c:axId val="17547960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873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790032"/>
        <c:axId val="17547987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785136"/>
        <c:axId val="1754796560"/>
      </c:lineChart>
      <c:catAx>
        <c:axId val="1754790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98736"/>
        <c:crosses val="autoZero"/>
        <c:auto val="0"/>
        <c:lblAlgn val="ctr"/>
        <c:lblOffset val="100"/>
        <c:tickLblSkip val="1"/>
        <c:tickMarkSkip val="1"/>
        <c:noMultiLvlLbl val="0"/>
      </c:catAx>
      <c:valAx>
        <c:axId val="17547987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90032"/>
        <c:crosses val="autoZero"/>
        <c:crossBetween val="between"/>
      </c:valAx>
      <c:catAx>
        <c:axId val="1754785136"/>
        <c:scaling>
          <c:orientation val="minMax"/>
        </c:scaling>
        <c:delete val="1"/>
        <c:axPos val="b"/>
        <c:numFmt formatCode="General" sourceLinked="1"/>
        <c:majorTickMark val="out"/>
        <c:minorTickMark val="none"/>
        <c:tickLblPos val="nextTo"/>
        <c:crossAx val="1754796560"/>
        <c:crosses val="autoZero"/>
        <c:auto val="0"/>
        <c:lblAlgn val="ctr"/>
        <c:lblOffset val="100"/>
        <c:noMultiLvlLbl val="0"/>
      </c:catAx>
      <c:valAx>
        <c:axId val="17547965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51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785680"/>
        <c:axId val="1754798192"/>
        <c:axId val="0"/>
      </c:bar3DChart>
      <c:catAx>
        <c:axId val="17547856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98192"/>
        <c:crosses val="autoZero"/>
        <c:auto val="1"/>
        <c:lblAlgn val="ctr"/>
        <c:lblOffset val="100"/>
        <c:tickLblSkip val="1"/>
        <c:tickMarkSkip val="1"/>
        <c:noMultiLvlLbl val="0"/>
      </c:catAx>
      <c:valAx>
        <c:axId val="17547981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856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779696"/>
        <c:axId val="1754790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768816"/>
        <c:axId val="1754797648"/>
      </c:lineChart>
      <c:catAx>
        <c:axId val="175477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90576"/>
        <c:crosses val="autoZero"/>
        <c:auto val="0"/>
        <c:lblAlgn val="ctr"/>
        <c:lblOffset val="100"/>
        <c:tickLblSkip val="1"/>
        <c:tickMarkSkip val="1"/>
        <c:noMultiLvlLbl val="0"/>
      </c:catAx>
      <c:valAx>
        <c:axId val="1754790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79696"/>
        <c:crosses val="autoZero"/>
        <c:crossBetween val="between"/>
      </c:valAx>
      <c:catAx>
        <c:axId val="1754768816"/>
        <c:scaling>
          <c:orientation val="minMax"/>
        </c:scaling>
        <c:delete val="1"/>
        <c:axPos val="b"/>
        <c:numFmt formatCode="General" sourceLinked="1"/>
        <c:majorTickMark val="out"/>
        <c:minorTickMark val="none"/>
        <c:tickLblPos val="nextTo"/>
        <c:crossAx val="1754797648"/>
        <c:crosses val="autoZero"/>
        <c:auto val="0"/>
        <c:lblAlgn val="ctr"/>
        <c:lblOffset val="100"/>
        <c:noMultiLvlLbl val="0"/>
      </c:catAx>
      <c:valAx>
        <c:axId val="1754797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688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799280"/>
        <c:axId val="1754769360"/>
        <c:axId val="0"/>
      </c:bar3DChart>
      <c:catAx>
        <c:axId val="17547992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69360"/>
        <c:crosses val="autoZero"/>
        <c:auto val="1"/>
        <c:lblAlgn val="ctr"/>
        <c:lblOffset val="100"/>
        <c:tickLblSkip val="1"/>
        <c:tickMarkSkip val="1"/>
        <c:noMultiLvlLbl val="0"/>
      </c:catAx>
      <c:valAx>
        <c:axId val="175476936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992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769904"/>
        <c:axId val="17547878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775888"/>
        <c:axId val="1754776432"/>
      </c:lineChart>
      <c:catAx>
        <c:axId val="1754769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87856"/>
        <c:crosses val="autoZero"/>
        <c:auto val="0"/>
        <c:lblAlgn val="ctr"/>
        <c:lblOffset val="100"/>
        <c:tickLblSkip val="1"/>
        <c:tickMarkSkip val="1"/>
        <c:noMultiLvlLbl val="0"/>
      </c:catAx>
      <c:valAx>
        <c:axId val="17547878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69904"/>
        <c:crosses val="autoZero"/>
        <c:crossBetween val="between"/>
      </c:valAx>
      <c:catAx>
        <c:axId val="1754775888"/>
        <c:scaling>
          <c:orientation val="minMax"/>
        </c:scaling>
        <c:delete val="1"/>
        <c:axPos val="b"/>
        <c:numFmt formatCode="General" sourceLinked="1"/>
        <c:majorTickMark val="out"/>
        <c:minorTickMark val="none"/>
        <c:tickLblPos val="nextTo"/>
        <c:crossAx val="1754776432"/>
        <c:crosses val="autoZero"/>
        <c:auto val="0"/>
        <c:lblAlgn val="ctr"/>
        <c:lblOffset val="100"/>
        <c:noMultiLvlLbl val="0"/>
      </c:catAx>
      <c:valAx>
        <c:axId val="17547764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75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781328"/>
        <c:axId val="1754781872"/>
        <c:axId val="0"/>
      </c:bar3DChart>
      <c:catAx>
        <c:axId val="17547813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81872"/>
        <c:crosses val="autoZero"/>
        <c:auto val="1"/>
        <c:lblAlgn val="ctr"/>
        <c:lblOffset val="100"/>
        <c:tickLblSkip val="1"/>
        <c:tickMarkSkip val="1"/>
        <c:noMultiLvlLbl val="0"/>
      </c:catAx>
      <c:valAx>
        <c:axId val="1754781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7813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782416"/>
        <c:axId val="17547862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788400"/>
        <c:axId val="1754661824"/>
      </c:lineChart>
      <c:catAx>
        <c:axId val="175478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786224"/>
        <c:crosses val="autoZero"/>
        <c:auto val="0"/>
        <c:lblAlgn val="ctr"/>
        <c:lblOffset val="100"/>
        <c:tickLblSkip val="1"/>
        <c:tickMarkSkip val="1"/>
        <c:noMultiLvlLbl val="0"/>
      </c:catAx>
      <c:valAx>
        <c:axId val="17547862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2416"/>
        <c:crosses val="autoZero"/>
        <c:crossBetween val="between"/>
      </c:valAx>
      <c:catAx>
        <c:axId val="1754788400"/>
        <c:scaling>
          <c:orientation val="minMax"/>
        </c:scaling>
        <c:delete val="1"/>
        <c:axPos val="b"/>
        <c:numFmt formatCode="General" sourceLinked="1"/>
        <c:majorTickMark val="out"/>
        <c:minorTickMark val="none"/>
        <c:tickLblPos val="nextTo"/>
        <c:crossAx val="1754661824"/>
        <c:crosses val="autoZero"/>
        <c:auto val="0"/>
        <c:lblAlgn val="ctr"/>
        <c:lblOffset val="100"/>
        <c:noMultiLvlLbl val="0"/>
      </c:catAx>
      <c:valAx>
        <c:axId val="17546618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7884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668896"/>
        <c:axId val="1754658016"/>
        <c:axId val="0"/>
      </c:bar3DChart>
      <c:catAx>
        <c:axId val="17546688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58016"/>
        <c:crosses val="autoZero"/>
        <c:auto val="1"/>
        <c:lblAlgn val="ctr"/>
        <c:lblOffset val="100"/>
        <c:tickLblSkip val="1"/>
        <c:tickMarkSkip val="1"/>
        <c:noMultiLvlLbl val="0"/>
      </c:catAx>
      <c:valAx>
        <c:axId val="17546580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688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649856"/>
        <c:axId val="17546596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656928"/>
        <c:axId val="1754671616"/>
      </c:lineChart>
      <c:catAx>
        <c:axId val="1754649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59648"/>
        <c:crosses val="autoZero"/>
        <c:auto val="0"/>
        <c:lblAlgn val="ctr"/>
        <c:lblOffset val="100"/>
        <c:tickLblSkip val="1"/>
        <c:tickMarkSkip val="1"/>
        <c:noMultiLvlLbl val="0"/>
      </c:catAx>
      <c:valAx>
        <c:axId val="17546596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49856"/>
        <c:crosses val="autoZero"/>
        <c:crossBetween val="between"/>
      </c:valAx>
      <c:catAx>
        <c:axId val="1754656928"/>
        <c:scaling>
          <c:orientation val="minMax"/>
        </c:scaling>
        <c:delete val="1"/>
        <c:axPos val="b"/>
        <c:numFmt formatCode="General" sourceLinked="1"/>
        <c:majorTickMark val="out"/>
        <c:minorTickMark val="none"/>
        <c:tickLblPos val="nextTo"/>
        <c:crossAx val="1754671616"/>
        <c:crosses val="autoZero"/>
        <c:auto val="0"/>
        <c:lblAlgn val="ctr"/>
        <c:lblOffset val="100"/>
        <c:noMultiLvlLbl val="0"/>
      </c:catAx>
      <c:valAx>
        <c:axId val="17546716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569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653120"/>
        <c:axId val="1754660736"/>
        <c:axId val="0"/>
      </c:bar3DChart>
      <c:catAx>
        <c:axId val="1754653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60736"/>
        <c:crosses val="autoZero"/>
        <c:auto val="1"/>
        <c:lblAlgn val="ctr"/>
        <c:lblOffset val="100"/>
        <c:tickLblSkip val="1"/>
        <c:tickMarkSkip val="1"/>
        <c:noMultiLvlLbl val="0"/>
      </c:catAx>
      <c:valAx>
        <c:axId val="17546607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53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649312"/>
        <c:axId val="17546476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672160"/>
        <c:axId val="1754662368"/>
      </c:lineChart>
      <c:catAx>
        <c:axId val="1754649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47680"/>
        <c:crosses val="autoZero"/>
        <c:auto val="0"/>
        <c:lblAlgn val="ctr"/>
        <c:lblOffset val="100"/>
        <c:tickLblSkip val="1"/>
        <c:tickMarkSkip val="1"/>
        <c:noMultiLvlLbl val="0"/>
      </c:catAx>
      <c:valAx>
        <c:axId val="17546476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49312"/>
        <c:crosses val="autoZero"/>
        <c:crossBetween val="between"/>
      </c:valAx>
      <c:catAx>
        <c:axId val="1754672160"/>
        <c:scaling>
          <c:orientation val="minMax"/>
        </c:scaling>
        <c:delete val="1"/>
        <c:axPos val="b"/>
        <c:numFmt formatCode="General" sourceLinked="1"/>
        <c:majorTickMark val="out"/>
        <c:minorTickMark val="none"/>
        <c:tickLblPos val="nextTo"/>
        <c:crossAx val="1754662368"/>
        <c:crosses val="autoZero"/>
        <c:auto val="0"/>
        <c:lblAlgn val="ctr"/>
        <c:lblOffset val="100"/>
        <c:noMultiLvlLbl val="0"/>
      </c:catAx>
      <c:valAx>
        <c:axId val="175466236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72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665632"/>
        <c:axId val="1754662912"/>
        <c:axId val="0"/>
      </c:bar3DChart>
      <c:catAx>
        <c:axId val="17546656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62912"/>
        <c:crosses val="autoZero"/>
        <c:auto val="1"/>
        <c:lblAlgn val="ctr"/>
        <c:lblOffset val="100"/>
        <c:tickLblSkip val="1"/>
        <c:tickMarkSkip val="1"/>
        <c:noMultiLvlLbl val="0"/>
      </c:catAx>
      <c:valAx>
        <c:axId val="17546629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656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644960"/>
        <c:axId val="17546514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664000"/>
        <c:axId val="1754652032"/>
      </c:lineChart>
      <c:catAx>
        <c:axId val="1754644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51488"/>
        <c:crosses val="autoZero"/>
        <c:auto val="0"/>
        <c:lblAlgn val="ctr"/>
        <c:lblOffset val="100"/>
        <c:tickLblSkip val="1"/>
        <c:tickMarkSkip val="1"/>
        <c:noMultiLvlLbl val="0"/>
      </c:catAx>
      <c:valAx>
        <c:axId val="17546514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44960"/>
        <c:crosses val="autoZero"/>
        <c:crossBetween val="between"/>
      </c:valAx>
      <c:catAx>
        <c:axId val="1754664000"/>
        <c:scaling>
          <c:orientation val="minMax"/>
        </c:scaling>
        <c:delete val="1"/>
        <c:axPos val="b"/>
        <c:numFmt formatCode="General" sourceLinked="1"/>
        <c:majorTickMark val="out"/>
        <c:minorTickMark val="none"/>
        <c:tickLblPos val="nextTo"/>
        <c:crossAx val="1754652032"/>
        <c:crosses val="autoZero"/>
        <c:auto val="0"/>
        <c:lblAlgn val="ctr"/>
        <c:lblOffset val="100"/>
        <c:noMultiLvlLbl val="0"/>
      </c:catAx>
      <c:valAx>
        <c:axId val="17546520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640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654208"/>
        <c:axId val="1754664544"/>
        <c:axId val="0"/>
      </c:bar3DChart>
      <c:catAx>
        <c:axId val="17546542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64544"/>
        <c:crosses val="autoZero"/>
        <c:auto val="1"/>
        <c:lblAlgn val="ctr"/>
        <c:lblOffset val="100"/>
        <c:tickLblSkip val="1"/>
        <c:tickMarkSkip val="1"/>
        <c:noMultiLvlLbl val="0"/>
      </c:catAx>
      <c:valAx>
        <c:axId val="1754664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542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646592"/>
        <c:axId val="17546547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666176"/>
        <c:axId val="1754655296"/>
      </c:lineChart>
      <c:catAx>
        <c:axId val="175464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54752"/>
        <c:crosses val="autoZero"/>
        <c:auto val="0"/>
        <c:lblAlgn val="ctr"/>
        <c:lblOffset val="100"/>
        <c:tickLblSkip val="1"/>
        <c:tickMarkSkip val="1"/>
        <c:noMultiLvlLbl val="0"/>
      </c:catAx>
      <c:valAx>
        <c:axId val="17546547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46592"/>
        <c:crosses val="autoZero"/>
        <c:crossBetween val="between"/>
      </c:valAx>
      <c:catAx>
        <c:axId val="1754666176"/>
        <c:scaling>
          <c:orientation val="minMax"/>
        </c:scaling>
        <c:delete val="1"/>
        <c:axPos val="b"/>
        <c:numFmt formatCode="General" sourceLinked="1"/>
        <c:majorTickMark val="out"/>
        <c:minorTickMark val="none"/>
        <c:tickLblPos val="nextTo"/>
        <c:crossAx val="1754655296"/>
        <c:crosses val="autoZero"/>
        <c:auto val="0"/>
        <c:lblAlgn val="ctr"/>
        <c:lblOffset val="100"/>
        <c:noMultiLvlLbl val="0"/>
      </c:catAx>
      <c:valAx>
        <c:axId val="17546552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6617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655840"/>
        <c:axId val="1754643872"/>
        <c:axId val="0"/>
      </c:bar3DChart>
      <c:catAx>
        <c:axId val="17546558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43872"/>
        <c:crosses val="autoZero"/>
        <c:auto val="1"/>
        <c:lblAlgn val="ctr"/>
        <c:lblOffset val="100"/>
        <c:tickLblSkip val="1"/>
        <c:tickMarkSkip val="1"/>
        <c:noMultiLvlLbl val="0"/>
      </c:catAx>
      <c:valAx>
        <c:axId val="17546438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6558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666720"/>
        <c:axId val="17546411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648224"/>
        <c:axId val="1754280656"/>
      </c:lineChart>
      <c:catAx>
        <c:axId val="175466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641152"/>
        <c:crosses val="autoZero"/>
        <c:auto val="0"/>
        <c:lblAlgn val="ctr"/>
        <c:lblOffset val="100"/>
        <c:tickLblSkip val="1"/>
        <c:tickMarkSkip val="1"/>
        <c:noMultiLvlLbl val="0"/>
      </c:catAx>
      <c:valAx>
        <c:axId val="17546411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66720"/>
        <c:crosses val="autoZero"/>
        <c:crossBetween val="between"/>
      </c:valAx>
      <c:catAx>
        <c:axId val="1754648224"/>
        <c:scaling>
          <c:orientation val="minMax"/>
        </c:scaling>
        <c:delete val="1"/>
        <c:axPos val="b"/>
        <c:numFmt formatCode="General" sourceLinked="1"/>
        <c:majorTickMark val="out"/>
        <c:minorTickMark val="none"/>
        <c:tickLblPos val="nextTo"/>
        <c:crossAx val="1754280656"/>
        <c:crosses val="autoZero"/>
        <c:auto val="0"/>
        <c:lblAlgn val="ctr"/>
        <c:lblOffset val="100"/>
        <c:noMultiLvlLbl val="0"/>
      </c:catAx>
      <c:valAx>
        <c:axId val="17542806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6482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287184"/>
        <c:axId val="1754269776"/>
        <c:axId val="0"/>
      </c:bar3DChart>
      <c:catAx>
        <c:axId val="1754287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69776"/>
        <c:crosses val="autoZero"/>
        <c:auto val="1"/>
        <c:lblAlgn val="ctr"/>
        <c:lblOffset val="100"/>
        <c:tickLblSkip val="1"/>
        <c:tickMarkSkip val="1"/>
        <c:noMultiLvlLbl val="0"/>
      </c:catAx>
      <c:valAx>
        <c:axId val="17542697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87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271952"/>
        <c:axId val="17542670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267600"/>
        <c:axId val="1754273584"/>
      </c:lineChart>
      <c:catAx>
        <c:axId val="1754271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267056"/>
        <c:crosses val="autoZero"/>
        <c:auto val="0"/>
        <c:lblAlgn val="ctr"/>
        <c:lblOffset val="100"/>
        <c:tickLblSkip val="1"/>
        <c:tickMarkSkip val="1"/>
        <c:noMultiLvlLbl val="0"/>
      </c:catAx>
      <c:valAx>
        <c:axId val="17542670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71952"/>
        <c:crosses val="autoZero"/>
        <c:crossBetween val="between"/>
      </c:valAx>
      <c:catAx>
        <c:axId val="1754267600"/>
        <c:scaling>
          <c:orientation val="minMax"/>
        </c:scaling>
        <c:delete val="1"/>
        <c:axPos val="b"/>
        <c:numFmt formatCode="General" sourceLinked="1"/>
        <c:majorTickMark val="out"/>
        <c:minorTickMark val="none"/>
        <c:tickLblPos val="nextTo"/>
        <c:crossAx val="1754273584"/>
        <c:crosses val="autoZero"/>
        <c:auto val="0"/>
        <c:lblAlgn val="ctr"/>
        <c:lblOffset val="100"/>
        <c:noMultiLvlLbl val="0"/>
      </c:catAx>
      <c:valAx>
        <c:axId val="17542735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676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268688"/>
        <c:axId val="1754269232"/>
        <c:axId val="0"/>
      </c:bar3DChart>
      <c:catAx>
        <c:axId val="17542686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69232"/>
        <c:crosses val="autoZero"/>
        <c:auto val="1"/>
        <c:lblAlgn val="ctr"/>
        <c:lblOffset val="100"/>
        <c:tickLblSkip val="1"/>
        <c:tickMarkSkip val="1"/>
        <c:noMultiLvlLbl val="0"/>
      </c:catAx>
      <c:valAx>
        <c:axId val="1754269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686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286640"/>
        <c:axId val="17542877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283920"/>
        <c:axId val="1754292080"/>
      </c:lineChart>
      <c:catAx>
        <c:axId val="1754286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287728"/>
        <c:crosses val="autoZero"/>
        <c:auto val="0"/>
        <c:lblAlgn val="ctr"/>
        <c:lblOffset val="100"/>
        <c:tickLblSkip val="1"/>
        <c:tickMarkSkip val="1"/>
        <c:noMultiLvlLbl val="0"/>
      </c:catAx>
      <c:valAx>
        <c:axId val="17542877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86640"/>
        <c:crosses val="autoZero"/>
        <c:crossBetween val="between"/>
      </c:valAx>
      <c:catAx>
        <c:axId val="1754283920"/>
        <c:scaling>
          <c:orientation val="minMax"/>
        </c:scaling>
        <c:delete val="1"/>
        <c:axPos val="b"/>
        <c:numFmt formatCode="General" sourceLinked="1"/>
        <c:majorTickMark val="out"/>
        <c:minorTickMark val="none"/>
        <c:tickLblPos val="nextTo"/>
        <c:crossAx val="1754292080"/>
        <c:crosses val="autoZero"/>
        <c:auto val="0"/>
        <c:lblAlgn val="ctr"/>
        <c:lblOffset val="100"/>
        <c:noMultiLvlLbl val="0"/>
      </c:catAx>
      <c:valAx>
        <c:axId val="17542920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839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280112"/>
        <c:axId val="1754285008"/>
        <c:axId val="0"/>
      </c:bar3DChart>
      <c:catAx>
        <c:axId val="17542801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85008"/>
        <c:crosses val="autoZero"/>
        <c:auto val="1"/>
        <c:lblAlgn val="ctr"/>
        <c:lblOffset val="100"/>
        <c:tickLblSkip val="1"/>
        <c:tickMarkSkip val="1"/>
        <c:noMultiLvlLbl val="0"/>
      </c:catAx>
      <c:valAx>
        <c:axId val="17542850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801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4274128"/>
        <c:axId val="17542812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4278480"/>
        <c:axId val="1754270320"/>
      </c:lineChart>
      <c:catAx>
        <c:axId val="1754274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281200"/>
        <c:crosses val="autoZero"/>
        <c:auto val="0"/>
        <c:lblAlgn val="ctr"/>
        <c:lblOffset val="100"/>
        <c:tickLblSkip val="1"/>
        <c:tickMarkSkip val="1"/>
        <c:noMultiLvlLbl val="0"/>
      </c:catAx>
      <c:valAx>
        <c:axId val="17542812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74128"/>
        <c:crosses val="autoZero"/>
        <c:crossBetween val="between"/>
      </c:valAx>
      <c:catAx>
        <c:axId val="1754278480"/>
        <c:scaling>
          <c:orientation val="minMax"/>
        </c:scaling>
        <c:delete val="1"/>
        <c:axPos val="b"/>
        <c:numFmt formatCode="General" sourceLinked="1"/>
        <c:majorTickMark val="out"/>
        <c:minorTickMark val="none"/>
        <c:tickLblPos val="nextTo"/>
        <c:crossAx val="1754270320"/>
        <c:crosses val="autoZero"/>
        <c:auto val="0"/>
        <c:lblAlgn val="ctr"/>
        <c:lblOffset val="100"/>
        <c:noMultiLvlLbl val="0"/>
      </c:catAx>
      <c:valAx>
        <c:axId val="17542703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784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4282288"/>
        <c:axId val="1754290448"/>
        <c:axId val="0"/>
      </c:bar3DChart>
      <c:catAx>
        <c:axId val="17542822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90448"/>
        <c:crosses val="autoZero"/>
        <c:auto val="1"/>
        <c:lblAlgn val="ctr"/>
        <c:lblOffset val="100"/>
        <c:tickLblSkip val="1"/>
        <c:tickMarkSkip val="1"/>
        <c:noMultiLvlLbl val="0"/>
      </c:catAx>
      <c:valAx>
        <c:axId val="17542904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822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4274672"/>
        <c:axId val="17542773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4282832"/>
        <c:axId val="1754283376"/>
      </c:lineChart>
      <c:catAx>
        <c:axId val="1754274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4277392"/>
        <c:crosses val="autoZero"/>
        <c:auto val="0"/>
        <c:lblAlgn val="ctr"/>
        <c:lblOffset val="100"/>
        <c:tickLblSkip val="1"/>
        <c:tickMarkSkip val="1"/>
        <c:noMultiLvlLbl val="0"/>
      </c:catAx>
      <c:valAx>
        <c:axId val="17542773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74672"/>
        <c:crosses val="autoZero"/>
        <c:crossBetween val="between"/>
      </c:valAx>
      <c:catAx>
        <c:axId val="1754282832"/>
        <c:scaling>
          <c:orientation val="minMax"/>
        </c:scaling>
        <c:delete val="1"/>
        <c:axPos val="b"/>
        <c:numFmt formatCode="General" sourceLinked="1"/>
        <c:majorTickMark val="out"/>
        <c:minorTickMark val="none"/>
        <c:tickLblPos val="nextTo"/>
        <c:crossAx val="1754283376"/>
        <c:crosses val="autoZero"/>
        <c:auto val="0"/>
        <c:lblAlgn val="ctr"/>
        <c:lblOffset val="100"/>
        <c:noMultiLvlLbl val="0"/>
      </c:catAx>
      <c:valAx>
        <c:axId val="17542833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42828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4290992"/>
        <c:axId val="1754291536"/>
        <c:axId val="0"/>
      </c:bar3DChart>
      <c:catAx>
        <c:axId val="17542909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91536"/>
        <c:crosses val="autoZero"/>
        <c:auto val="1"/>
        <c:lblAlgn val="ctr"/>
        <c:lblOffset val="100"/>
        <c:tickLblSkip val="1"/>
        <c:tickMarkSkip val="1"/>
        <c:noMultiLvlLbl val="0"/>
      </c:catAx>
      <c:valAx>
        <c:axId val="1754291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42909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3893216"/>
        <c:axId val="17539046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3895392"/>
        <c:axId val="1753893760"/>
      </c:lineChart>
      <c:catAx>
        <c:axId val="1753893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904640"/>
        <c:crosses val="autoZero"/>
        <c:auto val="0"/>
        <c:lblAlgn val="ctr"/>
        <c:lblOffset val="100"/>
        <c:tickLblSkip val="1"/>
        <c:tickMarkSkip val="1"/>
        <c:noMultiLvlLbl val="0"/>
      </c:catAx>
      <c:valAx>
        <c:axId val="17539046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893216"/>
        <c:crosses val="autoZero"/>
        <c:crossBetween val="between"/>
      </c:valAx>
      <c:catAx>
        <c:axId val="1753895392"/>
        <c:scaling>
          <c:orientation val="minMax"/>
        </c:scaling>
        <c:delete val="1"/>
        <c:axPos val="b"/>
        <c:numFmt formatCode="General" sourceLinked="1"/>
        <c:majorTickMark val="out"/>
        <c:minorTickMark val="none"/>
        <c:tickLblPos val="nextTo"/>
        <c:crossAx val="1753893760"/>
        <c:crosses val="autoZero"/>
        <c:auto val="0"/>
        <c:lblAlgn val="ctr"/>
        <c:lblOffset val="100"/>
        <c:noMultiLvlLbl val="0"/>
      </c:catAx>
      <c:valAx>
        <c:axId val="17538937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8953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3901920"/>
        <c:axId val="1753894304"/>
        <c:axId val="0"/>
      </c:bar3DChart>
      <c:catAx>
        <c:axId val="17539019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894304"/>
        <c:crosses val="autoZero"/>
        <c:auto val="1"/>
        <c:lblAlgn val="ctr"/>
        <c:lblOffset val="100"/>
        <c:tickLblSkip val="1"/>
        <c:tickMarkSkip val="1"/>
        <c:noMultiLvlLbl val="0"/>
      </c:catAx>
      <c:valAx>
        <c:axId val="17538943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9019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3896480"/>
        <c:axId val="17539024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3895936"/>
        <c:axId val="1753903008"/>
      </c:lineChart>
      <c:catAx>
        <c:axId val="1753896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902464"/>
        <c:crosses val="autoZero"/>
        <c:auto val="0"/>
        <c:lblAlgn val="ctr"/>
        <c:lblOffset val="100"/>
        <c:tickLblSkip val="1"/>
        <c:tickMarkSkip val="1"/>
        <c:noMultiLvlLbl val="0"/>
      </c:catAx>
      <c:valAx>
        <c:axId val="17539024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896480"/>
        <c:crosses val="autoZero"/>
        <c:crossBetween val="between"/>
      </c:valAx>
      <c:catAx>
        <c:axId val="1753895936"/>
        <c:scaling>
          <c:orientation val="minMax"/>
        </c:scaling>
        <c:delete val="1"/>
        <c:axPos val="b"/>
        <c:numFmt formatCode="General" sourceLinked="1"/>
        <c:majorTickMark val="out"/>
        <c:minorTickMark val="none"/>
        <c:tickLblPos val="nextTo"/>
        <c:crossAx val="1753903008"/>
        <c:crosses val="autoZero"/>
        <c:auto val="0"/>
        <c:lblAlgn val="ctr"/>
        <c:lblOffset val="100"/>
        <c:noMultiLvlLbl val="0"/>
      </c:catAx>
      <c:valAx>
        <c:axId val="17539030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8959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3897024"/>
        <c:axId val="1753897568"/>
        <c:axId val="0"/>
      </c:bar3DChart>
      <c:catAx>
        <c:axId val="17538970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897568"/>
        <c:crosses val="autoZero"/>
        <c:auto val="1"/>
        <c:lblAlgn val="ctr"/>
        <c:lblOffset val="100"/>
        <c:tickLblSkip val="1"/>
        <c:tickMarkSkip val="1"/>
        <c:noMultiLvlLbl val="0"/>
      </c:catAx>
      <c:valAx>
        <c:axId val="1753897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8970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3903552"/>
        <c:axId val="17538997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3643024"/>
        <c:axId val="1753649008"/>
      </c:lineChart>
      <c:catAx>
        <c:axId val="1753903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899744"/>
        <c:crosses val="autoZero"/>
        <c:auto val="0"/>
        <c:lblAlgn val="ctr"/>
        <c:lblOffset val="100"/>
        <c:tickLblSkip val="1"/>
        <c:tickMarkSkip val="1"/>
        <c:noMultiLvlLbl val="0"/>
      </c:catAx>
      <c:valAx>
        <c:axId val="17538997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903552"/>
        <c:crosses val="autoZero"/>
        <c:crossBetween val="between"/>
      </c:valAx>
      <c:catAx>
        <c:axId val="1753643024"/>
        <c:scaling>
          <c:orientation val="minMax"/>
        </c:scaling>
        <c:delete val="1"/>
        <c:axPos val="b"/>
        <c:numFmt formatCode="General" sourceLinked="1"/>
        <c:majorTickMark val="out"/>
        <c:minorTickMark val="none"/>
        <c:tickLblPos val="nextTo"/>
        <c:crossAx val="1753649008"/>
        <c:crosses val="autoZero"/>
        <c:auto val="0"/>
        <c:lblAlgn val="ctr"/>
        <c:lblOffset val="100"/>
        <c:noMultiLvlLbl val="0"/>
      </c:catAx>
      <c:valAx>
        <c:axId val="17536490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364302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3649552"/>
        <c:axId val="1753518672"/>
        <c:axId val="0"/>
      </c:bar3DChart>
      <c:catAx>
        <c:axId val="1753649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518672"/>
        <c:crosses val="autoZero"/>
        <c:auto val="1"/>
        <c:lblAlgn val="ctr"/>
        <c:lblOffset val="100"/>
        <c:tickLblSkip val="1"/>
        <c:tickMarkSkip val="1"/>
        <c:noMultiLvlLbl val="0"/>
      </c:catAx>
      <c:valAx>
        <c:axId val="17535186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3649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8883600"/>
        <c:axId val="17588868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8895568"/>
        <c:axId val="1758868912"/>
      </c:lineChart>
      <c:catAx>
        <c:axId val="1758883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86864"/>
        <c:crosses val="autoZero"/>
        <c:auto val="0"/>
        <c:lblAlgn val="ctr"/>
        <c:lblOffset val="100"/>
        <c:tickLblSkip val="1"/>
        <c:tickMarkSkip val="1"/>
        <c:noMultiLvlLbl val="0"/>
      </c:catAx>
      <c:valAx>
        <c:axId val="17588868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83600"/>
        <c:crosses val="autoZero"/>
        <c:crossBetween val="between"/>
      </c:valAx>
      <c:catAx>
        <c:axId val="1758895568"/>
        <c:scaling>
          <c:orientation val="minMax"/>
        </c:scaling>
        <c:delete val="1"/>
        <c:axPos val="b"/>
        <c:numFmt formatCode="General" sourceLinked="1"/>
        <c:majorTickMark val="out"/>
        <c:minorTickMark val="none"/>
        <c:tickLblPos val="nextTo"/>
        <c:crossAx val="1758868912"/>
        <c:crosses val="autoZero"/>
        <c:auto val="0"/>
        <c:lblAlgn val="ctr"/>
        <c:lblOffset val="100"/>
        <c:noMultiLvlLbl val="0"/>
      </c:catAx>
      <c:valAx>
        <c:axId val="175886891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9556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8875440"/>
        <c:axId val="1758870000"/>
        <c:axId val="0"/>
      </c:bar3DChart>
      <c:catAx>
        <c:axId val="17588754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0000"/>
        <c:crosses val="autoZero"/>
        <c:auto val="1"/>
        <c:lblAlgn val="ctr"/>
        <c:lblOffset val="100"/>
        <c:tickLblSkip val="1"/>
        <c:tickMarkSkip val="1"/>
        <c:noMultiLvlLbl val="0"/>
      </c:catAx>
      <c:valAx>
        <c:axId val="17588700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54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78704"/>
        <c:axId val="17588819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67280"/>
        <c:axId val="1758880880"/>
      </c:lineChart>
      <c:catAx>
        <c:axId val="1758878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81968"/>
        <c:crosses val="autoZero"/>
        <c:auto val="0"/>
        <c:lblAlgn val="ctr"/>
        <c:lblOffset val="100"/>
        <c:tickLblSkip val="1"/>
        <c:tickMarkSkip val="1"/>
        <c:noMultiLvlLbl val="0"/>
      </c:catAx>
      <c:valAx>
        <c:axId val="17588819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8704"/>
        <c:crosses val="autoZero"/>
        <c:crossBetween val="between"/>
      </c:valAx>
      <c:catAx>
        <c:axId val="1758867280"/>
        <c:scaling>
          <c:orientation val="minMax"/>
        </c:scaling>
        <c:delete val="1"/>
        <c:axPos val="b"/>
        <c:numFmt formatCode="General" sourceLinked="1"/>
        <c:majorTickMark val="out"/>
        <c:minorTickMark val="none"/>
        <c:tickLblPos val="nextTo"/>
        <c:crossAx val="1758880880"/>
        <c:crosses val="autoZero"/>
        <c:auto val="0"/>
        <c:lblAlgn val="ctr"/>
        <c:lblOffset val="100"/>
        <c:noMultiLvlLbl val="0"/>
      </c:catAx>
      <c:valAx>
        <c:axId val="17588808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7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76528"/>
        <c:axId val="1758870544"/>
        <c:axId val="0"/>
      </c:bar3DChart>
      <c:catAx>
        <c:axId val="17588765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0544"/>
        <c:crosses val="autoZero"/>
        <c:auto val="1"/>
        <c:lblAlgn val="ctr"/>
        <c:lblOffset val="100"/>
        <c:tickLblSkip val="1"/>
        <c:tickMarkSkip val="1"/>
        <c:noMultiLvlLbl val="0"/>
      </c:catAx>
      <c:valAx>
        <c:axId val="1758870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65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8879792"/>
        <c:axId val="17588939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8874352"/>
        <c:axId val="1758881424"/>
      </c:lineChart>
      <c:catAx>
        <c:axId val="175887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93936"/>
        <c:crosses val="autoZero"/>
        <c:auto val="0"/>
        <c:lblAlgn val="ctr"/>
        <c:lblOffset val="100"/>
        <c:tickLblSkip val="1"/>
        <c:tickMarkSkip val="1"/>
        <c:noMultiLvlLbl val="0"/>
      </c:catAx>
      <c:valAx>
        <c:axId val="17588939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9792"/>
        <c:crosses val="autoZero"/>
        <c:crossBetween val="between"/>
      </c:valAx>
      <c:catAx>
        <c:axId val="1758874352"/>
        <c:scaling>
          <c:orientation val="minMax"/>
        </c:scaling>
        <c:delete val="1"/>
        <c:axPos val="b"/>
        <c:numFmt formatCode="General" sourceLinked="1"/>
        <c:majorTickMark val="out"/>
        <c:minorTickMark val="none"/>
        <c:tickLblPos val="nextTo"/>
        <c:crossAx val="1758881424"/>
        <c:crosses val="autoZero"/>
        <c:auto val="0"/>
        <c:lblAlgn val="ctr"/>
        <c:lblOffset val="100"/>
        <c:noMultiLvlLbl val="0"/>
      </c:catAx>
      <c:valAx>
        <c:axId val="17588814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43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8884144"/>
        <c:axId val="1758885776"/>
        <c:axId val="0"/>
      </c:bar3DChart>
      <c:catAx>
        <c:axId val="1758884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85776"/>
        <c:crosses val="autoZero"/>
        <c:auto val="1"/>
        <c:lblAlgn val="ctr"/>
        <c:lblOffset val="100"/>
        <c:tickLblSkip val="1"/>
        <c:tickMarkSkip val="1"/>
        <c:noMultiLvlLbl val="0"/>
      </c:catAx>
      <c:valAx>
        <c:axId val="17588857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84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86320"/>
        <c:axId val="17588748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84688"/>
        <c:axId val="1758871088"/>
      </c:lineChart>
      <c:catAx>
        <c:axId val="1758886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74896"/>
        <c:crosses val="autoZero"/>
        <c:auto val="0"/>
        <c:lblAlgn val="ctr"/>
        <c:lblOffset val="100"/>
        <c:tickLblSkip val="1"/>
        <c:tickMarkSkip val="1"/>
        <c:noMultiLvlLbl val="0"/>
      </c:catAx>
      <c:valAx>
        <c:axId val="17588748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86320"/>
        <c:crosses val="autoZero"/>
        <c:crossBetween val="between"/>
      </c:valAx>
      <c:catAx>
        <c:axId val="1758884688"/>
        <c:scaling>
          <c:orientation val="minMax"/>
        </c:scaling>
        <c:delete val="1"/>
        <c:axPos val="b"/>
        <c:numFmt formatCode="General" sourceLinked="1"/>
        <c:majorTickMark val="out"/>
        <c:minorTickMark val="none"/>
        <c:tickLblPos val="nextTo"/>
        <c:crossAx val="1758871088"/>
        <c:crosses val="autoZero"/>
        <c:auto val="0"/>
        <c:lblAlgn val="ctr"/>
        <c:lblOffset val="100"/>
        <c:noMultiLvlLbl val="0"/>
      </c:catAx>
      <c:valAx>
        <c:axId val="17588710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846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92304"/>
        <c:axId val="1758863472"/>
        <c:axId val="0"/>
      </c:bar3DChart>
      <c:catAx>
        <c:axId val="17588923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63472"/>
        <c:crosses val="autoZero"/>
        <c:auto val="1"/>
        <c:lblAlgn val="ctr"/>
        <c:lblOffset val="100"/>
        <c:tickLblSkip val="1"/>
        <c:tickMarkSkip val="1"/>
        <c:noMultiLvlLbl val="0"/>
      </c:catAx>
      <c:valAx>
        <c:axId val="17588634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23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64016"/>
        <c:axId val="175887707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85232"/>
        <c:axId val="1758887408"/>
      </c:lineChart>
      <c:catAx>
        <c:axId val="1758864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77072"/>
        <c:crosses val="autoZero"/>
        <c:auto val="0"/>
        <c:lblAlgn val="ctr"/>
        <c:lblOffset val="100"/>
        <c:tickLblSkip val="1"/>
        <c:tickMarkSkip val="1"/>
        <c:noMultiLvlLbl val="0"/>
      </c:catAx>
      <c:valAx>
        <c:axId val="175887707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4016"/>
        <c:crosses val="autoZero"/>
        <c:crossBetween val="between"/>
      </c:valAx>
      <c:catAx>
        <c:axId val="1758885232"/>
        <c:scaling>
          <c:orientation val="minMax"/>
        </c:scaling>
        <c:delete val="1"/>
        <c:axPos val="b"/>
        <c:numFmt formatCode="General" sourceLinked="1"/>
        <c:majorTickMark val="out"/>
        <c:minorTickMark val="none"/>
        <c:tickLblPos val="nextTo"/>
        <c:crossAx val="1758887408"/>
        <c:crosses val="autoZero"/>
        <c:auto val="0"/>
        <c:lblAlgn val="ctr"/>
        <c:lblOffset val="100"/>
        <c:noMultiLvlLbl val="0"/>
      </c:catAx>
      <c:valAx>
        <c:axId val="17588874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852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77616"/>
        <c:axId val="1758865104"/>
        <c:axId val="0"/>
      </c:bar3DChart>
      <c:catAx>
        <c:axId val="17588776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65104"/>
        <c:crosses val="autoZero"/>
        <c:auto val="1"/>
        <c:lblAlgn val="ctr"/>
        <c:lblOffset val="100"/>
        <c:tickLblSkip val="1"/>
        <c:tickMarkSkip val="1"/>
        <c:noMultiLvlLbl val="0"/>
      </c:catAx>
      <c:valAx>
        <c:axId val="1758865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76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71632"/>
        <c:axId val="17588879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64560"/>
        <c:axId val="1758872720"/>
      </c:lineChart>
      <c:catAx>
        <c:axId val="175887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87952"/>
        <c:crosses val="autoZero"/>
        <c:auto val="0"/>
        <c:lblAlgn val="ctr"/>
        <c:lblOffset val="100"/>
        <c:tickLblSkip val="1"/>
        <c:tickMarkSkip val="1"/>
        <c:noMultiLvlLbl val="0"/>
      </c:catAx>
      <c:valAx>
        <c:axId val="17588879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1632"/>
        <c:crosses val="autoZero"/>
        <c:crossBetween val="between"/>
      </c:valAx>
      <c:catAx>
        <c:axId val="1758864560"/>
        <c:scaling>
          <c:orientation val="minMax"/>
        </c:scaling>
        <c:delete val="1"/>
        <c:axPos val="b"/>
        <c:numFmt formatCode="General" sourceLinked="1"/>
        <c:majorTickMark val="out"/>
        <c:minorTickMark val="none"/>
        <c:tickLblPos val="nextTo"/>
        <c:crossAx val="1758872720"/>
        <c:crosses val="autoZero"/>
        <c:auto val="0"/>
        <c:lblAlgn val="ctr"/>
        <c:lblOffset val="100"/>
        <c:noMultiLvlLbl val="0"/>
      </c:catAx>
      <c:valAx>
        <c:axId val="17588727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45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79248"/>
        <c:axId val="1758892848"/>
        <c:axId val="0"/>
      </c:bar3DChart>
      <c:catAx>
        <c:axId val="1758879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2848"/>
        <c:crosses val="autoZero"/>
        <c:auto val="1"/>
        <c:lblAlgn val="ctr"/>
        <c:lblOffset val="100"/>
        <c:tickLblSkip val="1"/>
        <c:tickMarkSkip val="1"/>
        <c:noMultiLvlLbl val="0"/>
      </c:catAx>
      <c:valAx>
        <c:axId val="17588928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9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758873808"/>
        <c:axId val="17588683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758869456"/>
        <c:axId val="1758865648"/>
      </c:lineChart>
      <c:catAx>
        <c:axId val="1758873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68368"/>
        <c:crosses val="autoZero"/>
        <c:auto val="0"/>
        <c:lblAlgn val="ctr"/>
        <c:lblOffset val="100"/>
        <c:tickLblSkip val="1"/>
        <c:tickMarkSkip val="1"/>
        <c:noMultiLvlLbl val="0"/>
      </c:catAx>
      <c:valAx>
        <c:axId val="17588683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3808"/>
        <c:crosses val="autoZero"/>
        <c:crossBetween val="between"/>
      </c:valAx>
      <c:catAx>
        <c:axId val="1758869456"/>
        <c:scaling>
          <c:orientation val="minMax"/>
        </c:scaling>
        <c:delete val="1"/>
        <c:axPos val="b"/>
        <c:numFmt formatCode="General" sourceLinked="1"/>
        <c:majorTickMark val="out"/>
        <c:minorTickMark val="none"/>
        <c:tickLblPos val="nextTo"/>
        <c:crossAx val="1758865648"/>
        <c:crosses val="autoZero"/>
        <c:auto val="0"/>
        <c:lblAlgn val="ctr"/>
        <c:lblOffset val="100"/>
        <c:noMultiLvlLbl val="0"/>
      </c:catAx>
      <c:valAx>
        <c:axId val="17588656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94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758890672"/>
        <c:axId val="1758872176"/>
        <c:axId val="0"/>
      </c:bar3DChart>
      <c:catAx>
        <c:axId val="17588906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72176"/>
        <c:crosses val="autoZero"/>
        <c:auto val="1"/>
        <c:lblAlgn val="ctr"/>
        <c:lblOffset val="100"/>
        <c:tickLblSkip val="1"/>
        <c:tickMarkSkip val="1"/>
        <c:noMultiLvlLbl val="0"/>
      </c:catAx>
      <c:valAx>
        <c:axId val="17588721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06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73264"/>
        <c:axId val="17588759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82512"/>
        <c:axId val="1758888496"/>
      </c:lineChart>
      <c:catAx>
        <c:axId val="175887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75984"/>
        <c:crosses val="autoZero"/>
        <c:auto val="0"/>
        <c:lblAlgn val="ctr"/>
        <c:lblOffset val="100"/>
        <c:tickLblSkip val="1"/>
        <c:tickMarkSkip val="1"/>
        <c:noMultiLvlLbl val="0"/>
      </c:catAx>
      <c:valAx>
        <c:axId val="17588759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3264"/>
        <c:crosses val="autoZero"/>
        <c:crossBetween val="between"/>
      </c:valAx>
      <c:catAx>
        <c:axId val="1758882512"/>
        <c:scaling>
          <c:orientation val="minMax"/>
        </c:scaling>
        <c:delete val="1"/>
        <c:axPos val="b"/>
        <c:numFmt formatCode="General" sourceLinked="1"/>
        <c:majorTickMark val="out"/>
        <c:minorTickMark val="none"/>
        <c:tickLblPos val="nextTo"/>
        <c:crossAx val="1758888496"/>
        <c:crosses val="autoZero"/>
        <c:auto val="0"/>
        <c:lblAlgn val="ctr"/>
        <c:lblOffset val="100"/>
        <c:noMultiLvlLbl val="0"/>
      </c:catAx>
      <c:valAx>
        <c:axId val="17588884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825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89040"/>
        <c:axId val="1758880336"/>
        <c:axId val="0"/>
      </c:bar3DChart>
      <c:catAx>
        <c:axId val="175888904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80336"/>
        <c:crosses val="autoZero"/>
        <c:auto val="1"/>
        <c:lblAlgn val="ctr"/>
        <c:lblOffset val="100"/>
        <c:tickLblSkip val="1"/>
        <c:tickMarkSkip val="1"/>
        <c:noMultiLvlLbl val="0"/>
      </c:catAx>
      <c:valAx>
        <c:axId val="17588803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8904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78160"/>
        <c:axId val="17588830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66192"/>
        <c:axId val="1758889584"/>
      </c:lineChart>
      <c:catAx>
        <c:axId val="1758878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83056"/>
        <c:crosses val="autoZero"/>
        <c:auto val="0"/>
        <c:lblAlgn val="ctr"/>
        <c:lblOffset val="100"/>
        <c:tickLblSkip val="1"/>
        <c:tickMarkSkip val="1"/>
        <c:noMultiLvlLbl val="0"/>
      </c:catAx>
      <c:valAx>
        <c:axId val="17588830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78160"/>
        <c:crosses val="autoZero"/>
        <c:crossBetween val="between"/>
      </c:valAx>
      <c:catAx>
        <c:axId val="1758866192"/>
        <c:scaling>
          <c:orientation val="minMax"/>
        </c:scaling>
        <c:delete val="1"/>
        <c:axPos val="b"/>
        <c:numFmt formatCode="General" sourceLinked="1"/>
        <c:majorTickMark val="out"/>
        <c:minorTickMark val="none"/>
        <c:tickLblPos val="nextTo"/>
        <c:crossAx val="1758889584"/>
        <c:crosses val="autoZero"/>
        <c:auto val="0"/>
        <c:lblAlgn val="ctr"/>
        <c:lblOffset val="100"/>
        <c:noMultiLvlLbl val="0"/>
      </c:catAx>
      <c:valAx>
        <c:axId val="17588895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61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90128"/>
        <c:axId val="1758891216"/>
        <c:axId val="0"/>
      </c:bar3DChart>
      <c:catAx>
        <c:axId val="17588901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1216"/>
        <c:crosses val="autoZero"/>
        <c:auto val="1"/>
        <c:lblAlgn val="ctr"/>
        <c:lblOffset val="100"/>
        <c:tickLblSkip val="1"/>
        <c:tickMarkSkip val="1"/>
        <c:noMultiLvlLbl val="0"/>
      </c:catAx>
      <c:valAx>
        <c:axId val="17588912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01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758867824"/>
        <c:axId val="17588917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'[2]土地・気象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758866736"/>
        <c:axId val="1758893392"/>
      </c:lineChart>
      <c:catAx>
        <c:axId val="1758867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891760"/>
        <c:crosses val="autoZero"/>
        <c:auto val="0"/>
        <c:lblAlgn val="ctr"/>
        <c:lblOffset val="100"/>
        <c:tickLblSkip val="1"/>
        <c:tickMarkSkip val="1"/>
        <c:noMultiLvlLbl val="0"/>
      </c:catAx>
      <c:valAx>
        <c:axId val="17588917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7824"/>
        <c:crosses val="autoZero"/>
        <c:crossBetween val="between"/>
      </c:valAx>
      <c:catAx>
        <c:axId val="1758866736"/>
        <c:scaling>
          <c:orientation val="minMax"/>
        </c:scaling>
        <c:delete val="1"/>
        <c:axPos val="b"/>
        <c:numFmt formatCode="General" sourceLinked="1"/>
        <c:majorTickMark val="out"/>
        <c:minorTickMark val="none"/>
        <c:tickLblPos val="nextTo"/>
        <c:crossAx val="1758893392"/>
        <c:crosses val="autoZero"/>
        <c:auto val="0"/>
        <c:lblAlgn val="ctr"/>
        <c:lblOffset val="100"/>
        <c:noMultiLvlLbl val="0"/>
      </c:catAx>
      <c:valAx>
        <c:axId val="17588933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88667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'[2]土地・気象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758894480"/>
        <c:axId val="1758895024"/>
        <c:axId val="0"/>
      </c:bar3DChart>
      <c:catAx>
        <c:axId val="17588944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5024"/>
        <c:crosses val="autoZero"/>
        <c:auto val="1"/>
        <c:lblAlgn val="ctr"/>
        <c:lblOffset val="100"/>
        <c:tickLblSkip val="1"/>
        <c:tickMarkSkip val="1"/>
        <c:noMultiLvlLbl val="0"/>
      </c:catAx>
      <c:valAx>
        <c:axId val="17588950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588944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43758000"/>
        <c:axId val="18437699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43768880"/>
        <c:axId val="1843763440"/>
      </c:lineChart>
      <c:catAx>
        <c:axId val="1843758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769968"/>
        <c:crosses val="autoZero"/>
        <c:auto val="0"/>
        <c:lblAlgn val="ctr"/>
        <c:lblOffset val="100"/>
        <c:tickLblSkip val="1"/>
        <c:tickMarkSkip val="1"/>
        <c:noMultiLvlLbl val="0"/>
      </c:catAx>
      <c:valAx>
        <c:axId val="18437699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58000"/>
        <c:crosses val="autoZero"/>
        <c:crossBetween val="between"/>
      </c:valAx>
      <c:catAx>
        <c:axId val="1843768880"/>
        <c:scaling>
          <c:orientation val="minMax"/>
        </c:scaling>
        <c:delete val="1"/>
        <c:axPos val="b"/>
        <c:numFmt formatCode="General" sourceLinked="1"/>
        <c:majorTickMark val="out"/>
        <c:minorTickMark val="none"/>
        <c:tickLblPos val="nextTo"/>
        <c:crossAx val="1843763440"/>
        <c:crosses val="autoZero"/>
        <c:auto val="0"/>
        <c:lblAlgn val="ctr"/>
        <c:lblOffset val="100"/>
        <c:noMultiLvlLbl val="0"/>
      </c:catAx>
      <c:valAx>
        <c:axId val="18437634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688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55824"/>
        <c:axId val="1843747120"/>
        <c:axId val="0"/>
      </c:bar3DChart>
      <c:catAx>
        <c:axId val="1843755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47120"/>
        <c:crosses val="autoZero"/>
        <c:auto val="1"/>
        <c:lblAlgn val="ctr"/>
        <c:lblOffset val="100"/>
        <c:tickLblSkip val="1"/>
        <c:tickMarkSkip val="1"/>
        <c:noMultiLvlLbl val="0"/>
      </c:catAx>
      <c:valAx>
        <c:axId val="18437471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5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43751472"/>
        <c:axId val="18437743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43757456"/>
        <c:axId val="1843760720"/>
      </c:lineChart>
      <c:catAx>
        <c:axId val="1843751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774320"/>
        <c:crosses val="autoZero"/>
        <c:auto val="0"/>
        <c:lblAlgn val="ctr"/>
        <c:lblOffset val="100"/>
        <c:tickLblSkip val="1"/>
        <c:tickMarkSkip val="1"/>
        <c:noMultiLvlLbl val="0"/>
      </c:catAx>
      <c:valAx>
        <c:axId val="18437743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51472"/>
        <c:crosses val="autoZero"/>
        <c:crossBetween val="between"/>
      </c:valAx>
      <c:catAx>
        <c:axId val="1843757456"/>
        <c:scaling>
          <c:orientation val="minMax"/>
        </c:scaling>
        <c:delete val="1"/>
        <c:axPos val="b"/>
        <c:numFmt formatCode="General" sourceLinked="1"/>
        <c:majorTickMark val="out"/>
        <c:minorTickMark val="none"/>
        <c:tickLblPos val="nextTo"/>
        <c:crossAx val="1843760720"/>
        <c:crosses val="autoZero"/>
        <c:auto val="0"/>
        <c:lblAlgn val="ctr"/>
        <c:lblOffset val="100"/>
        <c:noMultiLvlLbl val="0"/>
      </c:catAx>
      <c:valAx>
        <c:axId val="18437607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574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75952"/>
        <c:axId val="1843770512"/>
        <c:axId val="0"/>
      </c:bar3DChart>
      <c:catAx>
        <c:axId val="18437759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70512"/>
        <c:crosses val="autoZero"/>
        <c:auto val="1"/>
        <c:lblAlgn val="ctr"/>
        <c:lblOffset val="100"/>
        <c:tickLblSkip val="1"/>
        <c:tickMarkSkip val="1"/>
        <c:noMultiLvlLbl val="0"/>
      </c:catAx>
      <c:valAx>
        <c:axId val="18437705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759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43759088"/>
        <c:axId val="18437487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43772144"/>
        <c:axId val="1843752016"/>
      </c:lineChart>
      <c:catAx>
        <c:axId val="1843759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748752"/>
        <c:crosses val="autoZero"/>
        <c:auto val="0"/>
        <c:lblAlgn val="ctr"/>
        <c:lblOffset val="100"/>
        <c:tickLblSkip val="1"/>
        <c:tickMarkSkip val="1"/>
        <c:noMultiLvlLbl val="0"/>
      </c:catAx>
      <c:valAx>
        <c:axId val="18437487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59088"/>
        <c:crosses val="autoZero"/>
        <c:crossBetween val="between"/>
      </c:valAx>
      <c:catAx>
        <c:axId val="1843772144"/>
        <c:scaling>
          <c:orientation val="minMax"/>
        </c:scaling>
        <c:delete val="1"/>
        <c:axPos val="b"/>
        <c:numFmt formatCode="General" sourceLinked="1"/>
        <c:majorTickMark val="out"/>
        <c:minorTickMark val="none"/>
        <c:tickLblPos val="nextTo"/>
        <c:crossAx val="1843752016"/>
        <c:crosses val="autoZero"/>
        <c:auto val="0"/>
        <c:lblAlgn val="ctr"/>
        <c:lblOffset val="100"/>
        <c:noMultiLvlLbl val="0"/>
      </c:catAx>
      <c:valAx>
        <c:axId val="18437520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721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59632"/>
        <c:axId val="1843756368"/>
        <c:axId val="0"/>
      </c:bar3DChart>
      <c:catAx>
        <c:axId val="18437596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6368"/>
        <c:crosses val="autoZero"/>
        <c:auto val="1"/>
        <c:lblAlgn val="ctr"/>
        <c:lblOffset val="100"/>
        <c:tickLblSkip val="1"/>
        <c:tickMarkSkip val="1"/>
        <c:noMultiLvlLbl val="0"/>
      </c:catAx>
      <c:valAx>
        <c:axId val="18437563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96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74864"/>
        <c:axId val="1843749296"/>
        <c:axId val="0"/>
      </c:bar3DChart>
      <c:catAx>
        <c:axId val="18437748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49296"/>
        <c:crosses val="autoZero"/>
        <c:auto val="1"/>
        <c:lblAlgn val="ctr"/>
        <c:lblOffset val="100"/>
        <c:tickLblSkip val="1"/>
        <c:tickMarkSkip val="1"/>
        <c:noMultiLvlLbl val="0"/>
      </c:catAx>
      <c:valAx>
        <c:axId val="18437492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748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53104"/>
        <c:axId val="1843758544"/>
        <c:axId val="0"/>
      </c:bar3DChart>
      <c:catAx>
        <c:axId val="18437531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58544"/>
        <c:crosses val="autoZero"/>
        <c:auto val="1"/>
        <c:lblAlgn val="ctr"/>
        <c:lblOffset val="100"/>
        <c:tickLblSkip val="1"/>
        <c:tickMarkSkip val="1"/>
        <c:noMultiLvlLbl val="0"/>
      </c:catAx>
      <c:valAx>
        <c:axId val="18437585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31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71600"/>
        <c:axId val="1843771056"/>
        <c:axId val="0"/>
      </c:bar3DChart>
      <c:catAx>
        <c:axId val="18437716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71056"/>
        <c:crosses val="autoZero"/>
        <c:auto val="1"/>
        <c:lblAlgn val="ctr"/>
        <c:lblOffset val="100"/>
        <c:tickLblSkip val="1"/>
        <c:tickMarkSkip val="1"/>
        <c:noMultiLvlLbl val="0"/>
      </c:catAx>
      <c:valAx>
        <c:axId val="1843771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716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65616"/>
        <c:axId val="1843754736"/>
        <c:axId val="0"/>
      </c:bar3DChart>
      <c:catAx>
        <c:axId val="18437656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54736"/>
        <c:crosses val="autoZero"/>
        <c:auto val="1"/>
        <c:lblAlgn val="ctr"/>
        <c:lblOffset val="100"/>
        <c:tickLblSkip val="1"/>
        <c:tickMarkSkip val="1"/>
        <c:noMultiLvlLbl val="0"/>
      </c:catAx>
      <c:valAx>
        <c:axId val="18437547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56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52560"/>
        <c:axId val="1843754192"/>
        <c:axId val="0"/>
      </c:bar3DChart>
      <c:catAx>
        <c:axId val="18437525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54192"/>
        <c:crosses val="autoZero"/>
        <c:auto val="1"/>
        <c:lblAlgn val="ctr"/>
        <c:lblOffset val="100"/>
        <c:tickLblSkip val="1"/>
        <c:tickMarkSkip val="1"/>
        <c:noMultiLvlLbl val="0"/>
      </c:catAx>
      <c:valAx>
        <c:axId val="18437541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25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'[8]人口(6)'!#REF!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60176"/>
        <c:axId val="1843763984"/>
        <c:axId val="0"/>
      </c:bar3DChart>
      <c:catAx>
        <c:axId val="18437601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63984"/>
        <c:crosses val="autoZero"/>
        <c:auto val="1"/>
        <c:lblAlgn val="ctr"/>
        <c:lblOffset val="100"/>
        <c:tickLblSkip val="1"/>
        <c:tickMarkSkip val="1"/>
        <c:noMultiLvlLbl val="0"/>
      </c:catAx>
      <c:valAx>
        <c:axId val="18437639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01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'[6]人口(6)'!#REF!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61264"/>
        <c:axId val="1843772688"/>
        <c:axId val="0"/>
      </c:bar3DChart>
      <c:catAx>
        <c:axId val="18437612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72688"/>
        <c:crosses val="autoZero"/>
        <c:auto val="1"/>
        <c:lblAlgn val="ctr"/>
        <c:lblOffset val="100"/>
        <c:tickLblSkip val="1"/>
        <c:tickMarkSkip val="1"/>
        <c:noMultiLvlLbl val="0"/>
      </c:catAx>
      <c:valAx>
        <c:axId val="1843772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12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53648"/>
        <c:axId val="1843768336"/>
        <c:axId val="0"/>
      </c:bar3DChart>
      <c:catAx>
        <c:axId val="18437536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68336"/>
        <c:crosses val="autoZero"/>
        <c:auto val="1"/>
        <c:lblAlgn val="ctr"/>
        <c:lblOffset val="100"/>
        <c:tickLblSkip val="1"/>
        <c:tickMarkSkip val="1"/>
        <c:noMultiLvlLbl val="0"/>
      </c:catAx>
      <c:valAx>
        <c:axId val="18437683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36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'[8]人口(7)'!#REF!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61808"/>
        <c:axId val="1843749840"/>
        <c:axId val="0"/>
      </c:bar3DChart>
      <c:catAx>
        <c:axId val="18437618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49840"/>
        <c:crosses val="autoZero"/>
        <c:auto val="1"/>
        <c:lblAlgn val="ctr"/>
        <c:lblOffset val="100"/>
        <c:tickLblSkip val="1"/>
        <c:tickMarkSkip val="1"/>
        <c:noMultiLvlLbl val="0"/>
      </c:catAx>
      <c:valAx>
        <c:axId val="18437498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18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'[6]人口(7)'!#REF!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56912"/>
        <c:axId val="1843762352"/>
        <c:axId val="0"/>
      </c:bar3DChart>
      <c:catAx>
        <c:axId val="18437569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62352"/>
        <c:crosses val="autoZero"/>
        <c:auto val="1"/>
        <c:lblAlgn val="ctr"/>
        <c:lblOffset val="100"/>
        <c:tickLblSkip val="1"/>
        <c:tickMarkSkip val="1"/>
        <c:noMultiLvlLbl val="0"/>
      </c:catAx>
      <c:valAx>
        <c:axId val="18437623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69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66160"/>
        <c:axId val="1843775408"/>
        <c:axId val="0"/>
      </c:bar3DChart>
      <c:catAx>
        <c:axId val="18437661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75408"/>
        <c:crosses val="autoZero"/>
        <c:auto val="1"/>
        <c:lblAlgn val="ctr"/>
        <c:lblOffset val="100"/>
        <c:tickLblSkip val="1"/>
        <c:tickMarkSkip val="1"/>
        <c:noMultiLvlLbl val="0"/>
      </c:catAx>
      <c:valAx>
        <c:axId val="18437754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61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55280"/>
        <c:axId val="1843764528"/>
        <c:axId val="0"/>
      </c:bar3DChart>
      <c:catAx>
        <c:axId val="18437552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64528"/>
        <c:crosses val="autoZero"/>
        <c:auto val="1"/>
        <c:lblAlgn val="ctr"/>
        <c:lblOffset val="100"/>
        <c:tickLblSkip val="1"/>
        <c:tickMarkSkip val="1"/>
        <c:noMultiLvlLbl val="0"/>
      </c:catAx>
      <c:valAx>
        <c:axId val="18437645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552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69424"/>
        <c:axId val="1843762896"/>
        <c:axId val="0"/>
      </c:bar3DChart>
      <c:catAx>
        <c:axId val="18437694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62896"/>
        <c:crosses val="autoZero"/>
        <c:auto val="1"/>
        <c:lblAlgn val="ctr"/>
        <c:lblOffset val="100"/>
        <c:tickLblSkip val="1"/>
        <c:tickMarkSkip val="1"/>
        <c:noMultiLvlLbl val="0"/>
      </c:catAx>
      <c:valAx>
        <c:axId val="18437628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694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65072"/>
        <c:axId val="1843766704"/>
        <c:axId val="0"/>
      </c:bar3DChart>
      <c:catAx>
        <c:axId val="18437650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66704"/>
        <c:crosses val="autoZero"/>
        <c:auto val="1"/>
        <c:lblAlgn val="ctr"/>
        <c:lblOffset val="100"/>
        <c:tickLblSkip val="16"/>
        <c:tickMarkSkip val="1"/>
        <c:noMultiLvlLbl val="0"/>
      </c:catAx>
      <c:valAx>
        <c:axId val="18437667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650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50384"/>
        <c:axId val="1843767248"/>
        <c:axId val="0"/>
      </c:bar3DChart>
      <c:catAx>
        <c:axId val="18437503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67248"/>
        <c:crosses val="autoZero"/>
        <c:auto val="1"/>
        <c:lblAlgn val="ctr"/>
        <c:lblOffset val="100"/>
        <c:tickLblSkip val="16"/>
        <c:tickMarkSkip val="1"/>
        <c:noMultiLvlLbl val="0"/>
      </c:catAx>
      <c:valAx>
        <c:axId val="18437672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503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73232"/>
        <c:axId val="1843767792"/>
        <c:axId val="0"/>
      </c:bar3DChart>
      <c:catAx>
        <c:axId val="18437732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67792"/>
        <c:crosses val="autoZero"/>
        <c:auto val="1"/>
        <c:lblAlgn val="ctr"/>
        <c:lblOffset val="100"/>
        <c:tickLblSkip val="16"/>
        <c:tickMarkSkip val="1"/>
        <c:noMultiLvlLbl val="0"/>
      </c:catAx>
      <c:valAx>
        <c:axId val="18437677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732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73776"/>
        <c:axId val="1843776496"/>
        <c:axId val="0"/>
      </c:bar3DChart>
      <c:catAx>
        <c:axId val="18437737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76496"/>
        <c:crosses val="autoZero"/>
        <c:auto val="1"/>
        <c:lblAlgn val="ctr"/>
        <c:lblOffset val="100"/>
        <c:tickLblSkip val="16"/>
        <c:tickMarkSkip val="1"/>
        <c:noMultiLvlLbl val="0"/>
      </c:catAx>
      <c:valAx>
        <c:axId val="18437764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737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77040"/>
        <c:axId val="1843750928"/>
        <c:axId val="0"/>
      </c:bar3DChart>
      <c:catAx>
        <c:axId val="18437770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50928"/>
        <c:crosses val="autoZero"/>
        <c:auto val="1"/>
        <c:lblAlgn val="ctr"/>
        <c:lblOffset val="100"/>
        <c:tickLblSkip val="16"/>
        <c:tickMarkSkip val="1"/>
        <c:noMultiLvlLbl val="0"/>
      </c:catAx>
      <c:valAx>
        <c:axId val="18437509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770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47664"/>
        <c:axId val="1843748208"/>
        <c:axId val="0"/>
      </c:bar3DChart>
      <c:catAx>
        <c:axId val="18437476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48208"/>
        <c:crosses val="autoZero"/>
        <c:auto val="1"/>
        <c:lblAlgn val="ctr"/>
        <c:lblOffset val="100"/>
        <c:tickLblSkip val="16"/>
        <c:tickMarkSkip val="1"/>
        <c:noMultiLvlLbl val="0"/>
      </c:catAx>
      <c:valAx>
        <c:axId val="18437482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476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1344"/>
        <c:axId val="1843732432"/>
        <c:axId val="0"/>
      </c:bar3DChart>
      <c:catAx>
        <c:axId val="18437313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2432"/>
        <c:crosses val="autoZero"/>
        <c:auto val="1"/>
        <c:lblAlgn val="ctr"/>
        <c:lblOffset val="100"/>
        <c:tickLblSkip val="16"/>
        <c:tickMarkSkip val="1"/>
        <c:noMultiLvlLbl val="0"/>
      </c:catAx>
      <c:valAx>
        <c:axId val="18437324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134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24272"/>
        <c:axId val="1843738416"/>
        <c:axId val="0"/>
      </c:bar3DChart>
      <c:catAx>
        <c:axId val="18437242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8416"/>
        <c:crosses val="autoZero"/>
        <c:auto val="1"/>
        <c:lblAlgn val="ctr"/>
        <c:lblOffset val="100"/>
        <c:tickLblSkip val="16"/>
        <c:tickMarkSkip val="1"/>
        <c:noMultiLvlLbl val="0"/>
      </c:catAx>
      <c:valAx>
        <c:axId val="18437384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42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8288"/>
        <c:axId val="1843726448"/>
        <c:axId val="0"/>
      </c:bar3DChart>
      <c:catAx>
        <c:axId val="18437182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6448"/>
        <c:crosses val="autoZero"/>
        <c:auto val="1"/>
        <c:lblAlgn val="ctr"/>
        <c:lblOffset val="100"/>
        <c:tickLblSkip val="16"/>
        <c:tickMarkSkip val="1"/>
        <c:noMultiLvlLbl val="0"/>
      </c:catAx>
      <c:valAx>
        <c:axId val="18437264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82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5696"/>
        <c:axId val="1843731888"/>
        <c:axId val="0"/>
      </c:bar3DChart>
      <c:catAx>
        <c:axId val="18437356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1888"/>
        <c:crosses val="autoZero"/>
        <c:auto val="1"/>
        <c:lblAlgn val="ctr"/>
        <c:lblOffset val="100"/>
        <c:tickLblSkip val="16"/>
        <c:tickMarkSkip val="1"/>
        <c:noMultiLvlLbl val="0"/>
      </c:catAx>
      <c:valAx>
        <c:axId val="18437318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56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29168"/>
        <c:axId val="1843722640"/>
        <c:axId val="0"/>
      </c:bar3DChart>
      <c:catAx>
        <c:axId val="18437291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2640"/>
        <c:crosses val="autoZero"/>
        <c:auto val="1"/>
        <c:lblAlgn val="ctr"/>
        <c:lblOffset val="100"/>
        <c:tickLblSkip val="16"/>
        <c:tickMarkSkip val="1"/>
        <c:noMultiLvlLbl val="0"/>
      </c:catAx>
      <c:valAx>
        <c:axId val="184372264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91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3936"/>
        <c:axId val="1843742768"/>
        <c:axId val="0"/>
      </c:bar3DChart>
      <c:catAx>
        <c:axId val="18437139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42768"/>
        <c:crosses val="autoZero"/>
        <c:auto val="1"/>
        <c:lblAlgn val="ctr"/>
        <c:lblOffset val="100"/>
        <c:tickLblSkip val="16"/>
        <c:tickMarkSkip val="1"/>
        <c:noMultiLvlLbl val="0"/>
      </c:catAx>
      <c:valAx>
        <c:axId val="18437427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39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4064"/>
        <c:axId val="1843727536"/>
        <c:axId val="0"/>
      </c:bar3DChart>
      <c:catAx>
        <c:axId val="18437340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7536"/>
        <c:crosses val="autoZero"/>
        <c:auto val="1"/>
        <c:lblAlgn val="ctr"/>
        <c:lblOffset val="100"/>
        <c:tickLblSkip val="16"/>
        <c:tickMarkSkip val="1"/>
        <c:noMultiLvlLbl val="0"/>
      </c:catAx>
      <c:valAx>
        <c:axId val="18437275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40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5568"/>
        <c:axId val="1843737328"/>
        <c:axId val="0"/>
      </c:bar3DChart>
      <c:catAx>
        <c:axId val="18437155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7328"/>
        <c:crosses val="autoZero"/>
        <c:auto val="1"/>
        <c:lblAlgn val="ctr"/>
        <c:lblOffset val="100"/>
        <c:tickLblSkip val="16"/>
        <c:tickMarkSkip val="1"/>
        <c:noMultiLvlLbl val="0"/>
      </c:catAx>
      <c:valAx>
        <c:axId val="18437373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55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0256"/>
        <c:axId val="1843739504"/>
        <c:axId val="0"/>
      </c:bar3DChart>
      <c:catAx>
        <c:axId val="18437302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9504"/>
        <c:crosses val="autoZero"/>
        <c:auto val="1"/>
        <c:lblAlgn val="ctr"/>
        <c:lblOffset val="100"/>
        <c:tickLblSkip val="16"/>
        <c:tickMarkSkip val="1"/>
        <c:noMultiLvlLbl val="0"/>
      </c:catAx>
      <c:valAx>
        <c:axId val="18437395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02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4480"/>
        <c:axId val="1843712304"/>
        <c:axId val="0"/>
      </c:bar3DChart>
      <c:catAx>
        <c:axId val="18437144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2304"/>
        <c:crosses val="autoZero"/>
        <c:auto val="1"/>
        <c:lblAlgn val="ctr"/>
        <c:lblOffset val="100"/>
        <c:tickLblSkip val="16"/>
        <c:tickMarkSkip val="1"/>
        <c:noMultiLvlLbl val="0"/>
      </c:catAx>
      <c:valAx>
        <c:axId val="18437123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44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24816"/>
        <c:axId val="1843737872"/>
        <c:axId val="0"/>
      </c:bar3DChart>
      <c:catAx>
        <c:axId val="18437248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7872"/>
        <c:crosses val="autoZero"/>
        <c:auto val="1"/>
        <c:lblAlgn val="ctr"/>
        <c:lblOffset val="100"/>
        <c:tickLblSkip val="16"/>
        <c:tickMarkSkip val="1"/>
        <c:noMultiLvlLbl val="0"/>
      </c:catAx>
      <c:valAx>
        <c:axId val="18437378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48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46032"/>
        <c:axId val="1843740048"/>
        <c:axId val="0"/>
      </c:bar3DChart>
      <c:catAx>
        <c:axId val="18437460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40048"/>
        <c:crosses val="autoZero"/>
        <c:auto val="1"/>
        <c:lblAlgn val="ctr"/>
        <c:lblOffset val="100"/>
        <c:tickLblSkip val="16"/>
        <c:tickMarkSkip val="1"/>
        <c:noMultiLvlLbl val="0"/>
      </c:catAx>
      <c:valAx>
        <c:axId val="18437400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460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8832"/>
        <c:axId val="1843725360"/>
        <c:axId val="0"/>
      </c:bar3DChart>
      <c:catAx>
        <c:axId val="18437188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5360"/>
        <c:crosses val="autoZero"/>
        <c:auto val="1"/>
        <c:lblAlgn val="ctr"/>
        <c:lblOffset val="100"/>
        <c:tickLblSkip val="16"/>
        <c:tickMarkSkip val="1"/>
        <c:noMultiLvlLbl val="0"/>
      </c:catAx>
      <c:valAx>
        <c:axId val="18437253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88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2976"/>
        <c:axId val="1843720464"/>
        <c:axId val="0"/>
      </c:bar3DChart>
      <c:catAx>
        <c:axId val="18437329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0464"/>
        <c:crosses val="autoZero"/>
        <c:auto val="1"/>
        <c:lblAlgn val="ctr"/>
        <c:lblOffset val="100"/>
        <c:tickLblSkip val="16"/>
        <c:tickMarkSkip val="1"/>
        <c:noMultiLvlLbl val="0"/>
      </c:catAx>
      <c:valAx>
        <c:axId val="18437204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29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8960"/>
        <c:axId val="1843730800"/>
        <c:axId val="0"/>
      </c:bar3DChart>
      <c:catAx>
        <c:axId val="18437389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0800"/>
        <c:crosses val="autoZero"/>
        <c:auto val="1"/>
        <c:lblAlgn val="ctr"/>
        <c:lblOffset val="100"/>
        <c:tickLblSkip val="16"/>
        <c:tickMarkSkip val="1"/>
        <c:noMultiLvlLbl val="0"/>
      </c:catAx>
      <c:valAx>
        <c:axId val="18437308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89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9920"/>
        <c:axId val="1843712848"/>
        <c:axId val="0"/>
      </c:bar3DChart>
      <c:catAx>
        <c:axId val="18437199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2848"/>
        <c:crosses val="autoZero"/>
        <c:auto val="1"/>
        <c:lblAlgn val="ctr"/>
        <c:lblOffset val="100"/>
        <c:tickLblSkip val="16"/>
        <c:tickMarkSkip val="1"/>
        <c:noMultiLvlLbl val="0"/>
      </c:catAx>
      <c:valAx>
        <c:axId val="18437128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99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33520"/>
        <c:axId val="1843721552"/>
        <c:axId val="0"/>
      </c:bar3DChart>
      <c:catAx>
        <c:axId val="18437335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1552"/>
        <c:crosses val="autoZero"/>
        <c:auto val="1"/>
        <c:lblAlgn val="ctr"/>
        <c:lblOffset val="100"/>
        <c:tickLblSkip val="16"/>
        <c:tickMarkSkip val="1"/>
        <c:noMultiLvlLbl val="0"/>
      </c:catAx>
      <c:valAx>
        <c:axId val="184372155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3352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val="CCFFCC"/>
            </a:gs>
            <a:gs pos="100000">
              <a:srgbClr val="FFFF99"/>
            </a:gs>
          </a:gsLst>
          <a:lin ang="5400000" scaled="1"/>
        </a:gradFill>
        <a:ln w="12700">
          <a:solidFill>
            <a:srgbClr val="000000"/>
          </a:solidFill>
          <a:prstDash val="solid"/>
        </a:ln>
      </c:spPr>
    </c:sideWall>
    <c:backWall>
      <c:thickness val="0"/>
      <c:spPr>
        <a:gradFill rotWithShape="0">
          <a:gsLst>
            <a:gs pos="0">
              <a:srgbClr val="CCFFCC"/>
            </a:gs>
            <a:gs pos="100000">
              <a:srgbClr val="FFFF99"/>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0"/>
          <c:showCatName val="0"/>
          <c:showSerName val="0"/>
          <c:showPercent val="0"/>
          <c:showBubbleSize val="0"/>
        </c:dLbls>
        <c:gapWidth val="150"/>
        <c:shape val="box"/>
        <c:axId val="1843719376"/>
        <c:axId val="1843722096"/>
        <c:axId val="0"/>
      </c:bar3DChart>
      <c:catAx>
        <c:axId val="18437193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22096"/>
        <c:crosses val="autoZero"/>
        <c:auto val="1"/>
        <c:lblAlgn val="ctr"/>
        <c:lblOffset val="100"/>
        <c:tickLblSkip val="16"/>
        <c:tickMarkSkip val="1"/>
        <c:noMultiLvlLbl val="0"/>
      </c:catAx>
      <c:valAx>
        <c:axId val="184372209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8437193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16112"/>
        <c:axId val="1843716656"/>
        <c:axId val="0"/>
      </c:bar3DChart>
      <c:catAx>
        <c:axId val="18437161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16656"/>
        <c:crosses val="autoZero"/>
        <c:auto val="1"/>
        <c:lblAlgn val="ctr"/>
        <c:lblOffset val="100"/>
        <c:tickLblSkip val="1"/>
        <c:tickMarkSkip val="1"/>
        <c:noMultiLvlLbl val="0"/>
      </c:catAx>
      <c:valAx>
        <c:axId val="18437166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161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40592"/>
        <c:axId val="1843715024"/>
        <c:axId val="0"/>
      </c:bar3DChart>
      <c:catAx>
        <c:axId val="18437405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15024"/>
        <c:crosses val="autoZero"/>
        <c:auto val="1"/>
        <c:lblAlgn val="ctr"/>
        <c:lblOffset val="100"/>
        <c:tickLblSkip val="1"/>
        <c:tickMarkSkip val="1"/>
        <c:noMultiLvlLbl val="0"/>
      </c:catAx>
      <c:valAx>
        <c:axId val="18437150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405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28624"/>
        <c:axId val="1843734608"/>
        <c:axId val="0"/>
      </c:bar3DChart>
      <c:catAx>
        <c:axId val="1843728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34608"/>
        <c:crosses val="autoZero"/>
        <c:auto val="1"/>
        <c:lblAlgn val="ctr"/>
        <c:lblOffset val="100"/>
        <c:tickLblSkip val="1"/>
        <c:tickMarkSkip val="1"/>
        <c:noMultiLvlLbl val="0"/>
      </c:catAx>
      <c:valAx>
        <c:axId val="18437346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28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'[6]人口(12)'!#REF!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shape val="cylinder"/>
        <c:axId val="1843729712"/>
        <c:axId val="1843735152"/>
        <c:axId val="0"/>
      </c:bar3DChart>
      <c:catAx>
        <c:axId val="18437297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35152"/>
        <c:crosses val="autoZero"/>
        <c:auto val="1"/>
        <c:lblAlgn val="ctr"/>
        <c:lblOffset val="100"/>
        <c:tickLblSkip val="1"/>
        <c:tickMarkSkip val="1"/>
        <c:noMultiLvlLbl val="0"/>
      </c:catAx>
      <c:valAx>
        <c:axId val="1843735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297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cylinder"/>
        <c:axId val="1843717200"/>
        <c:axId val="1843723728"/>
        <c:axId val="0"/>
      </c:bar3DChart>
      <c:catAx>
        <c:axId val="18437172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3723728"/>
        <c:crosses val="autoZero"/>
        <c:auto val="1"/>
        <c:lblAlgn val="ctr"/>
        <c:lblOffset val="100"/>
        <c:tickLblSkip val="1"/>
        <c:tickMarkSkip val="1"/>
        <c:noMultiLvlLbl val="0"/>
      </c:catAx>
      <c:valAx>
        <c:axId val="18437237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37172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43744944"/>
        <c:axId val="184371339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43717744"/>
        <c:axId val="1843721008"/>
      </c:lineChart>
      <c:catAx>
        <c:axId val="1843744944"/>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713392"/>
        <c:crosses val="autoZero"/>
        <c:auto val="0"/>
        <c:lblAlgn val="ctr"/>
        <c:lblOffset val="100"/>
        <c:tickLblSkip val="1"/>
        <c:tickMarkSkip val="1"/>
        <c:noMultiLvlLbl val="0"/>
      </c:catAx>
      <c:valAx>
        <c:axId val="184371339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44944"/>
        <c:crosses val="autoZero"/>
        <c:crossBetween val="between"/>
      </c:valAx>
      <c:catAx>
        <c:axId val="1843717744"/>
        <c:scaling>
          <c:orientation val="minMax"/>
        </c:scaling>
        <c:delete val="1"/>
        <c:axPos val="b"/>
        <c:numFmt formatCode="General" sourceLinked="1"/>
        <c:majorTickMark val="out"/>
        <c:minorTickMark val="none"/>
        <c:tickLblPos val="nextTo"/>
        <c:crossAx val="1843721008"/>
        <c:crosses val="autoZero"/>
        <c:auto val="0"/>
        <c:lblAlgn val="ctr"/>
        <c:lblOffset val="100"/>
        <c:noMultiLvlLbl val="0"/>
      </c:catAx>
      <c:valAx>
        <c:axId val="1843721008"/>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717744"/>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21" Type="http://schemas.openxmlformats.org/officeDocument/2006/relationships/chart" Target="../charts/chart60.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20" Type="http://schemas.openxmlformats.org/officeDocument/2006/relationships/chart" Target="../charts/chart59.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24" Type="http://schemas.openxmlformats.org/officeDocument/2006/relationships/chart" Target="../charts/chart63.xml"/><Relationship Id="rId5" Type="http://schemas.openxmlformats.org/officeDocument/2006/relationships/chart" Target="../charts/chart44.xml"/><Relationship Id="rId15" Type="http://schemas.openxmlformats.org/officeDocument/2006/relationships/chart" Target="../charts/chart54.xml"/><Relationship Id="rId23" Type="http://schemas.openxmlformats.org/officeDocument/2006/relationships/chart" Target="../charts/chart62.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 Id="rId22" Type="http://schemas.openxmlformats.org/officeDocument/2006/relationships/chart" Target="../charts/chart6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4" Type="http://schemas.openxmlformats.org/officeDocument/2006/relationships/chart" Target="../charts/chart6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8.xml"/><Relationship Id="rId3" Type="http://schemas.openxmlformats.org/officeDocument/2006/relationships/chart" Target="../charts/chart83.xml"/><Relationship Id="rId7" Type="http://schemas.openxmlformats.org/officeDocument/2006/relationships/chart" Target="../charts/chart87.xml"/><Relationship Id="rId12" Type="http://schemas.openxmlformats.org/officeDocument/2006/relationships/chart" Target="../charts/chart92.xml"/><Relationship Id="rId2" Type="http://schemas.openxmlformats.org/officeDocument/2006/relationships/chart" Target="../charts/chart82.xml"/><Relationship Id="rId1" Type="http://schemas.openxmlformats.org/officeDocument/2006/relationships/chart" Target="../charts/chart81.xml"/><Relationship Id="rId6" Type="http://schemas.openxmlformats.org/officeDocument/2006/relationships/chart" Target="../charts/chart86.xml"/><Relationship Id="rId11" Type="http://schemas.openxmlformats.org/officeDocument/2006/relationships/chart" Target="../charts/chart91.xml"/><Relationship Id="rId5" Type="http://schemas.openxmlformats.org/officeDocument/2006/relationships/chart" Target="../charts/chart85.xml"/><Relationship Id="rId10" Type="http://schemas.openxmlformats.org/officeDocument/2006/relationships/chart" Target="../charts/chart90.xml"/><Relationship Id="rId4" Type="http://schemas.openxmlformats.org/officeDocument/2006/relationships/chart" Target="../charts/chart84.xml"/><Relationship Id="rId9" Type="http://schemas.openxmlformats.org/officeDocument/2006/relationships/chart" Target="../charts/chart8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0.xml"/><Relationship Id="rId3" Type="http://schemas.openxmlformats.org/officeDocument/2006/relationships/chart" Target="../charts/chart95.xml"/><Relationship Id="rId7" Type="http://schemas.openxmlformats.org/officeDocument/2006/relationships/chart" Target="../charts/chart99.xml"/><Relationship Id="rId12" Type="http://schemas.openxmlformats.org/officeDocument/2006/relationships/chart" Target="../charts/chart104.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11" Type="http://schemas.openxmlformats.org/officeDocument/2006/relationships/chart" Target="../charts/chart103.xml"/><Relationship Id="rId5" Type="http://schemas.openxmlformats.org/officeDocument/2006/relationships/chart" Target="../charts/chart97.xml"/><Relationship Id="rId10" Type="http://schemas.openxmlformats.org/officeDocument/2006/relationships/chart" Target="../charts/chart102.xml"/><Relationship Id="rId4" Type="http://schemas.openxmlformats.org/officeDocument/2006/relationships/chart" Target="../charts/chart96.xml"/><Relationship Id="rId9" Type="http://schemas.openxmlformats.org/officeDocument/2006/relationships/chart" Target="../charts/chart10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4"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5"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6"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7"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8"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10"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11"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12"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13"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14"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15"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17"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18"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19"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2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21"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22"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23"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24"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25"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26"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27"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28"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29"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36"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38"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0"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2"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54"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55"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３．資料は、基幹統計調査、官公庁、民間団体などから収集したものです。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56"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57"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8"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9"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60"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61"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45677170"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7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7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7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7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45677175" name="グラフ 97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76" name="グラフ 2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7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7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7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8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4567718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4567718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4567718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4567718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4567718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4567718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4567718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4567718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45677189"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4567719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4567719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4567719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9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94"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45677195"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45677196"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45677197"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4567719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45677199"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45677200"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45677201"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45677202"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45677203"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45677204"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45677205"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45677206"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45677207"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45677208"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448476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6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6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6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6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6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6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6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6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6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69"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7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7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7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73"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74"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75"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76"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77"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78"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44847679"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44847680"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2972629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2972629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2972629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2972629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399699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13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6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398524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93627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936276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936276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7</xdr:col>
      <xdr:colOff>514350</xdr:colOff>
      <xdr:row>0</xdr:row>
      <xdr:rowOff>0</xdr:rowOff>
    </xdr:to>
    <xdr:graphicFrame macro="">
      <xdr:nvGraphicFramePr>
        <xdr:cNvPr id="397334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973344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973344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0</xdr:colOff>
      <xdr:row>0</xdr:row>
      <xdr:rowOff>0</xdr:rowOff>
    </xdr:to>
    <xdr:graphicFrame macro="">
      <xdr:nvGraphicFramePr>
        <xdr:cNvPr id="151375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0</xdr:colOff>
      <xdr:row>0</xdr:row>
      <xdr:rowOff>0</xdr:rowOff>
    </xdr:to>
    <xdr:graphicFrame macro="">
      <xdr:nvGraphicFramePr>
        <xdr:cNvPr id="151375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11</xdr:col>
      <xdr:colOff>0</xdr:colOff>
      <xdr:row>0</xdr:row>
      <xdr:rowOff>0</xdr:rowOff>
    </xdr:to>
    <xdr:graphicFrame macro="">
      <xdr:nvGraphicFramePr>
        <xdr:cNvPr id="1513759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392558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392558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925587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392558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3925587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3925587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9255878"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39255879"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39255880"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39255881"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39255882"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39255883"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4685017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4685017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4685017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4685018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4685018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4685018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4685018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46850188"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46850189"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46850190"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4685019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4685019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4586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4586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122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612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412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41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153" customWidth="1"/>
    <col min="2" max="2" width="44.375" style="153" customWidth="1"/>
    <col min="3" max="5" width="9" style="153"/>
    <col min="6" max="6" width="11.625" style="153" customWidth="1"/>
    <col min="7" max="16384" width="9" style="153"/>
  </cols>
  <sheetData>
    <row r="1" spans="2:6" ht="25.5" customHeight="1">
      <c r="B1" s="899" t="s">
        <v>2540</v>
      </c>
      <c r="C1" s="899"/>
      <c r="D1" s="899"/>
      <c r="E1" s="899"/>
      <c r="F1" s="899"/>
    </row>
    <row r="2" spans="2:6" s="21" customFormat="1" ht="23.25" customHeight="1">
      <c r="B2" s="21" t="s">
        <v>1918</v>
      </c>
    </row>
    <row r="3" spans="2:6" s="21" customFormat="1" ht="23.25" customHeight="1">
      <c r="B3" t="s">
        <v>2453</v>
      </c>
      <c r="C3"/>
      <c r="D3"/>
      <c r="E3"/>
      <c r="F3"/>
    </row>
    <row r="4" spans="2:6" s="21" customFormat="1" ht="23.25" customHeight="1">
      <c r="B4" t="s">
        <v>2454</v>
      </c>
      <c r="C4"/>
      <c r="D4"/>
      <c r="E4"/>
      <c r="F4"/>
    </row>
    <row r="5" spans="2:6" s="21" customFormat="1" ht="23.25" customHeight="1">
      <c r="B5" t="s">
        <v>2455</v>
      </c>
      <c r="C5"/>
      <c r="D5"/>
      <c r="E5"/>
      <c r="F5"/>
    </row>
    <row r="6" spans="2:6" s="21" customFormat="1" ht="23.25" customHeight="1">
      <c r="B6" t="s">
        <v>2456</v>
      </c>
      <c r="C6"/>
      <c r="D6"/>
      <c r="E6"/>
      <c r="F6"/>
    </row>
    <row r="7" spans="2:6" s="21" customFormat="1" ht="23.25" customHeight="1">
      <c r="B7" t="s">
        <v>2457</v>
      </c>
      <c r="C7"/>
      <c r="D7"/>
      <c r="E7"/>
      <c r="F7"/>
    </row>
    <row r="8" spans="2:6" s="21" customFormat="1" ht="23.25" customHeight="1">
      <c r="B8" t="s">
        <v>2458</v>
      </c>
      <c r="C8"/>
      <c r="D8"/>
      <c r="E8"/>
      <c r="F8"/>
    </row>
    <row r="9" spans="2:6" s="21" customFormat="1" ht="23.25" customHeight="1">
      <c r="B9" t="s">
        <v>2459</v>
      </c>
      <c r="C9"/>
      <c r="D9"/>
      <c r="E9"/>
      <c r="F9"/>
    </row>
    <row r="10" spans="2:6" s="21" customFormat="1" ht="23.25" customHeight="1">
      <c r="B10" s="407" t="s">
        <v>793</v>
      </c>
    </row>
    <row r="11" spans="2:6" s="21" customFormat="1" ht="23.25" customHeight="1">
      <c r="B11" t="s">
        <v>2460</v>
      </c>
      <c r="C11"/>
      <c r="D11"/>
      <c r="E11"/>
      <c r="F11"/>
    </row>
    <row r="12" spans="2:6" s="21" customFormat="1" ht="23.25" customHeight="1">
      <c r="B12" t="s">
        <v>2461</v>
      </c>
      <c r="C12"/>
      <c r="D12"/>
      <c r="E12"/>
      <c r="F12"/>
    </row>
    <row r="13" spans="2:6" s="21" customFormat="1" ht="23.25" customHeight="1">
      <c r="B13" t="s">
        <v>2462</v>
      </c>
      <c r="C13"/>
      <c r="D13"/>
      <c r="E13"/>
      <c r="F13"/>
    </row>
    <row r="14" spans="2:6" s="21" customFormat="1" ht="23.25" customHeight="1">
      <c r="B14" t="s">
        <v>2463</v>
      </c>
      <c r="C14"/>
      <c r="D14"/>
      <c r="E14"/>
      <c r="F14"/>
    </row>
    <row r="15" spans="2:6" s="21" customFormat="1" ht="23.25" customHeight="1">
      <c r="B15" t="s">
        <v>2464</v>
      </c>
      <c r="C15"/>
      <c r="D15"/>
      <c r="E15"/>
      <c r="F15"/>
    </row>
    <row r="16" spans="2:6" s="21" customFormat="1" ht="23.25" customHeight="1">
      <c r="B16" t="s">
        <v>2465</v>
      </c>
      <c r="C16"/>
      <c r="D16"/>
      <c r="E16"/>
      <c r="F16"/>
    </row>
    <row r="17" spans="2:6" s="21" customFormat="1" ht="23.25" customHeight="1">
      <c r="B17" t="s">
        <v>2466</v>
      </c>
      <c r="C17"/>
      <c r="D17"/>
      <c r="E17"/>
      <c r="F17"/>
    </row>
    <row r="18" spans="2:6" s="21" customFormat="1" ht="23.25" customHeight="1">
      <c r="B18" t="s">
        <v>2467</v>
      </c>
      <c r="C18"/>
      <c r="D18"/>
      <c r="E18"/>
      <c r="F18"/>
    </row>
    <row r="19" spans="2:6" s="21" customFormat="1" ht="23.25" customHeight="1">
      <c r="B19" t="s">
        <v>2468</v>
      </c>
      <c r="C19"/>
      <c r="D19"/>
      <c r="E19"/>
      <c r="F19"/>
    </row>
    <row r="20" spans="2:6" s="21" customFormat="1" ht="23.25" customHeight="1">
      <c r="B20" t="s">
        <v>2470</v>
      </c>
      <c r="C20"/>
      <c r="D20"/>
      <c r="E20"/>
      <c r="F20"/>
    </row>
    <row r="21" spans="2:6" s="21" customFormat="1" ht="23.25" customHeight="1">
      <c r="B21" t="s">
        <v>2469</v>
      </c>
      <c r="C21"/>
      <c r="D21"/>
      <c r="E21"/>
      <c r="F21"/>
    </row>
    <row r="22" spans="2:6" s="21" customFormat="1" ht="23.25" customHeight="1">
      <c r="B22" t="s">
        <v>2471</v>
      </c>
      <c r="C22"/>
      <c r="D22"/>
      <c r="E22"/>
      <c r="F22"/>
    </row>
    <row r="23" spans="2:6" s="21" customFormat="1" ht="23.25" customHeight="1">
      <c r="B23" t="s">
        <v>2472</v>
      </c>
      <c r="C23"/>
      <c r="D23"/>
      <c r="E23"/>
      <c r="F23"/>
    </row>
    <row r="24" spans="2:6" s="21" customFormat="1" ht="23.25" customHeight="1">
      <c r="B24" s="407" t="s">
        <v>1298</v>
      </c>
    </row>
    <row r="25" spans="2:6" s="21" customFormat="1" ht="23.25" customHeight="1">
      <c r="B25" t="s">
        <v>2473</v>
      </c>
      <c r="C25"/>
      <c r="D25"/>
      <c r="E25"/>
      <c r="F25"/>
    </row>
    <row r="26" spans="2:6" s="21" customFormat="1" ht="23.25" customHeight="1">
      <c r="B26" t="s">
        <v>2474</v>
      </c>
      <c r="C26"/>
      <c r="D26"/>
      <c r="E26"/>
      <c r="F26"/>
    </row>
    <row r="27" spans="2:6" s="21" customFormat="1" ht="23.25" customHeight="1">
      <c r="B27" s="407" t="s">
        <v>724</v>
      </c>
    </row>
    <row r="28" spans="2:6" s="21" customFormat="1" ht="23.25" customHeight="1">
      <c r="B28" t="s">
        <v>2476</v>
      </c>
      <c r="C28"/>
      <c r="D28"/>
      <c r="E28"/>
      <c r="F28"/>
    </row>
    <row r="29" spans="2:6" s="21" customFormat="1" ht="23.25" customHeight="1">
      <c r="B29" t="s">
        <v>2475</v>
      </c>
      <c r="C29"/>
      <c r="D29"/>
      <c r="E29"/>
      <c r="F29"/>
    </row>
    <row r="30" spans="2:6" s="21" customFormat="1" ht="23.25" customHeight="1">
      <c r="B30" t="s">
        <v>2477</v>
      </c>
      <c r="C30"/>
      <c r="D30"/>
      <c r="E30"/>
      <c r="F30"/>
    </row>
    <row r="31" spans="2:6" s="21" customFormat="1" ht="23.25" customHeight="1">
      <c r="B31" t="s">
        <v>2478</v>
      </c>
      <c r="C31"/>
      <c r="D31"/>
      <c r="E31"/>
      <c r="F31"/>
    </row>
    <row r="32" spans="2:6" s="21" customFormat="1" ht="23.25" customHeight="1">
      <c r="B32" t="s">
        <v>2479</v>
      </c>
      <c r="C32"/>
      <c r="D32"/>
      <c r="E32"/>
      <c r="F32"/>
    </row>
    <row r="33" spans="1:6" s="21" customFormat="1" ht="23.25" customHeight="1">
      <c r="B33" t="s">
        <v>2480</v>
      </c>
      <c r="C33"/>
      <c r="D33"/>
      <c r="E33"/>
      <c r="F33"/>
    </row>
    <row r="34" spans="1:6" s="21" customFormat="1" ht="23.25" customHeight="1">
      <c r="B34" t="s">
        <v>2481</v>
      </c>
      <c r="C34"/>
      <c r="D34"/>
      <c r="E34"/>
      <c r="F34"/>
    </row>
    <row r="35" spans="1:6" s="21" customFormat="1" ht="23.25" customHeight="1">
      <c r="B35" t="s">
        <v>2482</v>
      </c>
      <c r="C35"/>
      <c r="D35"/>
      <c r="E35"/>
      <c r="F35"/>
    </row>
    <row r="36" spans="1:6" s="21" customFormat="1" ht="23.25" customHeight="1">
      <c r="B36" t="s">
        <v>2483</v>
      </c>
      <c r="C36"/>
      <c r="D36"/>
      <c r="E36"/>
      <c r="F36"/>
    </row>
    <row r="37" spans="1:6" s="21" customFormat="1" ht="23.25" customHeight="1">
      <c r="B37" s="407" t="s">
        <v>1299</v>
      </c>
    </row>
    <row r="38" spans="1:6" s="21" customFormat="1" ht="23.25" customHeight="1">
      <c r="B38" t="s">
        <v>2485</v>
      </c>
      <c r="C38"/>
      <c r="D38"/>
      <c r="E38"/>
      <c r="F38"/>
    </row>
    <row r="39" spans="1:6" s="21" customFormat="1" ht="23.25" customHeight="1">
      <c r="B39" t="s">
        <v>2484</v>
      </c>
      <c r="C39"/>
      <c r="D39"/>
      <c r="E39"/>
      <c r="F39"/>
    </row>
    <row r="40" spans="1:6" s="21" customFormat="1" ht="23.25" customHeight="1">
      <c r="B40" t="s">
        <v>2486</v>
      </c>
      <c r="C40"/>
      <c r="D40"/>
      <c r="E40"/>
      <c r="F40"/>
    </row>
    <row r="41" spans="1:6" s="21" customFormat="1" ht="23.25" customHeight="1">
      <c r="B41" s="407" t="s">
        <v>1300</v>
      </c>
    </row>
    <row r="42" spans="1:6" s="21" customFormat="1" ht="23.25" customHeight="1">
      <c r="A42" s="407"/>
      <c r="B42" t="s">
        <v>2487</v>
      </c>
      <c r="C42"/>
      <c r="D42"/>
      <c r="E42"/>
      <c r="F42"/>
    </row>
    <row r="43" spans="1:6" s="21" customFormat="1" ht="23.25" customHeight="1">
      <c r="A43" s="407"/>
      <c r="B43" t="s">
        <v>2488</v>
      </c>
      <c r="C43"/>
      <c r="D43"/>
      <c r="E43"/>
      <c r="F43"/>
    </row>
    <row r="44" spans="1:6" s="21" customFormat="1" ht="23.25" customHeight="1">
      <c r="A44" s="407"/>
      <c r="B44" t="s">
        <v>2489</v>
      </c>
      <c r="C44"/>
      <c r="D44"/>
      <c r="E44"/>
      <c r="F44"/>
    </row>
    <row r="45" spans="1:6" s="21" customFormat="1" ht="23.25" customHeight="1">
      <c r="B45" s="407" t="s">
        <v>1301</v>
      </c>
    </row>
    <row r="46" spans="1:6" s="21" customFormat="1" ht="23.25" customHeight="1">
      <c r="B46" t="s">
        <v>2490</v>
      </c>
      <c r="C46"/>
      <c r="D46"/>
      <c r="E46"/>
      <c r="F46"/>
    </row>
    <row r="47" spans="1:6" s="21" customFormat="1" ht="23.25" customHeight="1">
      <c r="B47" t="s">
        <v>2491</v>
      </c>
      <c r="C47"/>
      <c r="D47"/>
      <c r="E47"/>
      <c r="F47"/>
    </row>
    <row r="48" spans="1:6" s="21" customFormat="1" ht="23.25" customHeight="1">
      <c r="B48" t="s">
        <v>2492</v>
      </c>
      <c r="C48"/>
      <c r="D48"/>
      <c r="E48"/>
      <c r="F48"/>
    </row>
    <row r="49" spans="2:6" s="21" customFormat="1" ht="23.25" customHeight="1">
      <c r="B49" s="407" t="s">
        <v>1302</v>
      </c>
    </row>
    <row r="50" spans="2:6" s="21" customFormat="1" ht="23.25" customHeight="1">
      <c r="B50" t="s">
        <v>2493</v>
      </c>
      <c r="C50"/>
      <c r="D50"/>
      <c r="E50"/>
      <c r="F50"/>
    </row>
    <row r="51" spans="2:6" s="21" customFormat="1" ht="23.25" customHeight="1">
      <c r="B51" t="s">
        <v>2495</v>
      </c>
      <c r="C51"/>
      <c r="D51"/>
      <c r="E51"/>
      <c r="F51"/>
    </row>
    <row r="52" spans="2:6" s="21" customFormat="1" ht="23.25" customHeight="1">
      <c r="B52" t="s">
        <v>2494</v>
      </c>
      <c r="C52"/>
      <c r="D52"/>
      <c r="E52"/>
      <c r="F52"/>
    </row>
    <row r="53" spans="2:6" s="21" customFormat="1" ht="23.25" customHeight="1">
      <c r="B53" t="s">
        <v>2496</v>
      </c>
      <c r="C53"/>
      <c r="D53"/>
      <c r="E53"/>
      <c r="F53"/>
    </row>
    <row r="54" spans="2:6" s="21" customFormat="1" ht="23.25" customHeight="1">
      <c r="B54" t="s">
        <v>2497</v>
      </c>
      <c r="C54"/>
      <c r="D54"/>
      <c r="E54"/>
      <c r="F54"/>
    </row>
    <row r="55" spans="2:6" s="21" customFormat="1" ht="23.25" customHeight="1">
      <c r="B55" t="s">
        <v>2498</v>
      </c>
      <c r="C55"/>
      <c r="D55"/>
      <c r="E55"/>
      <c r="F55"/>
    </row>
    <row r="56" spans="2:6" s="21" customFormat="1" ht="23.25" customHeight="1">
      <c r="B56" s="407" t="s">
        <v>1303</v>
      </c>
    </row>
    <row r="57" spans="2:6" s="21" customFormat="1" ht="23.25" customHeight="1">
      <c r="B57" t="s">
        <v>2499</v>
      </c>
      <c r="C57"/>
      <c r="D57"/>
      <c r="E57"/>
      <c r="F57"/>
    </row>
    <row r="58" spans="2:6" s="21" customFormat="1" ht="23.25" customHeight="1">
      <c r="B58" t="s">
        <v>2500</v>
      </c>
      <c r="C58"/>
      <c r="D58"/>
      <c r="E58"/>
      <c r="F58"/>
    </row>
    <row r="59" spans="2:6" s="21" customFormat="1" ht="23.25" customHeight="1">
      <c r="B59" t="s">
        <v>2501</v>
      </c>
      <c r="C59"/>
      <c r="D59"/>
      <c r="E59"/>
      <c r="F59"/>
    </row>
    <row r="60" spans="2:6" s="21" customFormat="1" ht="23.25" customHeight="1">
      <c r="B60" s="407" t="s">
        <v>1304</v>
      </c>
    </row>
    <row r="61" spans="2:6" s="21" customFormat="1" ht="23.25" customHeight="1">
      <c r="B61" t="s">
        <v>2502</v>
      </c>
      <c r="C61"/>
      <c r="D61"/>
      <c r="E61"/>
      <c r="F61"/>
    </row>
    <row r="62" spans="2:6" s="21" customFormat="1" ht="23.25" customHeight="1">
      <c r="B62" t="s">
        <v>2503</v>
      </c>
      <c r="C62"/>
      <c r="D62"/>
      <c r="E62"/>
      <c r="F62"/>
    </row>
    <row r="63" spans="2:6" s="21" customFormat="1" ht="23.25" customHeight="1">
      <c r="B63" t="s">
        <v>2504</v>
      </c>
      <c r="C63"/>
      <c r="D63"/>
      <c r="E63"/>
      <c r="F63"/>
    </row>
    <row r="64" spans="2:6" s="21" customFormat="1" ht="23.25" customHeight="1">
      <c r="B64" t="s">
        <v>2505</v>
      </c>
      <c r="C64"/>
      <c r="D64"/>
      <c r="E64"/>
      <c r="F64"/>
    </row>
    <row r="65" spans="2:6" s="21" customFormat="1" ht="23.25" customHeight="1">
      <c r="B65" t="s">
        <v>2506</v>
      </c>
      <c r="C65"/>
      <c r="D65"/>
      <c r="E65"/>
      <c r="F65"/>
    </row>
    <row r="66" spans="2:6" s="21" customFormat="1" ht="23.25" customHeight="1">
      <c r="B66" t="s">
        <v>2507</v>
      </c>
      <c r="C66"/>
      <c r="D66"/>
      <c r="E66"/>
      <c r="F66"/>
    </row>
    <row r="67" spans="2:6" s="21" customFormat="1" ht="23.25" customHeight="1">
      <c r="B67" t="s">
        <v>2508</v>
      </c>
      <c r="C67"/>
      <c r="D67"/>
      <c r="E67"/>
      <c r="F67"/>
    </row>
    <row r="68" spans="2:6" s="21" customFormat="1" ht="23.25" customHeight="1">
      <c r="B68" s="407" t="s">
        <v>1305</v>
      </c>
    </row>
    <row r="69" spans="2:6" s="21" customFormat="1" ht="23.25" customHeight="1">
      <c r="B69" t="s">
        <v>2510</v>
      </c>
      <c r="C69"/>
      <c r="D69"/>
      <c r="E69"/>
      <c r="F69"/>
    </row>
    <row r="70" spans="2:6" s="21" customFormat="1" ht="23.25" customHeight="1">
      <c r="B70" t="s">
        <v>2509</v>
      </c>
      <c r="C70"/>
      <c r="D70"/>
      <c r="E70"/>
      <c r="F70"/>
    </row>
    <row r="71" spans="2:6" s="21" customFormat="1" ht="23.25" customHeight="1">
      <c r="B71" t="s">
        <v>2512</v>
      </c>
      <c r="C71"/>
      <c r="D71"/>
      <c r="E71"/>
      <c r="F71"/>
    </row>
    <row r="72" spans="2:6" s="21" customFormat="1" ht="23.25" customHeight="1">
      <c r="B72" t="s">
        <v>2511</v>
      </c>
      <c r="C72"/>
      <c r="D72"/>
      <c r="E72"/>
      <c r="F72"/>
    </row>
    <row r="73" spans="2:6" s="21" customFormat="1" ht="23.25" customHeight="1">
      <c r="B73" t="s">
        <v>2513</v>
      </c>
      <c r="C73"/>
      <c r="D73"/>
      <c r="E73"/>
      <c r="F73"/>
    </row>
    <row r="74" spans="2:6" s="21" customFormat="1" ht="23.25" customHeight="1">
      <c r="B74" t="s">
        <v>2514</v>
      </c>
      <c r="C74"/>
      <c r="D74"/>
      <c r="E74"/>
      <c r="F74"/>
    </row>
    <row r="75" spans="2:6" s="21" customFormat="1" ht="23.25" customHeight="1">
      <c r="B75" t="s">
        <v>2515</v>
      </c>
      <c r="C75"/>
      <c r="D75"/>
      <c r="E75"/>
      <c r="F75"/>
    </row>
    <row r="76" spans="2:6" s="21" customFormat="1" ht="23.25" customHeight="1">
      <c r="B76" t="s">
        <v>2516</v>
      </c>
      <c r="C76"/>
      <c r="D76"/>
      <c r="E76"/>
      <c r="F76"/>
    </row>
    <row r="77" spans="2:6" s="21" customFormat="1" ht="23.25" customHeight="1">
      <c r="B77" s="407" t="s">
        <v>1306</v>
      </c>
    </row>
    <row r="78" spans="2:6" s="21" customFormat="1" ht="23.25" customHeight="1">
      <c r="B78" t="s">
        <v>2517</v>
      </c>
      <c r="C78"/>
      <c r="D78"/>
      <c r="E78"/>
      <c r="F78"/>
    </row>
    <row r="79" spans="2:6" s="21" customFormat="1" ht="23.25" customHeight="1">
      <c r="B79" t="s">
        <v>2519</v>
      </c>
      <c r="C79"/>
      <c r="D79"/>
      <c r="E79"/>
      <c r="F79"/>
    </row>
    <row r="80" spans="2:6" s="21" customFormat="1" ht="23.25" customHeight="1">
      <c r="B80" t="s">
        <v>2518</v>
      </c>
      <c r="C80"/>
      <c r="D80"/>
      <c r="E80"/>
      <c r="F80"/>
    </row>
    <row r="81" spans="2:6" s="21" customFormat="1" ht="23.25" customHeight="1">
      <c r="B81" t="s">
        <v>2520</v>
      </c>
      <c r="C81"/>
      <c r="D81"/>
      <c r="E81"/>
      <c r="F81"/>
    </row>
    <row r="82" spans="2:6" s="21" customFormat="1" ht="23.25" customHeight="1">
      <c r="B82" t="s">
        <v>2521</v>
      </c>
      <c r="C82"/>
      <c r="D82"/>
      <c r="E82"/>
      <c r="F82"/>
    </row>
    <row r="83" spans="2:6" s="21" customFormat="1" ht="23.25" customHeight="1">
      <c r="B83" t="s">
        <v>2522</v>
      </c>
      <c r="C83"/>
      <c r="D83"/>
      <c r="E83"/>
      <c r="F83"/>
    </row>
    <row r="84" spans="2:6" s="21" customFormat="1" ht="23.25" customHeight="1">
      <c r="B84" t="s">
        <v>2524</v>
      </c>
      <c r="C84"/>
      <c r="D84"/>
      <c r="E84"/>
      <c r="F84"/>
    </row>
    <row r="85" spans="2:6" s="21" customFormat="1" ht="23.25" customHeight="1">
      <c r="B85" t="s">
        <v>2523</v>
      </c>
      <c r="C85"/>
      <c r="D85"/>
      <c r="E85"/>
      <c r="F85"/>
    </row>
    <row r="86" spans="2:6" s="21" customFormat="1" ht="23.25" customHeight="1">
      <c r="B86" t="s">
        <v>2525</v>
      </c>
      <c r="C86"/>
      <c r="D86"/>
      <c r="E86"/>
      <c r="F86"/>
    </row>
    <row r="87" spans="2:6" s="21" customFormat="1" ht="23.25" customHeight="1">
      <c r="B87" t="s">
        <v>2526</v>
      </c>
      <c r="C87"/>
      <c r="D87"/>
      <c r="E87"/>
      <c r="F87"/>
    </row>
    <row r="88" spans="2:6" s="21" customFormat="1" ht="23.25" customHeight="1">
      <c r="B88" s="407" t="s">
        <v>1307</v>
      </c>
    </row>
    <row r="89" spans="2:6" s="21" customFormat="1" ht="23.25" customHeight="1">
      <c r="B89" t="s">
        <v>2527</v>
      </c>
      <c r="C89"/>
      <c r="D89"/>
      <c r="E89"/>
      <c r="F89"/>
    </row>
    <row r="90" spans="2:6" s="21" customFormat="1" ht="23.25" customHeight="1">
      <c r="B90" t="s">
        <v>2528</v>
      </c>
      <c r="C90"/>
      <c r="D90"/>
      <c r="E90"/>
      <c r="F90"/>
    </row>
    <row r="91" spans="2:6" s="21" customFormat="1" ht="23.25" customHeight="1">
      <c r="B91" s="407" t="s">
        <v>1308</v>
      </c>
    </row>
    <row r="92" spans="2:6" s="21" customFormat="1" ht="23.25" customHeight="1">
      <c r="B92" t="s">
        <v>2529</v>
      </c>
      <c r="C92"/>
      <c r="D92"/>
      <c r="E92"/>
      <c r="F92"/>
    </row>
    <row r="93" spans="2:6" s="21" customFormat="1" ht="23.25" customHeight="1">
      <c r="B93" t="s">
        <v>2530</v>
      </c>
      <c r="C93"/>
      <c r="D93"/>
      <c r="E93"/>
      <c r="F93"/>
    </row>
    <row r="94" spans="2:6" s="21" customFormat="1" ht="23.25" customHeight="1">
      <c r="B94" t="s">
        <v>2531</v>
      </c>
      <c r="C94"/>
      <c r="D94"/>
      <c r="E94"/>
      <c r="F94"/>
    </row>
    <row r="95" spans="2:6" s="21" customFormat="1" ht="23.25" customHeight="1">
      <c r="B95" t="s">
        <v>2532</v>
      </c>
      <c r="C95"/>
      <c r="D95"/>
      <c r="E95"/>
      <c r="F95"/>
    </row>
    <row r="96" spans="2:6" s="21" customFormat="1" ht="23.25" customHeight="1">
      <c r="B96" t="s">
        <v>2533</v>
      </c>
      <c r="C96"/>
      <c r="D96"/>
      <c r="E96"/>
      <c r="F96"/>
    </row>
    <row r="97" spans="2:6" s="21" customFormat="1" ht="23.25" customHeight="1">
      <c r="B97" s="407" t="s">
        <v>1542</v>
      </c>
    </row>
    <row r="98" spans="2:6" s="21" customFormat="1" ht="23.25" customHeight="1">
      <c r="B98" t="s">
        <v>2534</v>
      </c>
      <c r="C98"/>
      <c r="D98"/>
      <c r="E98"/>
      <c r="F98"/>
    </row>
    <row r="99" spans="2:6" s="21" customFormat="1" ht="23.25" customHeight="1">
      <c r="B99" t="s">
        <v>2535</v>
      </c>
      <c r="C99"/>
      <c r="D99"/>
      <c r="E99"/>
      <c r="F99"/>
    </row>
    <row r="100" spans="2:6" s="21" customFormat="1" ht="23.25" customHeight="1">
      <c r="B100" s="407" t="s">
        <v>1543</v>
      </c>
    </row>
    <row r="101" spans="2:6" s="21" customFormat="1" ht="23.25" customHeight="1">
      <c r="B101" t="s">
        <v>2536</v>
      </c>
      <c r="C101"/>
      <c r="D101"/>
      <c r="E101"/>
      <c r="F101"/>
    </row>
    <row r="102" spans="2:6" s="21" customFormat="1" ht="23.25" customHeight="1">
      <c r="B102" s="407" t="s">
        <v>1544</v>
      </c>
    </row>
    <row r="103" spans="2:6" s="21" customFormat="1" ht="23.25" customHeight="1">
      <c r="B103" t="s">
        <v>2537</v>
      </c>
      <c r="C103"/>
      <c r="D103"/>
      <c r="E103"/>
      <c r="F103"/>
    </row>
    <row r="104" spans="2:6" s="21" customFormat="1" ht="23.25" customHeight="1">
      <c r="B104" t="s">
        <v>2538</v>
      </c>
      <c r="C104"/>
      <c r="D104"/>
      <c r="E104"/>
      <c r="F104"/>
    </row>
    <row r="105" spans="2:6" s="21" customFormat="1" ht="23.25" customHeight="1">
      <c r="B105" t="s">
        <v>2539</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topLeftCell="A16" zoomScaleNormal="100" workbookViewId="0">
      <selection activeCell="Z24" sqref="Z24"/>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Normal="100" workbookViewId="0"/>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427" customFormat="1" ht="26.25" customHeight="1">
      <c r="A1" s="425" t="s">
        <v>1802</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51" ht="20.25" customHeight="1"/>
    <row r="3" spans="1:51" ht="29.25" customHeight="1">
      <c r="B3" s="5"/>
      <c r="C3" s="905" t="s">
        <v>1329</v>
      </c>
      <c r="D3" s="906"/>
      <c r="E3" s="906"/>
      <c r="F3" s="908"/>
      <c r="G3" s="905" t="s">
        <v>1330</v>
      </c>
      <c r="H3" s="906"/>
      <c r="I3" s="908"/>
      <c r="J3" s="905" t="s">
        <v>1331</v>
      </c>
      <c r="K3" s="906"/>
      <c r="L3" s="908"/>
    </row>
    <row r="4" spans="1:51" ht="50.25" customHeight="1">
      <c r="B4" s="18" t="s">
        <v>124</v>
      </c>
      <c r="C4" s="911" t="s">
        <v>995</v>
      </c>
      <c r="D4" s="912"/>
      <c r="E4" s="912"/>
      <c r="F4" s="913"/>
      <c r="G4" s="905" t="s">
        <v>556</v>
      </c>
      <c r="H4" s="906"/>
      <c r="I4" s="908"/>
      <c r="J4" s="905" t="s">
        <v>518</v>
      </c>
      <c r="K4" s="906"/>
      <c r="L4" s="908"/>
    </row>
    <row r="5" spans="1:51" ht="14.25" customHeight="1">
      <c r="B5" s="569"/>
      <c r="C5" s="914"/>
      <c r="D5" s="914"/>
      <c r="E5" s="914"/>
      <c r="F5" s="914"/>
      <c r="G5" s="910"/>
      <c r="H5" s="910"/>
      <c r="I5" s="910"/>
      <c r="J5" s="910"/>
      <c r="K5" s="910"/>
      <c r="L5" s="910"/>
    </row>
    <row r="6" spans="1:51" s="6" customFormat="1" ht="47.25" customHeight="1"/>
    <row r="7" spans="1:51" s="427" customFormat="1" ht="26.25" customHeight="1">
      <c r="A7" s="425" t="s">
        <v>1332</v>
      </c>
      <c r="B7" s="429"/>
      <c r="C7" s="429"/>
      <c r="D7" s="429"/>
      <c r="E7" s="429"/>
      <c r="F7" s="429"/>
      <c r="G7" s="429"/>
      <c r="H7" s="429"/>
      <c r="I7" s="429"/>
      <c r="J7" s="429"/>
      <c r="K7" s="429"/>
      <c r="L7" s="429"/>
      <c r="M7" s="429"/>
      <c r="N7" s="429"/>
      <c r="O7" s="429"/>
      <c r="P7" s="429"/>
      <c r="Q7" s="429"/>
      <c r="R7" s="429"/>
      <c r="S7" s="429"/>
      <c r="T7" s="429"/>
      <c r="U7" s="429"/>
      <c r="V7" s="429"/>
      <c r="W7" s="429"/>
      <c r="X7" s="428"/>
      <c r="Y7" s="428"/>
      <c r="Z7" s="428"/>
      <c r="AA7" s="428"/>
      <c r="AB7" s="428"/>
      <c r="AC7" s="428"/>
      <c r="AD7" s="428"/>
      <c r="AE7" s="428"/>
      <c r="AF7" s="428"/>
      <c r="AG7" s="428"/>
      <c r="AH7" s="428"/>
      <c r="AI7" s="428"/>
    </row>
    <row r="8" spans="1:51" s="6" customFormat="1" ht="20.25" customHeight="1"/>
    <row r="9" spans="1:51" s="6" customFormat="1" ht="18.95" customHeight="1">
      <c r="B9" s="901" t="s">
        <v>1333</v>
      </c>
      <c r="C9" s="901"/>
      <c r="D9" s="901" t="s">
        <v>1334</v>
      </c>
      <c r="E9" s="901"/>
      <c r="F9" s="901" t="s">
        <v>1335</v>
      </c>
      <c r="G9" s="901"/>
      <c r="H9" s="900" t="s">
        <v>1336</v>
      </c>
      <c r="I9" s="900"/>
      <c r="J9" s="900"/>
      <c r="K9" s="900"/>
    </row>
    <row r="10" spans="1:51" s="6" customFormat="1" ht="18.95" customHeight="1">
      <c r="B10" s="902"/>
      <c r="C10" s="902"/>
      <c r="D10" s="902"/>
      <c r="E10" s="902"/>
      <c r="F10" s="902"/>
      <c r="G10" s="902"/>
      <c r="H10" s="902" t="s">
        <v>1337</v>
      </c>
      <c r="I10" s="902"/>
      <c r="J10" s="902" t="s">
        <v>1567</v>
      </c>
      <c r="K10" s="902"/>
    </row>
    <row r="11" spans="1:51" s="6" customFormat="1" ht="50.25" customHeight="1">
      <c r="B11" s="905" t="s">
        <v>974</v>
      </c>
      <c r="C11" s="906"/>
      <c r="D11" s="907" t="s">
        <v>1953</v>
      </c>
      <c r="E11" s="909"/>
      <c r="F11" s="907" t="s">
        <v>2320</v>
      </c>
      <c r="G11" s="904"/>
      <c r="H11" s="903" t="s">
        <v>519</v>
      </c>
      <c r="I11" s="904"/>
      <c r="J11" s="906" t="s">
        <v>520</v>
      </c>
      <c r="K11" s="908"/>
      <c r="R11" s="6">
        <v>4</v>
      </c>
    </row>
    <row r="12" spans="1:51" s="6" customFormat="1" ht="47.25" customHeight="1"/>
    <row r="13" spans="1:51" s="427" customFormat="1" ht="26.25" customHeight="1">
      <c r="A13" s="425" t="s">
        <v>315</v>
      </c>
      <c r="B13" s="429"/>
      <c r="C13" s="429"/>
      <c r="D13" s="429"/>
      <c r="E13" s="429"/>
      <c r="F13" s="429"/>
      <c r="G13" s="429"/>
      <c r="H13" s="429"/>
      <c r="I13" s="429"/>
      <c r="J13" s="429"/>
      <c r="K13" s="429"/>
      <c r="L13" s="429"/>
      <c r="M13" s="429"/>
      <c r="N13" s="429"/>
      <c r="O13" s="429"/>
      <c r="P13" s="429"/>
      <c r="Q13" s="429"/>
      <c r="R13" s="429"/>
      <c r="S13" s="429"/>
      <c r="T13" s="429"/>
      <c r="U13" s="429"/>
      <c r="V13" s="429"/>
      <c r="W13" s="429"/>
      <c r="X13" s="428"/>
      <c r="Y13" s="428"/>
      <c r="Z13" s="428"/>
      <c r="AA13" s="428"/>
      <c r="AB13" s="428"/>
      <c r="AC13" s="428"/>
      <c r="AD13" s="428"/>
      <c r="AE13" s="428"/>
      <c r="AF13" s="428"/>
      <c r="AG13" s="428"/>
      <c r="AH13" s="428"/>
      <c r="AI13" s="428"/>
    </row>
    <row r="14" spans="1:51" s="6" customFormat="1" ht="20.25" customHeight="1">
      <c r="A14" s="7"/>
    </row>
    <row r="15" spans="1:51" s="6" customFormat="1" ht="30" customHeight="1">
      <c r="B15" s="900" t="s">
        <v>435</v>
      </c>
      <c r="C15" s="900"/>
      <c r="D15" s="900"/>
      <c r="E15" s="900"/>
      <c r="F15" s="900" t="s">
        <v>436</v>
      </c>
      <c r="G15" s="900"/>
      <c r="H15" s="900"/>
      <c r="I15" s="23" t="s">
        <v>1803</v>
      </c>
      <c r="J15" s="900" t="s">
        <v>437</v>
      </c>
      <c r="K15" s="900"/>
      <c r="L15" s="90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915" t="s">
        <v>2397</v>
      </c>
      <c r="C16" s="916"/>
      <c r="D16" s="916"/>
      <c r="E16" s="917"/>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18"/>
      <c r="C17" s="919"/>
      <c r="D17" s="919"/>
      <c r="E17" s="920"/>
      <c r="F17" s="927" t="s">
        <v>1889</v>
      </c>
      <c r="G17" s="928"/>
      <c r="H17" s="929"/>
      <c r="I17" s="24">
        <v>61.45</v>
      </c>
      <c r="J17" s="928" t="s">
        <v>1004</v>
      </c>
      <c r="K17" s="928"/>
      <c r="L17" s="929"/>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21"/>
      <c r="C18" s="922"/>
      <c r="D18" s="922"/>
      <c r="E18" s="923"/>
      <c r="F18" s="924"/>
      <c r="G18" s="925"/>
      <c r="H18" s="926"/>
      <c r="I18" s="15"/>
      <c r="J18" s="925"/>
      <c r="K18" s="925"/>
      <c r="L18" s="92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930" t="s">
        <v>2398</v>
      </c>
      <c r="C19" s="931"/>
      <c r="D19" s="931"/>
      <c r="E19" s="932"/>
      <c r="F19" s="933" t="s">
        <v>1888</v>
      </c>
      <c r="G19" s="912"/>
      <c r="H19" s="913"/>
      <c r="I19" s="73">
        <v>81.069999999999993</v>
      </c>
      <c r="J19" s="911"/>
      <c r="K19" s="912"/>
      <c r="L19" s="913"/>
    </row>
    <row r="20" spans="2:51" s="6" customFormat="1" ht="47.25" customHeight="1">
      <c r="B20" s="930" t="s">
        <v>2399</v>
      </c>
      <c r="C20" s="931"/>
      <c r="D20" s="931"/>
      <c r="E20" s="932"/>
      <c r="F20" s="933" t="s">
        <v>1655</v>
      </c>
      <c r="G20" s="912"/>
      <c r="H20" s="913"/>
      <c r="I20" s="73">
        <v>80.150000000000006</v>
      </c>
      <c r="J20" s="911"/>
      <c r="K20" s="912"/>
      <c r="L20" s="913"/>
    </row>
    <row r="21" spans="2:51" ht="46.5" customHeight="1">
      <c r="B21" s="900" t="s">
        <v>2400</v>
      </c>
      <c r="C21" s="900"/>
      <c r="D21" s="900"/>
      <c r="E21" s="900"/>
      <c r="F21" s="934" t="s">
        <v>2396</v>
      </c>
      <c r="G21" s="935"/>
      <c r="H21" s="935"/>
      <c r="I21" s="5">
        <v>80.14</v>
      </c>
      <c r="J21" s="900"/>
      <c r="K21" s="900"/>
      <c r="L21" s="900"/>
    </row>
    <row r="35" spans="2:6">
      <c r="B35" s="2"/>
      <c r="D35" s="2"/>
      <c r="F35" s="2"/>
    </row>
  </sheetData>
  <mergeCells count="37">
    <mergeCell ref="B21:E21"/>
    <mergeCell ref="F21:H21"/>
    <mergeCell ref="J21:L21"/>
    <mergeCell ref="B20:E20"/>
    <mergeCell ref="F20:H20"/>
    <mergeCell ref="J20:L20"/>
    <mergeCell ref="J18:L18"/>
    <mergeCell ref="F17:H17"/>
    <mergeCell ref="J17:L17"/>
    <mergeCell ref="B19:E19"/>
    <mergeCell ref="F19:H19"/>
    <mergeCell ref="J19:L19"/>
    <mergeCell ref="C3:F3"/>
    <mergeCell ref="C4:F4"/>
    <mergeCell ref="C5:F5"/>
    <mergeCell ref="B16:E18"/>
    <mergeCell ref="F18:H18"/>
    <mergeCell ref="J3:L3"/>
    <mergeCell ref="J4:L4"/>
    <mergeCell ref="J5:L5"/>
    <mergeCell ref="G3:I3"/>
    <mergeCell ref="G4:I4"/>
    <mergeCell ref="G5:I5"/>
    <mergeCell ref="J15:L15"/>
    <mergeCell ref="H9:K9"/>
    <mergeCell ref="J10:K10"/>
    <mergeCell ref="F11:G11"/>
    <mergeCell ref="H10:I10"/>
    <mergeCell ref="F15:H15"/>
    <mergeCell ref="J11:K11"/>
    <mergeCell ref="B15:E15"/>
    <mergeCell ref="B9:C10"/>
    <mergeCell ref="D9:E10"/>
    <mergeCell ref="H11:I11"/>
    <mergeCell ref="F9:G10"/>
    <mergeCell ref="B11:C11"/>
    <mergeCell ref="D11:E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33"/>
  <sheetViews>
    <sheetView zoomScaleNormal="100" workbookViewId="0"/>
  </sheetViews>
  <sheetFormatPr defaultColWidth="1.625" defaultRowHeight="24.95" customHeight="1"/>
  <cols>
    <col min="1" max="9" width="1.625" style="3" customWidth="1"/>
    <col min="10" max="14" width="2" style="27"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427" customFormat="1" ht="26.25" customHeight="1">
      <c r="A1" s="425" t="s">
        <v>1108</v>
      </c>
      <c r="B1" s="429"/>
      <c r="C1" s="429"/>
      <c r="D1" s="429"/>
      <c r="E1" s="429"/>
      <c r="F1" s="429"/>
      <c r="G1" s="429"/>
      <c r="H1" s="429"/>
      <c r="I1" s="429"/>
      <c r="J1" s="428"/>
      <c r="K1" s="428"/>
      <c r="L1" s="428"/>
      <c r="M1" s="428"/>
      <c r="N1" s="428"/>
      <c r="O1" s="429"/>
      <c r="P1" s="429"/>
      <c r="Q1" s="429"/>
      <c r="R1" s="429"/>
      <c r="S1" s="429"/>
      <c r="T1" s="429"/>
      <c r="U1" s="429"/>
      <c r="V1" s="429"/>
      <c r="W1" s="429"/>
      <c r="X1" s="429"/>
      <c r="Y1" s="428"/>
      <c r="Z1" s="428"/>
      <c r="AA1" s="428"/>
      <c r="AB1" s="428"/>
      <c r="AC1" s="428"/>
      <c r="AD1" s="428"/>
      <c r="AE1" s="428"/>
      <c r="AF1" s="428"/>
      <c r="AG1" s="428"/>
      <c r="AH1" s="428"/>
      <c r="AI1" s="428"/>
      <c r="AJ1" s="428"/>
    </row>
    <row r="2" spans="1:61" ht="24.95" customHeight="1">
      <c r="Z2" s="943" t="s">
        <v>1107</v>
      </c>
      <c r="AA2" s="944"/>
      <c r="AB2" s="944"/>
      <c r="AC2" s="944"/>
      <c r="AD2" s="944"/>
      <c r="AE2" s="944"/>
      <c r="AF2" s="944"/>
      <c r="AG2" s="944"/>
      <c r="AH2" s="944"/>
      <c r="AI2" s="944"/>
      <c r="AJ2" s="944"/>
      <c r="AK2" s="944"/>
      <c r="AL2" s="944"/>
      <c r="AM2" s="944"/>
      <c r="AN2" s="944"/>
      <c r="AO2" s="944"/>
      <c r="AP2" s="944"/>
      <c r="AQ2" s="944"/>
      <c r="AR2" s="944"/>
      <c r="AS2" s="944"/>
      <c r="AT2" s="944"/>
      <c r="AU2" s="944"/>
      <c r="AV2" s="944"/>
      <c r="AW2" s="944"/>
      <c r="AX2" s="944"/>
      <c r="AY2" s="944"/>
      <c r="AZ2" s="944"/>
      <c r="BA2" s="944"/>
    </row>
    <row r="3" spans="1:61" ht="18.75" customHeight="1">
      <c r="B3" s="905" t="s">
        <v>1739</v>
      </c>
      <c r="C3" s="906"/>
      <c r="D3" s="906"/>
      <c r="E3" s="906"/>
      <c r="F3" s="906"/>
      <c r="G3" s="906"/>
      <c r="H3" s="906"/>
      <c r="I3" s="908"/>
      <c r="J3" s="974" t="s">
        <v>516</v>
      </c>
      <c r="K3" s="974"/>
      <c r="L3" s="974"/>
      <c r="M3" s="974"/>
      <c r="N3" s="974"/>
      <c r="O3" s="905" t="s">
        <v>1739</v>
      </c>
      <c r="P3" s="906"/>
      <c r="Q3" s="906"/>
      <c r="R3" s="906"/>
      <c r="S3" s="906"/>
      <c r="T3" s="906"/>
      <c r="U3" s="906"/>
      <c r="V3" s="908"/>
      <c r="W3" s="906" t="s">
        <v>516</v>
      </c>
      <c r="X3" s="906"/>
      <c r="Y3" s="906"/>
      <c r="Z3" s="906"/>
      <c r="AA3" s="906"/>
      <c r="AB3" s="905" t="s">
        <v>1739</v>
      </c>
      <c r="AC3" s="906"/>
      <c r="AD3" s="906"/>
      <c r="AE3" s="906"/>
      <c r="AF3" s="906"/>
      <c r="AG3" s="906"/>
      <c r="AH3" s="906"/>
      <c r="AI3" s="908"/>
      <c r="AJ3" s="906" t="s">
        <v>516</v>
      </c>
      <c r="AK3" s="906"/>
      <c r="AL3" s="906"/>
      <c r="AM3" s="906"/>
      <c r="AN3" s="906"/>
      <c r="AO3" s="905" t="s">
        <v>1739</v>
      </c>
      <c r="AP3" s="906"/>
      <c r="AQ3" s="906"/>
      <c r="AR3" s="906"/>
      <c r="AS3" s="906"/>
      <c r="AT3" s="906"/>
      <c r="AU3" s="906"/>
      <c r="AV3" s="908"/>
      <c r="AW3" s="906" t="s">
        <v>516</v>
      </c>
      <c r="AX3" s="906"/>
      <c r="AY3" s="906"/>
      <c r="AZ3" s="906"/>
      <c r="BA3" s="908"/>
      <c r="BB3" s="37"/>
      <c r="BC3" s="8"/>
      <c r="BD3" s="8"/>
      <c r="BE3" s="8"/>
      <c r="BF3" s="8"/>
      <c r="BG3" s="8"/>
      <c r="BH3" s="8"/>
      <c r="BI3" s="8"/>
    </row>
    <row r="4" spans="1:61" ht="18.75" customHeight="1">
      <c r="B4" s="970" t="s">
        <v>1740</v>
      </c>
      <c r="C4" s="971"/>
      <c r="D4" s="971"/>
      <c r="E4" s="971"/>
      <c r="F4" s="971"/>
      <c r="G4" s="971"/>
      <c r="H4" s="971"/>
      <c r="I4" s="971"/>
      <c r="J4" s="1002">
        <v>1.1599999999999999</v>
      </c>
      <c r="K4" s="1003"/>
      <c r="L4" s="1003"/>
      <c r="M4" s="1003"/>
      <c r="N4" s="1004"/>
      <c r="O4" s="945" t="s">
        <v>1168</v>
      </c>
      <c r="P4" s="946"/>
      <c r="Q4" s="946"/>
      <c r="R4" s="946"/>
      <c r="S4" s="946"/>
      <c r="T4" s="946"/>
      <c r="U4" s="946"/>
      <c r="V4" s="947"/>
      <c r="W4" s="936">
        <v>1.4</v>
      </c>
      <c r="X4" s="937"/>
      <c r="Y4" s="937"/>
      <c r="Z4" s="937"/>
      <c r="AA4" s="938"/>
      <c r="AB4" s="999" t="s">
        <v>1343</v>
      </c>
      <c r="AC4" s="1000"/>
      <c r="AD4" s="1000"/>
      <c r="AE4" s="1000"/>
      <c r="AF4" s="1000"/>
      <c r="AG4" s="1000"/>
      <c r="AH4" s="1000"/>
      <c r="AI4" s="1001"/>
      <c r="AJ4" s="1002">
        <v>0.06</v>
      </c>
      <c r="AK4" s="1003"/>
      <c r="AL4" s="1003"/>
      <c r="AM4" s="1003"/>
      <c r="AN4" s="1004"/>
      <c r="AO4" s="945" t="s">
        <v>736</v>
      </c>
      <c r="AP4" s="946"/>
      <c r="AQ4" s="946"/>
      <c r="AR4" s="946"/>
      <c r="AS4" s="946"/>
      <c r="AT4" s="946"/>
      <c r="AU4" s="946"/>
      <c r="AV4" s="947"/>
      <c r="AW4" s="936">
        <v>0.85</v>
      </c>
      <c r="AX4" s="937"/>
      <c r="AY4" s="937"/>
      <c r="AZ4" s="937"/>
      <c r="BA4" s="938"/>
      <c r="BB4" s="37"/>
      <c r="BC4" s="8"/>
      <c r="BD4" s="8"/>
      <c r="BE4" s="8"/>
      <c r="BF4" s="8"/>
      <c r="BG4" s="8"/>
      <c r="BH4" s="8"/>
      <c r="BI4" s="8"/>
    </row>
    <row r="5" spans="1:61" ht="18.75" customHeight="1">
      <c r="B5" s="960" t="s">
        <v>1741</v>
      </c>
      <c r="C5" s="961"/>
      <c r="D5" s="961"/>
      <c r="E5" s="961"/>
      <c r="F5" s="961"/>
      <c r="G5" s="961"/>
      <c r="H5" s="961"/>
      <c r="I5" s="961"/>
      <c r="J5" s="936">
        <v>0.22</v>
      </c>
      <c r="K5" s="937"/>
      <c r="L5" s="937"/>
      <c r="M5" s="937"/>
      <c r="N5" s="938"/>
      <c r="O5" s="945" t="s">
        <v>351</v>
      </c>
      <c r="P5" s="946"/>
      <c r="Q5" s="946"/>
      <c r="R5" s="946"/>
      <c r="S5" s="946"/>
      <c r="T5" s="946"/>
      <c r="U5" s="946"/>
      <c r="V5" s="947"/>
      <c r="W5" s="936">
        <v>1.04</v>
      </c>
      <c r="X5" s="937"/>
      <c r="Y5" s="937"/>
      <c r="Z5" s="937"/>
      <c r="AA5" s="938"/>
      <c r="AB5" s="993" t="s">
        <v>1344</v>
      </c>
      <c r="AC5" s="994"/>
      <c r="AD5" s="994"/>
      <c r="AE5" s="994"/>
      <c r="AF5" s="994"/>
      <c r="AG5" s="994"/>
      <c r="AH5" s="994"/>
      <c r="AI5" s="995"/>
      <c r="AJ5" s="936">
        <v>0.06</v>
      </c>
      <c r="AK5" s="937"/>
      <c r="AL5" s="937"/>
      <c r="AM5" s="937"/>
      <c r="AN5" s="938"/>
      <c r="AO5" s="993" t="s">
        <v>1341</v>
      </c>
      <c r="AP5" s="994"/>
      <c r="AQ5" s="994"/>
      <c r="AR5" s="994"/>
      <c r="AS5" s="994"/>
      <c r="AT5" s="994"/>
      <c r="AU5" s="994"/>
      <c r="AV5" s="995"/>
      <c r="AW5" s="936">
        <v>0.79</v>
      </c>
      <c r="AX5" s="937"/>
      <c r="AY5" s="937"/>
      <c r="AZ5" s="937"/>
      <c r="BA5" s="938"/>
      <c r="BB5" s="37"/>
      <c r="BC5" s="8"/>
      <c r="BD5" s="8"/>
      <c r="BE5" s="8"/>
      <c r="BF5" s="8"/>
      <c r="BG5" s="8"/>
      <c r="BH5" s="8"/>
      <c r="BI5" s="8"/>
    </row>
    <row r="6" spans="1:61" ht="18.75" customHeight="1">
      <c r="B6" s="960" t="s">
        <v>946</v>
      </c>
      <c r="C6" s="961"/>
      <c r="D6" s="961"/>
      <c r="E6" s="961"/>
      <c r="F6" s="961"/>
      <c r="G6" s="961"/>
      <c r="H6" s="961"/>
      <c r="I6" s="961"/>
      <c r="J6" s="936">
        <v>2.6</v>
      </c>
      <c r="K6" s="937"/>
      <c r="L6" s="937"/>
      <c r="M6" s="937"/>
      <c r="N6" s="938"/>
      <c r="O6" s="945" t="s">
        <v>1479</v>
      </c>
      <c r="P6" s="946"/>
      <c r="Q6" s="946"/>
      <c r="R6" s="946"/>
      <c r="S6" s="946"/>
      <c r="T6" s="946"/>
      <c r="U6" s="946"/>
      <c r="V6" s="947"/>
      <c r="W6" s="936">
        <v>0.99</v>
      </c>
      <c r="X6" s="937"/>
      <c r="Y6" s="937"/>
      <c r="Z6" s="937"/>
      <c r="AA6" s="938"/>
      <c r="AB6" s="993" t="s">
        <v>1345</v>
      </c>
      <c r="AC6" s="994"/>
      <c r="AD6" s="994"/>
      <c r="AE6" s="994"/>
      <c r="AF6" s="994"/>
      <c r="AG6" s="994"/>
      <c r="AH6" s="994"/>
      <c r="AI6" s="995"/>
      <c r="AJ6" s="936">
        <v>0.01</v>
      </c>
      <c r="AK6" s="937"/>
      <c r="AL6" s="937"/>
      <c r="AM6" s="937"/>
      <c r="AN6" s="938"/>
      <c r="AO6" s="993" t="s">
        <v>1110</v>
      </c>
      <c r="AP6" s="994"/>
      <c r="AQ6" s="994"/>
      <c r="AR6" s="994"/>
      <c r="AS6" s="994"/>
      <c r="AT6" s="994"/>
      <c r="AU6" s="994"/>
      <c r="AV6" s="995"/>
      <c r="AW6" s="936">
        <v>1.33</v>
      </c>
      <c r="AX6" s="937"/>
      <c r="AY6" s="937"/>
      <c r="AZ6" s="937"/>
      <c r="BA6" s="938"/>
      <c r="BB6" s="37"/>
      <c r="BC6" s="8"/>
      <c r="BD6" s="8"/>
      <c r="BE6" s="8"/>
      <c r="BF6" s="8"/>
      <c r="BG6" s="8"/>
      <c r="BH6" s="8"/>
      <c r="BI6" s="8"/>
    </row>
    <row r="7" spans="1:61" ht="18.75" customHeight="1">
      <c r="B7" s="960" t="s">
        <v>947</v>
      </c>
      <c r="C7" s="961"/>
      <c r="D7" s="961"/>
      <c r="E7" s="961"/>
      <c r="F7" s="961"/>
      <c r="G7" s="961"/>
      <c r="H7" s="961"/>
      <c r="I7" s="961"/>
      <c r="J7" s="936">
        <v>1.71</v>
      </c>
      <c r="K7" s="937"/>
      <c r="L7" s="937"/>
      <c r="M7" s="937"/>
      <c r="N7" s="938"/>
      <c r="O7" s="996" t="s">
        <v>2009</v>
      </c>
      <c r="P7" s="997"/>
      <c r="Q7" s="997"/>
      <c r="R7" s="997"/>
      <c r="S7" s="997"/>
      <c r="T7" s="997"/>
      <c r="U7" s="997"/>
      <c r="V7" s="998"/>
      <c r="W7" s="936">
        <v>0.72</v>
      </c>
      <c r="X7" s="937"/>
      <c r="Y7" s="937"/>
      <c r="Z7" s="937"/>
      <c r="AA7" s="938"/>
      <c r="AB7" s="993" t="s">
        <v>1346</v>
      </c>
      <c r="AC7" s="994"/>
      <c r="AD7" s="994"/>
      <c r="AE7" s="994"/>
      <c r="AF7" s="994"/>
      <c r="AG7" s="994"/>
      <c r="AH7" s="994"/>
      <c r="AI7" s="995"/>
      <c r="AJ7" s="936">
        <v>0.08</v>
      </c>
      <c r="AK7" s="937"/>
      <c r="AL7" s="937"/>
      <c r="AM7" s="937"/>
      <c r="AN7" s="938"/>
      <c r="AO7" s="945" t="s">
        <v>1273</v>
      </c>
      <c r="AP7" s="946"/>
      <c r="AQ7" s="946"/>
      <c r="AR7" s="946"/>
      <c r="AS7" s="946"/>
      <c r="AT7" s="946"/>
      <c r="AU7" s="946"/>
      <c r="AV7" s="947"/>
      <c r="AW7" s="936">
        <v>2.25</v>
      </c>
      <c r="AX7" s="937"/>
      <c r="AY7" s="937"/>
      <c r="AZ7" s="937"/>
      <c r="BA7" s="938"/>
      <c r="BB7" s="37"/>
      <c r="BC7" s="8"/>
      <c r="BD7" s="8"/>
      <c r="BE7" s="8"/>
      <c r="BF7" s="8"/>
      <c r="BG7" s="8"/>
      <c r="BH7" s="8"/>
      <c r="BI7" s="8"/>
    </row>
    <row r="8" spans="1:61" ht="18.75" customHeight="1">
      <c r="B8" s="960" t="s">
        <v>1166</v>
      </c>
      <c r="C8" s="961"/>
      <c r="D8" s="961"/>
      <c r="E8" s="961"/>
      <c r="F8" s="961"/>
      <c r="G8" s="961"/>
      <c r="H8" s="961"/>
      <c r="I8" s="961"/>
      <c r="J8" s="936">
        <v>0.22</v>
      </c>
      <c r="K8" s="937"/>
      <c r="L8" s="937"/>
      <c r="M8" s="937"/>
      <c r="N8" s="938"/>
      <c r="O8" s="945" t="s">
        <v>2010</v>
      </c>
      <c r="P8" s="946"/>
      <c r="Q8" s="946"/>
      <c r="R8" s="946"/>
      <c r="S8" s="946"/>
      <c r="T8" s="946"/>
      <c r="U8" s="946"/>
      <c r="V8" s="947"/>
      <c r="W8" s="936">
        <v>6.88</v>
      </c>
      <c r="X8" s="937"/>
      <c r="Y8" s="937"/>
      <c r="Z8" s="937"/>
      <c r="AA8" s="938"/>
      <c r="AB8" s="993" t="s">
        <v>1347</v>
      </c>
      <c r="AC8" s="994"/>
      <c r="AD8" s="994"/>
      <c r="AE8" s="994"/>
      <c r="AF8" s="994"/>
      <c r="AG8" s="994"/>
      <c r="AH8" s="994"/>
      <c r="AI8" s="995"/>
      <c r="AJ8" s="936">
        <v>0.02</v>
      </c>
      <c r="AK8" s="937"/>
      <c r="AL8" s="937"/>
      <c r="AM8" s="937"/>
      <c r="AN8" s="938"/>
      <c r="AO8" s="945" t="s">
        <v>1274</v>
      </c>
      <c r="AP8" s="946"/>
      <c r="AQ8" s="946"/>
      <c r="AR8" s="946"/>
      <c r="AS8" s="946"/>
      <c r="AT8" s="946"/>
      <c r="AU8" s="946"/>
      <c r="AV8" s="947"/>
      <c r="AW8" s="936">
        <v>0.5</v>
      </c>
      <c r="AX8" s="937"/>
      <c r="AY8" s="937"/>
      <c r="AZ8" s="937"/>
      <c r="BA8" s="938"/>
      <c r="BB8" s="37"/>
      <c r="BC8" s="8"/>
      <c r="BD8" s="8"/>
      <c r="BE8" s="8"/>
      <c r="BF8" s="8"/>
      <c r="BG8" s="8"/>
      <c r="BH8" s="8"/>
      <c r="BI8" s="8"/>
    </row>
    <row r="9" spans="1:61" ht="18.75" customHeight="1">
      <c r="B9" s="960" t="s">
        <v>1167</v>
      </c>
      <c r="C9" s="961"/>
      <c r="D9" s="961"/>
      <c r="E9" s="961"/>
      <c r="F9" s="961"/>
      <c r="G9" s="961"/>
      <c r="H9" s="961"/>
      <c r="I9" s="961"/>
      <c r="J9" s="936">
        <v>0.08</v>
      </c>
      <c r="K9" s="937"/>
      <c r="L9" s="937"/>
      <c r="M9" s="937"/>
      <c r="N9" s="938"/>
      <c r="O9" s="945" t="s">
        <v>2011</v>
      </c>
      <c r="P9" s="946"/>
      <c r="Q9" s="946"/>
      <c r="R9" s="946"/>
      <c r="S9" s="946"/>
      <c r="T9" s="946"/>
      <c r="U9" s="946"/>
      <c r="V9" s="947"/>
      <c r="W9" s="936">
        <v>1.26</v>
      </c>
      <c r="X9" s="937"/>
      <c r="Y9" s="937"/>
      <c r="Z9" s="937"/>
      <c r="AA9" s="938"/>
      <c r="AB9" s="993" t="s">
        <v>1348</v>
      </c>
      <c r="AC9" s="994"/>
      <c r="AD9" s="994"/>
      <c r="AE9" s="994"/>
      <c r="AF9" s="994"/>
      <c r="AG9" s="994"/>
      <c r="AH9" s="994"/>
      <c r="AI9" s="995"/>
      <c r="AJ9" s="936">
        <v>0.09</v>
      </c>
      <c r="AK9" s="937"/>
      <c r="AL9" s="937"/>
      <c r="AM9" s="937"/>
      <c r="AN9" s="938"/>
      <c r="AO9" s="945" t="s">
        <v>1115</v>
      </c>
      <c r="AP9" s="946"/>
      <c r="AQ9" s="946"/>
      <c r="AR9" s="946"/>
      <c r="AS9" s="946"/>
      <c r="AT9" s="946"/>
      <c r="AU9" s="946"/>
      <c r="AV9" s="947"/>
      <c r="AW9" s="936">
        <v>1.29</v>
      </c>
      <c r="AX9" s="937"/>
      <c r="AY9" s="937"/>
      <c r="AZ9" s="937"/>
      <c r="BA9" s="938"/>
      <c r="BB9" s="37"/>
      <c r="BC9" s="8"/>
      <c r="BD9" s="8"/>
      <c r="BE9" s="8"/>
      <c r="BF9" s="8"/>
      <c r="BG9" s="8"/>
      <c r="BH9" s="8"/>
      <c r="BI9" s="8"/>
    </row>
    <row r="10" spans="1:61" ht="18.75" customHeight="1">
      <c r="B10" s="960" t="s">
        <v>1717</v>
      </c>
      <c r="C10" s="961"/>
      <c r="D10" s="961"/>
      <c r="E10" s="961"/>
      <c r="F10" s="961"/>
      <c r="G10" s="961"/>
      <c r="H10" s="961"/>
      <c r="I10" s="961"/>
      <c r="J10" s="936">
        <v>0.43</v>
      </c>
      <c r="K10" s="937"/>
      <c r="L10" s="937"/>
      <c r="M10" s="937"/>
      <c r="N10" s="938"/>
      <c r="O10" s="945" t="s">
        <v>1478</v>
      </c>
      <c r="P10" s="946"/>
      <c r="Q10" s="946"/>
      <c r="R10" s="946"/>
      <c r="S10" s="946"/>
      <c r="T10" s="946"/>
      <c r="U10" s="946"/>
      <c r="V10" s="947"/>
      <c r="W10" s="936">
        <v>0.72</v>
      </c>
      <c r="X10" s="937"/>
      <c r="Y10" s="937"/>
      <c r="Z10" s="937"/>
      <c r="AA10" s="938"/>
      <c r="AB10" s="945" t="s">
        <v>1349</v>
      </c>
      <c r="AC10" s="946"/>
      <c r="AD10" s="946"/>
      <c r="AE10" s="946"/>
      <c r="AF10" s="946"/>
      <c r="AG10" s="946"/>
      <c r="AH10" s="946"/>
      <c r="AI10" s="947"/>
      <c r="AJ10" s="936">
        <v>0.12</v>
      </c>
      <c r="AK10" s="937"/>
      <c r="AL10" s="937"/>
      <c r="AM10" s="937"/>
      <c r="AN10" s="938"/>
      <c r="AO10" s="945" t="s">
        <v>1138</v>
      </c>
      <c r="AP10" s="946"/>
      <c r="AQ10" s="946"/>
      <c r="AR10" s="946"/>
      <c r="AS10" s="946"/>
      <c r="AT10" s="946"/>
      <c r="AU10" s="946"/>
      <c r="AV10" s="947"/>
      <c r="AW10" s="936">
        <v>0.7</v>
      </c>
      <c r="AX10" s="937"/>
      <c r="AY10" s="937"/>
      <c r="AZ10" s="937"/>
      <c r="BA10" s="938"/>
      <c r="BB10" s="37"/>
      <c r="BC10" s="8"/>
      <c r="BD10" s="8"/>
      <c r="BE10" s="8"/>
      <c r="BF10" s="8"/>
      <c r="BG10" s="8"/>
      <c r="BH10" s="8"/>
      <c r="BI10" s="8"/>
    </row>
    <row r="11" spans="1:61" ht="18.75" customHeight="1">
      <c r="B11" s="960" t="s">
        <v>517</v>
      </c>
      <c r="C11" s="961"/>
      <c r="D11" s="961"/>
      <c r="E11" s="961"/>
      <c r="F11" s="961"/>
      <c r="G11" s="961"/>
      <c r="H11" s="961"/>
      <c r="I11" s="961"/>
      <c r="J11" s="936">
        <v>4.17</v>
      </c>
      <c r="K11" s="937"/>
      <c r="L11" s="937"/>
      <c r="M11" s="937"/>
      <c r="N11" s="938"/>
      <c r="O11" s="945" t="s">
        <v>2012</v>
      </c>
      <c r="P11" s="946"/>
      <c r="Q11" s="946"/>
      <c r="R11" s="946"/>
      <c r="S11" s="946"/>
      <c r="T11" s="946"/>
      <c r="U11" s="946"/>
      <c r="V11" s="947"/>
      <c r="W11" s="936">
        <v>0.45</v>
      </c>
      <c r="X11" s="937"/>
      <c r="Y11" s="937"/>
      <c r="Z11" s="937"/>
      <c r="AA11" s="938"/>
      <c r="AB11" s="945" t="s">
        <v>1350</v>
      </c>
      <c r="AC11" s="946"/>
      <c r="AD11" s="946"/>
      <c r="AE11" s="946"/>
      <c r="AF11" s="946"/>
      <c r="AG11" s="946"/>
      <c r="AH11" s="946"/>
      <c r="AI11" s="947"/>
      <c r="AJ11" s="936">
        <v>1.33</v>
      </c>
      <c r="AK11" s="937"/>
      <c r="AL11" s="937"/>
      <c r="AM11" s="937"/>
      <c r="AN11" s="938"/>
      <c r="AO11" s="945" t="s">
        <v>1815</v>
      </c>
      <c r="AP11" s="946"/>
      <c r="AQ11" s="946"/>
      <c r="AR11" s="946"/>
      <c r="AS11" s="946"/>
      <c r="AT11" s="946"/>
      <c r="AU11" s="946"/>
      <c r="AV11" s="947"/>
      <c r="AW11" s="936">
        <v>1.31</v>
      </c>
      <c r="AX11" s="937"/>
      <c r="AY11" s="937"/>
      <c r="AZ11" s="937"/>
      <c r="BA11" s="938"/>
      <c r="BB11" s="37"/>
      <c r="BC11" s="8"/>
      <c r="BD11" s="8"/>
      <c r="BE11" s="8"/>
      <c r="BF11" s="8"/>
      <c r="BG11" s="8"/>
      <c r="BH11" s="8"/>
      <c r="BI11" s="8"/>
    </row>
    <row r="12" spans="1:61" ht="18.75" customHeight="1">
      <c r="B12" s="960" t="s">
        <v>1723</v>
      </c>
      <c r="C12" s="961"/>
      <c r="D12" s="961"/>
      <c r="E12" s="961"/>
      <c r="F12" s="961"/>
      <c r="G12" s="961"/>
      <c r="H12" s="961"/>
      <c r="I12" s="961"/>
      <c r="J12" s="936">
        <v>0.41</v>
      </c>
      <c r="K12" s="937"/>
      <c r="L12" s="937"/>
      <c r="M12" s="937"/>
      <c r="N12" s="938"/>
      <c r="O12" s="945" t="s">
        <v>521</v>
      </c>
      <c r="P12" s="946"/>
      <c r="Q12" s="946"/>
      <c r="R12" s="946"/>
      <c r="S12" s="946"/>
      <c r="T12" s="946"/>
      <c r="U12" s="946"/>
      <c r="V12" s="947"/>
      <c r="W12" s="936">
        <v>1.07</v>
      </c>
      <c r="X12" s="937"/>
      <c r="Y12" s="937"/>
      <c r="Z12" s="937"/>
      <c r="AA12" s="938"/>
      <c r="AB12" s="945" t="s">
        <v>1351</v>
      </c>
      <c r="AC12" s="946"/>
      <c r="AD12" s="946"/>
      <c r="AE12" s="946"/>
      <c r="AF12" s="946"/>
      <c r="AG12" s="946"/>
      <c r="AH12" s="946"/>
      <c r="AI12" s="947"/>
      <c r="AJ12" s="936">
        <v>0.2</v>
      </c>
      <c r="AK12" s="937"/>
      <c r="AL12" s="937"/>
      <c r="AM12" s="937"/>
      <c r="AN12" s="938"/>
      <c r="AO12" s="945" t="s">
        <v>36</v>
      </c>
      <c r="AP12" s="946"/>
      <c r="AQ12" s="946"/>
      <c r="AR12" s="946"/>
      <c r="AS12" s="946"/>
      <c r="AT12" s="946"/>
      <c r="AU12" s="946"/>
      <c r="AV12" s="947"/>
      <c r="AW12" s="936">
        <v>0.59</v>
      </c>
      <c r="AX12" s="937"/>
      <c r="AY12" s="937"/>
      <c r="AZ12" s="937"/>
      <c r="BA12" s="938"/>
      <c r="BB12" s="37"/>
      <c r="BC12" s="8"/>
      <c r="BD12" s="8"/>
      <c r="BE12" s="8"/>
      <c r="BF12" s="8"/>
      <c r="BG12" s="8"/>
      <c r="BH12" s="8"/>
      <c r="BI12" s="8"/>
    </row>
    <row r="13" spans="1:61" ht="18.75" customHeight="1">
      <c r="B13" s="960" t="s">
        <v>148</v>
      </c>
      <c r="C13" s="961"/>
      <c r="D13" s="961"/>
      <c r="E13" s="961"/>
      <c r="F13" s="961"/>
      <c r="G13" s="961"/>
      <c r="H13" s="961"/>
      <c r="I13" s="961"/>
      <c r="J13" s="936">
        <v>1.72</v>
      </c>
      <c r="K13" s="937"/>
      <c r="L13" s="937"/>
      <c r="M13" s="937"/>
      <c r="N13" s="938"/>
      <c r="O13" s="945" t="s">
        <v>96</v>
      </c>
      <c r="P13" s="946"/>
      <c r="Q13" s="946"/>
      <c r="R13" s="946"/>
      <c r="S13" s="946"/>
      <c r="T13" s="946"/>
      <c r="U13" s="946"/>
      <c r="V13" s="947"/>
      <c r="W13" s="936">
        <v>1.97</v>
      </c>
      <c r="X13" s="937"/>
      <c r="Y13" s="937"/>
      <c r="Z13" s="937"/>
      <c r="AA13" s="938"/>
      <c r="AB13" s="945" t="s">
        <v>1352</v>
      </c>
      <c r="AC13" s="946"/>
      <c r="AD13" s="946"/>
      <c r="AE13" s="946"/>
      <c r="AF13" s="946"/>
      <c r="AG13" s="946"/>
      <c r="AH13" s="946"/>
      <c r="AI13" s="947"/>
      <c r="AJ13" s="936">
        <v>0.05</v>
      </c>
      <c r="AK13" s="937"/>
      <c r="AL13" s="937"/>
      <c r="AM13" s="937"/>
      <c r="AN13" s="938"/>
      <c r="AO13" s="945" t="s">
        <v>37</v>
      </c>
      <c r="AP13" s="946"/>
      <c r="AQ13" s="946"/>
      <c r="AR13" s="946"/>
      <c r="AS13" s="946"/>
      <c r="AT13" s="946"/>
      <c r="AU13" s="946"/>
      <c r="AV13" s="947"/>
      <c r="AW13" s="984">
        <v>0.77</v>
      </c>
      <c r="AX13" s="985"/>
      <c r="AY13" s="985"/>
      <c r="AZ13" s="985"/>
      <c r="BA13" s="986"/>
      <c r="BB13" s="37"/>
      <c r="BC13" s="8"/>
      <c r="BD13" s="8"/>
      <c r="BE13" s="8"/>
      <c r="BF13" s="8"/>
      <c r="BG13" s="8"/>
      <c r="BH13" s="8"/>
      <c r="BI13" s="8"/>
    </row>
    <row r="14" spans="1:61" ht="18.75" customHeight="1">
      <c r="B14" s="979" t="s">
        <v>2200</v>
      </c>
      <c r="C14" s="980"/>
      <c r="D14" s="980"/>
      <c r="E14" s="980"/>
      <c r="F14" s="980"/>
      <c r="G14" s="980"/>
      <c r="H14" s="980"/>
      <c r="I14" s="980"/>
      <c r="J14" s="936">
        <v>2.21</v>
      </c>
      <c r="K14" s="937"/>
      <c r="L14" s="937"/>
      <c r="M14" s="937"/>
      <c r="N14" s="938"/>
      <c r="O14" s="981" t="s">
        <v>527</v>
      </c>
      <c r="P14" s="982"/>
      <c r="Q14" s="982"/>
      <c r="R14" s="982"/>
      <c r="S14" s="982"/>
      <c r="T14" s="982"/>
      <c r="U14" s="982"/>
      <c r="V14" s="983"/>
      <c r="W14" s="984">
        <v>0.12</v>
      </c>
      <c r="X14" s="985"/>
      <c r="Y14" s="985"/>
      <c r="Z14" s="985"/>
      <c r="AA14" s="986"/>
      <c r="AB14" s="945" t="s">
        <v>1353</v>
      </c>
      <c r="AC14" s="946"/>
      <c r="AD14" s="946"/>
      <c r="AE14" s="946"/>
      <c r="AF14" s="946"/>
      <c r="AG14" s="946"/>
      <c r="AH14" s="946"/>
      <c r="AI14" s="947"/>
      <c r="AJ14" s="936">
        <v>0.41</v>
      </c>
      <c r="AK14" s="937"/>
      <c r="AL14" s="937"/>
      <c r="AM14" s="937"/>
      <c r="AN14" s="938"/>
      <c r="AO14" s="945" t="s">
        <v>38</v>
      </c>
      <c r="AP14" s="946"/>
      <c r="AQ14" s="946"/>
      <c r="AR14" s="946"/>
      <c r="AS14" s="946"/>
      <c r="AT14" s="946"/>
      <c r="AU14" s="946"/>
      <c r="AV14" s="947"/>
      <c r="AW14" s="936">
        <v>3.41</v>
      </c>
      <c r="AX14" s="937"/>
      <c r="AY14" s="937"/>
      <c r="AZ14" s="937"/>
      <c r="BA14" s="938"/>
      <c r="BB14" s="37"/>
      <c r="BC14" s="8"/>
      <c r="BD14" s="8"/>
      <c r="BE14" s="8"/>
      <c r="BF14" s="8"/>
      <c r="BG14" s="8"/>
      <c r="BH14" s="8"/>
      <c r="BI14" s="8"/>
    </row>
    <row r="15" spans="1:61" ht="18.75" customHeight="1">
      <c r="B15" s="987" t="s">
        <v>353</v>
      </c>
      <c r="C15" s="987"/>
      <c r="D15" s="987"/>
      <c r="E15" s="987"/>
      <c r="F15" s="987"/>
      <c r="G15" s="987"/>
      <c r="H15" s="987"/>
      <c r="I15" s="987"/>
      <c r="J15" s="936">
        <v>0.98</v>
      </c>
      <c r="K15" s="937"/>
      <c r="L15" s="937"/>
      <c r="M15" s="937"/>
      <c r="N15" s="938"/>
      <c r="O15" s="942" t="s">
        <v>528</v>
      </c>
      <c r="P15" s="942"/>
      <c r="Q15" s="942"/>
      <c r="R15" s="942"/>
      <c r="S15" s="942"/>
      <c r="T15" s="942"/>
      <c r="U15" s="942"/>
      <c r="V15" s="942"/>
      <c r="W15" s="991">
        <v>0.16</v>
      </c>
      <c r="X15" s="991"/>
      <c r="Y15" s="991"/>
      <c r="Z15" s="991"/>
      <c r="AA15" s="991"/>
      <c r="AB15" s="945" t="s">
        <v>1354</v>
      </c>
      <c r="AC15" s="946"/>
      <c r="AD15" s="946"/>
      <c r="AE15" s="946"/>
      <c r="AF15" s="946"/>
      <c r="AG15" s="946"/>
      <c r="AH15" s="946"/>
      <c r="AI15" s="947"/>
      <c r="AJ15" s="936">
        <v>0.49</v>
      </c>
      <c r="AK15" s="937"/>
      <c r="AL15" s="937"/>
      <c r="AM15" s="937"/>
      <c r="AN15" s="938"/>
      <c r="AO15" s="945" t="s">
        <v>59</v>
      </c>
      <c r="AP15" s="946"/>
      <c r="AQ15" s="946"/>
      <c r="AR15" s="946"/>
      <c r="AS15" s="946"/>
      <c r="AT15" s="946"/>
      <c r="AU15" s="946"/>
      <c r="AV15" s="947"/>
      <c r="AW15" s="936">
        <v>0.47</v>
      </c>
      <c r="AX15" s="937"/>
      <c r="AY15" s="937"/>
      <c r="AZ15" s="937"/>
      <c r="BA15" s="938"/>
      <c r="BB15" s="8"/>
      <c r="BC15" s="8"/>
      <c r="BD15" s="8"/>
      <c r="BE15" s="8"/>
      <c r="BF15" s="8"/>
      <c r="BG15" s="8"/>
      <c r="BH15" s="8"/>
      <c r="BI15" s="8"/>
    </row>
    <row r="16" spans="1:61" ht="18.75" customHeight="1">
      <c r="B16" s="987" t="s">
        <v>352</v>
      </c>
      <c r="C16" s="987"/>
      <c r="D16" s="987"/>
      <c r="E16" s="987"/>
      <c r="F16" s="987"/>
      <c r="G16" s="987"/>
      <c r="H16" s="987"/>
      <c r="I16" s="987"/>
      <c r="J16" s="936">
        <v>0.36</v>
      </c>
      <c r="K16" s="937"/>
      <c r="L16" s="937"/>
      <c r="M16" s="937"/>
      <c r="N16" s="938"/>
      <c r="O16" s="942" t="s">
        <v>2315</v>
      </c>
      <c r="P16" s="942"/>
      <c r="Q16" s="942"/>
      <c r="R16" s="942"/>
      <c r="S16" s="942"/>
      <c r="T16" s="942"/>
      <c r="U16" s="942"/>
      <c r="V16" s="942"/>
      <c r="W16" s="991">
        <v>7.0000000000000007E-2</v>
      </c>
      <c r="X16" s="991"/>
      <c r="Y16" s="991"/>
      <c r="Z16" s="991"/>
      <c r="AA16" s="991"/>
      <c r="AB16" s="945" t="s">
        <v>1355</v>
      </c>
      <c r="AC16" s="946"/>
      <c r="AD16" s="946"/>
      <c r="AE16" s="946"/>
      <c r="AF16" s="946"/>
      <c r="AG16" s="946"/>
      <c r="AH16" s="946"/>
      <c r="AI16" s="947"/>
      <c r="AJ16" s="936">
        <v>0.77</v>
      </c>
      <c r="AK16" s="937"/>
      <c r="AL16" s="937"/>
      <c r="AM16" s="937"/>
      <c r="AN16" s="938"/>
      <c r="AO16" s="945" t="s">
        <v>1357</v>
      </c>
      <c r="AP16" s="946"/>
      <c r="AQ16" s="946"/>
      <c r="AR16" s="946"/>
      <c r="AS16" s="946"/>
      <c r="AT16" s="946"/>
      <c r="AU16" s="946"/>
      <c r="AV16" s="947"/>
      <c r="AW16" s="936">
        <v>0.14000000000000001</v>
      </c>
      <c r="AX16" s="937"/>
      <c r="AY16" s="937"/>
      <c r="AZ16" s="937"/>
      <c r="BA16" s="938"/>
      <c r="BB16" s="8"/>
      <c r="BC16" s="8"/>
      <c r="BD16" s="8"/>
      <c r="BE16" s="8"/>
      <c r="BF16" s="8"/>
      <c r="BG16" s="8"/>
      <c r="BH16" s="8"/>
      <c r="BI16" s="8"/>
    </row>
    <row r="17" spans="1:61" ht="18.75" customHeight="1">
      <c r="B17" s="951" t="s">
        <v>670</v>
      </c>
      <c r="C17" s="952"/>
      <c r="D17" s="952"/>
      <c r="E17" s="952"/>
      <c r="F17" s="952"/>
      <c r="G17" s="952"/>
      <c r="H17" s="952"/>
      <c r="I17" s="953"/>
      <c r="J17" s="939">
        <v>1.06</v>
      </c>
      <c r="K17" s="940"/>
      <c r="L17" s="940"/>
      <c r="M17" s="940"/>
      <c r="N17" s="941"/>
      <c r="O17" s="988" t="s">
        <v>1342</v>
      </c>
      <c r="P17" s="989"/>
      <c r="Q17" s="989"/>
      <c r="R17" s="989"/>
      <c r="S17" s="989"/>
      <c r="T17" s="989"/>
      <c r="U17" s="989"/>
      <c r="V17" s="990"/>
      <c r="W17" s="992">
        <v>0.03</v>
      </c>
      <c r="X17" s="992"/>
      <c r="Y17" s="992"/>
      <c r="Z17" s="992"/>
      <c r="AA17" s="992"/>
      <c r="AB17" s="976" t="s">
        <v>1356</v>
      </c>
      <c r="AC17" s="977"/>
      <c r="AD17" s="977"/>
      <c r="AE17" s="977"/>
      <c r="AF17" s="977"/>
      <c r="AG17" s="977"/>
      <c r="AH17" s="977"/>
      <c r="AI17" s="978"/>
      <c r="AJ17" s="939">
        <v>2.25</v>
      </c>
      <c r="AK17" s="940"/>
      <c r="AL17" s="940"/>
      <c r="AM17" s="940"/>
      <c r="AN17" s="941"/>
      <c r="AO17" s="976" t="s">
        <v>2249</v>
      </c>
      <c r="AP17" s="977"/>
      <c r="AQ17" s="977"/>
      <c r="AR17" s="977"/>
      <c r="AS17" s="977"/>
      <c r="AT17" s="977"/>
      <c r="AU17" s="977"/>
      <c r="AV17" s="978"/>
      <c r="AW17" s="939">
        <v>0.11</v>
      </c>
      <c r="AX17" s="940"/>
      <c r="AY17" s="940"/>
      <c r="AZ17" s="940"/>
      <c r="BA17" s="941"/>
      <c r="BB17" s="8"/>
      <c r="BC17" s="8"/>
      <c r="BD17" s="8"/>
      <c r="BE17" s="8"/>
      <c r="BF17" s="8"/>
      <c r="BG17" s="8"/>
      <c r="BH17" s="8"/>
      <c r="BI17" s="8"/>
    </row>
    <row r="18" spans="1:61" ht="19.5" customHeight="1">
      <c r="B18" s="34" t="s">
        <v>1358</v>
      </c>
    </row>
    <row r="19" spans="1:61" ht="18" customHeight="1">
      <c r="B19" s="34" t="s">
        <v>2376</v>
      </c>
    </row>
    <row r="20" spans="1:61" ht="32.25" customHeight="1">
      <c r="K20" s="728"/>
      <c r="W20" s="38"/>
      <c r="AK20" s="38"/>
      <c r="AW20" s="38"/>
    </row>
    <row r="21" spans="1:61" s="427" customFormat="1" ht="26.25" customHeight="1">
      <c r="A21" s="425" t="s">
        <v>2013</v>
      </c>
      <c r="B21" s="429"/>
      <c r="C21" s="429"/>
      <c r="D21" s="429"/>
      <c r="E21" s="429"/>
      <c r="F21" s="429"/>
      <c r="G21" s="429"/>
      <c r="H21" s="429"/>
      <c r="I21" s="429"/>
      <c r="J21" s="428"/>
      <c r="K21" s="428"/>
      <c r="L21" s="428"/>
      <c r="M21" s="428"/>
      <c r="N21" s="428"/>
      <c r="O21" s="429"/>
      <c r="P21" s="429"/>
      <c r="Q21" s="429"/>
      <c r="R21" s="429"/>
      <c r="S21" s="429"/>
      <c r="T21" s="429"/>
      <c r="U21" s="429"/>
      <c r="V21" s="429"/>
      <c r="W21" s="429"/>
      <c r="X21" s="429"/>
      <c r="Y21" s="428"/>
      <c r="Z21" s="428"/>
      <c r="AA21" s="428"/>
      <c r="AB21" s="428"/>
      <c r="AC21" s="428"/>
      <c r="AD21" s="428"/>
      <c r="AE21" s="428"/>
      <c r="AF21" s="428"/>
      <c r="AG21" s="428"/>
      <c r="AH21" s="428"/>
      <c r="AI21" s="428"/>
      <c r="AJ21" s="428"/>
    </row>
    <row r="22" spans="1:61" ht="24.95" customHeight="1">
      <c r="AA22" s="943" t="s">
        <v>1804</v>
      </c>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row>
    <row r="23" spans="1:61" ht="24.95" customHeight="1">
      <c r="B23" s="905" t="s">
        <v>1957</v>
      </c>
      <c r="C23" s="906"/>
      <c r="D23" s="906"/>
      <c r="E23" s="906"/>
      <c r="F23" s="906"/>
      <c r="G23" s="906"/>
      <c r="H23" s="906"/>
      <c r="I23" s="906"/>
      <c r="J23" s="973" t="s">
        <v>1814</v>
      </c>
      <c r="K23" s="974"/>
      <c r="L23" s="974"/>
      <c r="M23" s="974"/>
      <c r="N23" s="975"/>
      <c r="O23" s="905" t="s">
        <v>1393</v>
      </c>
      <c r="P23" s="906"/>
      <c r="Q23" s="906"/>
      <c r="R23" s="906"/>
      <c r="S23" s="908"/>
      <c r="T23" s="905" t="s">
        <v>1111</v>
      </c>
      <c r="U23" s="906"/>
      <c r="V23" s="906"/>
      <c r="W23" s="906"/>
      <c r="X23" s="908"/>
      <c r="Y23" s="905" t="s">
        <v>1112</v>
      </c>
      <c r="Z23" s="906"/>
      <c r="AA23" s="906"/>
      <c r="AB23" s="906"/>
      <c r="AC23" s="908"/>
      <c r="AD23" s="905" t="s">
        <v>1702</v>
      </c>
      <c r="AE23" s="906"/>
      <c r="AF23" s="906"/>
      <c r="AG23" s="906"/>
      <c r="AH23" s="908"/>
      <c r="AI23" s="905" t="s">
        <v>1703</v>
      </c>
      <c r="AJ23" s="906"/>
      <c r="AK23" s="906"/>
      <c r="AL23" s="906"/>
      <c r="AM23" s="908"/>
      <c r="AN23" s="905" t="s">
        <v>1113</v>
      </c>
      <c r="AO23" s="906"/>
      <c r="AP23" s="906"/>
      <c r="AQ23" s="906"/>
      <c r="AR23" s="908"/>
      <c r="AS23" s="905" t="s">
        <v>1395</v>
      </c>
      <c r="AT23" s="906"/>
      <c r="AU23" s="906"/>
      <c r="AV23" s="906"/>
      <c r="AW23" s="908"/>
      <c r="AX23" s="905" t="s">
        <v>1114</v>
      </c>
      <c r="AY23" s="906"/>
      <c r="AZ23" s="906"/>
      <c r="BA23" s="906"/>
      <c r="BB23" s="908"/>
    </row>
    <row r="24" spans="1:61" ht="24.95" customHeight="1">
      <c r="B24" s="970" t="s">
        <v>1470</v>
      </c>
      <c r="C24" s="971"/>
      <c r="D24" s="971"/>
      <c r="E24" s="971"/>
      <c r="F24" s="971"/>
      <c r="G24" s="971"/>
      <c r="H24" s="971"/>
      <c r="I24" s="972"/>
      <c r="J24" s="963">
        <f t="shared" ref="J24:J29" si="0">SUM(O24:BB24)</f>
        <v>6145</v>
      </c>
      <c r="K24" s="964"/>
      <c r="L24" s="964"/>
      <c r="M24" s="964"/>
      <c r="N24" s="965"/>
      <c r="O24" s="963">
        <v>2237</v>
      </c>
      <c r="P24" s="964"/>
      <c r="Q24" s="964"/>
      <c r="R24" s="964"/>
      <c r="S24" s="965"/>
      <c r="T24" s="963">
        <v>249</v>
      </c>
      <c r="U24" s="964"/>
      <c r="V24" s="964"/>
      <c r="W24" s="964"/>
      <c r="X24" s="965"/>
      <c r="Y24" s="963">
        <v>771</v>
      </c>
      <c r="Z24" s="964"/>
      <c r="AA24" s="964"/>
      <c r="AB24" s="964"/>
      <c r="AC24" s="965"/>
      <c r="AD24" s="963">
        <v>173</v>
      </c>
      <c r="AE24" s="964"/>
      <c r="AF24" s="964"/>
      <c r="AG24" s="964"/>
      <c r="AH24" s="965"/>
      <c r="AI24" s="963">
        <v>2</v>
      </c>
      <c r="AJ24" s="964"/>
      <c r="AK24" s="964"/>
      <c r="AL24" s="964"/>
      <c r="AM24" s="965"/>
      <c r="AN24" s="963">
        <v>2</v>
      </c>
      <c r="AO24" s="964"/>
      <c r="AP24" s="964"/>
      <c r="AQ24" s="964"/>
      <c r="AR24" s="965"/>
      <c r="AS24" s="963">
        <v>100</v>
      </c>
      <c r="AT24" s="964"/>
      <c r="AU24" s="964"/>
      <c r="AV24" s="964"/>
      <c r="AW24" s="965"/>
      <c r="AX24" s="963">
        <v>2611</v>
      </c>
      <c r="AY24" s="964"/>
      <c r="AZ24" s="964"/>
      <c r="BA24" s="964"/>
      <c r="BB24" s="965"/>
    </row>
    <row r="25" spans="1:61" ht="24.95" customHeight="1">
      <c r="B25" s="960" t="s">
        <v>308</v>
      </c>
      <c r="C25" s="961"/>
      <c r="D25" s="961"/>
      <c r="E25" s="961"/>
      <c r="F25" s="961"/>
      <c r="G25" s="961"/>
      <c r="H25" s="961"/>
      <c r="I25" s="962"/>
      <c r="J25" s="963">
        <f t="shared" si="0"/>
        <v>6145</v>
      </c>
      <c r="K25" s="964"/>
      <c r="L25" s="964"/>
      <c r="M25" s="964"/>
      <c r="N25" s="965"/>
      <c r="O25" s="967">
        <v>2223</v>
      </c>
      <c r="P25" s="968"/>
      <c r="Q25" s="968"/>
      <c r="R25" s="968"/>
      <c r="S25" s="969"/>
      <c r="T25" s="967">
        <v>244</v>
      </c>
      <c r="U25" s="968"/>
      <c r="V25" s="968"/>
      <c r="W25" s="968"/>
      <c r="X25" s="969"/>
      <c r="Y25" s="967">
        <v>790</v>
      </c>
      <c r="Z25" s="968"/>
      <c r="AA25" s="968"/>
      <c r="AB25" s="968"/>
      <c r="AC25" s="969"/>
      <c r="AD25" s="967">
        <v>169</v>
      </c>
      <c r="AE25" s="968"/>
      <c r="AF25" s="968"/>
      <c r="AG25" s="968"/>
      <c r="AH25" s="969"/>
      <c r="AI25" s="967">
        <v>2</v>
      </c>
      <c r="AJ25" s="968"/>
      <c r="AK25" s="968"/>
      <c r="AL25" s="968"/>
      <c r="AM25" s="969"/>
      <c r="AN25" s="967">
        <v>2</v>
      </c>
      <c r="AO25" s="968"/>
      <c r="AP25" s="968"/>
      <c r="AQ25" s="968"/>
      <c r="AR25" s="969"/>
      <c r="AS25" s="967">
        <v>101</v>
      </c>
      <c r="AT25" s="968"/>
      <c r="AU25" s="968"/>
      <c r="AV25" s="968"/>
      <c r="AW25" s="969"/>
      <c r="AX25" s="967">
        <v>2614</v>
      </c>
      <c r="AY25" s="968"/>
      <c r="AZ25" s="968"/>
      <c r="BA25" s="968"/>
      <c r="BB25" s="969"/>
    </row>
    <row r="26" spans="1:61" ht="24.95" customHeight="1">
      <c r="B26" s="960" t="s">
        <v>1457</v>
      </c>
      <c r="C26" s="961"/>
      <c r="D26" s="961"/>
      <c r="E26" s="961"/>
      <c r="F26" s="961"/>
      <c r="G26" s="961"/>
      <c r="H26" s="961"/>
      <c r="I26" s="962"/>
      <c r="J26" s="963">
        <f t="shared" si="0"/>
        <v>6145</v>
      </c>
      <c r="K26" s="964"/>
      <c r="L26" s="964"/>
      <c r="M26" s="964"/>
      <c r="N26" s="965"/>
      <c r="O26" s="966">
        <v>2219</v>
      </c>
      <c r="P26" s="966"/>
      <c r="Q26" s="966"/>
      <c r="R26" s="966"/>
      <c r="S26" s="966"/>
      <c r="T26" s="966">
        <v>243</v>
      </c>
      <c r="U26" s="966"/>
      <c r="V26" s="966"/>
      <c r="W26" s="966"/>
      <c r="X26" s="966"/>
      <c r="Y26" s="966">
        <v>796</v>
      </c>
      <c r="Z26" s="966"/>
      <c r="AA26" s="966"/>
      <c r="AB26" s="966"/>
      <c r="AC26" s="966"/>
      <c r="AD26" s="966">
        <v>170</v>
      </c>
      <c r="AE26" s="966"/>
      <c r="AF26" s="966"/>
      <c r="AG26" s="966"/>
      <c r="AH26" s="966"/>
      <c r="AI26" s="966">
        <v>2</v>
      </c>
      <c r="AJ26" s="966"/>
      <c r="AK26" s="966"/>
      <c r="AL26" s="966"/>
      <c r="AM26" s="966"/>
      <c r="AN26" s="966">
        <v>2</v>
      </c>
      <c r="AO26" s="966"/>
      <c r="AP26" s="966"/>
      <c r="AQ26" s="966"/>
      <c r="AR26" s="966"/>
      <c r="AS26" s="966">
        <v>102</v>
      </c>
      <c r="AT26" s="966"/>
      <c r="AU26" s="966"/>
      <c r="AV26" s="966"/>
      <c r="AW26" s="966"/>
      <c r="AX26" s="966">
        <v>2611</v>
      </c>
      <c r="AY26" s="966"/>
      <c r="AZ26" s="966"/>
      <c r="BA26" s="966"/>
      <c r="BB26" s="966"/>
    </row>
    <row r="27" spans="1:61" ht="24.95" customHeight="1">
      <c r="B27" s="960" t="s">
        <v>507</v>
      </c>
      <c r="C27" s="961"/>
      <c r="D27" s="961"/>
      <c r="E27" s="961"/>
      <c r="F27" s="961"/>
      <c r="G27" s="961"/>
      <c r="H27" s="961"/>
      <c r="I27" s="962"/>
      <c r="J27" s="963">
        <f t="shared" si="0"/>
        <v>6053</v>
      </c>
      <c r="K27" s="964"/>
      <c r="L27" s="964"/>
      <c r="M27" s="964"/>
      <c r="N27" s="965"/>
      <c r="O27" s="948">
        <v>2216</v>
      </c>
      <c r="P27" s="949"/>
      <c r="Q27" s="949"/>
      <c r="R27" s="949"/>
      <c r="S27" s="950"/>
      <c r="T27" s="948">
        <v>243</v>
      </c>
      <c r="U27" s="949"/>
      <c r="V27" s="949"/>
      <c r="W27" s="949"/>
      <c r="X27" s="950"/>
      <c r="Y27" s="948">
        <v>799</v>
      </c>
      <c r="Z27" s="949"/>
      <c r="AA27" s="949"/>
      <c r="AB27" s="949"/>
      <c r="AC27" s="950"/>
      <c r="AD27" s="948">
        <v>171</v>
      </c>
      <c r="AE27" s="949"/>
      <c r="AF27" s="949"/>
      <c r="AG27" s="949"/>
      <c r="AH27" s="950"/>
      <c r="AI27" s="948">
        <v>2</v>
      </c>
      <c r="AJ27" s="949"/>
      <c r="AK27" s="949"/>
      <c r="AL27" s="949"/>
      <c r="AM27" s="950"/>
      <c r="AN27" s="948">
        <v>2</v>
      </c>
      <c r="AO27" s="949"/>
      <c r="AP27" s="949"/>
      <c r="AQ27" s="949"/>
      <c r="AR27" s="950"/>
      <c r="AS27" s="948">
        <v>102</v>
      </c>
      <c r="AT27" s="949"/>
      <c r="AU27" s="949"/>
      <c r="AV27" s="949"/>
      <c r="AW27" s="950"/>
      <c r="AX27" s="948">
        <v>2518</v>
      </c>
      <c r="AY27" s="949"/>
      <c r="AZ27" s="949"/>
      <c r="BA27" s="949"/>
      <c r="BB27" s="950"/>
    </row>
    <row r="28" spans="1:61" ht="24.95" customHeight="1">
      <c r="B28" s="960" t="s">
        <v>514</v>
      </c>
      <c r="C28" s="961"/>
      <c r="D28" s="961"/>
      <c r="E28" s="961"/>
      <c r="F28" s="961"/>
      <c r="G28" s="961"/>
      <c r="H28" s="961"/>
      <c r="I28" s="962"/>
      <c r="J28" s="963">
        <f t="shared" si="0"/>
        <v>6053</v>
      </c>
      <c r="K28" s="964"/>
      <c r="L28" s="964"/>
      <c r="M28" s="964"/>
      <c r="N28" s="965"/>
      <c r="O28" s="948">
        <v>2212</v>
      </c>
      <c r="P28" s="949"/>
      <c r="Q28" s="949"/>
      <c r="R28" s="949"/>
      <c r="S28" s="950"/>
      <c r="T28" s="948">
        <v>243</v>
      </c>
      <c r="U28" s="949"/>
      <c r="V28" s="949"/>
      <c r="W28" s="949"/>
      <c r="X28" s="950"/>
      <c r="Y28" s="948">
        <v>803</v>
      </c>
      <c r="Z28" s="949"/>
      <c r="AA28" s="949"/>
      <c r="AB28" s="949"/>
      <c r="AC28" s="950"/>
      <c r="AD28" s="948">
        <v>167</v>
      </c>
      <c r="AE28" s="949"/>
      <c r="AF28" s="949"/>
      <c r="AG28" s="949"/>
      <c r="AH28" s="950"/>
      <c r="AI28" s="948">
        <v>2</v>
      </c>
      <c r="AJ28" s="949"/>
      <c r="AK28" s="949"/>
      <c r="AL28" s="949"/>
      <c r="AM28" s="950"/>
      <c r="AN28" s="948">
        <v>2</v>
      </c>
      <c r="AO28" s="949"/>
      <c r="AP28" s="949"/>
      <c r="AQ28" s="949"/>
      <c r="AR28" s="950"/>
      <c r="AS28" s="948">
        <v>106</v>
      </c>
      <c r="AT28" s="949"/>
      <c r="AU28" s="949"/>
      <c r="AV28" s="949"/>
      <c r="AW28" s="950"/>
      <c r="AX28" s="948">
        <v>2518</v>
      </c>
      <c r="AY28" s="949"/>
      <c r="AZ28" s="949"/>
      <c r="BA28" s="949"/>
      <c r="BB28" s="950"/>
    </row>
    <row r="29" spans="1:61" ht="24.95" customHeight="1">
      <c r="B29" s="960" t="s">
        <v>1028</v>
      </c>
      <c r="C29" s="961"/>
      <c r="D29" s="961"/>
      <c r="E29" s="961"/>
      <c r="F29" s="961"/>
      <c r="G29" s="961"/>
      <c r="H29" s="961"/>
      <c r="I29" s="962"/>
      <c r="J29" s="963">
        <f t="shared" si="0"/>
        <v>6053</v>
      </c>
      <c r="K29" s="964"/>
      <c r="L29" s="964"/>
      <c r="M29" s="964"/>
      <c r="N29" s="965"/>
      <c r="O29" s="948">
        <v>2211</v>
      </c>
      <c r="P29" s="949"/>
      <c r="Q29" s="949"/>
      <c r="R29" s="949"/>
      <c r="S29" s="950"/>
      <c r="T29" s="948">
        <v>242</v>
      </c>
      <c r="U29" s="949"/>
      <c r="V29" s="949"/>
      <c r="W29" s="949"/>
      <c r="X29" s="950"/>
      <c r="Y29" s="948">
        <v>808</v>
      </c>
      <c r="Z29" s="949"/>
      <c r="AA29" s="949"/>
      <c r="AB29" s="949"/>
      <c r="AC29" s="950"/>
      <c r="AD29" s="948">
        <v>168</v>
      </c>
      <c r="AE29" s="949"/>
      <c r="AF29" s="949"/>
      <c r="AG29" s="949"/>
      <c r="AH29" s="950"/>
      <c r="AI29" s="948">
        <v>1</v>
      </c>
      <c r="AJ29" s="949"/>
      <c r="AK29" s="949"/>
      <c r="AL29" s="949"/>
      <c r="AM29" s="950"/>
      <c r="AN29" s="948">
        <v>2</v>
      </c>
      <c r="AO29" s="949"/>
      <c r="AP29" s="949"/>
      <c r="AQ29" s="949"/>
      <c r="AR29" s="950"/>
      <c r="AS29" s="948">
        <v>105</v>
      </c>
      <c r="AT29" s="949"/>
      <c r="AU29" s="949"/>
      <c r="AV29" s="949"/>
      <c r="AW29" s="950"/>
      <c r="AX29" s="948">
        <v>2516</v>
      </c>
      <c r="AY29" s="949"/>
      <c r="AZ29" s="949"/>
      <c r="BA29" s="949"/>
      <c r="BB29" s="950"/>
    </row>
    <row r="30" spans="1:61" ht="24.95" customHeight="1">
      <c r="B30" s="951" t="s">
        <v>2321</v>
      </c>
      <c r="C30" s="952"/>
      <c r="D30" s="952"/>
      <c r="E30" s="952"/>
      <c r="F30" s="952"/>
      <c r="G30" s="952"/>
      <c r="H30" s="952"/>
      <c r="I30" s="953"/>
      <c r="J30" s="954">
        <v>6053</v>
      </c>
      <c r="K30" s="955"/>
      <c r="L30" s="955"/>
      <c r="M30" s="955"/>
      <c r="N30" s="956"/>
      <c r="O30" s="957">
        <v>2208</v>
      </c>
      <c r="P30" s="958"/>
      <c r="Q30" s="958"/>
      <c r="R30" s="958"/>
      <c r="S30" s="959"/>
      <c r="T30" s="957">
        <v>241</v>
      </c>
      <c r="U30" s="958"/>
      <c r="V30" s="958"/>
      <c r="W30" s="958"/>
      <c r="X30" s="959"/>
      <c r="Y30" s="957">
        <v>814</v>
      </c>
      <c r="Z30" s="958"/>
      <c r="AA30" s="958"/>
      <c r="AB30" s="958"/>
      <c r="AC30" s="959"/>
      <c r="AD30" s="957">
        <v>167</v>
      </c>
      <c r="AE30" s="958"/>
      <c r="AF30" s="958"/>
      <c r="AG30" s="958"/>
      <c r="AH30" s="959"/>
      <c r="AI30" s="957">
        <v>1</v>
      </c>
      <c r="AJ30" s="958"/>
      <c r="AK30" s="958"/>
      <c r="AL30" s="958"/>
      <c r="AM30" s="959"/>
      <c r="AN30" s="957">
        <v>2</v>
      </c>
      <c r="AO30" s="958"/>
      <c r="AP30" s="958"/>
      <c r="AQ30" s="958"/>
      <c r="AR30" s="959"/>
      <c r="AS30" s="957">
        <v>101</v>
      </c>
      <c r="AT30" s="958"/>
      <c r="AU30" s="958"/>
      <c r="AV30" s="958"/>
      <c r="AW30" s="959"/>
      <c r="AX30" s="957">
        <v>2519</v>
      </c>
      <c r="AY30" s="958"/>
      <c r="AZ30" s="958"/>
      <c r="BA30" s="958"/>
      <c r="BB30" s="959"/>
    </row>
    <row r="31" spans="1:61" ht="24.95" customHeight="1">
      <c r="B31" s="39" t="s">
        <v>495</v>
      </c>
      <c r="F31" s="20" t="s">
        <v>1904</v>
      </c>
    </row>
    <row r="32" spans="1:61" ht="13.5">
      <c r="F32" s="20" t="s">
        <v>586</v>
      </c>
    </row>
    <row r="33" spans="6:6" ht="24.95" customHeight="1">
      <c r="F33" s="20"/>
    </row>
  </sheetData>
  <mergeCells count="202">
    <mergeCell ref="AB4:AI4"/>
    <mergeCell ref="AJ4:AN4"/>
    <mergeCell ref="AO4:AV4"/>
    <mergeCell ref="AW4:BA4"/>
    <mergeCell ref="B4:I4"/>
    <mergeCell ref="J4:N4"/>
    <mergeCell ref="O4:V4"/>
    <mergeCell ref="W4:AA4"/>
    <mergeCell ref="AB3:AI3"/>
    <mergeCell ref="AJ3:AN3"/>
    <mergeCell ref="AO3:AV3"/>
    <mergeCell ref="AW3:BA3"/>
    <mergeCell ref="B3:I3"/>
    <mergeCell ref="J3:N3"/>
    <mergeCell ref="O3:V3"/>
    <mergeCell ref="W3:AA3"/>
    <mergeCell ref="B6:I6"/>
    <mergeCell ref="J6:N6"/>
    <mergeCell ref="AB5:AI5"/>
    <mergeCell ref="AJ5:AN5"/>
    <mergeCell ref="AO5:AV5"/>
    <mergeCell ref="AW5:BA5"/>
    <mergeCell ref="B5:I5"/>
    <mergeCell ref="J5:N5"/>
    <mergeCell ref="O5:V5"/>
    <mergeCell ref="W5:AA5"/>
    <mergeCell ref="AJ8:AN8"/>
    <mergeCell ref="AO8:AV8"/>
    <mergeCell ref="AW8:BA8"/>
    <mergeCell ref="O6:V6"/>
    <mergeCell ref="W6:AA6"/>
    <mergeCell ref="AB6:AI6"/>
    <mergeCell ref="AJ6:AN6"/>
    <mergeCell ref="AB7:AI7"/>
    <mergeCell ref="AJ7:AN7"/>
    <mergeCell ref="AO6:AV6"/>
    <mergeCell ref="AW6:BA6"/>
    <mergeCell ref="AO7:AV7"/>
    <mergeCell ref="AW7:BA7"/>
    <mergeCell ref="B8:I8"/>
    <mergeCell ref="J8:N8"/>
    <mergeCell ref="O8:V8"/>
    <mergeCell ref="W8:AA8"/>
    <mergeCell ref="B7:I7"/>
    <mergeCell ref="J7:N7"/>
    <mergeCell ref="O7:V7"/>
    <mergeCell ref="W7:AA7"/>
    <mergeCell ref="AB8:AI8"/>
    <mergeCell ref="B10:I10"/>
    <mergeCell ref="J10:N10"/>
    <mergeCell ref="O10:V10"/>
    <mergeCell ref="W10:AA10"/>
    <mergeCell ref="AJ10:AN10"/>
    <mergeCell ref="AB10:AI10"/>
    <mergeCell ref="AO10:AV10"/>
    <mergeCell ref="AB9:AI9"/>
    <mergeCell ref="AJ9:AN9"/>
    <mergeCell ref="AO9:AV9"/>
    <mergeCell ref="B9:I9"/>
    <mergeCell ref="J9:N9"/>
    <mergeCell ref="J12:N12"/>
    <mergeCell ref="AW12:BA12"/>
    <mergeCell ref="AB13:AI13"/>
    <mergeCell ref="AJ13:AN13"/>
    <mergeCell ref="AO13:AV13"/>
    <mergeCell ref="AW13:BA13"/>
    <mergeCell ref="B11:I11"/>
    <mergeCell ref="J11:N11"/>
    <mergeCell ref="O11:V11"/>
    <mergeCell ref="W11:AA11"/>
    <mergeCell ref="B12:I12"/>
    <mergeCell ref="AO17:AV17"/>
    <mergeCell ref="AW17:BA17"/>
    <mergeCell ref="AB17:AI17"/>
    <mergeCell ref="AJ16:AN16"/>
    <mergeCell ref="AJ17:AN17"/>
    <mergeCell ref="AO16:AV16"/>
    <mergeCell ref="B13:I13"/>
    <mergeCell ref="J13:N13"/>
    <mergeCell ref="O13:V13"/>
    <mergeCell ref="W13:AA13"/>
    <mergeCell ref="B14:I14"/>
    <mergeCell ref="J14:N14"/>
    <mergeCell ref="O14:V14"/>
    <mergeCell ref="W14:AA14"/>
    <mergeCell ref="AO14:AV14"/>
    <mergeCell ref="B15:I15"/>
    <mergeCell ref="J15:N15"/>
    <mergeCell ref="B17:I17"/>
    <mergeCell ref="O15:V15"/>
    <mergeCell ref="O17:V17"/>
    <mergeCell ref="W15:AA15"/>
    <mergeCell ref="W16:AA16"/>
    <mergeCell ref="W17:AA17"/>
    <mergeCell ref="B16:I16"/>
    <mergeCell ref="AA22:BB22"/>
    <mergeCell ref="B23:I23"/>
    <mergeCell ref="J23:N23"/>
    <mergeCell ref="O23:S23"/>
    <mergeCell ref="T23:X23"/>
    <mergeCell ref="Y23:AC23"/>
    <mergeCell ref="AD23:AH23"/>
    <mergeCell ref="AI23:AM23"/>
    <mergeCell ref="AN23:AR23"/>
    <mergeCell ref="AS23:AW23"/>
    <mergeCell ref="AX23:BB23"/>
    <mergeCell ref="AX24:BB24"/>
    <mergeCell ref="B25:I25"/>
    <mergeCell ref="J25:N25"/>
    <mergeCell ref="O25:S25"/>
    <mergeCell ref="T25:X25"/>
    <mergeCell ref="Y25:AC25"/>
    <mergeCell ref="AD25:AH25"/>
    <mergeCell ref="AI25:AM25"/>
    <mergeCell ref="AN25:AR25"/>
    <mergeCell ref="AS25:AW25"/>
    <mergeCell ref="AX25:BB25"/>
    <mergeCell ref="B24:I24"/>
    <mergeCell ref="J24:N24"/>
    <mergeCell ref="O24:S24"/>
    <mergeCell ref="T24:X24"/>
    <mergeCell ref="Y24:AC24"/>
    <mergeCell ref="AD24:AH24"/>
    <mergeCell ref="AI24:AM24"/>
    <mergeCell ref="AN24:AR24"/>
    <mergeCell ref="AS24:AW24"/>
    <mergeCell ref="B26:I26"/>
    <mergeCell ref="J26:N26"/>
    <mergeCell ref="O26:S26"/>
    <mergeCell ref="T26:X26"/>
    <mergeCell ref="Y26:AC26"/>
    <mergeCell ref="AD26:AH26"/>
    <mergeCell ref="AI26:AM26"/>
    <mergeCell ref="AN26:AR26"/>
    <mergeCell ref="AS26:AW26"/>
    <mergeCell ref="B27:I27"/>
    <mergeCell ref="J27:N27"/>
    <mergeCell ref="O27:S27"/>
    <mergeCell ref="T27:X27"/>
    <mergeCell ref="Y27:AC27"/>
    <mergeCell ref="AD27:AH27"/>
    <mergeCell ref="AI27:AM27"/>
    <mergeCell ref="AN27:AR27"/>
    <mergeCell ref="AS27:AW27"/>
    <mergeCell ref="J28:N28"/>
    <mergeCell ref="O28:S28"/>
    <mergeCell ref="T28:X28"/>
    <mergeCell ref="Y28:AC28"/>
    <mergeCell ref="AD28:AH28"/>
    <mergeCell ref="AI28:AM28"/>
    <mergeCell ref="AN28:AR28"/>
    <mergeCell ref="AS28:AW28"/>
    <mergeCell ref="AX26:BB26"/>
    <mergeCell ref="AX27:BB27"/>
    <mergeCell ref="AJ12:AN12"/>
    <mergeCell ref="AO12:AV12"/>
    <mergeCell ref="AX28:BB28"/>
    <mergeCell ref="Y29:AC29"/>
    <mergeCell ref="B30:I30"/>
    <mergeCell ref="J30:N30"/>
    <mergeCell ref="O30:S30"/>
    <mergeCell ref="T30:X30"/>
    <mergeCell ref="B29:I29"/>
    <mergeCell ref="J29:N29"/>
    <mergeCell ref="O29:S29"/>
    <mergeCell ref="T29:X29"/>
    <mergeCell ref="AS29:AW29"/>
    <mergeCell ref="AX30:BB30"/>
    <mergeCell ref="AX29:BB29"/>
    <mergeCell ref="Y30:AC30"/>
    <mergeCell ref="AD30:AH30"/>
    <mergeCell ref="AI30:AM30"/>
    <mergeCell ref="AN30:AR30"/>
    <mergeCell ref="AS30:AW30"/>
    <mergeCell ref="AD29:AH29"/>
    <mergeCell ref="AI29:AM29"/>
    <mergeCell ref="AN29:AR29"/>
    <mergeCell ref="B28:I28"/>
    <mergeCell ref="AW10:BA10"/>
    <mergeCell ref="AW9:BA9"/>
    <mergeCell ref="J17:N17"/>
    <mergeCell ref="J16:N16"/>
    <mergeCell ref="O16:V16"/>
    <mergeCell ref="Z2:BA2"/>
    <mergeCell ref="O9:V9"/>
    <mergeCell ref="W9:AA9"/>
    <mergeCell ref="AO11:AV11"/>
    <mergeCell ref="AW11:BA11"/>
    <mergeCell ref="AB11:AI11"/>
    <mergeCell ref="AJ11:AN11"/>
    <mergeCell ref="AW16:BA16"/>
    <mergeCell ref="AW14:BA14"/>
    <mergeCell ref="AB14:AI14"/>
    <mergeCell ref="AJ14:AN14"/>
    <mergeCell ref="AB15:AI15"/>
    <mergeCell ref="AJ15:AN15"/>
    <mergeCell ref="AO15:AV15"/>
    <mergeCell ref="AW15:BA15"/>
    <mergeCell ref="AB16:AI16"/>
    <mergeCell ref="O12:V12"/>
    <mergeCell ref="W12:AA12"/>
    <mergeCell ref="AB12:AI12"/>
  </mergeCells>
  <phoneticPr fontId="2"/>
  <pageMargins left="0.75" right="0.75" top="1" bottom="1" header="0.51200000000000001" footer="0.51200000000000001"/>
  <pageSetup paperSize="9" scale="91"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1"/>
  <sheetViews>
    <sheetView zoomScaleNormal="100" workbookViewId="0"/>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427" customFormat="1" ht="26.25" customHeight="1">
      <c r="A1" s="425" t="s">
        <v>1705</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c r="I2" s="943" t="s">
        <v>2077</v>
      </c>
      <c r="J2" s="944"/>
      <c r="K2" s="944"/>
    </row>
    <row r="3" spans="1:35" ht="16.5" customHeight="1">
      <c r="B3" s="900" t="s">
        <v>2078</v>
      </c>
      <c r="C3" s="900" t="s">
        <v>1805</v>
      </c>
      <c r="D3" s="900"/>
      <c r="E3" s="900"/>
      <c r="F3" s="900"/>
      <c r="G3" s="900" t="s">
        <v>1806</v>
      </c>
      <c r="H3" s="900"/>
      <c r="I3" s="1066" t="s">
        <v>1708</v>
      </c>
      <c r="J3" s="1067"/>
      <c r="K3" s="17" t="s">
        <v>2224</v>
      </c>
    </row>
    <row r="4" spans="1:35" ht="16.5" customHeight="1">
      <c r="B4" s="901"/>
      <c r="C4" s="17" t="s">
        <v>1706</v>
      </c>
      <c r="D4" s="17" t="s">
        <v>1707</v>
      </c>
      <c r="E4" s="905" t="s">
        <v>1402</v>
      </c>
      <c r="F4" s="908"/>
      <c r="G4" s="900"/>
      <c r="H4" s="900"/>
      <c r="I4" s="1044" t="s">
        <v>1807</v>
      </c>
      <c r="J4" s="1046"/>
      <c r="K4" s="19" t="s">
        <v>1808</v>
      </c>
    </row>
    <row r="5" spans="1:35" ht="16.5" customHeight="1">
      <c r="B5" s="5" t="s">
        <v>1470</v>
      </c>
      <c r="C5" s="30">
        <v>99</v>
      </c>
      <c r="D5" s="30">
        <v>206</v>
      </c>
      <c r="E5" s="1007">
        <v>61</v>
      </c>
      <c r="F5" s="1008"/>
      <c r="G5" s="1005">
        <v>15.4</v>
      </c>
      <c r="H5" s="1006"/>
      <c r="I5" s="1060">
        <v>1116</v>
      </c>
      <c r="J5" s="1061"/>
      <c r="K5" s="35">
        <v>72.599999999999994</v>
      </c>
    </row>
    <row r="6" spans="1:35" ht="16.5" customHeight="1">
      <c r="B6" s="5" t="s">
        <v>308</v>
      </c>
      <c r="C6" s="30">
        <v>135</v>
      </c>
      <c r="D6" s="30">
        <v>167</v>
      </c>
      <c r="E6" s="1007">
        <v>63</v>
      </c>
      <c r="F6" s="1008"/>
      <c r="G6" s="1005">
        <v>15.5</v>
      </c>
      <c r="H6" s="1006"/>
      <c r="I6" s="1060">
        <v>1255.5</v>
      </c>
      <c r="J6" s="1061"/>
      <c r="K6" s="36">
        <v>71.5</v>
      </c>
      <c r="N6" s="21"/>
    </row>
    <row r="7" spans="1:35" ht="16.5" customHeight="1">
      <c r="B7" s="5" t="s">
        <v>1457</v>
      </c>
      <c r="C7" s="30">
        <v>153</v>
      </c>
      <c r="D7" s="30">
        <v>149</v>
      </c>
      <c r="E7" s="1007">
        <v>60</v>
      </c>
      <c r="F7" s="1008"/>
      <c r="G7" s="1005">
        <v>15.7</v>
      </c>
      <c r="H7" s="1006"/>
      <c r="I7" s="1060">
        <v>1487.5</v>
      </c>
      <c r="J7" s="1061"/>
      <c r="K7" s="528">
        <v>72.2</v>
      </c>
    </row>
    <row r="8" spans="1:35" ht="16.5" customHeight="1">
      <c r="B8" s="5" t="s">
        <v>507</v>
      </c>
      <c r="C8" s="30">
        <v>152</v>
      </c>
      <c r="D8" s="30">
        <v>158</v>
      </c>
      <c r="E8" s="1007">
        <v>55</v>
      </c>
      <c r="F8" s="1008"/>
      <c r="G8" s="1005">
        <v>15.2</v>
      </c>
      <c r="H8" s="1006"/>
      <c r="I8" s="1060">
        <v>1449.5</v>
      </c>
      <c r="J8" s="1061"/>
      <c r="K8" s="528">
        <v>72.400000000000006</v>
      </c>
    </row>
    <row r="9" spans="1:35" ht="16.5" customHeight="1">
      <c r="B9" s="5" t="s">
        <v>514</v>
      </c>
      <c r="C9" s="30">
        <v>129</v>
      </c>
      <c r="D9" s="30">
        <v>163</v>
      </c>
      <c r="E9" s="1007">
        <v>74</v>
      </c>
      <c r="F9" s="1008"/>
      <c r="G9" s="1005">
        <v>15</v>
      </c>
      <c r="H9" s="1006"/>
      <c r="I9" s="1060">
        <v>1479.5</v>
      </c>
      <c r="J9" s="1061"/>
      <c r="K9" s="36">
        <v>72.5</v>
      </c>
    </row>
    <row r="10" spans="1:35" ht="16.5" customHeight="1">
      <c r="B10" s="5" t="s">
        <v>1028</v>
      </c>
      <c r="C10" s="30">
        <v>143</v>
      </c>
      <c r="D10" s="30">
        <v>153</v>
      </c>
      <c r="E10" s="1065">
        <v>69</v>
      </c>
      <c r="F10" s="1065"/>
      <c r="G10" s="1062">
        <v>15.5</v>
      </c>
      <c r="H10" s="1062"/>
      <c r="I10" s="1063">
        <v>1404</v>
      </c>
      <c r="J10" s="1063"/>
      <c r="K10" s="853">
        <v>70.400000000000006</v>
      </c>
    </row>
    <row r="11" spans="1:35" ht="16.5" customHeight="1">
      <c r="B11" s="5" t="s">
        <v>2321</v>
      </c>
      <c r="C11" s="717"/>
      <c r="D11" s="43"/>
      <c r="E11" s="43"/>
      <c r="F11" s="41"/>
      <c r="G11" s="42"/>
      <c r="H11" s="42"/>
      <c r="I11" s="42"/>
      <c r="J11" s="44"/>
      <c r="K11" s="45"/>
    </row>
    <row r="12" spans="1:35" ht="16.5" customHeight="1">
      <c r="B12" s="467" t="s">
        <v>153</v>
      </c>
      <c r="C12" s="468">
        <v>10</v>
      </c>
      <c r="D12" s="468">
        <v>18</v>
      </c>
      <c r="E12" s="1021">
        <v>3</v>
      </c>
      <c r="F12" s="1022"/>
      <c r="G12" s="1038">
        <v>3.7</v>
      </c>
      <c r="H12" s="1038"/>
      <c r="I12" s="1036">
        <v>53.5</v>
      </c>
      <c r="J12" s="1037"/>
      <c r="K12" s="466">
        <v>75.7</v>
      </c>
    </row>
    <row r="13" spans="1:35" ht="16.5" customHeight="1">
      <c r="B13" s="465" t="s">
        <v>154</v>
      </c>
      <c r="C13" s="468">
        <v>11</v>
      </c>
      <c r="D13" s="468">
        <v>14</v>
      </c>
      <c r="E13" s="1021">
        <v>3</v>
      </c>
      <c r="F13" s="1022"/>
      <c r="G13" s="1038">
        <v>4</v>
      </c>
      <c r="H13" s="1038"/>
      <c r="I13" s="1036">
        <v>61</v>
      </c>
      <c r="J13" s="1037"/>
      <c r="K13" s="466">
        <v>74.8</v>
      </c>
    </row>
    <row r="14" spans="1:35" ht="16.5" customHeight="1">
      <c r="B14" s="467" t="s">
        <v>155</v>
      </c>
      <c r="C14" s="468">
        <v>5</v>
      </c>
      <c r="D14" s="468">
        <v>14</v>
      </c>
      <c r="E14" s="1021">
        <v>12</v>
      </c>
      <c r="F14" s="1022"/>
      <c r="G14" s="1038">
        <v>8.1</v>
      </c>
      <c r="H14" s="1038"/>
      <c r="I14" s="1034">
        <v>115</v>
      </c>
      <c r="J14" s="1035"/>
      <c r="K14" s="466">
        <v>72.8</v>
      </c>
    </row>
    <row r="15" spans="1:35" ht="16.5" customHeight="1">
      <c r="B15" s="465" t="s">
        <v>156</v>
      </c>
      <c r="C15" s="468">
        <v>11</v>
      </c>
      <c r="D15" s="468">
        <v>15</v>
      </c>
      <c r="E15" s="1021">
        <v>4</v>
      </c>
      <c r="F15" s="1022"/>
      <c r="G15" s="1038">
        <v>13.2</v>
      </c>
      <c r="H15" s="1038"/>
      <c r="I15" s="1036">
        <v>46.5</v>
      </c>
      <c r="J15" s="1037"/>
      <c r="K15" s="466">
        <v>62.3</v>
      </c>
    </row>
    <row r="16" spans="1:35" ht="16.5" customHeight="1">
      <c r="B16" s="467" t="s">
        <v>157</v>
      </c>
      <c r="C16" s="468">
        <v>14</v>
      </c>
      <c r="D16" s="468">
        <v>12</v>
      </c>
      <c r="E16" s="1021">
        <v>5</v>
      </c>
      <c r="F16" s="1022"/>
      <c r="G16" s="1038">
        <v>18.7</v>
      </c>
      <c r="H16" s="1038"/>
      <c r="I16" s="1034">
        <v>63</v>
      </c>
      <c r="J16" s="1035"/>
      <c r="K16" s="466">
        <v>64.900000000000006</v>
      </c>
    </row>
    <row r="17" spans="1:35" ht="16.5" customHeight="1">
      <c r="B17" s="465" t="s">
        <v>158</v>
      </c>
      <c r="C17" s="468">
        <v>8</v>
      </c>
      <c r="D17" s="468">
        <v>17</v>
      </c>
      <c r="E17" s="1021">
        <v>5</v>
      </c>
      <c r="F17" s="1022"/>
      <c r="G17" s="1038">
        <v>23.2</v>
      </c>
      <c r="H17" s="1038"/>
      <c r="I17" s="1036">
        <v>44</v>
      </c>
      <c r="J17" s="1037"/>
      <c r="K17" s="466">
        <v>70.2</v>
      </c>
    </row>
    <row r="18" spans="1:35" ht="16.5" customHeight="1">
      <c r="B18" s="467" t="s">
        <v>159</v>
      </c>
      <c r="C18" s="468">
        <v>7</v>
      </c>
      <c r="D18" s="468">
        <v>19</v>
      </c>
      <c r="E18" s="1021">
        <v>5</v>
      </c>
      <c r="F18" s="1022"/>
      <c r="G18" s="1038">
        <v>26.7</v>
      </c>
      <c r="H18" s="1038"/>
      <c r="I18" s="1036">
        <v>117.5</v>
      </c>
      <c r="J18" s="1037"/>
      <c r="K18" s="466">
        <v>78.3</v>
      </c>
      <c r="U18" s="457"/>
    </row>
    <row r="19" spans="1:35" ht="16.5" customHeight="1">
      <c r="B19" s="465" t="s">
        <v>160</v>
      </c>
      <c r="C19" s="468">
        <v>8</v>
      </c>
      <c r="D19" s="468">
        <v>16</v>
      </c>
      <c r="E19" s="1021">
        <v>7</v>
      </c>
      <c r="F19" s="1022"/>
      <c r="G19" s="1038">
        <v>26.7</v>
      </c>
      <c r="H19" s="1038"/>
      <c r="I19" s="1036">
        <v>376.5</v>
      </c>
      <c r="J19" s="1037"/>
      <c r="K19" s="466">
        <v>80.8</v>
      </c>
    </row>
    <row r="20" spans="1:35" ht="16.5" customHeight="1">
      <c r="B20" s="467" t="s">
        <v>161</v>
      </c>
      <c r="C20" s="468">
        <v>14</v>
      </c>
      <c r="D20" s="468">
        <v>11</v>
      </c>
      <c r="E20" s="1021">
        <v>5</v>
      </c>
      <c r="F20" s="1022"/>
      <c r="G20" s="1038">
        <v>22.4</v>
      </c>
      <c r="H20" s="1038"/>
      <c r="I20" s="1034">
        <v>114.5</v>
      </c>
      <c r="J20" s="1035"/>
      <c r="K20" s="466">
        <v>74.5</v>
      </c>
      <c r="U20" s="457"/>
    </row>
    <row r="21" spans="1:35" ht="16.5" customHeight="1">
      <c r="B21" s="465" t="s">
        <v>162</v>
      </c>
      <c r="C21" s="468">
        <v>11</v>
      </c>
      <c r="D21" s="468">
        <v>12</v>
      </c>
      <c r="E21" s="1021">
        <v>8</v>
      </c>
      <c r="F21" s="1022"/>
      <c r="G21" s="1038">
        <v>17.8</v>
      </c>
      <c r="H21" s="1038"/>
      <c r="I21" s="1034">
        <v>88.5</v>
      </c>
      <c r="J21" s="1035"/>
      <c r="K21" s="466">
        <v>78.400000000000006</v>
      </c>
    </row>
    <row r="22" spans="1:35" ht="16.5" customHeight="1">
      <c r="B22" s="467" t="s">
        <v>163</v>
      </c>
      <c r="C22" s="468">
        <v>7</v>
      </c>
      <c r="D22" s="468">
        <v>18</v>
      </c>
      <c r="E22" s="1021">
        <v>5</v>
      </c>
      <c r="F22" s="1022"/>
      <c r="G22" s="1038">
        <v>12.2</v>
      </c>
      <c r="H22" s="1038"/>
      <c r="I22" s="1034">
        <v>53.5</v>
      </c>
      <c r="J22" s="1035"/>
      <c r="K22" s="466">
        <v>78.400000000000006</v>
      </c>
      <c r="U22" s="457"/>
    </row>
    <row r="23" spans="1:35" ht="16.5" customHeight="1">
      <c r="B23" s="465" t="s">
        <v>164</v>
      </c>
      <c r="C23" s="468">
        <v>9</v>
      </c>
      <c r="D23" s="468">
        <v>18</v>
      </c>
      <c r="E23" s="1021">
        <v>4</v>
      </c>
      <c r="F23" s="1022"/>
      <c r="G23" s="1038">
        <v>5.0999999999999996</v>
      </c>
      <c r="H23" s="1038"/>
      <c r="I23" s="1036">
        <v>68</v>
      </c>
      <c r="J23" s="1037"/>
      <c r="K23" s="466">
        <v>76.099999999999994</v>
      </c>
    </row>
    <row r="24" spans="1:35">
      <c r="B24" s="33" t="s">
        <v>495</v>
      </c>
      <c r="C24" s="1064" t="s">
        <v>570</v>
      </c>
      <c r="D24" s="1064"/>
      <c r="E24" s="1064"/>
      <c r="F24" s="1064"/>
      <c r="G24" s="1064"/>
      <c r="H24" s="1064"/>
      <c r="I24" s="1064"/>
      <c r="J24" s="1064"/>
      <c r="K24" s="1064"/>
      <c r="L24" s="27"/>
    </row>
    <row r="25" spans="1:35">
      <c r="C25" s="1026" t="s">
        <v>1768</v>
      </c>
      <c r="D25" s="1026"/>
      <c r="E25" s="1026"/>
      <c r="F25" s="1026"/>
      <c r="G25" s="1026"/>
      <c r="H25" s="1026"/>
      <c r="I25" s="1026"/>
      <c r="J25" s="27"/>
      <c r="K25" s="27"/>
      <c r="L25" s="27"/>
    </row>
    <row r="26" spans="1:35">
      <c r="C26" s="1026" t="s">
        <v>1905</v>
      </c>
      <c r="D26" s="1026"/>
      <c r="E26" s="1026"/>
      <c r="F26" s="1026"/>
      <c r="G26" s="1026"/>
      <c r="H26" s="1026"/>
      <c r="I26" s="1026"/>
      <c r="J26" s="1026"/>
      <c r="K26" s="1026"/>
      <c r="L26" s="27"/>
    </row>
    <row r="27" spans="1:35">
      <c r="C27" s="1025" t="s">
        <v>1906</v>
      </c>
      <c r="D27" s="1026"/>
      <c r="E27" s="1026"/>
      <c r="F27" s="1026"/>
      <c r="G27" s="1026"/>
      <c r="H27" s="1026"/>
      <c r="I27" s="1026"/>
      <c r="J27" s="1026"/>
      <c r="K27" s="1026"/>
      <c r="L27" s="1026"/>
    </row>
    <row r="28" spans="1:35">
      <c r="C28" s="1025" t="s">
        <v>996</v>
      </c>
      <c r="D28" s="1026"/>
      <c r="E28" s="1026"/>
      <c r="F28" s="1026"/>
      <c r="G28" s="1026"/>
      <c r="H28" s="1026"/>
      <c r="I28" s="1026"/>
      <c r="J28" s="1026"/>
      <c r="K28" s="1026"/>
      <c r="L28" s="1026"/>
    </row>
    <row r="29" spans="1:35" ht="18" customHeight="1"/>
    <row r="30" spans="1:35" s="427" customFormat="1" ht="26.25" customHeight="1">
      <c r="A30" s="425" t="s">
        <v>1122</v>
      </c>
      <c r="B30" s="429"/>
      <c r="C30" s="429"/>
      <c r="D30" s="429"/>
      <c r="E30" s="429"/>
      <c r="F30" s="429"/>
      <c r="G30" s="429"/>
      <c r="H30" s="429"/>
      <c r="I30" s="429"/>
      <c r="J30" s="429"/>
      <c r="K30" s="429"/>
      <c r="L30" s="429"/>
      <c r="M30" s="429"/>
      <c r="N30" s="429"/>
      <c r="O30" s="429"/>
      <c r="P30" s="429"/>
      <c r="Q30" s="429"/>
      <c r="R30" s="429"/>
      <c r="S30" s="429"/>
      <c r="T30" s="429"/>
      <c r="U30" s="429"/>
      <c r="V30" s="429"/>
      <c r="W30" s="429"/>
      <c r="X30" s="428"/>
      <c r="Y30" s="428"/>
      <c r="Z30" s="428"/>
      <c r="AA30" s="428"/>
      <c r="AB30" s="428"/>
      <c r="AC30" s="428"/>
      <c r="AD30" s="428"/>
      <c r="AE30" s="428"/>
      <c r="AF30" s="428"/>
      <c r="AG30" s="428"/>
      <c r="AH30" s="428"/>
      <c r="AI30" s="428"/>
    </row>
    <row r="31" spans="1:35">
      <c r="B31" s="27" t="s">
        <v>211</v>
      </c>
      <c r="C31" s="27"/>
      <c r="D31" s="27"/>
      <c r="E31" s="27"/>
      <c r="F31" s="27"/>
      <c r="G31" s="27"/>
      <c r="H31" s="27"/>
      <c r="I31" s="27"/>
      <c r="J31" s="1032" t="s">
        <v>1599</v>
      </c>
      <c r="K31" s="1032"/>
      <c r="L31" s="1033"/>
    </row>
    <row r="32" spans="1:35" ht="15" customHeight="1">
      <c r="B32" s="1054" t="s">
        <v>1123</v>
      </c>
      <c r="C32" s="1019" t="s">
        <v>1124</v>
      </c>
      <c r="D32" s="1042"/>
      <c r="E32" s="1043"/>
      <c r="F32" s="1019" t="s">
        <v>1433</v>
      </c>
      <c r="G32" s="910"/>
      <c r="H32" s="1042" t="s">
        <v>1600</v>
      </c>
      <c r="I32" s="1043"/>
      <c r="J32" s="1019" t="s">
        <v>146</v>
      </c>
      <c r="K32" s="28" t="s">
        <v>1600</v>
      </c>
      <c r="L32" s="1039" t="s">
        <v>1432</v>
      </c>
    </row>
    <row r="33" spans="2:12" ht="15" customHeight="1">
      <c r="B33" s="1055"/>
      <c r="C33" s="1020"/>
      <c r="D33" s="1023"/>
      <c r="E33" s="1024"/>
      <c r="F33" s="1044"/>
      <c r="G33" s="1045"/>
      <c r="H33" s="1023" t="s">
        <v>1601</v>
      </c>
      <c r="I33" s="1024"/>
      <c r="J33" s="1020"/>
      <c r="K33" s="29" t="s">
        <v>1601</v>
      </c>
      <c r="L33" s="1040"/>
    </row>
    <row r="34" spans="2:12" ht="15" customHeight="1">
      <c r="B34" s="1047" t="s">
        <v>24</v>
      </c>
      <c r="C34" s="1048">
        <v>27022</v>
      </c>
      <c r="D34" s="1049"/>
      <c r="E34" s="1050"/>
      <c r="F34" s="1009" t="s">
        <v>2116</v>
      </c>
      <c r="G34" s="1010"/>
      <c r="H34" s="1010"/>
      <c r="I34" s="1011"/>
      <c r="J34" s="1012" t="s">
        <v>1431</v>
      </c>
      <c r="K34" s="1029"/>
      <c r="L34" s="1027">
        <v>826</v>
      </c>
    </row>
    <row r="35" spans="2:12" ht="15" customHeight="1">
      <c r="B35" s="1047"/>
      <c r="C35" s="1056">
        <v>32322</v>
      </c>
      <c r="D35" s="1052"/>
      <c r="E35" s="1053"/>
      <c r="F35" s="1016" t="s">
        <v>147</v>
      </c>
      <c r="G35" s="1017"/>
      <c r="H35" s="1017"/>
      <c r="I35" s="1018"/>
      <c r="J35" s="1030"/>
      <c r="K35" s="1031"/>
      <c r="L35" s="1028"/>
    </row>
    <row r="36" spans="2:12" ht="15" customHeight="1">
      <c r="B36" s="1047" t="s">
        <v>25</v>
      </c>
      <c r="C36" s="1048">
        <v>27022</v>
      </c>
      <c r="D36" s="1049"/>
      <c r="E36" s="1050"/>
      <c r="F36" s="1009" t="s">
        <v>976</v>
      </c>
      <c r="G36" s="1010"/>
      <c r="H36" s="1010"/>
      <c r="I36" s="1011"/>
      <c r="J36" s="1012" t="s">
        <v>1431</v>
      </c>
      <c r="K36" s="1013"/>
      <c r="L36" s="1027">
        <v>890</v>
      </c>
    </row>
    <row r="37" spans="2:12" ht="15" customHeight="1">
      <c r="B37" s="1047"/>
      <c r="C37" s="1051"/>
      <c r="D37" s="1052"/>
      <c r="E37" s="1053"/>
      <c r="F37" s="924"/>
      <c r="G37" s="925"/>
      <c r="H37" s="925"/>
      <c r="I37" s="926"/>
      <c r="J37" s="1014"/>
      <c r="K37" s="1015"/>
      <c r="L37" s="1028"/>
    </row>
    <row r="38" spans="2:12" ht="15" customHeight="1">
      <c r="B38" s="1047" t="s">
        <v>26</v>
      </c>
      <c r="C38" s="1041">
        <v>27242</v>
      </c>
      <c r="D38" s="1042"/>
      <c r="E38" s="1043"/>
      <c r="F38" s="1009" t="s">
        <v>977</v>
      </c>
      <c r="G38" s="1010"/>
      <c r="H38" s="1010"/>
      <c r="I38" s="1011"/>
      <c r="J38" s="1012" t="s">
        <v>979</v>
      </c>
      <c r="K38" s="1013"/>
      <c r="L38" s="1027">
        <v>980</v>
      </c>
    </row>
    <row r="39" spans="2:12" ht="15" customHeight="1">
      <c r="B39" s="1047"/>
      <c r="C39" s="1044"/>
      <c r="D39" s="1045"/>
      <c r="E39" s="1046"/>
      <c r="F39" s="1016" t="s">
        <v>978</v>
      </c>
      <c r="G39" s="1017"/>
      <c r="H39" s="1017"/>
      <c r="I39" s="1018"/>
      <c r="J39" s="1014"/>
      <c r="K39" s="1015"/>
      <c r="L39" s="1028"/>
    </row>
    <row r="40" spans="2:12" ht="15" customHeight="1">
      <c r="B40" s="1047" t="s">
        <v>27</v>
      </c>
      <c r="C40" s="1041">
        <v>28581</v>
      </c>
      <c r="D40" s="1042"/>
      <c r="E40" s="1043"/>
      <c r="F40" s="1009" t="s">
        <v>1034</v>
      </c>
      <c r="G40" s="1010"/>
      <c r="H40" s="1010"/>
      <c r="I40" s="1011"/>
      <c r="J40" s="1012" t="s">
        <v>1036</v>
      </c>
      <c r="K40" s="1013"/>
      <c r="L40" s="1027">
        <v>1450</v>
      </c>
    </row>
    <row r="41" spans="2:12" ht="15" customHeight="1">
      <c r="B41" s="1047"/>
      <c r="C41" s="1059">
        <v>28875</v>
      </c>
      <c r="D41" s="1023"/>
      <c r="E41" s="1024"/>
      <c r="F41" s="1016" t="s">
        <v>1035</v>
      </c>
      <c r="G41" s="1017"/>
      <c r="H41" s="1017"/>
      <c r="I41" s="1018"/>
      <c r="J41" s="1014"/>
      <c r="K41" s="1015"/>
      <c r="L41" s="1028"/>
    </row>
    <row r="42" spans="2:12" ht="15" customHeight="1">
      <c r="B42" s="1047" t="s">
        <v>28</v>
      </c>
      <c r="C42" s="1041">
        <v>28875</v>
      </c>
      <c r="D42" s="1042"/>
      <c r="E42" s="1043"/>
      <c r="F42" s="1009" t="s">
        <v>1038</v>
      </c>
      <c r="G42" s="1010"/>
      <c r="H42" s="1010"/>
      <c r="I42" s="1011"/>
      <c r="J42" s="1012" t="s">
        <v>1516</v>
      </c>
      <c r="K42" s="1013"/>
      <c r="L42" s="1027">
        <v>1100</v>
      </c>
    </row>
    <row r="43" spans="2:12" ht="15" customHeight="1">
      <c r="B43" s="1047"/>
      <c r="C43" s="1044"/>
      <c r="D43" s="1045"/>
      <c r="E43" s="1046"/>
      <c r="F43" s="1016" t="s">
        <v>695</v>
      </c>
      <c r="G43" s="1017"/>
      <c r="H43" s="1017"/>
      <c r="I43" s="1018"/>
      <c r="J43" s="1014" t="s">
        <v>1517</v>
      </c>
      <c r="K43" s="1015"/>
      <c r="L43" s="1028"/>
    </row>
    <row r="44" spans="2:12" ht="15" customHeight="1">
      <c r="B44" s="1057" t="s">
        <v>1125</v>
      </c>
      <c r="C44" s="1041">
        <v>28875</v>
      </c>
      <c r="D44" s="1042"/>
      <c r="E44" s="1043"/>
      <c r="F44" s="1009" t="s">
        <v>696</v>
      </c>
      <c r="G44" s="1010"/>
      <c r="H44" s="1010"/>
      <c r="I44" s="1011"/>
      <c r="J44" s="1012" t="s">
        <v>1518</v>
      </c>
      <c r="K44" s="1013"/>
      <c r="L44" s="1027">
        <v>370</v>
      </c>
    </row>
    <row r="45" spans="2:12" ht="15" customHeight="1">
      <c r="B45" s="1058"/>
      <c r="C45" s="1044"/>
      <c r="D45" s="1045"/>
      <c r="E45" s="1046"/>
      <c r="F45" s="1016" t="s">
        <v>1179</v>
      </c>
      <c r="G45" s="1017"/>
      <c r="H45" s="1017"/>
      <c r="I45" s="1018"/>
      <c r="J45" s="1014"/>
      <c r="K45" s="1015"/>
      <c r="L45" s="1028"/>
    </row>
    <row r="46" spans="2:12" ht="15" customHeight="1">
      <c r="B46" s="1047" t="s">
        <v>2115</v>
      </c>
      <c r="C46" s="1041">
        <v>29312</v>
      </c>
      <c r="D46" s="1042"/>
      <c r="E46" s="1043"/>
      <c r="F46" s="1009" t="s">
        <v>1180</v>
      </c>
      <c r="G46" s="1010"/>
      <c r="H46" s="1010"/>
      <c r="I46" s="1011"/>
      <c r="J46" s="1012" t="s">
        <v>331</v>
      </c>
      <c r="K46" s="1013"/>
      <c r="L46" s="1027">
        <v>1300</v>
      </c>
    </row>
    <row r="47" spans="2:12" ht="15" customHeight="1">
      <c r="B47" s="1047"/>
      <c r="C47" s="1044"/>
      <c r="D47" s="1045"/>
      <c r="E47" s="1046"/>
      <c r="F47" s="924"/>
      <c r="G47" s="925"/>
      <c r="H47" s="925"/>
      <c r="I47" s="926"/>
      <c r="J47" s="1014"/>
      <c r="K47" s="1015"/>
      <c r="L47" s="1028"/>
    </row>
    <row r="48" spans="2:12" ht="15" customHeight="1">
      <c r="B48" s="1047" t="s">
        <v>1636</v>
      </c>
      <c r="C48" s="1041">
        <v>29706</v>
      </c>
      <c r="D48" s="1042"/>
      <c r="E48" s="1043"/>
      <c r="F48" s="1009" t="s">
        <v>1181</v>
      </c>
      <c r="G48" s="1010"/>
      <c r="H48" s="1010"/>
      <c r="I48" s="1011"/>
      <c r="J48" s="1012" t="s">
        <v>1519</v>
      </c>
      <c r="K48" s="1013"/>
      <c r="L48" s="1027">
        <v>1900</v>
      </c>
    </row>
    <row r="49" spans="2:12" ht="15" customHeight="1">
      <c r="B49" s="1047"/>
      <c r="C49" s="1044"/>
      <c r="D49" s="1045"/>
      <c r="E49" s="1046"/>
      <c r="F49" s="924"/>
      <c r="G49" s="925"/>
      <c r="H49" s="925"/>
      <c r="I49" s="926"/>
      <c r="J49" s="1014"/>
      <c r="K49" s="1015"/>
      <c r="L49" s="1028"/>
    </row>
    <row r="50" spans="2:12" ht="15" customHeight="1">
      <c r="B50" s="1047" t="s">
        <v>1637</v>
      </c>
      <c r="C50" s="1041">
        <v>29706</v>
      </c>
      <c r="D50" s="1042"/>
      <c r="E50" s="1043"/>
      <c r="F50" s="1009" t="s">
        <v>1182</v>
      </c>
      <c r="G50" s="1010"/>
      <c r="H50" s="1010"/>
      <c r="I50" s="1011"/>
      <c r="J50" s="1012" t="s">
        <v>1520</v>
      </c>
      <c r="K50" s="1013"/>
      <c r="L50" s="1027">
        <v>280</v>
      </c>
    </row>
    <row r="51" spans="2:12" ht="15" customHeight="1">
      <c r="B51" s="1047"/>
      <c r="C51" s="1044"/>
      <c r="D51" s="1045"/>
      <c r="E51" s="1046"/>
      <c r="F51" s="1016" t="s">
        <v>1515</v>
      </c>
      <c r="G51" s="1017"/>
      <c r="H51" s="1017"/>
      <c r="I51" s="1018"/>
      <c r="J51" s="1014"/>
      <c r="K51" s="1015"/>
      <c r="L51" s="1028"/>
    </row>
  </sheetData>
  <mergeCells count="128">
    <mergeCell ref="I2:K2"/>
    <mergeCell ref="I8:J8"/>
    <mergeCell ref="G10:H10"/>
    <mergeCell ref="I10:J10"/>
    <mergeCell ref="I9:J9"/>
    <mergeCell ref="I12:J12"/>
    <mergeCell ref="E18:F18"/>
    <mergeCell ref="J50:K51"/>
    <mergeCell ref="B3:B4"/>
    <mergeCell ref="C3:F3"/>
    <mergeCell ref="C24:K24"/>
    <mergeCell ref="C25:I25"/>
    <mergeCell ref="C26:K26"/>
    <mergeCell ref="C27:L27"/>
    <mergeCell ref="F32:G33"/>
    <mergeCell ref="E10:F10"/>
    <mergeCell ref="H32:I32"/>
    <mergeCell ref="I3:J3"/>
    <mergeCell ref="I4:J4"/>
    <mergeCell ref="I5:J5"/>
    <mergeCell ref="I6:J6"/>
    <mergeCell ref="I7:J7"/>
    <mergeCell ref="B48:B49"/>
    <mergeCell ref="B50:B51"/>
    <mergeCell ref="C34:E34"/>
    <mergeCell ref="B32:B33"/>
    <mergeCell ref="C32:E33"/>
    <mergeCell ref="C35:E35"/>
    <mergeCell ref="B40:B41"/>
    <mergeCell ref="C42:E43"/>
    <mergeCell ref="C44:E45"/>
    <mergeCell ref="C40:E40"/>
    <mergeCell ref="B44:B45"/>
    <mergeCell ref="C41:E41"/>
    <mergeCell ref="B46:B47"/>
    <mergeCell ref="B34:B35"/>
    <mergeCell ref="B36:B37"/>
    <mergeCell ref="B38:B39"/>
    <mergeCell ref="C46:E47"/>
    <mergeCell ref="C36:E37"/>
    <mergeCell ref="C38:E39"/>
    <mergeCell ref="B42:B43"/>
    <mergeCell ref="L50:L51"/>
    <mergeCell ref="L36:L37"/>
    <mergeCell ref="L38:L39"/>
    <mergeCell ref="L40:L41"/>
    <mergeCell ref="L42:L43"/>
    <mergeCell ref="L44:L45"/>
    <mergeCell ref="L46:L47"/>
    <mergeCell ref="L48:L49"/>
    <mergeCell ref="C50:E51"/>
    <mergeCell ref="F50:I50"/>
    <mergeCell ref="F51:I51"/>
    <mergeCell ref="J44:K45"/>
    <mergeCell ref="F46:I47"/>
    <mergeCell ref="F48:I49"/>
    <mergeCell ref="J46:K47"/>
    <mergeCell ref="J48:K49"/>
    <mergeCell ref="F45:I45"/>
    <mergeCell ref="F44:I44"/>
    <mergeCell ref="J43:K43"/>
    <mergeCell ref="F43:I43"/>
    <mergeCell ref="J42:K42"/>
    <mergeCell ref="F42:I42"/>
    <mergeCell ref="J38:K39"/>
    <mergeCell ref="J40:K41"/>
    <mergeCell ref="C48:E49"/>
    <mergeCell ref="F38:I38"/>
    <mergeCell ref="F39:I39"/>
    <mergeCell ref="F40:I40"/>
    <mergeCell ref="F41:I41"/>
    <mergeCell ref="L32:L33"/>
    <mergeCell ref="E9:F9"/>
    <mergeCell ref="E20:F20"/>
    <mergeCell ref="E21:F21"/>
    <mergeCell ref="E22:F22"/>
    <mergeCell ref="E12:F12"/>
    <mergeCell ref="E13:F13"/>
    <mergeCell ref="E14:F14"/>
    <mergeCell ref="E16:F16"/>
    <mergeCell ref="G12:H12"/>
    <mergeCell ref="G13:H13"/>
    <mergeCell ref="G14:H14"/>
    <mergeCell ref="I13:J13"/>
    <mergeCell ref="I14:J14"/>
    <mergeCell ref="I23:J23"/>
    <mergeCell ref="E17:F17"/>
    <mergeCell ref="G18:H18"/>
    <mergeCell ref="G19:H19"/>
    <mergeCell ref="I19:J19"/>
    <mergeCell ref="G20:H20"/>
    <mergeCell ref="I18:J18"/>
    <mergeCell ref="G17:H17"/>
    <mergeCell ref="F36:I37"/>
    <mergeCell ref="J36:K37"/>
    <mergeCell ref="F35:I35"/>
    <mergeCell ref="J32:J33"/>
    <mergeCell ref="E15:F15"/>
    <mergeCell ref="H33:I33"/>
    <mergeCell ref="C28:L28"/>
    <mergeCell ref="F34:I34"/>
    <mergeCell ref="E23:F23"/>
    <mergeCell ref="E19:F19"/>
    <mergeCell ref="L34:L35"/>
    <mergeCell ref="J34:K35"/>
    <mergeCell ref="J31:L31"/>
    <mergeCell ref="I16:J16"/>
    <mergeCell ref="I17:J17"/>
    <mergeCell ref="G15:H15"/>
    <mergeCell ref="G16:H16"/>
    <mergeCell ref="I15:J15"/>
    <mergeCell ref="G21:H21"/>
    <mergeCell ref="G22:H22"/>
    <mergeCell ref="G23:H23"/>
    <mergeCell ref="I20:J20"/>
    <mergeCell ref="I21:J21"/>
    <mergeCell ref="I22:J22"/>
    <mergeCell ref="G7:H7"/>
    <mergeCell ref="G8:H8"/>
    <mergeCell ref="G9:H9"/>
    <mergeCell ref="E4:F4"/>
    <mergeCell ref="G3:H4"/>
    <mergeCell ref="G5:H5"/>
    <mergeCell ref="G6:H6"/>
    <mergeCell ref="E8:F8"/>
    <mergeCell ref="E7:F7"/>
    <mergeCell ref="E6:F6"/>
    <mergeCell ref="E5:F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zoomScaleNormal="100" workbookViewId="0">
      <selection activeCell="B1" sqref="B1"/>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1602</v>
      </c>
      <c r="B1" s="27"/>
      <c r="C1" s="27"/>
      <c r="D1" s="27"/>
      <c r="E1" s="27"/>
      <c r="F1" s="27"/>
      <c r="G1" s="27"/>
      <c r="H1" s="943" t="s">
        <v>216</v>
      </c>
      <c r="I1" s="1094"/>
      <c r="J1" s="1094"/>
      <c r="K1" s="1094"/>
      <c r="L1" s="1094"/>
    </row>
    <row r="2" spans="1:12" ht="18.75" customHeight="1">
      <c r="A2" s="1054" t="s">
        <v>1123</v>
      </c>
      <c r="B2" s="1019" t="s">
        <v>1124</v>
      </c>
      <c r="C2" s="1042"/>
      <c r="D2" s="1043"/>
      <c r="E2" s="1019" t="s">
        <v>1433</v>
      </c>
      <c r="F2" s="910"/>
      <c r="G2" s="910"/>
      <c r="H2" s="1042" t="s">
        <v>1600</v>
      </c>
      <c r="I2" s="1043"/>
      <c r="J2" s="1019" t="s">
        <v>146</v>
      </c>
      <c r="K2" s="28" t="s">
        <v>1600</v>
      </c>
      <c r="L2" s="1039" t="s">
        <v>1432</v>
      </c>
    </row>
    <row r="3" spans="1:12" ht="18.75" customHeight="1">
      <c r="A3" s="1055"/>
      <c r="B3" s="1020"/>
      <c r="C3" s="1023"/>
      <c r="D3" s="1024"/>
      <c r="E3" s="1044"/>
      <c r="F3" s="1045"/>
      <c r="G3" s="1045"/>
      <c r="H3" s="1023" t="s">
        <v>1601</v>
      </c>
      <c r="I3" s="1024"/>
      <c r="J3" s="1020"/>
      <c r="K3" s="29" t="s">
        <v>1601</v>
      </c>
      <c r="L3" s="1040"/>
    </row>
    <row r="4" spans="1:12" ht="18.75" customHeight="1">
      <c r="A4" s="1068" t="s">
        <v>127</v>
      </c>
      <c r="B4" s="1041">
        <v>23825</v>
      </c>
      <c r="C4" s="1042"/>
      <c r="D4" s="1043"/>
      <c r="E4" s="1009"/>
      <c r="F4" s="1010"/>
      <c r="G4" s="1010"/>
      <c r="H4" s="1010"/>
      <c r="I4" s="1011"/>
      <c r="J4" s="1075"/>
      <c r="K4" s="1076"/>
      <c r="L4" s="1090">
        <v>302660</v>
      </c>
    </row>
    <row r="5" spans="1:12" ht="18.75" customHeight="1">
      <c r="A5" s="1068"/>
      <c r="B5" s="1069"/>
      <c r="C5" s="1070"/>
      <c r="D5" s="1071"/>
      <c r="E5" s="1072"/>
      <c r="F5" s="1073"/>
      <c r="G5" s="1073"/>
      <c r="H5" s="1073"/>
      <c r="I5" s="1074"/>
      <c r="J5" s="1077"/>
      <c r="K5" s="1078"/>
      <c r="L5" s="1091"/>
    </row>
    <row r="6" spans="1:12" ht="18.75" customHeight="1">
      <c r="A6" s="1068" t="s">
        <v>1232</v>
      </c>
      <c r="B6" s="1084" t="s">
        <v>636</v>
      </c>
      <c r="C6" s="1085"/>
      <c r="D6" s="1086"/>
      <c r="E6" s="1009" t="s">
        <v>1233</v>
      </c>
      <c r="F6" s="1010"/>
      <c r="G6" s="1010"/>
      <c r="H6" s="1010"/>
      <c r="I6" s="1011"/>
      <c r="J6" s="1075" t="s">
        <v>1052</v>
      </c>
      <c r="K6" s="1076"/>
      <c r="L6" s="1090">
        <v>65250</v>
      </c>
    </row>
    <row r="7" spans="1:12" ht="18.75" customHeight="1">
      <c r="A7" s="1068"/>
      <c r="B7" s="1095"/>
      <c r="C7" s="1096"/>
      <c r="D7" s="1097"/>
      <c r="E7" s="1072"/>
      <c r="F7" s="1073"/>
      <c r="G7" s="1073"/>
      <c r="H7" s="1073"/>
      <c r="I7" s="1074"/>
      <c r="J7" s="1077"/>
      <c r="K7" s="1078"/>
      <c r="L7" s="1091"/>
    </row>
    <row r="8" spans="1:12" ht="18.75" customHeight="1">
      <c r="A8" s="1068" t="s">
        <v>2119</v>
      </c>
      <c r="B8" s="1041">
        <v>23825</v>
      </c>
      <c r="C8" s="1042"/>
      <c r="D8" s="1043"/>
      <c r="E8" s="1009" t="s">
        <v>1054</v>
      </c>
      <c r="F8" s="1010"/>
      <c r="G8" s="1010"/>
      <c r="H8" s="1010"/>
      <c r="I8" s="1011"/>
      <c r="J8" s="1075" t="s">
        <v>1052</v>
      </c>
      <c r="K8" s="1079"/>
      <c r="L8" s="1090">
        <v>9300</v>
      </c>
    </row>
    <row r="9" spans="1:12" ht="18.75" customHeight="1">
      <c r="A9" s="1068"/>
      <c r="B9" s="1020"/>
      <c r="C9" s="1023"/>
      <c r="D9" s="1024"/>
      <c r="E9" s="1016" t="s">
        <v>1279</v>
      </c>
      <c r="F9" s="1017"/>
      <c r="G9" s="1017"/>
      <c r="H9" s="1017"/>
      <c r="I9" s="1018"/>
      <c r="J9" s="1080"/>
      <c r="K9" s="1081"/>
      <c r="L9" s="1091"/>
    </row>
    <row r="10" spans="1:12" ht="18.75" customHeight="1">
      <c r="A10" s="1068" t="s">
        <v>1228</v>
      </c>
      <c r="B10" s="1084" t="s">
        <v>636</v>
      </c>
      <c r="C10" s="1085"/>
      <c r="D10" s="1086"/>
      <c r="E10" s="1009" t="s">
        <v>190</v>
      </c>
      <c r="F10" s="1010"/>
      <c r="G10" s="1010"/>
      <c r="H10" s="1010"/>
      <c r="I10" s="1011"/>
      <c r="J10" s="1075" t="s">
        <v>191</v>
      </c>
      <c r="K10" s="1079"/>
      <c r="L10" s="1090">
        <v>3900</v>
      </c>
    </row>
    <row r="11" spans="1:12" ht="18.75" customHeight="1">
      <c r="A11" s="1068"/>
      <c r="B11" s="1087"/>
      <c r="C11" s="1088"/>
      <c r="D11" s="1089"/>
      <c r="E11" s="1072"/>
      <c r="F11" s="1073"/>
      <c r="G11" s="1073"/>
      <c r="H11" s="1073"/>
      <c r="I11" s="1074"/>
      <c r="J11" s="1092"/>
      <c r="K11" s="1093"/>
      <c r="L11" s="1091"/>
    </row>
    <row r="12" spans="1:12" ht="18.75" customHeight="1">
      <c r="A12" s="1068" t="s">
        <v>1227</v>
      </c>
      <c r="B12" s="1041">
        <v>24936</v>
      </c>
      <c r="C12" s="1042"/>
      <c r="D12" s="1043"/>
      <c r="E12" s="1009" t="s">
        <v>206</v>
      </c>
      <c r="F12" s="1010"/>
      <c r="G12" s="1010"/>
      <c r="H12" s="1010"/>
      <c r="I12" s="1011"/>
      <c r="J12" s="1075" t="s">
        <v>208</v>
      </c>
      <c r="K12" s="1079"/>
      <c r="L12" s="1090">
        <v>1150</v>
      </c>
    </row>
    <row r="13" spans="1:12" ht="18.75" customHeight="1">
      <c r="A13" s="1068"/>
      <c r="B13" s="1044"/>
      <c r="C13" s="1045"/>
      <c r="D13" s="1046"/>
      <c r="E13" s="1016" t="s">
        <v>207</v>
      </c>
      <c r="F13" s="1017"/>
      <c r="G13" s="1017"/>
      <c r="H13" s="1017"/>
      <c r="I13" s="1018"/>
      <c r="J13" s="1092"/>
      <c r="K13" s="1093"/>
      <c r="L13" s="1091"/>
    </row>
    <row r="14" spans="1:12" ht="18.75" customHeight="1">
      <c r="A14" s="1068" t="s">
        <v>1472</v>
      </c>
      <c r="B14" s="1041">
        <v>23825</v>
      </c>
      <c r="C14" s="1042"/>
      <c r="D14" s="1043"/>
      <c r="E14" s="1009" t="s">
        <v>203</v>
      </c>
      <c r="F14" s="1010"/>
      <c r="G14" s="1010"/>
      <c r="H14" s="1010"/>
      <c r="I14" s="1011"/>
      <c r="J14" s="1075" t="s">
        <v>204</v>
      </c>
      <c r="K14" s="1079"/>
      <c r="L14" s="1090">
        <v>5100</v>
      </c>
    </row>
    <row r="15" spans="1:12" ht="18.75" customHeight="1">
      <c r="A15" s="1068"/>
      <c r="B15" s="1020"/>
      <c r="C15" s="1023"/>
      <c r="D15" s="1024"/>
      <c r="E15" s="1016" t="s">
        <v>1235</v>
      </c>
      <c r="F15" s="1017"/>
      <c r="G15" s="1017"/>
      <c r="H15" s="1017"/>
      <c r="I15" s="1018"/>
      <c r="J15" s="1092"/>
      <c r="K15" s="1093"/>
      <c r="L15" s="1091"/>
    </row>
    <row r="16" spans="1:12" ht="18.75" customHeight="1">
      <c r="A16" s="1068" t="s">
        <v>2117</v>
      </c>
      <c r="B16" s="1041">
        <v>23825</v>
      </c>
      <c r="C16" s="1042"/>
      <c r="D16" s="1043"/>
      <c r="E16" s="1009" t="s">
        <v>212</v>
      </c>
      <c r="F16" s="1010"/>
      <c r="G16" s="1010"/>
      <c r="H16" s="1010"/>
      <c r="I16" s="1011"/>
      <c r="J16" s="1075" t="s">
        <v>213</v>
      </c>
      <c r="K16" s="1079"/>
      <c r="L16" s="1090">
        <v>2600</v>
      </c>
    </row>
    <row r="17" spans="1:12" ht="18.75" customHeight="1">
      <c r="A17" s="1068"/>
      <c r="B17" s="1020"/>
      <c r="C17" s="1023"/>
      <c r="D17" s="1024"/>
      <c r="E17" s="1072"/>
      <c r="F17" s="1073"/>
      <c r="G17" s="1073"/>
      <c r="H17" s="1073"/>
      <c r="I17" s="1074"/>
      <c r="J17" s="1082"/>
      <c r="K17" s="1083"/>
      <c r="L17" s="1091"/>
    </row>
    <row r="18" spans="1:12" ht="18.75" customHeight="1">
      <c r="A18" s="1068" t="s">
        <v>1125</v>
      </c>
      <c r="B18" s="1041">
        <v>24194</v>
      </c>
      <c r="C18" s="1042"/>
      <c r="D18" s="1043"/>
      <c r="E18" s="1009" t="s">
        <v>214</v>
      </c>
      <c r="F18" s="1010"/>
      <c r="G18" s="1010"/>
      <c r="H18" s="1010"/>
      <c r="I18" s="1011"/>
      <c r="J18" s="1075" t="s">
        <v>249</v>
      </c>
      <c r="K18" s="1079"/>
      <c r="L18" s="1090">
        <v>1370</v>
      </c>
    </row>
    <row r="19" spans="1:12" ht="18.75" customHeight="1">
      <c r="A19" s="1068"/>
      <c r="B19" s="1044"/>
      <c r="C19" s="1045"/>
      <c r="D19" s="1046"/>
      <c r="E19" s="1016" t="s">
        <v>248</v>
      </c>
      <c r="F19" s="1017"/>
      <c r="G19" s="1017"/>
      <c r="H19" s="1017"/>
      <c r="I19" s="1018"/>
      <c r="J19" s="1080"/>
      <c r="K19" s="1081"/>
      <c r="L19" s="1091"/>
    </row>
    <row r="20" spans="1:12" ht="18.75" customHeight="1">
      <c r="A20" s="1068" t="s">
        <v>1282</v>
      </c>
      <c r="B20" s="1084" t="s">
        <v>636</v>
      </c>
      <c r="C20" s="1085"/>
      <c r="D20" s="1086"/>
      <c r="E20" s="1009" t="s">
        <v>1283</v>
      </c>
      <c r="F20" s="1010"/>
      <c r="G20" s="1010"/>
      <c r="H20" s="1010"/>
      <c r="I20" s="1011"/>
      <c r="J20" s="1075" t="s">
        <v>249</v>
      </c>
      <c r="K20" s="1079"/>
      <c r="L20" s="1090">
        <v>2130</v>
      </c>
    </row>
    <row r="21" spans="1:12" ht="18.75" customHeight="1">
      <c r="A21" s="1068"/>
      <c r="B21" s="1087"/>
      <c r="C21" s="1088"/>
      <c r="D21" s="1089"/>
      <c r="E21" s="1016" t="s">
        <v>1245</v>
      </c>
      <c r="F21" s="1017"/>
      <c r="G21" s="1017"/>
      <c r="H21" s="1017"/>
      <c r="I21" s="1018"/>
      <c r="J21" s="1092"/>
      <c r="K21" s="1093"/>
      <c r="L21" s="1091"/>
    </row>
    <row r="22" spans="1:12" ht="18.75" customHeight="1">
      <c r="A22" s="1068" t="s">
        <v>2120</v>
      </c>
      <c r="B22" s="1084" t="s">
        <v>636</v>
      </c>
      <c r="C22" s="1085"/>
      <c r="D22" s="1086"/>
      <c r="E22" s="1009" t="s">
        <v>1029</v>
      </c>
      <c r="F22" s="1010"/>
      <c r="G22" s="1010"/>
      <c r="H22" s="1010"/>
      <c r="I22" s="1011"/>
      <c r="J22" s="1075" t="s">
        <v>249</v>
      </c>
      <c r="K22" s="1079"/>
      <c r="L22" s="1090">
        <v>1100</v>
      </c>
    </row>
    <row r="23" spans="1:12" ht="18.75" customHeight="1">
      <c r="A23" s="1068"/>
      <c r="B23" s="1087"/>
      <c r="C23" s="1088"/>
      <c r="D23" s="1089"/>
      <c r="E23" s="1016" t="s">
        <v>1031</v>
      </c>
      <c r="F23" s="1017"/>
      <c r="G23" s="1017"/>
      <c r="H23" s="1017"/>
      <c r="I23" s="1018"/>
      <c r="J23" s="1092"/>
      <c r="K23" s="1093"/>
      <c r="L23" s="1091"/>
    </row>
    <row r="24" spans="1:12" ht="18.75" customHeight="1">
      <c r="A24" s="1068" t="s">
        <v>2118</v>
      </c>
      <c r="B24" s="1084" t="s">
        <v>636</v>
      </c>
      <c r="C24" s="1085"/>
      <c r="D24" s="1086"/>
      <c r="E24" s="1009" t="s">
        <v>1032</v>
      </c>
      <c r="F24" s="1010"/>
      <c r="G24" s="1010"/>
      <c r="H24" s="1010"/>
      <c r="I24" s="1011"/>
      <c r="J24" s="1075" t="s">
        <v>1560</v>
      </c>
      <c r="K24" s="1079"/>
      <c r="L24" s="1090">
        <v>1180</v>
      </c>
    </row>
    <row r="25" spans="1:12" ht="18.75" customHeight="1">
      <c r="A25" s="1068"/>
      <c r="B25" s="1087"/>
      <c r="C25" s="1088"/>
      <c r="D25" s="1089"/>
      <c r="E25" s="1016" t="s">
        <v>1033</v>
      </c>
      <c r="F25" s="1017"/>
      <c r="G25" s="1017"/>
      <c r="H25" s="1017"/>
      <c r="I25" s="1018"/>
      <c r="J25" s="1092"/>
      <c r="K25" s="1093"/>
      <c r="L25" s="1091"/>
    </row>
    <row r="26" spans="1:12" ht="18.75" customHeight="1">
      <c r="A26" s="1068" t="s">
        <v>1229</v>
      </c>
      <c r="B26" s="1041">
        <v>30047</v>
      </c>
      <c r="C26" s="1042"/>
      <c r="D26" s="1043"/>
      <c r="E26" s="1009" t="s">
        <v>1280</v>
      </c>
      <c r="F26" s="1010"/>
      <c r="G26" s="1010"/>
      <c r="H26" s="1010"/>
      <c r="I26" s="1011"/>
      <c r="J26" s="1075" t="s">
        <v>1052</v>
      </c>
      <c r="K26" s="1079"/>
      <c r="L26" s="1090">
        <v>200</v>
      </c>
    </row>
    <row r="27" spans="1:12" ht="18.75" customHeight="1">
      <c r="A27" s="1068"/>
      <c r="B27" s="1020"/>
      <c r="C27" s="1023"/>
      <c r="D27" s="1024"/>
      <c r="E27" s="1016" t="s">
        <v>1281</v>
      </c>
      <c r="F27" s="1017"/>
      <c r="G27" s="1017"/>
      <c r="H27" s="1017"/>
      <c r="I27" s="1018"/>
      <c r="J27" s="1092"/>
      <c r="K27" s="1093"/>
      <c r="L27" s="1091"/>
    </row>
    <row r="28" spans="1:12" ht="18.75" customHeight="1">
      <c r="A28" s="1068" t="s">
        <v>1231</v>
      </c>
      <c r="B28" s="1084" t="s">
        <v>637</v>
      </c>
      <c r="C28" s="1085"/>
      <c r="D28" s="1086"/>
      <c r="E28" s="1009" t="s">
        <v>1234</v>
      </c>
      <c r="F28" s="1010"/>
      <c r="G28" s="1010"/>
      <c r="H28" s="1010"/>
      <c r="I28" s="1011"/>
      <c r="J28" s="1075" t="s">
        <v>1051</v>
      </c>
      <c r="K28" s="1079"/>
      <c r="L28" s="1090">
        <v>2610</v>
      </c>
    </row>
    <row r="29" spans="1:12" ht="18.75" customHeight="1">
      <c r="A29" s="1068"/>
      <c r="B29" s="1087"/>
      <c r="C29" s="1088"/>
      <c r="D29" s="1089"/>
      <c r="E29" s="924"/>
      <c r="F29" s="925"/>
      <c r="G29" s="925"/>
      <c r="H29" s="925"/>
      <c r="I29" s="926"/>
      <c r="J29" s="1082"/>
      <c r="K29" s="1083"/>
      <c r="L29" s="1091"/>
    </row>
    <row r="30" spans="1:12" ht="18.75" customHeight="1">
      <c r="A30" s="1068" t="s">
        <v>1230</v>
      </c>
      <c r="B30" s="1041">
        <v>23825</v>
      </c>
      <c r="C30" s="1042"/>
      <c r="D30" s="1043"/>
      <c r="E30" s="1009" t="s">
        <v>2166</v>
      </c>
      <c r="F30" s="1010"/>
      <c r="G30" s="1010"/>
      <c r="H30" s="1010"/>
      <c r="I30" s="1011"/>
      <c r="J30" s="1075" t="s">
        <v>1053</v>
      </c>
      <c r="K30" s="1079"/>
      <c r="L30" s="1090">
        <v>750</v>
      </c>
    </row>
    <row r="31" spans="1:12" ht="18.75" customHeight="1">
      <c r="A31" s="1068"/>
      <c r="B31" s="1020"/>
      <c r="C31" s="1023"/>
      <c r="D31" s="1024"/>
      <c r="E31" s="1072"/>
      <c r="F31" s="1073"/>
      <c r="G31" s="1073"/>
      <c r="H31" s="1073"/>
      <c r="I31" s="1074"/>
      <c r="J31" s="1082"/>
      <c r="K31" s="1083"/>
      <c r="L31" s="1091"/>
    </row>
    <row r="32" spans="1:12" ht="18.75" customHeight="1">
      <c r="A32" s="1068" t="s">
        <v>2121</v>
      </c>
      <c r="B32" s="1041">
        <v>23825</v>
      </c>
      <c r="C32" s="1042"/>
      <c r="D32" s="1043"/>
      <c r="E32" s="1009" t="s">
        <v>2113</v>
      </c>
      <c r="F32" s="1010"/>
      <c r="G32" s="1010"/>
      <c r="H32" s="1010"/>
      <c r="I32" s="1011"/>
      <c r="J32" s="1075" t="s">
        <v>1052</v>
      </c>
      <c r="K32" s="1079"/>
      <c r="L32" s="1090">
        <v>46710</v>
      </c>
    </row>
    <row r="33" spans="1:12" ht="18.75" customHeight="1">
      <c r="A33" s="1068"/>
      <c r="B33" s="1020"/>
      <c r="C33" s="1023"/>
      <c r="D33" s="1024"/>
      <c r="E33" s="1016" t="s">
        <v>2114</v>
      </c>
      <c r="F33" s="1017"/>
      <c r="G33" s="1017"/>
      <c r="H33" s="1017"/>
      <c r="I33" s="1018"/>
      <c r="J33" s="1082"/>
      <c r="K33" s="1083"/>
      <c r="L33" s="1091"/>
    </row>
    <row r="34" spans="1:12" ht="18.75" customHeight="1">
      <c r="A34" s="1068" t="s">
        <v>1569</v>
      </c>
      <c r="B34" s="1041">
        <v>23825</v>
      </c>
      <c r="C34" s="1042"/>
      <c r="D34" s="1043"/>
      <c r="E34" s="1009" t="s">
        <v>683</v>
      </c>
      <c r="F34" s="1010"/>
      <c r="G34" s="1010"/>
      <c r="H34" s="1010"/>
      <c r="I34" s="1011"/>
      <c r="J34" s="1075" t="s">
        <v>684</v>
      </c>
      <c r="K34" s="1079"/>
      <c r="L34" s="1090">
        <v>4130</v>
      </c>
    </row>
    <row r="35" spans="1:12" ht="18.75" customHeight="1">
      <c r="A35" s="1068"/>
      <c r="B35" s="1020"/>
      <c r="C35" s="1023"/>
      <c r="D35" s="1024"/>
      <c r="E35" s="924"/>
      <c r="F35" s="925"/>
      <c r="G35" s="925"/>
      <c r="H35" s="925"/>
      <c r="I35" s="926"/>
      <c r="J35" s="1092"/>
      <c r="K35" s="1093"/>
      <c r="L35" s="1091"/>
    </row>
    <row r="36" spans="1:12" ht="18.75" customHeight="1">
      <c r="A36" s="1068" t="s">
        <v>1471</v>
      </c>
      <c r="B36" s="1041">
        <v>23825</v>
      </c>
      <c r="C36" s="1042"/>
      <c r="D36" s="1043"/>
      <c r="E36" s="1009" t="s">
        <v>1541</v>
      </c>
      <c r="F36" s="1010"/>
      <c r="G36" s="1010"/>
      <c r="H36" s="1010"/>
      <c r="I36" s="1011"/>
      <c r="J36" s="1075" t="s">
        <v>1359</v>
      </c>
      <c r="K36" s="1079"/>
      <c r="L36" s="1090">
        <v>580</v>
      </c>
    </row>
    <row r="37" spans="1:12" ht="18.75" customHeight="1">
      <c r="A37" s="1068"/>
      <c r="B37" s="1020"/>
      <c r="C37" s="1023"/>
      <c r="D37" s="1024"/>
      <c r="E37" s="1016" t="s">
        <v>1570</v>
      </c>
      <c r="F37" s="1017"/>
      <c r="G37" s="1017"/>
      <c r="H37" s="1017"/>
      <c r="I37" s="1018"/>
      <c r="J37" s="1082"/>
      <c r="K37" s="1083"/>
      <c r="L37" s="1091"/>
    </row>
  </sheetData>
  <mergeCells count="103">
    <mergeCell ref="L36:L37"/>
    <mergeCell ref="L28:L29"/>
    <mergeCell ref="L30:L31"/>
    <mergeCell ref="L26:L27"/>
    <mergeCell ref="E32:I32"/>
    <mergeCell ref="E33:I33"/>
    <mergeCell ref="H1:L1"/>
    <mergeCell ref="A8:A9"/>
    <mergeCell ref="B8:D9"/>
    <mergeCell ref="E8:I8"/>
    <mergeCell ref="L8:L9"/>
    <mergeCell ref="E9:I9"/>
    <mergeCell ref="B6:D7"/>
    <mergeCell ref="E6:I7"/>
    <mergeCell ref="H3:I3"/>
    <mergeCell ref="J2:J3"/>
    <mergeCell ref="E16:I17"/>
    <mergeCell ref="E22:I22"/>
    <mergeCell ref="L22:L23"/>
    <mergeCell ref="E23:I23"/>
    <mergeCell ref="J22:K23"/>
    <mergeCell ref="L18:L19"/>
    <mergeCell ref="E19:I19"/>
    <mergeCell ref="A4:A5"/>
    <mergeCell ref="L32:L33"/>
    <mergeCell ref="L34:L35"/>
    <mergeCell ref="L10:L11"/>
    <mergeCell ref="L12:L13"/>
    <mergeCell ref="L14:L15"/>
    <mergeCell ref="L20:L21"/>
    <mergeCell ref="L24:L25"/>
    <mergeCell ref="L16:L17"/>
    <mergeCell ref="E13:I13"/>
    <mergeCell ref="J14:K15"/>
    <mergeCell ref="E14:I14"/>
    <mergeCell ref="E15:I15"/>
    <mergeCell ref="J16:K17"/>
    <mergeCell ref="J10:K11"/>
    <mergeCell ref="E10:I11"/>
    <mergeCell ref="J12:K13"/>
    <mergeCell ref="E12:I12"/>
    <mergeCell ref="A36:A37"/>
    <mergeCell ref="A2:A3"/>
    <mergeCell ref="B2:D3"/>
    <mergeCell ref="A26:A27"/>
    <mergeCell ref="B18:D19"/>
    <mergeCell ref="B20:D21"/>
    <mergeCell ref="A32:A33"/>
    <mergeCell ref="J18:K19"/>
    <mergeCell ref="E18:I18"/>
    <mergeCell ref="B22:D23"/>
    <mergeCell ref="J32:K33"/>
    <mergeCell ref="J34:K35"/>
    <mergeCell ref="B24:D25"/>
    <mergeCell ref="E24:I24"/>
    <mergeCell ref="J24:K25"/>
    <mergeCell ref="B26:D27"/>
    <mergeCell ref="B30:D31"/>
    <mergeCell ref="E20:I20"/>
    <mergeCell ref="E21:I21"/>
    <mergeCell ref="J26:K27"/>
    <mergeCell ref="E26:I26"/>
    <mergeCell ref="E27:I27"/>
    <mergeCell ref="J20:K21"/>
    <mergeCell ref="L2:L3"/>
    <mergeCell ref="E2:G3"/>
    <mergeCell ref="H2:I2"/>
    <mergeCell ref="J6:K7"/>
    <mergeCell ref="L4:L5"/>
    <mergeCell ref="L6:L7"/>
    <mergeCell ref="A22:A23"/>
    <mergeCell ref="A24:A25"/>
    <mergeCell ref="A28:A29"/>
    <mergeCell ref="A10:A11"/>
    <mergeCell ref="A12:A13"/>
    <mergeCell ref="A18:A19"/>
    <mergeCell ref="A20:A21"/>
    <mergeCell ref="A14:A15"/>
    <mergeCell ref="A16:A17"/>
    <mergeCell ref="A6:A7"/>
    <mergeCell ref="B4:D5"/>
    <mergeCell ref="E4:I5"/>
    <mergeCell ref="J4:K5"/>
    <mergeCell ref="B16:D17"/>
    <mergeCell ref="E37:I37"/>
    <mergeCell ref="J8:K9"/>
    <mergeCell ref="J36:K37"/>
    <mergeCell ref="B28:D29"/>
    <mergeCell ref="E28:I29"/>
    <mergeCell ref="J28:K29"/>
    <mergeCell ref="B32:D33"/>
    <mergeCell ref="B34:D35"/>
    <mergeCell ref="B36:D37"/>
    <mergeCell ref="E34:I35"/>
    <mergeCell ref="E36:I36"/>
    <mergeCell ref="J30:K31"/>
    <mergeCell ref="E30:I31"/>
    <mergeCell ref="E25:I25"/>
    <mergeCell ref="B10:D11"/>
    <mergeCell ref="B12:D13"/>
    <mergeCell ref="B14:D15"/>
    <mergeCell ref="A30:A31"/>
    <mergeCell ref="A34:A3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56"/>
  <sheetViews>
    <sheetView zoomScaleNormal="100" workbookViewId="0">
      <selection activeCell="B2" sqref="B2"/>
    </sheetView>
  </sheetViews>
  <sheetFormatPr defaultRowHeight="13.5"/>
  <cols>
    <col min="1" max="1" width="0.75" style="21" customWidth="1"/>
    <col min="2" max="2" width="8.625" style="21" customWidth="1"/>
    <col min="3" max="3" width="4" style="21" customWidth="1"/>
    <col min="4" max="4" width="4.125" style="21" customWidth="1"/>
    <col min="5" max="5" width="4.625" style="21" customWidth="1"/>
    <col min="6" max="6" width="3" style="21" customWidth="1"/>
    <col min="7" max="7" width="3.625" style="21" customWidth="1"/>
    <col min="8" max="8" width="3.875" style="21" customWidth="1"/>
    <col min="9" max="9" width="4.375" style="21" customWidth="1"/>
    <col min="10" max="10" width="3.25" style="21" customWidth="1"/>
    <col min="11" max="11" width="3.5" style="21" customWidth="1"/>
    <col min="12" max="12" width="3.875" style="2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423" customFormat="1" ht="26.25" customHeight="1">
      <c r="A1" s="424" t="s">
        <v>1583</v>
      </c>
      <c r="B1" s="421"/>
      <c r="C1" s="422"/>
      <c r="D1" s="422"/>
      <c r="E1" s="422"/>
      <c r="F1" s="422"/>
      <c r="G1" s="422"/>
      <c r="H1" s="422"/>
      <c r="I1" s="422"/>
      <c r="J1" s="422"/>
      <c r="K1" s="422"/>
      <c r="L1" s="422"/>
    </row>
    <row r="2" spans="1:27" ht="20.25" customHeight="1">
      <c r="A2" s="6"/>
      <c r="B2" s="53"/>
      <c r="C2" s="6"/>
      <c r="D2" s="6"/>
      <c r="E2" s="6"/>
      <c r="F2" s="20"/>
      <c r="J2" s="20"/>
    </row>
    <row r="3" spans="1:27" ht="20.25" customHeight="1">
      <c r="A3" s="6"/>
      <c r="B3" s="53"/>
      <c r="C3" s="6"/>
      <c r="D3" s="6"/>
      <c r="E3" s="943" t="s">
        <v>217</v>
      </c>
      <c r="F3" s="943"/>
      <c r="G3" s="943"/>
      <c r="H3" s="943"/>
      <c r="I3" s="943"/>
      <c r="J3" s="943"/>
      <c r="K3" s="943"/>
      <c r="L3" s="943"/>
    </row>
    <row r="4" spans="1:27" ht="18.75" customHeight="1">
      <c r="A4" s="6"/>
      <c r="B4" s="900" t="s">
        <v>1824</v>
      </c>
      <c r="C4" s="900" t="s">
        <v>1607</v>
      </c>
      <c r="D4" s="900"/>
      <c r="E4" s="900" t="s">
        <v>1923</v>
      </c>
      <c r="F4" s="900"/>
      <c r="G4" s="900"/>
      <c r="H4" s="900"/>
      <c r="I4" s="900"/>
      <c r="J4" s="900"/>
      <c r="K4" s="1107" t="s">
        <v>2063</v>
      </c>
      <c r="L4" s="1107"/>
      <c r="M4" s="8"/>
      <c r="N4" s="8"/>
      <c r="O4" s="8"/>
      <c r="P4" s="8"/>
      <c r="Q4" s="8"/>
      <c r="R4" s="8"/>
      <c r="S4" s="8"/>
      <c r="T4" s="8"/>
      <c r="U4" s="55"/>
      <c r="V4" s="55"/>
      <c r="X4" s="56"/>
      <c r="Y4" s="56"/>
      <c r="Z4" s="56"/>
      <c r="AA4" s="56"/>
    </row>
    <row r="5" spans="1:27" ht="18.75" customHeight="1">
      <c r="A5" s="6"/>
      <c r="B5" s="900"/>
      <c r="C5" s="900"/>
      <c r="D5" s="900"/>
      <c r="E5" s="900" t="s">
        <v>460</v>
      </c>
      <c r="F5" s="900"/>
      <c r="G5" s="900" t="s">
        <v>1821</v>
      </c>
      <c r="H5" s="900"/>
      <c r="I5" s="900" t="s">
        <v>1822</v>
      </c>
      <c r="J5" s="900"/>
      <c r="K5" s="1107"/>
      <c r="L5" s="1107"/>
      <c r="M5" s="8"/>
      <c r="N5" s="8"/>
      <c r="O5" s="8"/>
      <c r="P5" s="8"/>
      <c r="Q5" s="8"/>
      <c r="R5" s="8"/>
      <c r="S5" s="8"/>
      <c r="T5" s="8"/>
      <c r="U5" s="55"/>
      <c r="V5" s="55"/>
      <c r="X5" s="56"/>
      <c r="Y5" s="56"/>
      <c r="Z5" s="56"/>
      <c r="AA5" s="56"/>
    </row>
    <row r="6" spans="1:27" ht="18.75" customHeight="1">
      <c r="A6" s="6"/>
      <c r="B6" s="5" t="s">
        <v>2036</v>
      </c>
      <c r="C6" s="1105">
        <v>4814</v>
      </c>
      <c r="D6" s="1106"/>
      <c r="E6" s="1105">
        <v>24091</v>
      </c>
      <c r="F6" s="1106"/>
      <c r="G6" s="1105">
        <v>11738</v>
      </c>
      <c r="H6" s="1106"/>
      <c r="I6" s="1105">
        <v>12353</v>
      </c>
      <c r="J6" s="1106"/>
      <c r="K6" s="1103">
        <f>E6/C6</f>
        <v>5.0043622766929792</v>
      </c>
      <c r="L6" s="1104"/>
      <c r="M6" s="56"/>
      <c r="N6" s="56"/>
      <c r="O6" s="56"/>
      <c r="P6" s="56"/>
      <c r="Q6" s="56"/>
      <c r="R6" s="56"/>
      <c r="S6" s="56"/>
      <c r="T6" s="56"/>
      <c r="U6" s="58"/>
      <c r="V6" s="58"/>
      <c r="X6" s="56"/>
      <c r="Y6" s="56"/>
      <c r="Z6" s="56"/>
      <c r="AA6" s="56"/>
    </row>
    <row r="7" spans="1:27" ht="18.75" customHeight="1">
      <c r="A7" s="6"/>
      <c r="B7" s="5" t="s">
        <v>2037</v>
      </c>
      <c r="C7" s="1105">
        <v>5210</v>
      </c>
      <c r="D7" s="1106"/>
      <c r="E7" s="1105">
        <v>24943</v>
      </c>
      <c r="F7" s="1106"/>
      <c r="G7" s="1105">
        <v>12224</v>
      </c>
      <c r="H7" s="1106"/>
      <c r="I7" s="1105">
        <v>12719</v>
      </c>
      <c r="J7" s="1106"/>
      <c r="K7" s="1103">
        <f t="shared" ref="K7:K15" si="0">E7/C7</f>
        <v>4.7875239923224564</v>
      </c>
      <c r="L7" s="1104"/>
      <c r="M7" s="56"/>
      <c r="N7" s="56"/>
      <c r="O7" s="56"/>
      <c r="P7" s="56"/>
      <c r="Q7" s="56"/>
      <c r="R7" s="56"/>
      <c r="S7" s="56"/>
      <c r="T7" s="56"/>
      <c r="U7" s="58"/>
      <c r="V7" s="58"/>
      <c r="X7" s="56"/>
      <c r="Y7" s="56"/>
      <c r="Z7" s="56"/>
      <c r="AA7" s="56"/>
    </row>
    <row r="8" spans="1:27" ht="18.75" customHeight="1">
      <c r="A8" s="6"/>
      <c r="B8" s="5" t="s">
        <v>367</v>
      </c>
      <c r="C8" s="1105">
        <v>5850</v>
      </c>
      <c r="D8" s="1106"/>
      <c r="E8" s="1105">
        <v>26938</v>
      </c>
      <c r="F8" s="1106"/>
      <c r="G8" s="1105">
        <v>13145</v>
      </c>
      <c r="H8" s="1106"/>
      <c r="I8" s="1105">
        <v>13793</v>
      </c>
      <c r="J8" s="1106"/>
      <c r="K8" s="1103">
        <f t="shared" si="0"/>
        <v>4.6047863247863248</v>
      </c>
      <c r="L8" s="1104"/>
      <c r="M8" s="56"/>
      <c r="N8" s="56"/>
      <c r="O8" s="56"/>
      <c r="P8" s="56"/>
      <c r="Q8" s="56"/>
      <c r="R8" s="56"/>
      <c r="S8" s="56"/>
      <c r="T8" s="56"/>
      <c r="U8" s="58"/>
      <c r="V8" s="58"/>
      <c r="X8" s="56"/>
      <c r="Y8" s="56"/>
      <c r="Z8" s="56"/>
      <c r="AA8" s="56"/>
    </row>
    <row r="9" spans="1:27" ht="18.75" customHeight="1">
      <c r="A9" s="6"/>
      <c r="B9" s="5" t="s">
        <v>1823</v>
      </c>
      <c r="C9" s="1105">
        <v>7841</v>
      </c>
      <c r="D9" s="1106"/>
      <c r="E9" s="1105">
        <v>32513</v>
      </c>
      <c r="F9" s="1106"/>
      <c r="G9" s="1105">
        <v>15932</v>
      </c>
      <c r="H9" s="1106"/>
      <c r="I9" s="1105">
        <v>16581</v>
      </c>
      <c r="J9" s="1106"/>
      <c r="K9" s="1103">
        <f t="shared" si="0"/>
        <v>4.1465374314500698</v>
      </c>
      <c r="L9" s="1104"/>
      <c r="M9" s="56"/>
      <c r="N9" s="56"/>
      <c r="O9" s="56"/>
      <c r="P9" s="56"/>
      <c r="Q9" s="56"/>
      <c r="R9" s="56"/>
      <c r="S9" s="56"/>
      <c r="T9" s="56"/>
      <c r="U9" s="58"/>
      <c r="V9" s="58"/>
      <c r="X9" s="56"/>
      <c r="Y9" s="56"/>
      <c r="Z9" s="56"/>
      <c r="AA9" s="56"/>
    </row>
    <row r="10" spans="1:27" ht="18.75" customHeight="1">
      <c r="A10" s="6"/>
      <c r="B10" s="5" t="s">
        <v>1608</v>
      </c>
      <c r="C10" s="1105">
        <v>9539</v>
      </c>
      <c r="D10" s="1106"/>
      <c r="E10" s="1105">
        <v>38144</v>
      </c>
      <c r="F10" s="1106"/>
      <c r="G10" s="1105">
        <v>18762</v>
      </c>
      <c r="H10" s="1106"/>
      <c r="I10" s="1105">
        <v>19382</v>
      </c>
      <c r="J10" s="1106"/>
      <c r="K10" s="1103">
        <f t="shared" si="0"/>
        <v>3.9987420064996333</v>
      </c>
      <c r="L10" s="1104"/>
      <c r="M10" s="56"/>
      <c r="N10" s="56"/>
      <c r="O10" s="56"/>
      <c r="P10" s="56"/>
      <c r="Q10" s="56"/>
      <c r="R10" s="56"/>
      <c r="S10" s="56"/>
      <c r="T10" s="56"/>
      <c r="U10" s="58"/>
      <c r="V10" s="58"/>
      <c r="X10" s="56"/>
      <c r="Y10" s="56"/>
      <c r="Z10" s="56"/>
      <c r="AA10" s="56"/>
    </row>
    <row r="11" spans="1:27" ht="18.75" customHeight="1">
      <c r="A11" s="6"/>
      <c r="B11" s="5" t="s">
        <v>1609</v>
      </c>
      <c r="C11" s="1105">
        <v>10920</v>
      </c>
      <c r="D11" s="1106"/>
      <c r="E11" s="1105">
        <v>42478</v>
      </c>
      <c r="F11" s="1106"/>
      <c r="G11" s="1105">
        <v>20990</v>
      </c>
      <c r="H11" s="1106"/>
      <c r="I11" s="1105">
        <v>21488</v>
      </c>
      <c r="J11" s="1106"/>
      <c r="K11" s="1103">
        <f t="shared" si="0"/>
        <v>3.8899267399267399</v>
      </c>
      <c r="L11" s="1104"/>
      <c r="M11" s="56"/>
      <c r="N11" s="56"/>
      <c r="O11" s="56"/>
      <c r="P11" s="56"/>
      <c r="Q11" s="56"/>
      <c r="R11" s="56"/>
      <c r="S11" s="56"/>
      <c r="T11" s="56"/>
      <c r="U11" s="58"/>
      <c r="V11" s="58"/>
      <c r="X11" s="56"/>
      <c r="Y11" s="56"/>
      <c r="Z11" s="56"/>
      <c r="AA11" s="56"/>
    </row>
    <row r="12" spans="1:27" ht="18.75" customHeight="1">
      <c r="A12" s="6"/>
      <c r="B12" s="5" t="s">
        <v>1005</v>
      </c>
      <c r="C12" s="1105">
        <v>11765</v>
      </c>
      <c r="D12" s="1106"/>
      <c r="E12" s="1105">
        <v>43671</v>
      </c>
      <c r="F12" s="1106"/>
      <c r="G12" s="1105">
        <v>21622</v>
      </c>
      <c r="H12" s="1106"/>
      <c r="I12" s="1105">
        <v>22049</v>
      </c>
      <c r="J12" s="1106"/>
      <c r="K12" s="1103">
        <f t="shared" si="0"/>
        <v>3.7119422014449639</v>
      </c>
      <c r="L12" s="1104"/>
      <c r="M12" s="56"/>
      <c r="N12" s="56"/>
      <c r="O12" s="56"/>
      <c r="P12" s="56"/>
      <c r="Q12" s="56"/>
      <c r="R12" s="56"/>
      <c r="S12" s="56"/>
      <c r="T12" s="56"/>
      <c r="U12" s="58"/>
      <c r="V12" s="58"/>
      <c r="X12" s="59"/>
      <c r="Y12" s="59"/>
      <c r="Z12" s="59"/>
      <c r="AA12" s="59"/>
    </row>
    <row r="13" spans="1:27" ht="18.75" customHeight="1">
      <c r="A13" s="6"/>
      <c r="B13" s="5" t="s">
        <v>1006</v>
      </c>
      <c r="C13" s="1105">
        <v>13190</v>
      </c>
      <c r="D13" s="1106"/>
      <c r="E13" s="1105">
        <v>45865</v>
      </c>
      <c r="F13" s="1106"/>
      <c r="G13" s="1105">
        <v>22738</v>
      </c>
      <c r="H13" s="1106"/>
      <c r="I13" s="1105">
        <v>23127</v>
      </c>
      <c r="J13" s="1106"/>
      <c r="K13" s="1103">
        <f t="shared" si="0"/>
        <v>3.4772554965883247</v>
      </c>
      <c r="L13" s="1104"/>
      <c r="M13" s="56"/>
      <c r="N13" s="56"/>
      <c r="O13" s="56"/>
      <c r="P13" s="56"/>
      <c r="Q13" s="56"/>
      <c r="R13" s="56"/>
      <c r="S13" s="56"/>
      <c r="T13" s="56"/>
      <c r="U13" s="58"/>
      <c r="V13" s="58"/>
      <c r="X13" s="1098"/>
      <c r="Y13" s="1098"/>
      <c r="Z13" s="59"/>
      <c r="AA13" s="59"/>
    </row>
    <row r="14" spans="1:27" ht="18.75" customHeight="1">
      <c r="A14" s="6"/>
      <c r="B14" s="5" t="s">
        <v>1812</v>
      </c>
      <c r="C14" s="1105">
        <v>15170</v>
      </c>
      <c r="D14" s="1106"/>
      <c r="E14" s="1105">
        <v>48326</v>
      </c>
      <c r="F14" s="1106"/>
      <c r="G14" s="1105">
        <v>24123</v>
      </c>
      <c r="H14" s="1106"/>
      <c r="I14" s="1105">
        <v>24203</v>
      </c>
      <c r="J14" s="1106"/>
      <c r="K14" s="1103">
        <f t="shared" si="0"/>
        <v>3.1856295319709953</v>
      </c>
      <c r="L14" s="1104"/>
      <c r="M14" s="56"/>
      <c r="N14" s="56"/>
      <c r="O14" s="56"/>
      <c r="P14" s="56"/>
      <c r="Q14" s="56"/>
      <c r="R14" s="56"/>
      <c r="S14" s="56"/>
      <c r="T14" s="56"/>
      <c r="U14" s="58"/>
      <c r="V14" s="58"/>
      <c r="X14" s="56"/>
      <c r="Y14" s="56"/>
      <c r="Z14" s="59"/>
      <c r="AA14" s="59"/>
    </row>
    <row r="15" spans="1:27" ht="18.75" customHeight="1">
      <c r="A15" s="6"/>
      <c r="B15" s="5" t="s">
        <v>758</v>
      </c>
      <c r="C15" s="1105">
        <v>16589</v>
      </c>
      <c r="D15" s="1106"/>
      <c r="E15" s="1105">
        <v>49486</v>
      </c>
      <c r="F15" s="1106"/>
      <c r="G15" s="1105">
        <v>24759</v>
      </c>
      <c r="H15" s="1106"/>
      <c r="I15" s="1105">
        <v>24727</v>
      </c>
      <c r="J15" s="1106"/>
      <c r="K15" s="1102">
        <f t="shared" si="0"/>
        <v>2.9830610645608537</v>
      </c>
      <c r="L15" s="1102"/>
      <c r="M15" s="56"/>
      <c r="N15" s="56"/>
      <c r="O15" s="56"/>
      <c r="P15" s="56"/>
      <c r="Q15" s="56"/>
      <c r="R15" s="56"/>
      <c r="S15" s="56"/>
      <c r="T15" s="56"/>
      <c r="U15" s="58"/>
      <c r="V15" s="58"/>
      <c r="X15" s="1098"/>
      <c r="Y15" s="1098"/>
      <c r="Z15" s="59"/>
      <c r="AA15" s="59"/>
    </row>
    <row r="16" spans="1:27" ht="18.75" customHeight="1">
      <c r="A16" s="6"/>
      <c r="B16" s="5" t="s">
        <v>1457</v>
      </c>
      <c r="C16" s="1100">
        <v>17476</v>
      </c>
      <c r="D16" s="1101"/>
      <c r="E16" s="1100">
        <v>49955</v>
      </c>
      <c r="F16" s="1101"/>
      <c r="G16" s="1100">
        <v>24807</v>
      </c>
      <c r="H16" s="1101"/>
      <c r="I16" s="1100">
        <v>25148</v>
      </c>
      <c r="J16" s="1101"/>
      <c r="K16" s="1102">
        <f>E16/C16</f>
        <v>2.8584916456855116</v>
      </c>
      <c r="L16" s="1102"/>
      <c r="M16" s="56"/>
      <c r="N16" s="56"/>
      <c r="O16" s="56"/>
      <c r="P16" s="56"/>
      <c r="Q16" s="56"/>
      <c r="R16" s="56"/>
      <c r="S16" s="56"/>
      <c r="T16" s="56"/>
      <c r="U16" s="58"/>
      <c r="V16" s="58"/>
      <c r="X16" s="56"/>
      <c r="Y16" s="56"/>
      <c r="Z16" s="59"/>
      <c r="AA16" s="59"/>
    </row>
    <row r="17" spans="1:27" ht="20.25" customHeight="1">
      <c r="A17" s="6"/>
      <c r="B17" s="1099" t="s">
        <v>458</v>
      </c>
      <c r="C17" s="1099"/>
      <c r="D17" s="1099"/>
      <c r="E17" s="1099"/>
      <c r="F17" s="56"/>
      <c r="G17" s="56"/>
      <c r="H17" s="56"/>
      <c r="I17" s="56"/>
      <c r="J17" s="56"/>
      <c r="K17" s="58"/>
      <c r="L17" s="58"/>
      <c r="M17" s="56"/>
      <c r="N17" s="56"/>
      <c r="O17" s="56"/>
      <c r="P17" s="56"/>
      <c r="Q17" s="1098"/>
      <c r="R17" s="1098"/>
      <c r="S17" s="1098"/>
      <c r="T17" s="1098"/>
      <c r="U17" s="1098"/>
      <c r="V17" s="1098"/>
      <c r="X17" s="1098"/>
      <c r="Y17" s="1098"/>
      <c r="Z17" s="59"/>
      <c r="AA17" s="59"/>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I13:J13"/>
    <mergeCell ref="K15:L15"/>
    <mergeCell ref="C14:D14"/>
    <mergeCell ref="E14:F14"/>
    <mergeCell ref="E13:F13"/>
    <mergeCell ref="G13:H13"/>
    <mergeCell ref="G14:H14"/>
    <mergeCell ref="C13:D13"/>
    <mergeCell ref="C15:D15"/>
    <mergeCell ref="I14:J14"/>
    <mergeCell ref="K14:L14"/>
    <mergeCell ref="K12:L12"/>
    <mergeCell ref="C12:D12"/>
    <mergeCell ref="E12:F12"/>
    <mergeCell ref="G12:H12"/>
    <mergeCell ref="I12:J12"/>
    <mergeCell ref="I11:J11"/>
    <mergeCell ref="K11:L11"/>
    <mergeCell ref="C11:D11"/>
    <mergeCell ref="E11:F11"/>
    <mergeCell ref="G11:H11"/>
    <mergeCell ref="K9:L9"/>
    <mergeCell ref="K10:L10"/>
    <mergeCell ref="I8:J8"/>
    <mergeCell ref="G8:H8"/>
    <mergeCell ref="C9:D9"/>
    <mergeCell ref="E9:F9"/>
    <mergeCell ref="G9:H9"/>
    <mergeCell ref="C6:D6"/>
    <mergeCell ref="E6:F6"/>
    <mergeCell ref="B4:B5"/>
    <mergeCell ref="C4:D5"/>
    <mergeCell ref="K4:L5"/>
    <mergeCell ref="E5:F5"/>
    <mergeCell ref="G5:H5"/>
    <mergeCell ref="I5:J5"/>
    <mergeCell ref="E4:J4"/>
    <mergeCell ref="C7:D7"/>
    <mergeCell ref="E7:F7"/>
    <mergeCell ref="C10:D10"/>
    <mergeCell ref="E10:F10"/>
    <mergeCell ref="G10:H10"/>
    <mergeCell ref="C8:D8"/>
    <mergeCell ref="E8:F8"/>
    <mergeCell ref="E3:L3"/>
    <mergeCell ref="X13:Y13"/>
    <mergeCell ref="X15:Y15"/>
    <mergeCell ref="K13:L13"/>
    <mergeCell ref="K6:L6"/>
    <mergeCell ref="G6:H6"/>
    <mergeCell ref="I6:J6"/>
    <mergeCell ref="G7:H7"/>
    <mergeCell ref="I9:J9"/>
    <mergeCell ref="I7:J7"/>
    <mergeCell ref="E15:F15"/>
    <mergeCell ref="G15:H15"/>
    <mergeCell ref="I15:J15"/>
    <mergeCell ref="K7:L7"/>
    <mergeCell ref="I10:J10"/>
    <mergeCell ref="K8:L8"/>
    <mergeCell ref="C16:D16"/>
    <mergeCell ref="E16:F16"/>
    <mergeCell ref="G16:H16"/>
    <mergeCell ref="I16:J16"/>
    <mergeCell ref="K16:L16"/>
    <mergeCell ref="X17:Y17"/>
    <mergeCell ref="B17:E17"/>
    <mergeCell ref="Q17:R17"/>
    <mergeCell ref="S17:T17"/>
    <mergeCell ref="U17:V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2"/>
  <sheetViews>
    <sheetView zoomScaleNormal="100" workbookViewId="0">
      <selection activeCell="B2" sqref="B2"/>
    </sheetView>
  </sheetViews>
  <sheetFormatPr defaultRowHeight="13.5"/>
  <cols>
    <col min="1" max="1" width="1.25" style="21" customWidth="1"/>
    <col min="2" max="2" width="9" style="21"/>
    <col min="3" max="11" width="7.25" style="21" customWidth="1"/>
    <col min="12" max="16" width="3.75" style="21" customWidth="1"/>
    <col min="17" max="17" width="9" style="21"/>
    <col min="18" max="20" width="7.75" style="21" bestFit="1" customWidth="1"/>
    <col min="21" max="21" width="8.75" style="21" bestFit="1" customWidth="1"/>
    <col min="22" max="23" width="8.625" style="21" bestFit="1" customWidth="1"/>
    <col min="24" max="24" width="6.25" style="21" customWidth="1"/>
    <col min="25" max="26" width="7.625" style="21" bestFit="1" customWidth="1"/>
    <col min="27" max="28" width="4.5" style="21" bestFit="1" customWidth="1"/>
    <col min="29" max="29" width="3.5" style="21" bestFit="1" customWidth="1"/>
    <col min="30" max="16384" width="9" style="21"/>
  </cols>
  <sheetData>
    <row r="1" spans="1:16" s="423" customFormat="1" ht="26.25" customHeight="1">
      <c r="A1" s="525" t="s">
        <v>1584</v>
      </c>
      <c r="B1" s="425"/>
      <c r="C1" s="524"/>
      <c r="D1" s="524"/>
      <c r="E1" s="524"/>
      <c r="F1" s="524"/>
      <c r="G1" s="524"/>
      <c r="H1" s="524"/>
      <c r="I1" s="524"/>
      <c r="J1" s="524"/>
      <c r="K1" s="524"/>
      <c r="L1" s="524"/>
      <c r="M1" s="426"/>
      <c r="N1" s="426"/>
    </row>
    <row r="2" spans="1:16" ht="20.25" customHeight="1">
      <c r="B2" s="6"/>
      <c r="C2" s="6"/>
      <c r="D2" s="6"/>
      <c r="E2" s="6"/>
      <c r="F2" s="6"/>
      <c r="G2" s="6"/>
      <c r="H2" s="6"/>
      <c r="I2" s="6"/>
      <c r="J2" s="6"/>
      <c r="K2" s="943" t="s">
        <v>1310</v>
      </c>
      <c r="L2" s="1109"/>
      <c r="M2" s="1109"/>
      <c r="N2" s="1109"/>
    </row>
    <row r="3" spans="1:16" ht="18.75" customHeight="1">
      <c r="A3" s="6"/>
      <c r="B3" s="901" t="s">
        <v>1824</v>
      </c>
      <c r="C3" s="905" t="s">
        <v>368</v>
      </c>
      <c r="D3" s="906"/>
      <c r="E3" s="908"/>
      <c r="F3" s="905" t="s">
        <v>369</v>
      </c>
      <c r="G3" s="906"/>
      <c r="H3" s="906"/>
      <c r="I3" s="905" t="s">
        <v>370</v>
      </c>
      <c r="J3" s="1110"/>
      <c r="K3" s="1111"/>
      <c r="L3" s="906" t="s">
        <v>371</v>
      </c>
      <c r="M3" s="1110"/>
      <c r="N3" s="1111"/>
      <c r="O3" s="8"/>
      <c r="P3" s="59"/>
    </row>
    <row r="4" spans="1:16" ht="18.75" customHeight="1">
      <c r="A4" s="6"/>
      <c r="B4" s="902"/>
      <c r="C4" s="18" t="s">
        <v>1898</v>
      </c>
      <c r="D4" s="18" t="s">
        <v>1821</v>
      </c>
      <c r="E4" s="18" t="s">
        <v>1899</v>
      </c>
      <c r="F4" s="47" t="s">
        <v>1898</v>
      </c>
      <c r="G4" s="47" t="s">
        <v>1821</v>
      </c>
      <c r="H4" s="18" t="s">
        <v>1899</v>
      </c>
      <c r="I4" s="5" t="s">
        <v>1898</v>
      </c>
      <c r="J4" s="47" t="s">
        <v>1821</v>
      </c>
      <c r="K4" s="5" t="s">
        <v>1899</v>
      </c>
      <c r="L4" s="62" t="s">
        <v>1898</v>
      </c>
      <c r="M4" s="61" t="s">
        <v>1821</v>
      </c>
      <c r="N4" s="61" t="s">
        <v>1899</v>
      </c>
      <c r="O4" s="63"/>
      <c r="P4" s="59"/>
    </row>
    <row r="5" spans="1:16" ht="18.75" customHeight="1">
      <c r="A5" s="6"/>
      <c r="B5" s="25" t="s">
        <v>1823</v>
      </c>
      <c r="C5" s="64">
        <v>8105</v>
      </c>
      <c r="D5" s="64">
        <v>4155</v>
      </c>
      <c r="E5" s="64">
        <v>3950</v>
      </c>
      <c r="F5" s="40">
        <v>21644</v>
      </c>
      <c r="G5" s="40">
        <v>10621</v>
      </c>
      <c r="H5" s="64">
        <v>11023</v>
      </c>
      <c r="I5" s="40">
        <v>2761</v>
      </c>
      <c r="J5" s="64">
        <v>1155</v>
      </c>
      <c r="K5" s="40">
        <v>1606</v>
      </c>
      <c r="L5" s="40">
        <f t="shared" ref="L5:L10" si="0">M5+N5</f>
        <v>3</v>
      </c>
      <c r="M5" s="61">
        <v>1</v>
      </c>
      <c r="N5" s="61">
        <v>2</v>
      </c>
      <c r="O5" s="65"/>
      <c r="P5" s="59"/>
    </row>
    <row r="6" spans="1:16" ht="18.75" customHeight="1">
      <c r="A6" s="6"/>
      <c r="B6" s="25" t="s">
        <v>1608</v>
      </c>
      <c r="C6" s="64">
        <v>10108</v>
      </c>
      <c r="D6" s="64">
        <v>5178</v>
      </c>
      <c r="E6" s="64">
        <v>4930</v>
      </c>
      <c r="F6" s="40">
        <v>24690</v>
      </c>
      <c r="G6" s="40">
        <v>12219</v>
      </c>
      <c r="H6" s="64">
        <v>12471</v>
      </c>
      <c r="I6" s="40">
        <v>3338</v>
      </c>
      <c r="J6" s="64">
        <v>1361</v>
      </c>
      <c r="K6" s="40">
        <v>1977</v>
      </c>
      <c r="L6" s="40">
        <f t="shared" si="0"/>
        <v>8</v>
      </c>
      <c r="M6" s="61">
        <v>4</v>
      </c>
      <c r="N6" s="61">
        <v>4</v>
      </c>
      <c r="O6" s="65"/>
      <c r="P6" s="59"/>
    </row>
    <row r="7" spans="1:16" ht="18.75" customHeight="1">
      <c r="A7" s="3"/>
      <c r="B7" s="25" t="s">
        <v>1609</v>
      </c>
      <c r="C7" s="64">
        <v>10625</v>
      </c>
      <c r="D7" s="64">
        <v>5426</v>
      </c>
      <c r="E7" s="64">
        <v>5199</v>
      </c>
      <c r="F7" s="40">
        <v>27958</v>
      </c>
      <c r="G7" s="40">
        <v>14046</v>
      </c>
      <c r="H7" s="64">
        <v>13912</v>
      </c>
      <c r="I7" s="40">
        <v>3895</v>
      </c>
      <c r="J7" s="64">
        <v>1518</v>
      </c>
      <c r="K7" s="40">
        <v>2377</v>
      </c>
      <c r="L7" s="40">
        <f t="shared" si="0"/>
        <v>0</v>
      </c>
      <c r="M7" s="61">
        <v>0</v>
      </c>
      <c r="N7" s="61">
        <v>0</v>
      </c>
      <c r="O7" s="65"/>
      <c r="P7" s="59"/>
    </row>
    <row r="8" spans="1:16" ht="18.75" customHeight="1">
      <c r="A8" s="3"/>
      <c r="B8" s="25" t="s">
        <v>1005</v>
      </c>
      <c r="C8" s="64">
        <v>8870</v>
      </c>
      <c r="D8" s="64">
        <v>4612</v>
      </c>
      <c r="E8" s="64">
        <v>4258</v>
      </c>
      <c r="F8" s="40">
        <v>30194</v>
      </c>
      <c r="G8" s="40">
        <v>15177</v>
      </c>
      <c r="H8" s="64">
        <v>15017</v>
      </c>
      <c r="I8" s="40">
        <v>4593</v>
      </c>
      <c r="J8" s="64">
        <v>1821</v>
      </c>
      <c r="K8" s="40">
        <v>2772</v>
      </c>
      <c r="L8" s="40">
        <f t="shared" si="0"/>
        <v>14</v>
      </c>
      <c r="M8" s="61">
        <v>12</v>
      </c>
      <c r="N8" s="61">
        <v>2</v>
      </c>
      <c r="O8" s="65"/>
      <c r="P8" s="59"/>
    </row>
    <row r="9" spans="1:16" ht="18.75" customHeight="1">
      <c r="A9" s="3"/>
      <c r="B9" s="25" t="s">
        <v>1006</v>
      </c>
      <c r="C9" s="64">
        <v>7914</v>
      </c>
      <c r="D9" s="64">
        <v>4097</v>
      </c>
      <c r="E9" s="64">
        <v>3817</v>
      </c>
      <c r="F9" s="40">
        <v>32143</v>
      </c>
      <c r="G9" s="40">
        <v>16242</v>
      </c>
      <c r="H9" s="64">
        <v>15901</v>
      </c>
      <c r="I9" s="40">
        <v>5802</v>
      </c>
      <c r="J9" s="64">
        <v>2395</v>
      </c>
      <c r="K9" s="40">
        <v>3407</v>
      </c>
      <c r="L9" s="40">
        <f t="shared" si="0"/>
        <v>6</v>
      </c>
      <c r="M9" s="61">
        <v>4</v>
      </c>
      <c r="N9" s="61">
        <v>2</v>
      </c>
      <c r="O9" s="65"/>
      <c r="P9" s="59"/>
    </row>
    <row r="10" spans="1:16" ht="18.75" customHeight="1">
      <c r="A10" s="3"/>
      <c r="B10" s="25" t="s">
        <v>1812</v>
      </c>
      <c r="C10" s="64">
        <v>7586</v>
      </c>
      <c r="D10" s="64">
        <v>3891</v>
      </c>
      <c r="E10" s="64">
        <v>3695</v>
      </c>
      <c r="F10" s="40">
        <v>33738</v>
      </c>
      <c r="G10" s="40">
        <v>17242</v>
      </c>
      <c r="H10" s="64">
        <v>16496</v>
      </c>
      <c r="I10" s="40">
        <v>6969</v>
      </c>
      <c r="J10" s="64">
        <v>2966</v>
      </c>
      <c r="K10" s="40">
        <v>4003</v>
      </c>
      <c r="L10" s="40">
        <f t="shared" si="0"/>
        <v>33</v>
      </c>
      <c r="M10" s="61">
        <v>24</v>
      </c>
      <c r="N10" s="61">
        <v>9</v>
      </c>
      <c r="O10" s="65"/>
      <c r="P10" s="59"/>
    </row>
    <row r="11" spans="1:16" ht="18.75" customHeight="1">
      <c r="A11" s="3"/>
      <c r="B11" s="25" t="s">
        <v>758</v>
      </c>
      <c r="C11" s="40">
        <v>7490</v>
      </c>
      <c r="D11" s="40">
        <v>3819</v>
      </c>
      <c r="E11" s="40">
        <v>3671</v>
      </c>
      <c r="F11" s="40">
        <v>33623</v>
      </c>
      <c r="G11" s="40">
        <v>17255</v>
      </c>
      <c r="H11" s="40">
        <v>16368</v>
      </c>
      <c r="I11" s="40">
        <v>8340</v>
      </c>
      <c r="J11" s="40">
        <v>3657</v>
      </c>
      <c r="K11" s="40">
        <v>4683</v>
      </c>
      <c r="L11" s="40">
        <v>33</v>
      </c>
      <c r="M11" s="61">
        <v>28</v>
      </c>
      <c r="N11" s="61">
        <v>5</v>
      </c>
      <c r="O11" s="65"/>
      <c r="P11" s="59"/>
    </row>
    <row r="12" spans="1:16" ht="18.75" customHeight="1">
      <c r="A12" s="3"/>
      <c r="B12" s="25" t="s">
        <v>1457</v>
      </c>
      <c r="C12" s="40">
        <v>7573</v>
      </c>
      <c r="D12" s="40">
        <v>3898</v>
      </c>
      <c r="E12" s="40">
        <v>3675</v>
      </c>
      <c r="F12" s="40">
        <v>32084</v>
      </c>
      <c r="G12" s="40">
        <v>16200</v>
      </c>
      <c r="H12" s="40">
        <v>15884</v>
      </c>
      <c r="I12" s="40">
        <v>9969</v>
      </c>
      <c r="J12" s="40">
        <v>4519</v>
      </c>
      <c r="K12" s="40">
        <v>5450</v>
      </c>
      <c r="L12" s="40">
        <v>329</v>
      </c>
      <c r="M12" s="61">
        <v>190</v>
      </c>
      <c r="N12" s="61">
        <v>139</v>
      </c>
      <c r="O12" s="65"/>
      <c r="P12" s="59"/>
    </row>
    <row r="13" spans="1:16" ht="20.25" customHeight="1">
      <c r="A13" s="3"/>
      <c r="B13" s="1108" t="s">
        <v>1197</v>
      </c>
      <c r="C13" s="1108"/>
      <c r="D13" s="1108"/>
      <c r="E13" s="1108"/>
      <c r="F13" s="1108"/>
      <c r="G13" s="65"/>
      <c r="H13" s="65"/>
      <c r="I13" s="65"/>
      <c r="J13" s="66"/>
      <c r="K13" s="65"/>
      <c r="L13" s="65"/>
      <c r="P13" s="67"/>
    </row>
    <row r="14" spans="1:16" ht="18.75" customHeight="1">
      <c r="A14" s="6"/>
      <c r="G14" s="8"/>
      <c r="H14" s="8"/>
      <c r="I14" s="8"/>
      <c r="J14" s="8"/>
      <c r="K14" s="8"/>
      <c r="L14" s="8"/>
      <c r="M14" s="8"/>
      <c r="N14" s="8"/>
      <c r="O14" s="8"/>
      <c r="P14" s="8"/>
    </row>
    <row r="15" spans="1:16" ht="18.75" customHeight="1">
      <c r="A15" s="6"/>
      <c r="B15" s="8"/>
      <c r="C15" s="8"/>
      <c r="D15" s="8"/>
      <c r="E15" s="8"/>
      <c r="F15" s="8"/>
      <c r="G15" s="8"/>
      <c r="H15" s="8"/>
      <c r="I15" s="8"/>
      <c r="J15" s="59"/>
      <c r="K15" s="59"/>
      <c r="L15" s="8"/>
      <c r="M15" s="59"/>
      <c r="N15" s="59"/>
      <c r="O15" s="59"/>
      <c r="P15" s="59"/>
    </row>
    <row r="16" spans="1:16" ht="18.75" customHeight="1">
      <c r="A16" s="6"/>
      <c r="B16" s="8"/>
      <c r="C16" s="8"/>
      <c r="D16" s="8"/>
      <c r="E16" s="8"/>
      <c r="F16" s="8"/>
      <c r="G16" s="8"/>
      <c r="H16" s="8"/>
      <c r="I16" s="8"/>
      <c r="J16" s="8"/>
      <c r="K16" s="8"/>
      <c r="L16" s="63"/>
      <c r="M16" s="59"/>
      <c r="N16" s="59"/>
      <c r="O16" s="8"/>
      <c r="P16" s="8"/>
    </row>
    <row r="17" spans="1:23" ht="18.75" customHeight="1">
      <c r="A17" s="6"/>
      <c r="B17" s="32"/>
      <c r="C17" s="65"/>
      <c r="D17" s="65"/>
      <c r="E17" s="65"/>
      <c r="F17" s="65"/>
      <c r="G17" s="65"/>
      <c r="H17" s="65"/>
      <c r="I17" s="65"/>
      <c r="J17" s="65"/>
      <c r="K17" s="65"/>
      <c r="L17" s="65"/>
      <c r="M17" s="59"/>
      <c r="N17" s="59"/>
      <c r="O17" s="65"/>
      <c r="P17" s="65"/>
    </row>
    <row r="18" spans="1:23" ht="18.75" customHeight="1">
      <c r="A18" s="6"/>
      <c r="B18" s="32"/>
      <c r="C18" s="65"/>
      <c r="D18" s="65"/>
      <c r="E18" s="65"/>
      <c r="F18" s="65"/>
      <c r="G18" s="65"/>
      <c r="H18" s="65"/>
      <c r="I18" s="65"/>
      <c r="J18" s="65"/>
      <c r="K18" s="65"/>
      <c r="L18" s="65"/>
      <c r="M18" s="59"/>
      <c r="N18" s="59"/>
      <c r="O18" s="65"/>
      <c r="P18" s="65"/>
    </row>
    <row r="19" spans="1:23" ht="18.75" customHeight="1">
      <c r="A19" s="3"/>
      <c r="B19" s="32"/>
      <c r="C19" s="65"/>
      <c r="D19" s="65"/>
      <c r="E19" s="65"/>
      <c r="F19" s="65"/>
      <c r="G19" s="65"/>
      <c r="H19" s="65"/>
      <c r="I19" s="65"/>
      <c r="J19" s="65"/>
      <c r="K19" s="65"/>
      <c r="L19" s="65"/>
      <c r="M19" s="59"/>
      <c r="N19" s="59"/>
      <c r="O19" s="65"/>
      <c r="P19" s="65"/>
    </row>
    <row r="20" spans="1:23" ht="18.75" customHeight="1">
      <c r="A20" s="3"/>
      <c r="B20" s="32"/>
      <c r="C20" s="65"/>
      <c r="D20" s="65"/>
      <c r="E20" s="65"/>
      <c r="F20" s="65"/>
      <c r="G20" s="65"/>
      <c r="H20" s="65"/>
      <c r="I20" s="65"/>
      <c r="J20" s="65"/>
      <c r="K20" s="65"/>
      <c r="L20" s="65"/>
      <c r="M20" s="59"/>
      <c r="N20" s="59"/>
      <c r="O20" s="65"/>
      <c r="P20" s="65"/>
      <c r="Q20" s="65"/>
      <c r="R20" s="65"/>
      <c r="S20" s="65"/>
      <c r="T20" s="65"/>
      <c r="U20" s="59"/>
      <c r="V20" s="59"/>
      <c r="W20" s="68"/>
    </row>
    <row r="21" spans="1:23" ht="18.75" customHeight="1">
      <c r="A21" s="3"/>
      <c r="B21" s="32"/>
      <c r="C21" s="65"/>
      <c r="D21" s="65"/>
      <c r="E21" s="65"/>
      <c r="F21" s="65"/>
      <c r="G21" s="65"/>
      <c r="H21" s="65"/>
      <c r="I21" s="65"/>
      <c r="J21" s="65"/>
      <c r="K21" s="65"/>
      <c r="L21" s="65"/>
      <c r="M21" s="59"/>
      <c r="N21" s="59"/>
      <c r="O21" s="65"/>
      <c r="P21" s="65"/>
      <c r="Q21" s="65"/>
      <c r="R21" s="65"/>
      <c r="S21" s="65"/>
      <c r="T21" s="65"/>
      <c r="U21" s="59"/>
      <c r="V21" s="59"/>
      <c r="W21" s="68"/>
    </row>
    <row r="22" spans="1:23" ht="18.75" customHeight="1">
      <c r="A22" s="3"/>
      <c r="B22" s="32"/>
      <c r="C22" s="65"/>
      <c r="D22" s="65"/>
      <c r="E22" s="65"/>
      <c r="F22" s="65"/>
      <c r="G22" s="65"/>
      <c r="H22" s="65"/>
      <c r="I22" s="65"/>
      <c r="J22" s="65"/>
      <c r="K22" s="65"/>
      <c r="L22" s="65"/>
      <c r="M22" s="59"/>
      <c r="N22" s="59"/>
      <c r="O22" s="65"/>
      <c r="P22" s="65"/>
      <c r="Q22" s="59"/>
      <c r="R22" s="59"/>
      <c r="S22" s="59"/>
      <c r="T22" s="59"/>
      <c r="U22" s="59"/>
      <c r="V22" s="59"/>
    </row>
    <row r="23" spans="1:23" ht="14.1" customHeight="1">
      <c r="A23" s="3"/>
      <c r="B23" s="6"/>
      <c r="C23" s="6"/>
      <c r="D23" s="8"/>
      <c r="E23" s="8"/>
      <c r="F23" s="8"/>
      <c r="G23" s="8"/>
      <c r="H23" s="8"/>
      <c r="I23" s="8"/>
      <c r="J23" s="8"/>
      <c r="K23" s="8"/>
      <c r="L23" s="8"/>
      <c r="O23" s="59"/>
      <c r="P23" s="59"/>
    </row>
    <row r="24" spans="1:23" ht="14.1" customHeight="1">
      <c r="A24" s="3"/>
      <c r="B24" s="6"/>
      <c r="C24" s="6"/>
      <c r="D24" s="8"/>
      <c r="E24" s="8"/>
      <c r="F24" s="8"/>
      <c r="G24" s="8"/>
      <c r="H24" s="8"/>
      <c r="I24" s="8"/>
      <c r="J24" s="8"/>
      <c r="K24" s="8"/>
      <c r="L24" s="8"/>
    </row>
    <row r="25" spans="1:23" ht="18.75" customHeight="1">
      <c r="B25" s="2"/>
      <c r="C25" s="2"/>
    </row>
    <row r="26" spans="1:23" ht="18.75" customHeight="1">
      <c r="B26" s="2"/>
      <c r="C26" s="2"/>
    </row>
    <row r="27" spans="1:23" ht="18.75" customHeight="1">
      <c r="B27" s="2"/>
      <c r="C27" s="2"/>
    </row>
    <row r="28" spans="1:23" ht="18.75" customHeight="1">
      <c r="B28" s="2"/>
      <c r="C28" s="2"/>
    </row>
    <row r="29" spans="1:23" ht="18.75" customHeight="1">
      <c r="B29" s="2"/>
      <c r="C29" s="2"/>
    </row>
    <row r="30" spans="1:23" ht="18.75" customHeight="1">
      <c r="B30" s="2"/>
      <c r="C30" s="2"/>
    </row>
    <row r="31" spans="1:23" ht="18.75" customHeight="1">
      <c r="B31" s="2"/>
      <c r="C31" s="2"/>
    </row>
    <row r="32" spans="1:23" ht="18.75" customHeight="1">
      <c r="B32" s="2"/>
      <c r="C32" s="69"/>
    </row>
    <row r="33" spans="2:2" ht="18.75" customHeight="1">
      <c r="B33" s="2"/>
    </row>
    <row r="34" spans="2:2" ht="18.75" customHeight="1">
      <c r="B34" s="2"/>
    </row>
    <row r="35" spans="2:2" ht="18.75" customHeight="1">
      <c r="B35" s="2"/>
    </row>
    <row r="62" spans="11:11">
      <c r="K62" s="70"/>
    </row>
  </sheetData>
  <mergeCells count="7">
    <mergeCell ref="B13:F13"/>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zoomScaleNormal="100" workbookViewId="0">
      <selection activeCell="B2" sqref="B2"/>
    </sheetView>
  </sheetViews>
  <sheetFormatPr defaultRowHeight="13.5"/>
  <cols>
    <col min="1" max="1" width="1.25" style="21" customWidth="1"/>
    <col min="2" max="2" width="15" style="21" customWidth="1"/>
    <col min="3" max="3" width="8.375" style="21" customWidth="1"/>
    <col min="4" max="4" width="8.625" style="21" bestFit="1" customWidth="1"/>
    <col min="5" max="5" width="7.25" style="21" customWidth="1"/>
    <col min="6" max="6" width="8.375" style="21" customWidth="1"/>
    <col min="7" max="8" width="7.25" style="21" customWidth="1"/>
    <col min="9" max="9" width="8.375" style="21" customWidth="1"/>
    <col min="10" max="11" width="7.2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2" s="427" customFormat="1" ht="26.25" customHeight="1">
      <c r="A1" s="425" t="s">
        <v>218</v>
      </c>
      <c r="B1" s="429"/>
      <c r="C1" s="429"/>
      <c r="D1" s="429"/>
      <c r="E1" s="429"/>
      <c r="F1" s="429"/>
      <c r="G1" s="429"/>
      <c r="H1" s="429"/>
      <c r="I1" s="429"/>
      <c r="J1" s="429"/>
      <c r="K1" s="429"/>
      <c r="L1" s="429"/>
      <c r="M1" s="429"/>
      <c r="N1" s="429"/>
      <c r="O1" s="429"/>
      <c r="P1" s="429"/>
      <c r="Q1" s="429"/>
      <c r="R1" s="429"/>
      <c r="S1" s="429"/>
      <c r="T1" s="429"/>
      <c r="U1" s="428"/>
      <c r="V1" s="428"/>
      <c r="W1" s="428"/>
      <c r="X1" s="428"/>
      <c r="Y1" s="428"/>
      <c r="Z1" s="428"/>
      <c r="AA1" s="428"/>
      <c r="AB1" s="428"/>
      <c r="AC1" s="428"/>
      <c r="AD1" s="428"/>
      <c r="AE1" s="428"/>
      <c r="AF1" s="428"/>
    </row>
    <row r="2" spans="1:32" ht="18.75" customHeight="1">
      <c r="B2" s="2"/>
      <c r="C2" s="39"/>
      <c r="F2" s="1109"/>
      <c r="G2" s="1109"/>
      <c r="H2" s="1109"/>
      <c r="I2" s="1109" t="s">
        <v>219</v>
      </c>
      <c r="J2" s="1109"/>
      <c r="K2" s="1109"/>
    </row>
    <row r="3" spans="1:32" ht="18.75" customHeight="1">
      <c r="B3" s="900" t="s">
        <v>1957</v>
      </c>
      <c r="C3" s="905" t="s">
        <v>1812</v>
      </c>
      <c r="D3" s="906"/>
      <c r="E3" s="908"/>
      <c r="F3" s="905" t="s">
        <v>758</v>
      </c>
      <c r="G3" s="906"/>
      <c r="H3" s="908"/>
      <c r="I3" s="905" t="s">
        <v>1457</v>
      </c>
      <c r="J3" s="906"/>
      <c r="K3" s="908"/>
    </row>
    <row r="4" spans="1:32" ht="18.75" customHeight="1">
      <c r="B4" s="900"/>
      <c r="C4" s="5" t="s">
        <v>1820</v>
      </c>
      <c r="D4" s="5" t="s">
        <v>1821</v>
      </c>
      <c r="E4" s="5" t="s">
        <v>1899</v>
      </c>
      <c r="F4" s="5" t="s">
        <v>1820</v>
      </c>
      <c r="G4" s="5" t="s">
        <v>1821</v>
      </c>
      <c r="H4" s="5" t="s">
        <v>1899</v>
      </c>
      <c r="I4" s="5" t="s">
        <v>1820</v>
      </c>
      <c r="J4" s="5" t="s">
        <v>1821</v>
      </c>
      <c r="K4" s="5" t="s">
        <v>1899</v>
      </c>
    </row>
    <row r="5" spans="1:32" ht="18.75" customHeight="1">
      <c r="B5" s="71" t="s">
        <v>1820</v>
      </c>
      <c r="C5" s="72">
        <v>25298</v>
      </c>
      <c r="D5" s="72">
        <v>15274</v>
      </c>
      <c r="E5" s="72">
        <v>10024</v>
      </c>
      <c r="F5" s="72">
        <v>25380</v>
      </c>
      <c r="G5" s="72">
        <v>15144</v>
      </c>
      <c r="H5" s="72">
        <v>10236</v>
      </c>
      <c r="I5" s="72">
        <v>24790</v>
      </c>
      <c r="J5" s="72">
        <v>14495</v>
      </c>
      <c r="K5" s="72">
        <v>10295</v>
      </c>
    </row>
    <row r="6" spans="1:32" ht="18.75" customHeight="1">
      <c r="B6" s="71" t="s">
        <v>2089</v>
      </c>
      <c r="C6" s="72">
        <f>D6+E6</f>
        <v>1167</v>
      </c>
      <c r="D6" s="72">
        <v>627</v>
      </c>
      <c r="E6" s="72">
        <v>540</v>
      </c>
      <c r="F6" s="72">
        <v>1235</v>
      </c>
      <c r="G6" s="72">
        <v>712</v>
      </c>
      <c r="H6" s="72">
        <v>32</v>
      </c>
      <c r="I6" s="72">
        <v>914</v>
      </c>
      <c r="J6" s="72">
        <v>559</v>
      </c>
      <c r="K6" s="72">
        <v>355</v>
      </c>
    </row>
    <row r="7" spans="1:32" ht="18.75" customHeight="1">
      <c r="B7" s="73" t="s">
        <v>2082</v>
      </c>
      <c r="C7" s="82">
        <f>D7+E7</f>
        <v>1149</v>
      </c>
      <c r="D7" s="82">
        <v>614</v>
      </c>
      <c r="E7" s="82">
        <v>535</v>
      </c>
      <c r="F7" s="82">
        <v>1222</v>
      </c>
      <c r="G7" s="82">
        <v>705</v>
      </c>
      <c r="H7" s="82">
        <v>32</v>
      </c>
      <c r="I7" s="82">
        <v>902</v>
      </c>
      <c r="J7" s="82">
        <v>552</v>
      </c>
      <c r="K7" s="82">
        <v>350</v>
      </c>
    </row>
    <row r="8" spans="1:32" ht="18.75" customHeight="1">
      <c r="B8" s="73" t="s">
        <v>2083</v>
      </c>
      <c r="C8" s="82">
        <f>D8+E8</f>
        <v>4</v>
      </c>
      <c r="D8" s="82">
        <v>3</v>
      </c>
      <c r="E8" s="82">
        <v>1</v>
      </c>
      <c r="F8" s="82" t="s">
        <v>1670</v>
      </c>
      <c r="G8" s="82" t="s">
        <v>1670</v>
      </c>
      <c r="H8" s="82" t="s">
        <v>1670</v>
      </c>
      <c r="I8" s="82">
        <v>5</v>
      </c>
      <c r="J8" s="82">
        <v>3</v>
      </c>
      <c r="K8" s="82">
        <v>2</v>
      </c>
    </row>
    <row r="9" spans="1:32" ht="18.75" customHeight="1">
      <c r="B9" s="73" t="s">
        <v>2084</v>
      </c>
      <c r="C9" s="82">
        <v>14</v>
      </c>
      <c r="D9" s="82">
        <v>10</v>
      </c>
      <c r="E9" s="82">
        <v>4</v>
      </c>
      <c r="F9" s="82">
        <v>13</v>
      </c>
      <c r="G9" s="82">
        <v>7</v>
      </c>
      <c r="H9" s="82">
        <v>6</v>
      </c>
      <c r="I9" s="82">
        <v>7</v>
      </c>
      <c r="J9" s="82">
        <v>4</v>
      </c>
      <c r="K9" s="82">
        <v>3</v>
      </c>
    </row>
    <row r="10" spans="1:32" ht="18.75" customHeight="1">
      <c r="B10" s="71" t="s">
        <v>2054</v>
      </c>
      <c r="C10" s="72">
        <f t="shared" ref="C10:C29" si="0">D10+E10</f>
        <v>10549</v>
      </c>
      <c r="D10" s="72">
        <v>7682</v>
      </c>
      <c r="E10" s="72">
        <v>2867</v>
      </c>
      <c r="F10" s="72">
        <v>9224</v>
      </c>
      <c r="G10" s="72">
        <v>6935</v>
      </c>
      <c r="H10" s="72">
        <v>1963</v>
      </c>
      <c r="I10" s="72">
        <f>SUM(I11:I13)</f>
        <v>8761</v>
      </c>
      <c r="J10" s="72">
        <f>SUM(J11:J13)</f>
        <v>6588</v>
      </c>
      <c r="K10" s="72">
        <f>SUM(K11:K13)</f>
        <v>2173</v>
      </c>
    </row>
    <row r="11" spans="1:32" ht="18.75" customHeight="1">
      <c r="B11" s="61" t="s">
        <v>2085</v>
      </c>
      <c r="C11" s="82">
        <f t="shared" si="0"/>
        <v>11</v>
      </c>
      <c r="D11" s="82">
        <v>8</v>
      </c>
      <c r="E11" s="82">
        <v>3</v>
      </c>
      <c r="F11" s="82">
        <v>3</v>
      </c>
      <c r="G11" s="82">
        <v>3</v>
      </c>
      <c r="H11" s="82" t="s">
        <v>2129</v>
      </c>
      <c r="I11" s="82">
        <v>8</v>
      </c>
      <c r="J11" s="82">
        <v>6</v>
      </c>
      <c r="K11" s="82">
        <v>2</v>
      </c>
    </row>
    <row r="12" spans="1:32" ht="18.75" customHeight="1">
      <c r="B12" s="61" t="s">
        <v>2087</v>
      </c>
      <c r="C12" s="82">
        <f t="shared" si="0"/>
        <v>2004</v>
      </c>
      <c r="D12" s="82">
        <v>1664</v>
      </c>
      <c r="E12" s="82">
        <v>340</v>
      </c>
      <c r="F12" s="82">
        <v>1667</v>
      </c>
      <c r="G12" s="82">
        <v>1354</v>
      </c>
      <c r="H12" s="82">
        <v>313</v>
      </c>
      <c r="I12" s="82">
        <v>1418</v>
      </c>
      <c r="J12" s="82">
        <v>1148</v>
      </c>
      <c r="K12" s="82">
        <v>270</v>
      </c>
    </row>
    <row r="13" spans="1:32" ht="18.75" customHeight="1">
      <c r="B13" s="61" t="s">
        <v>2088</v>
      </c>
      <c r="C13" s="82">
        <f t="shared" si="0"/>
        <v>8534</v>
      </c>
      <c r="D13" s="82">
        <v>6010</v>
      </c>
      <c r="E13" s="82">
        <v>2524</v>
      </c>
      <c r="F13" s="82">
        <v>7554</v>
      </c>
      <c r="G13" s="82">
        <v>5578</v>
      </c>
      <c r="H13" s="82">
        <v>1976</v>
      </c>
      <c r="I13" s="82">
        <v>7335</v>
      </c>
      <c r="J13" s="82">
        <v>5434</v>
      </c>
      <c r="K13" s="82">
        <v>1901</v>
      </c>
    </row>
    <row r="14" spans="1:32" ht="18.75" customHeight="1">
      <c r="B14" s="74" t="s">
        <v>431</v>
      </c>
      <c r="C14" s="72">
        <f t="shared" si="0"/>
        <v>13337</v>
      </c>
      <c r="D14" s="72">
        <v>6827</v>
      </c>
      <c r="E14" s="72">
        <v>6510</v>
      </c>
      <c r="F14" s="72">
        <v>14583</v>
      </c>
      <c r="G14" s="72">
        <v>7283</v>
      </c>
      <c r="H14" s="72">
        <v>6514</v>
      </c>
      <c r="I14" s="72">
        <f>SUM(I15:I28)</f>
        <v>13883</v>
      </c>
      <c r="J14" s="72">
        <f>SUM(J15:J28)</f>
        <v>6685</v>
      </c>
      <c r="K14" s="72">
        <v>7198</v>
      </c>
    </row>
    <row r="15" spans="1:32" ht="29.25" customHeight="1">
      <c r="B15" s="75" t="s">
        <v>760</v>
      </c>
      <c r="C15" s="82">
        <f t="shared" si="0"/>
        <v>129</v>
      </c>
      <c r="D15" s="82">
        <v>108</v>
      </c>
      <c r="E15" s="82">
        <v>21</v>
      </c>
      <c r="F15" s="82">
        <v>122</v>
      </c>
      <c r="G15" s="82">
        <v>108</v>
      </c>
      <c r="H15" s="82">
        <v>14</v>
      </c>
      <c r="I15" s="82">
        <v>93</v>
      </c>
      <c r="J15" s="82">
        <v>81</v>
      </c>
      <c r="K15" s="82">
        <v>12</v>
      </c>
    </row>
    <row r="16" spans="1:32" ht="18.75" customHeight="1">
      <c r="B16" s="61" t="s">
        <v>1106</v>
      </c>
      <c r="C16" s="1112">
        <f t="shared" si="0"/>
        <v>1446</v>
      </c>
      <c r="D16" s="1112">
        <v>1024</v>
      </c>
      <c r="E16" s="1112">
        <v>422</v>
      </c>
      <c r="F16" s="1112">
        <v>1626</v>
      </c>
      <c r="G16" s="1112">
        <v>1153</v>
      </c>
      <c r="H16" s="1112">
        <v>473</v>
      </c>
      <c r="I16" s="82">
        <v>327</v>
      </c>
      <c r="J16" s="82">
        <v>242</v>
      </c>
      <c r="K16" s="82">
        <v>85</v>
      </c>
    </row>
    <row r="17" spans="2:11" ht="18.75" customHeight="1">
      <c r="B17" s="61" t="s">
        <v>1105</v>
      </c>
      <c r="C17" s="1113"/>
      <c r="D17" s="1113"/>
      <c r="E17" s="1113"/>
      <c r="F17" s="1113"/>
      <c r="G17" s="1113"/>
      <c r="H17" s="1113"/>
      <c r="I17" s="82">
        <v>1285</v>
      </c>
      <c r="J17" s="82">
        <v>876</v>
      </c>
      <c r="K17" s="82">
        <v>409</v>
      </c>
    </row>
    <row r="18" spans="2:11" ht="29.25" customHeight="1">
      <c r="B18" s="75" t="s">
        <v>794</v>
      </c>
      <c r="C18" s="82">
        <f t="shared" si="0"/>
        <v>4456</v>
      </c>
      <c r="D18" s="82">
        <v>2103</v>
      </c>
      <c r="E18" s="82">
        <v>2353</v>
      </c>
      <c r="F18" s="82">
        <v>4577</v>
      </c>
      <c r="G18" s="82">
        <v>2106</v>
      </c>
      <c r="H18" s="82">
        <v>2471</v>
      </c>
      <c r="I18" s="82">
        <v>3468</v>
      </c>
      <c r="J18" s="82">
        <v>1689</v>
      </c>
      <c r="K18" s="82">
        <v>1779</v>
      </c>
    </row>
    <row r="19" spans="2:11" ht="18.75" customHeight="1">
      <c r="B19" s="61" t="s">
        <v>795</v>
      </c>
      <c r="C19" s="82">
        <f t="shared" si="0"/>
        <v>540</v>
      </c>
      <c r="D19" s="82">
        <v>260</v>
      </c>
      <c r="E19" s="82">
        <v>280</v>
      </c>
      <c r="F19" s="82">
        <v>532</v>
      </c>
      <c r="G19" s="82">
        <v>231</v>
      </c>
      <c r="H19" s="82">
        <v>301</v>
      </c>
      <c r="I19" s="82">
        <v>483</v>
      </c>
      <c r="J19" s="82">
        <v>204</v>
      </c>
      <c r="K19" s="82">
        <v>279</v>
      </c>
    </row>
    <row r="20" spans="2:11" ht="18.75" customHeight="1">
      <c r="B20" s="61" t="s">
        <v>796</v>
      </c>
      <c r="C20" s="82">
        <f t="shared" si="0"/>
        <v>180</v>
      </c>
      <c r="D20" s="82">
        <v>118</v>
      </c>
      <c r="E20" s="82">
        <v>62</v>
      </c>
      <c r="F20" s="82">
        <v>211</v>
      </c>
      <c r="G20" s="82">
        <v>127</v>
      </c>
      <c r="H20" s="82">
        <v>84</v>
      </c>
      <c r="I20" s="82">
        <v>276</v>
      </c>
      <c r="J20" s="82">
        <v>177</v>
      </c>
      <c r="K20" s="82">
        <v>99</v>
      </c>
    </row>
    <row r="21" spans="2:11" ht="27">
      <c r="B21" s="75" t="s">
        <v>513</v>
      </c>
      <c r="C21" s="730"/>
      <c r="D21" s="730"/>
      <c r="E21" s="730"/>
      <c r="F21" s="730"/>
      <c r="G21" s="730"/>
      <c r="H21" s="730"/>
      <c r="I21" s="82">
        <v>684</v>
      </c>
      <c r="J21" s="82">
        <v>460</v>
      </c>
      <c r="K21" s="82">
        <v>224</v>
      </c>
    </row>
    <row r="22" spans="2:11" ht="27">
      <c r="B22" s="75" t="s">
        <v>1947</v>
      </c>
      <c r="C22" s="730"/>
      <c r="D22" s="730"/>
      <c r="E22" s="730"/>
      <c r="F22" s="82">
        <v>903</v>
      </c>
      <c r="G22" s="82">
        <v>331</v>
      </c>
      <c r="H22" s="82">
        <v>572</v>
      </c>
      <c r="I22" s="82">
        <v>1030</v>
      </c>
      <c r="J22" s="82">
        <v>347</v>
      </c>
      <c r="K22" s="82">
        <v>683</v>
      </c>
    </row>
    <row r="23" spans="2:11" ht="27">
      <c r="B23" s="75" t="s">
        <v>1948</v>
      </c>
      <c r="C23" s="730"/>
      <c r="D23" s="730"/>
      <c r="E23" s="730"/>
      <c r="F23" s="730"/>
      <c r="G23" s="730"/>
      <c r="H23" s="730"/>
      <c r="I23" s="82">
        <v>676</v>
      </c>
      <c r="J23" s="82">
        <v>254</v>
      </c>
      <c r="K23" s="82">
        <v>422</v>
      </c>
    </row>
    <row r="24" spans="2:11" ht="27">
      <c r="B24" s="75" t="s">
        <v>1949</v>
      </c>
      <c r="C24" s="730"/>
      <c r="D24" s="730"/>
      <c r="E24" s="730"/>
      <c r="F24" s="82">
        <v>1095</v>
      </c>
      <c r="G24" s="82">
        <v>444</v>
      </c>
      <c r="H24" s="82">
        <v>651</v>
      </c>
      <c r="I24" s="82">
        <v>1062</v>
      </c>
      <c r="J24" s="82">
        <v>418</v>
      </c>
      <c r="K24" s="82">
        <v>644</v>
      </c>
    </row>
    <row r="25" spans="2:11" ht="18.75" customHeight="1">
      <c r="B25" s="75" t="s">
        <v>1950</v>
      </c>
      <c r="C25" s="730"/>
      <c r="D25" s="730"/>
      <c r="E25" s="730"/>
      <c r="F25" s="82">
        <v>1923</v>
      </c>
      <c r="G25" s="82">
        <v>416</v>
      </c>
      <c r="H25" s="82">
        <v>1507</v>
      </c>
      <c r="I25" s="82">
        <v>2292</v>
      </c>
      <c r="J25" s="82">
        <v>483</v>
      </c>
      <c r="K25" s="82">
        <v>1809</v>
      </c>
    </row>
    <row r="26" spans="2:11" ht="27">
      <c r="B26" s="75" t="s">
        <v>1951</v>
      </c>
      <c r="C26" s="730"/>
      <c r="D26" s="730"/>
      <c r="E26" s="730"/>
      <c r="F26" s="82">
        <v>273</v>
      </c>
      <c r="G26" s="82">
        <v>163</v>
      </c>
      <c r="H26" s="82">
        <v>110</v>
      </c>
      <c r="I26" s="82">
        <v>140</v>
      </c>
      <c r="J26" s="82">
        <v>76</v>
      </c>
      <c r="K26" s="82">
        <v>64</v>
      </c>
    </row>
    <row r="27" spans="2:11" ht="40.5">
      <c r="B27" s="75" t="s">
        <v>1952</v>
      </c>
      <c r="C27" s="82">
        <v>5807</v>
      </c>
      <c r="D27" s="82">
        <v>2605</v>
      </c>
      <c r="E27" s="82">
        <v>3202</v>
      </c>
      <c r="F27" s="82">
        <v>3465</v>
      </c>
      <c r="G27" s="82">
        <v>1960</v>
      </c>
      <c r="H27" s="82">
        <v>1505</v>
      </c>
      <c r="I27" s="82">
        <v>1291</v>
      </c>
      <c r="J27" s="82">
        <v>797</v>
      </c>
      <c r="K27" s="82">
        <v>494</v>
      </c>
    </row>
    <row r="28" spans="2:11" ht="18.75" customHeight="1">
      <c r="B28" s="61" t="s">
        <v>797</v>
      </c>
      <c r="C28" s="82">
        <f t="shared" si="0"/>
        <v>779</v>
      </c>
      <c r="D28" s="82">
        <v>609</v>
      </c>
      <c r="E28" s="82">
        <v>170</v>
      </c>
      <c r="F28" s="82">
        <v>759</v>
      </c>
      <c r="G28" s="82">
        <v>575</v>
      </c>
      <c r="H28" s="82">
        <v>184</v>
      </c>
      <c r="I28" s="82">
        <v>776</v>
      </c>
      <c r="J28" s="82">
        <v>581</v>
      </c>
      <c r="K28" s="82">
        <v>195</v>
      </c>
    </row>
    <row r="29" spans="2:11" ht="18.75" customHeight="1">
      <c r="B29" s="61" t="s">
        <v>584</v>
      </c>
      <c r="C29" s="82">
        <f t="shared" si="0"/>
        <v>245</v>
      </c>
      <c r="D29" s="82">
        <v>138</v>
      </c>
      <c r="E29" s="82">
        <v>107</v>
      </c>
      <c r="F29" s="82">
        <v>338</v>
      </c>
      <c r="G29" s="82">
        <v>214</v>
      </c>
      <c r="H29" s="82">
        <v>124</v>
      </c>
      <c r="I29" s="82">
        <v>1232</v>
      </c>
      <c r="J29" s="82">
        <v>663</v>
      </c>
      <c r="K29" s="82">
        <v>569</v>
      </c>
    </row>
    <row r="30" spans="2:11">
      <c r="C30" s="76"/>
      <c r="F30" s="76"/>
      <c r="I30" s="76"/>
    </row>
    <row r="31" spans="2:11" ht="16.5" customHeight="1">
      <c r="B31" s="39" t="s">
        <v>585</v>
      </c>
      <c r="E31" s="8"/>
    </row>
    <row r="32" spans="2:11" ht="16.5" customHeight="1">
      <c r="B32" s="32"/>
      <c r="C32" s="8"/>
      <c r="D32" s="8"/>
      <c r="E32" s="8"/>
    </row>
    <row r="33" spans="2:5" ht="16.5" customHeight="1">
      <c r="B33" s="2"/>
      <c r="C33" s="8"/>
      <c r="D33" s="8"/>
      <c r="E33" s="8"/>
    </row>
    <row r="34" spans="2:5" ht="16.5" customHeight="1">
      <c r="B34" s="77"/>
      <c r="C34" s="78"/>
      <c r="D34" s="78"/>
      <c r="E34" s="78"/>
    </row>
    <row r="35" spans="2:5" ht="16.5" customHeight="1">
      <c r="B35" s="77"/>
      <c r="C35" s="78"/>
      <c r="D35" s="78"/>
      <c r="E35" s="78"/>
    </row>
    <row r="36" spans="2:5" ht="16.5" customHeight="1">
      <c r="B36" s="2"/>
      <c r="C36" s="79"/>
      <c r="D36" s="79"/>
      <c r="E36" s="79"/>
    </row>
    <row r="37" spans="2:5" ht="16.5" customHeight="1">
      <c r="B37" s="2"/>
      <c r="C37" s="79"/>
      <c r="D37" s="79"/>
      <c r="E37" s="65"/>
    </row>
    <row r="38" spans="2:5" ht="16.5" customHeight="1">
      <c r="B38" s="2"/>
      <c r="C38" s="65"/>
      <c r="D38" s="65"/>
      <c r="E38" s="65"/>
    </row>
    <row r="39" spans="2:5" ht="16.5" customHeight="1">
      <c r="B39" s="77"/>
      <c r="C39" s="78"/>
      <c r="D39" s="78"/>
      <c r="E39" s="78"/>
    </row>
    <row r="40" spans="2:5" ht="16.5" customHeight="1">
      <c r="B40" s="59"/>
      <c r="C40" s="79"/>
      <c r="D40" s="79"/>
      <c r="E40" s="79"/>
    </row>
    <row r="41" spans="2:5" ht="16.5" customHeight="1">
      <c r="B41" s="59"/>
      <c r="C41" s="79"/>
      <c r="D41" s="79"/>
      <c r="E41" s="79"/>
    </row>
    <row r="42" spans="2:5" ht="16.5" customHeight="1">
      <c r="B42" s="59"/>
      <c r="C42" s="79"/>
      <c r="D42" s="79"/>
      <c r="E42" s="79"/>
    </row>
    <row r="43" spans="2:5" ht="16.5" customHeight="1">
      <c r="B43" s="80"/>
      <c r="C43" s="78"/>
      <c r="D43" s="78"/>
      <c r="E43" s="78"/>
    </row>
    <row r="44" spans="2:5">
      <c r="B44" s="81"/>
      <c r="C44" s="79"/>
      <c r="D44" s="79"/>
      <c r="E44" s="79"/>
    </row>
    <row r="45" spans="2:5" ht="16.5" customHeight="1">
      <c r="B45" s="59"/>
      <c r="C45" s="79"/>
      <c r="D45" s="79"/>
      <c r="E45" s="79"/>
    </row>
    <row r="46" spans="2:5">
      <c r="B46" s="81"/>
      <c r="C46" s="79"/>
      <c r="D46" s="79"/>
      <c r="E46" s="79"/>
    </row>
    <row r="47" spans="2:5" ht="16.5" customHeight="1">
      <c r="B47" s="59"/>
      <c r="C47" s="79"/>
      <c r="D47" s="79"/>
      <c r="E47" s="79"/>
    </row>
    <row r="48" spans="2:5" ht="16.5" customHeight="1">
      <c r="B48" s="59"/>
      <c r="C48" s="79"/>
      <c r="D48" s="79"/>
      <c r="E48" s="79"/>
    </row>
    <row r="49" spans="2:5" ht="16.5" customHeight="1">
      <c r="B49" s="59"/>
      <c r="C49" s="79"/>
      <c r="D49" s="79"/>
      <c r="E49" s="79"/>
    </row>
    <row r="50" spans="2:5" ht="16.5" customHeight="1">
      <c r="B50" s="59"/>
      <c r="C50" s="79"/>
      <c r="D50" s="79"/>
      <c r="E50" s="79"/>
    </row>
    <row r="51" spans="2:5" ht="16.5" customHeight="1">
      <c r="B51" s="59"/>
      <c r="C51" s="79"/>
      <c r="D51" s="79"/>
      <c r="E51" s="79"/>
    </row>
  </sheetData>
  <mergeCells count="12">
    <mergeCell ref="G16:G17"/>
    <mergeCell ref="H16:H17"/>
    <mergeCell ref="C16:C17"/>
    <mergeCell ref="D16:D17"/>
    <mergeCell ref="E16:E17"/>
    <mergeCell ref="F16:F17"/>
    <mergeCell ref="B3:B4"/>
    <mergeCell ref="C3:E3"/>
    <mergeCell ref="I2:K2"/>
    <mergeCell ref="I3:K3"/>
    <mergeCell ref="F2:H2"/>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6"/>
  <sheetViews>
    <sheetView zoomScaleNormal="100" workbookViewId="0">
      <selection activeCell="Q21" sqref="Q21"/>
    </sheetView>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27" customFormat="1" ht="26.25" customHeight="1">
      <c r="A1" s="425" t="s">
        <v>2220</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8.75" customHeight="1">
      <c r="B2" s="1117" t="s">
        <v>39</v>
      </c>
      <c r="C2" s="1117"/>
      <c r="D2" s="1117"/>
      <c r="E2" s="1117"/>
      <c r="F2" s="1117"/>
      <c r="G2" s="1117"/>
      <c r="H2" s="1117"/>
      <c r="I2" s="1117"/>
      <c r="J2" s="1117"/>
    </row>
    <row r="3" spans="1:35">
      <c r="B3" s="21" t="s">
        <v>1902</v>
      </c>
      <c r="G3" s="21" t="s">
        <v>1903</v>
      </c>
    </row>
    <row r="4" spans="1:35" s="3" customFormat="1" ht="16.5" customHeight="1">
      <c r="B4" s="5" t="s">
        <v>1957</v>
      </c>
      <c r="C4" s="5" t="s">
        <v>1820</v>
      </c>
      <c r="D4" s="5" t="s">
        <v>1585</v>
      </c>
      <c r="E4" s="5" t="s">
        <v>694</v>
      </c>
      <c r="G4" s="5" t="s">
        <v>1957</v>
      </c>
      <c r="H4" s="5" t="s">
        <v>1820</v>
      </c>
      <c r="I4" s="5" t="s">
        <v>1585</v>
      </c>
      <c r="J4" s="5" t="s">
        <v>694</v>
      </c>
      <c r="K4" s="8"/>
    </row>
    <row r="5" spans="1:35" ht="16.5" customHeight="1">
      <c r="B5" s="1122" t="s">
        <v>1070</v>
      </c>
      <c r="C5" s="1123">
        <v>27310</v>
      </c>
      <c r="D5" s="1114">
        <v>24790</v>
      </c>
      <c r="E5" s="1114">
        <v>2520</v>
      </c>
      <c r="G5" s="1122" t="s">
        <v>1309</v>
      </c>
      <c r="H5" s="1114">
        <v>26028</v>
      </c>
      <c r="I5" s="1114">
        <v>25236</v>
      </c>
      <c r="J5" s="1114">
        <v>792</v>
      </c>
      <c r="K5" s="59"/>
    </row>
    <row r="6" spans="1:35" ht="16.5" customHeight="1">
      <c r="B6" s="1122"/>
      <c r="C6" s="1124"/>
      <c r="D6" s="1118"/>
      <c r="E6" s="1121"/>
      <c r="G6" s="1122"/>
      <c r="H6" s="1118"/>
      <c r="I6" s="1118"/>
      <c r="J6" s="1118"/>
      <c r="K6" s="59"/>
    </row>
    <row r="7" spans="1:35" ht="16.5" customHeight="1">
      <c r="B7" s="84" t="s">
        <v>569</v>
      </c>
      <c r="C7" s="83">
        <v>10922</v>
      </c>
      <c r="D7" s="83">
        <v>10562</v>
      </c>
      <c r="E7" s="83">
        <v>360</v>
      </c>
      <c r="G7" s="84" t="s">
        <v>289</v>
      </c>
      <c r="H7" s="83">
        <v>10922</v>
      </c>
      <c r="I7" s="83">
        <v>10562</v>
      </c>
      <c r="J7" s="455">
        <v>360</v>
      </c>
      <c r="K7" s="59"/>
    </row>
    <row r="8" spans="1:35" ht="16.5" customHeight="1">
      <c r="B8" s="85" t="s">
        <v>2130</v>
      </c>
      <c r="C8" s="86">
        <v>2239</v>
      </c>
      <c r="D8" s="86">
        <v>2239</v>
      </c>
      <c r="E8" s="86" t="s">
        <v>314</v>
      </c>
      <c r="G8" s="85" t="s">
        <v>2130</v>
      </c>
      <c r="H8" s="86">
        <v>2239</v>
      </c>
      <c r="I8" s="86">
        <v>2239</v>
      </c>
      <c r="J8" s="86" t="s">
        <v>1653</v>
      </c>
      <c r="K8" s="59"/>
    </row>
    <row r="9" spans="1:35" ht="16.5" customHeight="1">
      <c r="B9" s="87" t="s">
        <v>2131</v>
      </c>
      <c r="C9" s="88">
        <v>8683</v>
      </c>
      <c r="D9" s="88">
        <v>8323</v>
      </c>
      <c r="E9" s="88">
        <v>360</v>
      </c>
      <c r="G9" s="87" t="s">
        <v>2131</v>
      </c>
      <c r="H9" s="90">
        <v>8683</v>
      </c>
      <c r="I9" s="90">
        <v>8323</v>
      </c>
      <c r="J9" s="456">
        <v>360</v>
      </c>
      <c r="K9" s="59"/>
    </row>
    <row r="10" spans="1:35" ht="16.5" customHeight="1">
      <c r="B10" s="1119" t="s">
        <v>1742</v>
      </c>
      <c r="C10" s="1123">
        <v>16182</v>
      </c>
      <c r="D10" s="1114">
        <v>14035</v>
      </c>
      <c r="E10" s="1114">
        <v>2147</v>
      </c>
      <c r="G10" s="1119" t="s">
        <v>290</v>
      </c>
      <c r="H10" s="1114">
        <v>14182</v>
      </c>
      <c r="I10" s="1114">
        <v>13860</v>
      </c>
      <c r="J10" s="1114">
        <v>322</v>
      </c>
      <c r="K10" s="59"/>
    </row>
    <row r="11" spans="1:35" ht="16.5" customHeight="1">
      <c r="B11" s="1120"/>
      <c r="C11" s="1124"/>
      <c r="D11" s="1115"/>
      <c r="E11" s="1115"/>
      <c r="G11" s="1120"/>
      <c r="H11" s="1116"/>
      <c r="I11" s="1116"/>
      <c r="J11" s="1116"/>
      <c r="K11" s="59"/>
    </row>
    <row r="12" spans="1:35" ht="16.5" customHeight="1">
      <c r="B12" s="85" t="s">
        <v>2132</v>
      </c>
      <c r="C12" s="86">
        <v>12327</v>
      </c>
      <c r="D12" s="86">
        <v>11000</v>
      </c>
      <c r="E12" s="86">
        <v>1327</v>
      </c>
      <c r="G12" s="85" t="s">
        <v>2132</v>
      </c>
      <c r="H12" s="86">
        <v>13042</v>
      </c>
      <c r="I12" s="86">
        <v>12735</v>
      </c>
      <c r="J12" s="86">
        <v>307</v>
      </c>
      <c r="K12" s="59"/>
    </row>
    <row r="13" spans="1:35" ht="16.5" customHeight="1">
      <c r="B13" s="89" t="s">
        <v>2133</v>
      </c>
      <c r="C13" s="90">
        <v>1768</v>
      </c>
      <c r="D13" s="90">
        <v>1421</v>
      </c>
      <c r="E13" s="90">
        <v>347</v>
      </c>
      <c r="G13" s="89" t="s">
        <v>2133</v>
      </c>
      <c r="H13" s="103">
        <v>1522</v>
      </c>
      <c r="I13" s="104">
        <v>1482</v>
      </c>
      <c r="J13" s="105">
        <v>40</v>
      </c>
      <c r="K13" s="59"/>
    </row>
    <row r="14" spans="1:35" ht="16.5" customHeight="1">
      <c r="B14" s="91" t="s">
        <v>2134</v>
      </c>
      <c r="C14" s="90">
        <v>487</v>
      </c>
      <c r="D14" s="90">
        <v>356</v>
      </c>
      <c r="E14" s="90">
        <v>131</v>
      </c>
      <c r="G14" s="49" t="s">
        <v>2134</v>
      </c>
      <c r="H14" s="103">
        <v>392</v>
      </c>
      <c r="I14" s="90">
        <v>366</v>
      </c>
      <c r="J14" s="105">
        <v>26</v>
      </c>
      <c r="K14" s="59"/>
    </row>
    <row r="15" spans="1:35" ht="16.5" customHeight="1">
      <c r="B15" s="91" t="s">
        <v>2135</v>
      </c>
      <c r="C15" s="90">
        <v>70</v>
      </c>
      <c r="D15" s="90">
        <v>59</v>
      </c>
      <c r="E15" s="90">
        <v>11</v>
      </c>
      <c r="G15" s="49" t="s">
        <v>2135</v>
      </c>
      <c r="H15" s="103">
        <v>89</v>
      </c>
      <c r="I15" s="90">
        <v>88</v>
      </c>
      <c r="J15" s="90">
        <v>1</v>
      </c>
      <c r="K15" s="59"/>
    </row>
    <row r="16" spans="1:35" ht="16.5" customHeight="1">
      <c r="B16" s="91" t="s">
        <v>872</v>
      </c>
      <c r="C16" s="90">
        <v>1217</v>
      </c>
      <c r="D16" s="90">
        <v>1066</v>
      </c>
      <c r="E16" s="90">
        <v>151</v>
      </c>
      <c r="G16" s="49" t="s">
        <v>872</v>
      </c>
      <c r="H16" s="103">
        <v>2254</v>
      </c>
      <c r="I16" s="90">
        <v>2196</v>
      </c>
      <c r="J16" s="105">
        <v>58</v>
      </c>
      <c r="K16" s="59"/>
    </row>
    <row r="17" spans="2:11" ht="16.5" customHeight="1">
      <c r="B17" s="91" t="s">
        <v>873</v>
      </c>
      <c r="C17" s="90">
        <v>1980</v>
      </c>
      <c r="D17" s="90">
        <v>1625</v>
      </c>
      <c r="E17" s="90">
        <v>355</v>
      </c>
      <c r="G17" s="49" t="s">
        <v>873</v>
      </c>
      <c r="H17" s="103">
        <v>1405</v>
      </c>
      <c r="I17" s="90">
        <v>1374</v>
      </c>
      <c r="J17" s="105">
        <v>31</v>
      </c>
      <c r="K17" s="59"/>
    </row>
    <row r="18" spans="2:11" ht="16.5" customHeight="1">
      <c r="B18" s="91" t="s">
        <v>902</v>
      </c>
      <c r="C18" s="90">
        <v>2536</v>
      </c>
      <c r="D18" s="90">
        <v>2309</v>
      </c>
      <c r="E18" s="90">
        <v>227</v>
      </c>
      <c r="G18" s="49" t="s">
        <v>902</v>
      </c>
      <c r="H18" s="103">
        <v>2961</v>
      </c>
      <c r="I18" s="90">
        <v>2917</v>
      </c>
      <c r="J18" s="105">
        <v>44</v>
      </c>
      <c r="K18" s="59"/>
    </row>
    <row r="19" spans="2:11" ht="16.5" customHeight="1">
      <c r="B19" s="91" t="s">
        <v>903</v>
      </c>
      <c r="C19" s="90">
        <v>1368</v>
      </c>
      <c r="D19" s="90">
        <v>1295</v>
      </c>
      <c r="E19" s="90">
        <v>73</v>
      </c>
      <c r="G19" s="49" t="s">
        <v>903</v>
      </c>
      <c r="H19" s="103">
        <v>1125</v>
      </c>
      <c r="I19" s="90">
        <v>1093</v>
      </c>
      <c r="J19" s="105">
        <v>32</v>
      </c>
      <c r="K19" s="59"/>
    </row>
    <row r="20" spans="2:11" ht="16.5" customHeight="1">
      <c r="B20" s="91" t="s">
        <v>1196</v>
      </c>
      <c r="C20" s="90">
        <v>405</v>
      </c>
      <c r="D20" s="90">
        <v>397</v>
      </c>
      <c r="E20" s="90">
        <v>8</v>
      </c>
      <c r="G20" s="49" t="s">
        <v>1196</v>
      </c>
      <c r="H20" s="103">
        <v>430</v>
      </c>
      <c r="I20" s="90">
        <v>420</v>
      </c>
      <c r="J20" s="105">
        <v>10</v>
      </c>
      <c r="K20" s="59"/>
    </row>
    <row r="21" spans="2:11" ht="16.5" customHeight="1">
      <c r="B21" s="91" t="s">
        <v>1195</v>
      </c>
      <c r="C21" s="90">
        <v>700</v>
      </c>
      <c r="D21" s="90">
        <v>690</v>
      </c>
      <c r="E21" s="90">
        <v>10</v>
      </c>
      <c r="G21" s="49" t="s">
        <v>1195</v>
      </c>
      <c r="H21" s="103">
        <v>1134</v>
      </c>
      <c r="I21" s="90">
        <v>1115</v>
      </c>
      <c r="J21" s="105">
        <v>19</v>
      </c>
      <c r="K21" s="59"/>
    </row>
    <row r="22" spans="2:11" ht="16.5" customHeight="1">
      <c r="B22" s="91" t="s">
        <v>1194</v>
      </c>
      <c r="C22" s="90">
        <v>13</v>
      </c>
      <c r="D22" s="90">
        <v>13</v>
      </c>
      <c r="E22" s="90" t="s">
        <v>1653</v>
      </c>
      <c r="G22" s="49" t="s">
        <v>1194</v>
      </c>
      <c r="H22" s="103">
        <v>56</v>
      </c>
      <c r="I22" s="90">
        <v>56</v>
      </c>
      <c r="J22" s="90" t="s">
        <v>1670</v>
      </c>
      <c r="K22" s="59"/>
    </row>
    <row r="23" spans="2:11" ht="16.5" customHeight="1">
      <c r="B23" s="91" t="s">
        <v>554</v>
      </c>
      <c r="C23" s="90">
        <v>561</v>
      </c>
      <c r="D23" s="90">
        <v>552</v>
      </c>
      <c r="E23" s="90">
        <v>9</v>
      </c>
      <c r="G23" s="49" t="s">
        <v>554</v>
      </c>
      <c r="H23" s="99">
        <v>935</v>
      </c>
      <c r="I23" s="100">
        <v>909</v>
      </c>
      <c r="J23" s="101">
        <v>26</v>
      </c>
      <c r="K23" s="59"/>
    </row>
    <row r="24" spans="2:11" ht="17.25" customHeight="1">
      <c r="B24" s="91" t="s">
        <v>553</v>
      </c>
      <c r="C24" s="90">
        <v>38</v>
      </c>
      <c r="D24" s="90">
        <v>34</v>
      </c>
      <c r="E24" s="90">
        <v>4</v>
      </c>
      <c r="G24" s="49" t="s">
        <v>553</v>
      </c>
      <c r="H24" s="103">
        <v>58</v>
      </c>
      <c r="I24" s="90">
        <v>58</v>
      </c>
      <c r="J24" s="90" t="s">
        <v>1670</v>
      </c>
      <c r="K24" s="59"/>
    </row>
    <row r="25" spans="2:11" ht="17.25" customHeight="1">
      <c r="B25" s="91" t="s">
        <v>757</v>
      </c>
      <c r="C25" s="90">
        <v>82</v>
      </c>
      <c r="D25" s="90">
        <v>82</v>
      </c>
      <c r="E25" s="90" t="s">
        <v>1653</v>
      </c>
      <c r="G25" s="49" t="s">
        <v>757</v>
      </c>
      <c r="H25" s="103">
        <v>93</v>
      </c>
      <c r="I25" s="90">
        <v>93</v>
      </c>
      <c r="J25" s="90" t="s">
        <v>1670</v>
      </c>
      <c r="K25" s="59"/>
    </row>
    <row r="26" spans="2:11" ht="16.5" customHeight="1">
      <c r="B26" s="91" t="s">
        <v>552</v>
      </c>
      <c r="C26" s="90">
        <v>1003</v>
      </c>
      <c r="D26" s="90">
        <v>1003</v>
      </c>
      <c r="E26" s="90" t="s">
        <v>1653</v>
      </c>
      <c r="G26" s="49" t="s">
        <v>552</v>
      </c>
      <c r="H26" s="103">
        <v>428</v>
      </c>
      <c r="I26" s="90">
        <v>414</v>
      </c>
      <c r="J26" s="90">
        <v>14</v>
      </c>
      <c r="K26" s="59"/>
    </row>
    <row r="27" spans="2:11" ht="16.5" customHeight="1">
      <c r="B27" s="91" t="s">
        <v>1246</v>
      </c>
      <c r="C27" s="90">
        <v>67</v>
      </c>
      <c r="D27" s="90">
        <v>66</v>
      </c>
      <c r="E27" s="90">
        <v>1</v>
      </c>
      <c r="G27" s="49" t="s">
        <v>1246</v>
      </c>
      <c r="H27" s="103">
        <v>93</v>
      </c>
      <c r="I27" s="90">
        <v>93</v>
      </c>
      <c r="J27" s="105" t="s">
        <v>1670</v>
      </c>
      <c r="K27" s="59"/>
    </row>
    <row r="28" spans="2:11" ht="16.5" customHeight="1">
      <c r="B28" s="91" t="s">
        <v>551</v>
      </c>
      <c r="C28" s="90">
        <v>7</v>
      </c>
      <c r="D28" s="90">
        <v>7</v>
      </c>
      <c r="E28" s="90" t="s">
        <v>1653</v>
      </c>
      <c r="G28" s="49" t="s">
        <v>551</v>
      </c>
      <c r="H28" s="103">
        <v>31</v>
      </c>
      <c r="I28" s="90">
        <v>27</v>
      </c>
      <c r="J28" s="90">
        <v>4</v>
      </c>
      <c r="K28" s="59"/>
    </row>
    <row r="29" spans="2:11" ht="16.5" customHeight="1">
      <c r="B29" s="91" t="s">
        <v>550</v>
      </c>
      <c r="C29" s="90">
        <v>12</v>
      </c>
      <c r="D29" s="90">
        <v>12</v>
      </c>
      <c r="E29" s="90" t="s">
        <v>1653</v>
      </c>
      <c r="G29" s="49" t="s">
        <v>550</v>
      </c>
      <c r="H29" s="103">
        <v>20</v>
      </c>
      <c r="I29" s="90">
        <v>19</v>
      </c>
      <c r="J29" s="90">
        <v>1</v>
      </c>
      <c r="K29" s="59"/>
    </row>
    <row r="30" spans="2:11" ht="16.5" customHeight="1">
      <c r="B30" s="91" t="s">
        <v>522</v>
      </c>
      <c r="C30" s="90">
        <v>13</v>
      </c>
      <c r="D30" s="90">
        <v>13</v>
      </c>
      <c r="E30" s="90" t="s">
        <v>1653</v>
      </c>
      <c r="G30" s="49" t="s">
        <v>522</v>
      </c>
      <c r="H30" s="103">
        <v>16</v>
      </c>
      <c r="I30" s="90">
        <v>15</v>
      </c>
      <c r="J30" s="90">
        <v>1</v>
      </c>
      <c r="K30" s="59"/>
    </row>
    <row r="31" spans="2:11" ht="16.5" customHeight="1">
      <c r="B31" s="85" t="s">
        <v>904</v>
      </c>
      <c r="C31" s="86">
        <v>3137</v>
      </c>
      <c r="D31" s="86">
        <v>2414</v>
      </c>
      <c r="E31" s="86">
        <v>723</v>
      </c>
      <c r="G31" s="85" t="s">
        <v>904</v>
      </c>
      <c r="H31" s="106">
        <v>1140</v>
      </c>
      <c r="I31" s="106">
        <v>1125</v>
      </c>
      <c r="J31" s="86">
        <v>15</v>
      </c>
      <c r="K31" s="59"/>
    </row>
    <row r="32" spans="2:11" ht="16.5" customHeight="1">
      <c r="B32" s="92" t="s">
        <v>1008</v>
      </c>
      <c r="C32" s="90">
        <v>21</v>
      </c>
      <c r="D32" s="90">
        <v>20</v>
      </c>
      <c r="E32" s="90">
        <v>1</v>
      </c>
      <c r="G32" s="91" t="s">
        <v>1008</v>
      </c>
      <c r="H32" s="103">
        <v>3</v>
      </c>
      <c r="I32" s="103">
        <v>3</v>
      </c>
      <c r="J32" s="90" t="s">
        <v>1435</v>
      </c>
      <c r="K32" s="59"/>
    </row>
    <row r="33" spans="2:11" ht="16.5" customHeight="1">
      <c r="B33" s="93" t="s">
        <v>1019</v>
      </c>
      <c r="C33" s="90">
        <v>5</v>
      </c>
      <c r="D33" s="90">
        <v>4</v>
      </c>
      <c r="E33" s="90">
        <v>1</v>
      </c>
      <c r="G33" s="91" t="s">
        <v>1434</v>
      </c>
      <c r="H33" s="103">
        <v>7</v>
      </c>
      <c r="I33" s="103">
        <v>7</v>
      </c>
      <c r="J33" s="90" t="s">
        <v>1435</v>
      </c>
      <c r="K33" s="59"/>
    </row>
    <row r="34" spans="2:11" ht="16.5" customHeight="1">
      <c r="B34" s="93" t="s">
        <v>1020</v>
      </c>
      <c r="C34" s="90">
        <v>28</v>
      </c>
      <c r="D34" s="90">
        <v>26</v>
      </c>
      <c r="E34" s="90">
        <v>2</v>
      </c>
      <c r="G34" s="91" t="s">
        <v>1020</v>
      </c>
      <c r="H34" s="103">
        <v>8</v>
      </c>
      <c r="I34" s="103">
        <v>8</v>
      </c>
      <c r="J34" s="90" t="s">
        <v>1435</v>
      </c>
      <c r="K34" s="59"/>
    </row>
    <row r="35" spans="2:11" ht="16.5" customHeight="1">
      <c r="B35" s="93" t="s">
        <v>1200</v>
      </c>
      <c r="C35" s="90">
        <v>22</v>
      </c>
      <c r="D35" s="90">
        <v>21</v>
      </c>
      <c r="E35" s="90">
        <v>1</v>
      </c>
      <c r="G35" s="93" t="s">
        <v>1200</v>
      </c>
      <c r="H35" s="103">
        <v>18</v>
      </c>
      <c r="I35" s="90">
        <v>18</v>
      </c>
      <c r="J35" s="90" t="s">
        <v>1653</v>
      </c>
      <c r="K35" s="59"/>
    </row>
    <row r="36" spans="2:11" ht="16.5" customHeight="1">
      <c r="B36" s="93" t="s">
        <v>905</v>
      </c>
      <c r="C36" s="90">
        <v>1905</v>
      </c>
      <c r="D36" s="90">
        <v>1413</v>
      </c>
      <c r="E36" s="90">
        <v>492</v>
      </c>
      <c r="G36" s="93" t="s">
        <v>905</v>
      </c>
      <c r="H36" s="103">
        <v>746</v>
      </c>
      <c r="I36" s="90">
        <v>739</v>
      </c>
      <c r="J36" s="105">
        <v>7</v>
      </c>
      <c r="K36" s="59"/>
    </row>
    <row r="37" spans="2:11" ht="16.5" customHeight="1">
      <c r="B37" s="93" t="s">
        <v>906</v>
      </c>
      <c r="C37" s="90">
        <v>1027</v>
      </c>
      <c r="D37" s="90">
        <v>842</v>
      </c>
      <c r="E37" s="90">
        <v>185</v>
      </c>
      <c r="G37" s="93" t="s">
        <v>906</v>
      </c>
      <c r="H37" s="103">
        <v>249</v>
      </c>
      <c r="I37" s="90">
        <v>247</v>
      </c>
      <c r="J37" s="105">
        <v>2</v>
      </c>
      <c r="K37" s="59"/>
    </row>
    <row r="38" spans="2:11" ht="16.5" customHeight="1">
      <c r="B38" s="93" t="s">
        <v>907</v>
      </c>
      <c r="C38" s="90">
        <f>D38+E38</f>
        <v>82</v>
      </c>
      <c r="D38" s="90">
        <v>58</v>
      </c>
      <c r="E38" s="90">
        <v>24</v>
      </c>
      <c r="G38" s="93" t="s">
        <v>907</v>
      </c>
      <c r="H38" s="103">
        <v>49</v>
      </c>
      <c r="I38" s="90">
        <v>45</v>
      </c>
      <c r="J38" s="105">
        <v>4</v>
      </c>
      <c r="K38" s="59"/>
    </row>
    <row r="39" spans="2:11" ht="16.5" customHeight="1">
      <c r="B39" s="93" t="s">
        <v>1201</v>
      </c>
      <c r="C39" s="90">
        <v>12</v>
      </c>
      <c r="D39" s="90">
        <v>6</v>
      </c>
      <c r="E39" s="90">
        <v>6</v>
      </c>
      <c r="G39" s="93" t="s">
        <v>1201</v>
      </c>
      <c r="H39" s="103">
        <v>23</v>
      </c>
      <c r="I39" s="90">
        <v>22</v>
      </c>
      <c r="J39" s="90">
        <v>1</v>
      </c>
      <c r="K39" s="59"/>
    </row>
    <row r="40" spans="2:11" ht="16.5" customHeight="1">
      <c r="B40" s="94" t="s">
        <v>1403</v>
      </c>
      <c r="C40" s="88">
        <v>35</v>
      </c>
      <c r="D40" s="88">
        <v>24</v>
      </c>
      <c r="E40" s="88">
        <v>137</v>
      </c>
      <c r="G40" s="94" t="s">
        <v>1403</v>
      </c>
      <c r="H40" s="107">
        <v>37</v>
      </c>
      <c r="I40" s="88">
        <v>36</v>
      </c>
      <c r="J40" s="90">
        <v>1</v>
      </c>
      <c r="K40" s="59"/>
    </row>
    <row r="41" spans="2:11" ht="16.5" customHeight="1">
      <c r="B41" s="21" t="s">
        <v>2045</v>
      </c>
      <c r="C41" s="453"/>
      <c r="D41" s="453"/>
      <c r="E41" s="453"/>
      <c r="G41" s="2" t="s">
        <v>2045</v>
      </c>
      <c r="H41" s="453"/>
      <c r="I41" s="453"/>
      <c r="J41" s="453"/>
      <c r="K41" s="59"/>
    </row>
    <row r="42" spans="2:11" ht="16.5" customHeight="1">
      <c r="G42" s="59"/>
      <c r="H42" s="454"/>
      <c r="I42" s="454"/>
      <c r="J42" s="454"/>
      <c r="K42" s="59"/>
    </row>
    <row r="43" spans="2:11" ht="16.5" customHeight="1">
      <c r="G43" s="59"/>
      <c r="H43" s="454"/>
      <c r="I43" s="454"/>
      <c r="J43" s="454"/>
      <c r="K43" s="59"/>
    </row>
    <row r="44" spans="2:11">
      <c r="G44" s="2"/>
      <c r="H44" s="102"/>
      <c r="I44" s="102"/>
      <c r="J44" s="102"/>
      <c r="K44" s="59"/>
    </row>
    <row r="45" spans="2:11">
      <c r="G45" s="8"/>
      <c r="H45" s="8"/>
      <c r="I45" s="8"/>
      <c r="J45" s="8"/>
    </row>
    <row r="46" spans="2:11">
      <c r="G46" s="95"/>
      <c r="H46" s="95"/>
      <c r="I46" s="95"/>
      <c r="J46" s="95"/>
    </row>
  </sheetData>
  <mergeCells count="17">
    <mergeCell ref="C10:C11"/>
    <mergeCell ref="D10:D11"/>
    <mergeCell ref="H10:H11"/>
    <mergeCell ref="I10:I11"/>
    <mergeCell ref="J10:J11"/>
    <mergeCell ref="B2:J2"/>
    <mergeCell ref="H5:H6"/>
    <mergeCell ref="I5:I6"/>
    <mergeCell ref="J5:J6"/>
    <mergeCell ref="G10:G11"/>
    <mergeCell ref="E5:E6"/>
    <mergeCell ref="B5:B6"/>
    <mergeCell ref="E10:E11"/>
    <mergeCell ref="G5:G6"/>
    <mergeCell ref="B10:B11"/>
    <mergeCell ref="C5:C6"/>
    <mergeCell ref="D5:D6"/>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5" zoomScaleNormal="85"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427" customFormat="1" ht="26.25" customHeight="1">
      <c r="A1" s="425" t="s">
        <v>1247</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8.75" customHeight="1">
      <c r="B2" s="2"/>
      <c r="C2" s="2"/>
      <c r="D2" s="21" t="s">
        <v>221</v>
      </c>
      <c r="I2" s="22"/>
      <c r="J2" s="22"/>
      <c r="K2" s="22"/>
      <c r="L2" s="22"/>
      <c r="M2" s="22"/>
      <c r="N2" s="22"/>
      <c r="O2" s="22"/>
      <c r="P2" s="22"/>
      <c r="Q2" s="22"/>
    </row>
    <row r="3" spans="1:35" ht="17.100000000000001" customHeight="1">
      <c r="B3" s="416" t="s">
        <v>455</v>
      </c>
      <c r="C3" s="108" t="s">
        <v>172</v>
      </c>
      <c r="D3" s="109" t="s">
        <v>239</v>
      </c>
      <c r="E3" s="110" t="s">
        <v>2079</v>
      </c>
      <c r="I3" s="22"/>
      <c r="J3" s="22"/>
      <c r="K3" s="22"/>
      <c r="L3" s="22"/>
      <c r="M3" s="22"/>
      <c r="N3" s="22"/>
      <c r="O3" s="22"/>
      <c r="P3" s="22"/>
      <c r="Q3" s="22"/>
      <c r="T3" s="22"/>
    </row>
    <row r="4" spans="1:35" ht="17.100000000000001" customHeight="1">
      <c r="B4" s="417" t="s">
        <v>1609</v>
      </c>
      <c r="C4" s="111">
        <v>8585</v>
      </c>
      <c r="D4" s="112">
        <v>1.5</v>
      </c>
      <c r="E4" s="113">
        <v>5723.3</v>
      </c>
      <c r="I4" s="22"/>
      <c r="J4" s="22"/>
      <c r="K4" s="22"/>
      <c r="L4" s="22"/>
      <c r="M4" s="22"/>
      <c r="N4" s="22"/>
      <c r="O4" s="22"/>
      <c r="P4" s="22"/>
      <c r="Q4" s="22"/>
    </row>
    <row r="5" spans="1:35" ht="17.100000000000001" customHeight="1">
      <c r="B5" s="417" t="s">
        <v>1005</v>
      </c>
      <c r="C5" s="111">
        <v>13415</v>
      </c>
      <c r="D5" s="112">
        <v>2.2000000000000002</v>
      </c>
      <c r="E5" s="113">
        <v>6097.7</v>
      </c>
      <c r="I5" s="22"/>
      <c r="J5" s="22"/>
      <c r="K5" s="22"/>
      <c r="L5" s="22"/>
      <c r="M5" s="22"/>
      <c r="N5" s="22"/>
      <c r="O5" s="22"/>
      <c r="P5" s="22"/>
      <c r="Q5" s="22"/>
    </row>
    <row r="6" spans="1:35" ht="17.100000000000001" customHeight="1">
      <c r="B6" s="417" t="s">
        <v>1006</v>
      </c>
      <c r="C6" s="111">
        <v>15018</v>
      </c>
      <c r="D6" s="112">
        <v>2.2000000000000002</v>
      </c>
      <c r="E6" s="114">
        <v>6764.9</v>
      </c>
      <c r="I6" s="22"/>
      <c r="J6" s="22"/>
      <c r="K6" s="22"/>
      <c r="L6" s="22"/>
      <c r="M6" s="22"/>
      <c r="N6" s="22"/>
      <c r="O6" s="22"/>
      <c r="P6" s="22"/>
      <c r="Q6" s="22"/>
    </row>
    <row r="7" spans="1:35" ht="17.100000000000001" customHeight="1">
      <c r="B7" s="417" t="s">
        <v>1812</v>
      </c>
      <c r="C7" s="115">
        <v>17081</v>
      </c>
      <c r="D7" s="116">
        <v>2.4</v>
      </c>
      <c r="E7" s="114">
        <v>7117.1</v>
      </c>
      <c r="I7" s="22"/>
    </row>
    <row r="8" spans="1:35" ht="17.100000000000001" customHeight="1">
      <c r="B8" s="417" t="s">
        <v>758</v>
      </c>
      <c r="C8" s="117">
        <v>20648</v>
      </c>
      <c r="D8" s="116">
        <v>2.8</v>
      </c>
      <c r="E8" s="114">
        <v>7454.2</v>
      </c>
      <c r="I8" s="22"/>
      <c r="J8" s="22"/>
      <c r="K8" s="22"/>
      <c r="L8" s="22"/>
      <c r="M8" s="22"/>
      <c r="N8" s="22"/>
      <c r="O8" s="22"/>
      <c r="P8" s="22"/>
      <c r="Q8" s="22"/>
    </row>
    <row r="9" spans="1:35" ht="17.100000000000001" customHeight="1">
      <c r="B9" s="417" t="s">
        <v>1457</v>
      </c>
      <c r="C9" s="117">
        <v>23313</v>
      </c>
      <c r="D9" s="116">
        <v>3.16</v>
      </c>
      <c r="E9" s="114">
        <v>7377.5</v>
      </c>
      <c r="I9" s="22"/>
      <c r="J9" s="22"/>
      <c r="K9" s="22"/>
      <c r="L9" s="22"/>
      <c r="M9" s="22"/>
      <c r="N9" s="22"/>
      <c r="O9" s="22"/>
      <c r="P9" s="22"/>
      <c r="Q9" s="22"/>
    </row>
    <row r="10" spans="1:35" ht="17.100000000000001" customHeight="1">
      <c r="B10" s="118"/>
      <c r="C10" s="119"/>
      <c r="D10" s="1125" t="s">
        <v>459</v>
      </c>
      <c r="E10" s="1126"/>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120"/>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9"/>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74"/>
  <sheetViews>
    <sheetView zoomScaleNormal="100" workbookViewId="0">
      <selection activeCell="C2" sqref="C2"/>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1" width="6.625" style="21" customWidth="1"/>
    <col min="12" max="12" width="3.375" style="21" customWidth="1"/>
    <col min="13" max="13" width="4.125" style="21" customWidth="1"/>
    <col min="14" max="15" width="3.75" style="21" customWidth="1"/>
    <col min="16" max="16" width="4.75" style="21" customWidth="1"/>
    <col min="17" max="17" width="4.2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33" s="427" customFormat="1" ht="26.25" customHeight="1">
      <c r="A1" s="425" t="s">
        <v>2221</v>
      </c>
      <c r="B1" s="429"/>
      <c r="C1" s="429"/>
      <c r="D1" s="429"/>
      <c r="E1" s="429"/>
      <c r="F1" s="429"/>
      <c r="G1" s="429"/>
      <c r="H1" s="642"/>
      <c r="I1" s="429"/>
      <c r="J1" s="429"/>
      <c r="K1" s="429"/>
      <c r="L1" s="429"/>
      <c r="M1" s="429"/>
      <c r="N1" s="429"/>
      <c r="O1" s="429"/>
      <c r="P1" s="429"/>
      <c r="Q1" s="429"/>
      <c r="R1" s="429"/>
      <c r="S1" s="429"/>
      <c r="T1" s="429"/>
      <c r="U1" s="429"/>
      <c r="V1" s="428"/>
      <c r="W1" s="428"/>
      <c r="X1" s="428"/>
      <c r="Y1" s="428"/>
      <c r="Z1" s="428"/>
      <c r="AA1" s="428"/>
      <c r="AB1" s="428"/>
      <c r="AC1" s="428"/>
      <c r="AD1" s="428"/>
      <c r="AE1" s="428"/>
      <c r="AF1" s="428"/>
      <c r="AG1" s="428"/>
    </row>
    <row r="2" spans="1:33" s="122" customFormat="1" ht="14.1" customHeight="1">
      <c r="A2" s="7"/>
      <c r="B2" s="121" t="s">
        <v>1392</v>
      </c>
      <c r="C2" s="3"/>
      <c r="D2" s="943" t="s">
        <v>2316</v>
      </c>
      <c r="E2" s="943"/>
      <c r="F2" s="943"/>
      <c r="G2" s="943"/>
      <c r="H2" s="943"/>
      <c r="I2" s="943"/>
      <c r="J2" s="943"/>
      <c r="K2" s="943"/>
    </row>
    <row r="3" spans="1:33" s="251" customFormat="1" ht="15" customHeight="1">
      <c r="A3" s="20"/>
      <c r="B3" s="1054"/>
      <c r="C3" s="1054" t="s">
        <v>1824</v>
      </c>
      <c r="D3" s="973" t="s">
        <v>2322</v>
      </c>
      <c r="E3" s="975"/>
      <c r="F3" s="973" t="s">
        <v>558</v>
      </c>
      <c r="G3" s="975"/>
      <c r="H3" s="973" t="s">
        <v>1480</v>
      </c>
      <c r="I3" s="975"/>
      <c r="J3" s="973" t="s">
        <v>2323</v>
      </c>
      <c r="K3" s="975"/>
    </row>
    <row r="4" spans="1:33" s="251" customFormat="1" ht="15" customHeight="1">
      <c r="A4" s="20"/>
      <c r="B4" s="1055"/>
      <c r="C4" s="1055"/>
      <c r="D4" s="171" t="s">
        <v>1116</v>
      </c>
      <c r="E4" s="170" t="s">
        <v>1117</v>
      </c>
      <c r="F4" s="171" t="s">
        <v>1607</v>
      </c>
      <c r="G4" s="170" t="s">
        <v>372</v>
      </c>
      <c r="H4" s="469" t="s">
        <v>1607</v>
      </c>
      <c r="I4" s="470" t="s">
        <v>372</v>
      </c>
      <c r="J4" s="469" t="s">
        <v>1607</v>
      </c>
      <c r="K4" s="470" t="s">
        <v>372</v>
      </c>
    </row>
    <row r="5" spans="1:33" s="251" customFormat="1" ht="12">
      <c r="A5" s="20"/>
      <c r="B5" s="1127" t="s">
        <v>2174</v>
      </c>
      <c r="C5" s="175" t="s">
        <v>373</v>
      </c>
      <c r="D5" s="670">
        <f t="shared" ref="D5:K5" si="0">SUM(D6:D9)</f>
        <v>429</v>
      </c>
      <c r="E5" s="669">
        <f t="shared" si="0"/>
        <v>1169</v>
      </c>
      <c r="F5" s="670">
        <f t="shared" si="0"/>
        <v>425</v>
      </c>
      <c r="G5" s="669">
        <f t="shared" si="0"/>
        <v>1123</v>
      </c>
      <c r="H5" s="670">
        <f t="shared" si="0"/>
        <v>421</v>
      </c>
      <c r="I5" s="669">
        <f t="shared" si="0"/>
        <v>1096</v>
      </c>
      <c r="J5" s="670">
        <f t="shared" si="0"/>
        <v>432</v>
      </c>
      <c r="K5" s="859">
        <f t="shared" si="0"/>
        <v>1110</v>
      </c>
    </row>
    <row r="6" spans="1:33" s="251" customFormat="1" ht="12">
      <c r="A6" s="20"/>
      <c r="B6" s="1128"/>
      <c r="C6" s="253" t="s">
        <v>2093</v>
      </c>
      <c r="D6" s="643">
        <v>174</v>
      </c>
      <c r="E6" s="258">
        <v>490</v>
      </c>
      <c r="F6" s="643">
        <v>174</v>
      </c>
      <c r="G6" s="258">
        <v>471</v>
      </c>
      <c r="H6" s="643">
        <v>175</v>
      </c>
      <c r="I6" s="258">
        <v>463</v>
      </c>
      <c r="J6" s="643">
        <v>185</v>
      </c>
      <c r="K6" s="258">
        <v>478</v>
      </c>
    </row>
    <row r="7" spans="1:33" s="251" customFormat="1" ht="12">
      <c r="A7" s="20"/>
      <c r="B7" s="1128"/>
      <c r="C7" s="253" t="s">
        <v>2094</v>
      </c>
      <c r="D7" s="643">
        <v>55</v>
      </c>
      <c r="E7" s="258">
        <v>102</v>
      </c>
      <c r="F7" s="643">
        <v>49</v>
      </c>
      <c r="G7" s="258">
        <v>89</v>
      </c>
      <c r="H7" s="643">
        <v>41</v>
      </c>
      <c r="I7" s="258">
        <v>77</v>
      </c>
      <c r="J7" s="643">
        <v>43</v>
      </c>
      <c r="K7" s="258">
        <v>78</v>
      </c>
    </row>
    <row r="8" spans="1:33" s="251" customFormat="1" ht="12">
      <c r="A8" s="20"/>
      <c r="B8" s="1128"/>
      <c r="C8" s="253" t="s">
        <v>1066</v>
      </c>
      <c r="D8" s="643">
        <v>71</v>
      </c>
      <c r="E8" s="258">
        <v>222</v>
      </c>
      <c r="F8" s="643">
        <v>74</v>
      </c>
      <c r="G8" s="258">
        <v>213</v>
      </c>
      <c r="H8" s="643">
        <v>74</v>
      </c>
      <c r="I8" s="258">
        <v>206</v>
      </c>
      <c r="J8" s="643">
        <v>75</v>
      </c>
      <c r="K8" s="258">
        <v>206</v>
      </c>
    </row>
    <row r="9" spans="1:33" s="251" customFormat="1" ht="12">
      <c r="A9" s="20"/>
      <c r="B9" s="1128"/>
      <c r="C9" s="253" t="s">
        <v>1067</v>
      </c>
      <c r="D9" s="643">
        <v>129</v>
      </c>
      <c r="E9" s="258">
        <v>355</v>
      </c>
      <c r="F9" s="643">
        <v>128</v>
      </c>
      <c r="G9" s="258">
        <v>350</v>
      </c>
      <c r="H9" s="643">
        <v>131</v>
      </c>
      <c r="I9" s="258">
        <v>350</v>
      </c>
      <c r="J9" s="643">
        <v>129</v>
      </c>
      <c r="K9" s="258">
        <v>348</v>
      </c>
    </row>
    <row r="10" spans="1:33" s="251" customFormat="1" ht="12">
      <c r="A10" s="20"/>
      <c r="B10" s="1128"/>
      <c r="C10" s="253" t="s">
        <v>273</v>
      </c>
      <c r="D10" s="254">
        <v>449</v>
      </c>
      <c r="E10" s="255">
        <v>1201</v>
      </c>
      <c r="F10" s="254">
        <v>449</v>
      </c>
      <c r="G10" s="255">
        <v>1189</v>
      </c>
      <c r="H10" s="254">
        <v>452</v>
      </c>
      <c r="I10" s="255">
        <v>1188</v>
      </c>
      <c r="J10" s="254">
        <v>465</v>
      </c>
      <c r="K10" s="255">
        <v>1216</v>
      </c>
    </row>
    <row r="11" spans="1:33" s="251" customFormat="1" ht="12">
      <c r="A11" s="20"/>
      <c r="B11" s="1128"/>
      <c r="C11" s="253" t="s">
        <v>374</v>
      </c>
      <c r="D11" s="254">
        <v>233</v>
      </c>
      <c r="E11" s="255">
        <v>641</v>
      </c>
      <c r="F11" s="254">
        <v>234</v>
      </c>
      <c r="G11" s="255">
        <v>636</v>
      </c>
      <c r="H11" s="254">
        <v>237</v>
      </c>
      <c r="I11" s="255">
        <v>635</v>
      </c>
      <c r="J11" s="254">
        <v>236</v>
      </c>
      <c r="K11" s="255">
        <v>621</v>
      </c>
    </row>
    <row r="12" spans="1:33" s="251" customFormat="1" ht="12">
      <c r="A12" s="20"/>
      <c r="B12" s="1128"/>
      <c r="C12" s="253" t="s">
        <v>354</v>
      </c>
      <c r="D12" s="254">
        <v>224</v>
      </c>
      <c r="E12" s="255">
        <v>544</v>
      </c>
      <c r="F12" s="254">
        <v>221</v>
      </c>
      <c r="G12" s="255">
        <v>550</v>
      </c>
      <c r="H12" s="254">
        <v>224</v>
      </c>
      <c r="I12" s="255">
        <v>558</v>
      </c>
      <c r="J12" s="254">
        <v>223</v>
      </c>
      <c r="K12" s="255">
        <v>553</v>
      </c>
    </row>
    <row r="13" spans="1:33" s="251" customFormat="1" ht="12">
      <c r="A13" s="20"/>
      <c r="B13" s="1128"/>
      <c r="C13" s="253" t="s">
        <v>355</v>
      </c>
      <c r="D13" s="254">
        <f t="shared" ref="D13:K13" si="1">SUM(D14:D16)</f>
        <v>729</v>
      </c>
      <c r="E13" s="671">
        <f t="shared" si="1"/>
        <v>2032</v>
      </c>
      <c r="F13" s="254">
        <f t="shared" si="1"/>
        <v>754</v>
      </c>
      <c r="G13" s="671">
        <f t="shared" si="1"/>
        <v>2084</v>
      </c>
      <c r="H13" s="254">
        <f t="shared" si="1"/>
        <v>774</v>
      </c>
      <c r="I13" s="671">
        <f t="shared" si="1"/>
        <v>2129</v>
      </c>
      <c r="J13" s="254">
        <f t="shared" si="1"/>
        <v>763</v>
      </c>
      <c r="K13" s="671">
        <f t="shared" si="1"/>
        <v>2089</v>
      </c>
    </row>
    <row r="14" spans="1:33" s="251" customFormat="1" ht="12">
      <c r="A14" s="20"/>
      <c r="B14" s="1128"/>
      <c r="C14" s="253" t="s">
        <v>2091</v>
      </c>
      <c r="D14" s="643">
        <v>190</v>
      </c>
      <c r="E14" s="644">
        <v>524</v>
      </c>
      <c r="F14" s="643">
        <v>198</v>
      </c>
      <c r="G14" s="644">
        <v>546</v>
      </c>
      <c r="H14" s="643">
        <v>206</v>
      </c>
      <c r="I14" s="644">
        <v>563</v>
      </c>
      <c r="J14" s="643">
        <v>202</v>
      </c>
      <c r="K14" s="644">
        <v>543</v>
      </c>
    </row>
    <row r="15" spans="1:33" s="251" customFormat="1" ht="12">
      <c r="A15" s="20"/>
      <c r="B15" s="1128"/>
      <c r="C15" s="253" t="s">
        <v>295</v>
      </c>
      <c r="D15" s="643">
        <v>168</v>
      </c>
      <c r="E15" s="644">
        <v>412</v>
      </c>
      <c r="F15" s="643">
        <v>168</v>
      </c>
      <c r="G15" s="644">
        <v>414</v>
      </c>
      <c r="H15" s="643">
        <v>173</v>
      </c>
      <c r="I15" s="644">
        <v>421</v>
      </c>
      <c r="J15" s="643">
        <v>172</v>
      </c>
      <c r="K15" s="644">
        <v>407</v>
      </c>
    </row>
    <row r="16" spans="1:33" s="251" customFormat="1" ht="12">
      <c r="A16" s="20"/>
      <c r="B16" s="1128"/>
      <c r="C16" s="253" t="s">
        <v>2092</v>
      </c>
      <c r="D16" s="643">
        <v>371</v>
      </c>
      <c r="E16" s="644">
        <v>1096</v>
      </c>
      <c r="F16" s="643">
        <v>388</v>
      </c>
      <c r="G16" s="644">
        <v>1124</v>
      </c>
      <c r="H16" s="643">
        <v>395</v>
      </c>
      <c r="I16" s="644">
        <v>1145</v>
      </c>
      <c r="J16" s="643">
        <v>389</v>
      </c>
      <c r="K16" s="644">
        <v>1139</v>
      </c>
    </row>
    <row r="17" spans="1:11" s="251" customFormat="1" ht="12">
      <c r="A17" s="20"/>
      <c r="B17" s="1128"/>
      <c r="C17" s="253" t="s">
        <v>2060</v>
      </c>
      <c r="D17" s="254">
        <v>553</v>
      </c>
      <c r="E17" s="255">
        <v>1386</v>
      </c>
      <c r="F17" s="254">
        <v>587</v>
      </c>
      <c r="G17" s="255">
        <v>1429</v>
      </c>
      <c r="H17" s="254">
        <v>567</v>
      </c>
      <c r="I17" s="255">
        <v>1389</v>
      </c>
      <c r="J17" s="254">
        <v>581</v>
      </c>
      <c r="K17" s="255">
        <v>1425</v>
      </c>
    </row>
    <row r="18" spans="1:11" s="251" customFormat="1" ht="12">
      <c r="A18" s="20"/>
      <c r="B18" s="1128"/>
      <c r="C18" s="253" t="s">
        <v>2061</v>
      </c>
      <c r="D18" s="254">
        <v>853</v>
      </c>
      <c r="E18" s="255">
        <v>1979</v>
      </c>
      <c r="F18" s="254">
        <v>872</v>
      </c>
      <c r="G18" s="255">
        <v>2022</v>
      </c>
      <c r="H18" s="254">
        <v>894</v>
      </c>
      <c r="I18" s="255">
        <v>2062</v>
      </c>
      <c r="J18" s="254">
        <v>908</v>
      </c>
      <c r="K18" s="255">
        <v>2079</v>
      </c>
    </row>
    <row r="19" spans="1:11" s="251" customFormat="1" ht="12">
      <c r="A19" s="20"/>
      <c r="B19" s="1128"/>
      <c r="C19" s="253" t="s">
        <v>2062</v>
      </c>
      <c r="D19" s="254">
        <v>190</v>
      </c>
      <c r="E19" s="255">
        <v>542</v>
      </c>
      <c r="F19" s="254">
        <v>210</v>
      </c>
      <c r="G19" s="255">
        <v>601</v>
      </c>
      <c r="H19" s="254">
        <v>219</v>
      </c>
      <c r="I19" s="255">
        <v>623</v>
      </c>
      <c r="J19" s="254">
        <v>217</v>
      </c>
      <c r="K19" s="255">
        <v>618</v>
      </c>
    </row>
    <row r="20" spans="1:11" s="251" customFormat="1" ht="12">
      <c r="A20" s="20"/>
      <c r="B20" s="1128"/>
      <c r="C20" s="253" t="s">
        <v>296</v>
      </c>
      <c r="D20" s="254">
        <v>183</v>
      </c>
      <c r="E20" s="255">
        <v>407</v>
      </c>
      <c r="F20" s="254">
        <v>181</v>
      </c>
      <c r="G20" s="255">
        <v>411</v>
      </c>
      <c r="H20" s="254">
        <v>214</v>
      </c>
      <c r="I20" s="255">
        <v>482</v>
      </c>
      <c r="J20" s="254">
        <v>200</v>
      </c>
      <c r="K20" s="255">
        <v>465</v>
      </c>
    </row>
    <row r="21" spans="1:11" s="251" customFormat="1" ht="12">
      <c r="A21" s="20"/>
      <c r="B21" s="1128"/>
      <c r="C21" s="253" t="s">
        <v>297</v>
      </c>
      <c r="D21" s="254">
        <v>284</v>
      </c>
      <c r="E21" s="255">
        <v>715</v>
      </c>
      <c r="F21" s="254">
        <v>289</v>
      </c>
      <c r="G21" s="255">
        <v>733</v>
      </c>
      <c r="H21" s="254">
        <v>290</v>
      </c>
      <c r="I21" s="255">
        <v>725</v>
      </c>
      <c r="J21" s="254">
        <v>286</v>
      </c>
      <c r="K21" s="255">
        <v>725</v>
      </c>
    </row>
    <row r="22" spans="1:11" s="251" customFormat="1" ht="12">
      <c r="A22" s="20"/>
      <c r="B22" s="1128"/>
      <c r="C22" s="253" t="s">
        <v>1876</v>
      </c>
      <c r="D22" s="254">
        <v>128</v>
      </c>
      <c r="E22" s="255">
        <v>351</v>
      </c>
      <c r="F22" s="254">
        <v>128</v>
      </c>
      <c r="G22" s="255">
        <v>359</v>
      </c>
      <c r="H22" s="254">
        <v>127</v>
      </c>
      <c r="I22" s="255">
        <v>348</v>
      </c>
      <c r="J22" s="254">
        <v>128</v>
      </c>
      <c r="K22" s="255">
        <v>343</v>
      </c>
    </row>
    <row r="23" spans="1:11" s="251" customFormat="1" ht="12">
      <c r="A23" s="20"/>
      <c r="B23" s="1128"/>
      <c r="C23" s="253" t="s">
        <v>1877</v>
      </c>
      <c r="D23" s="254">
        <v>311</v>
      </c>
      <c r="E23" s="255">
        <v>643</v>
      </c>
      <c r="F23" s="254">
        <v>378</v>
      </c>
      <c r="G23" s="255">
        <v>719</v>
      </c>
      <c r="H23" s="254">
        <v>381</v>
      </c>
      <c r="I23" s="255">
        <v>713</v>
      </c>
      <c r="J23" s="254">
        <v>346</v>
      </c>
      <c r="K23" s="255">
        <v>666</v>
      </c>
    </row>
    <row r="24" spans="1:11" s="251" customFormat="1" ht="12">
      <c r="A24" s="20"/>
      <c r="B24" s="1128"/>
      <c r="C24" s="253" t="s">
        <v>1878</v>
      </c>
      <c r="D24" s="254">
        <v>93</v>
      </c>
      <c r="E24" s="255">
        <v>264</v>
      </c>
      <c r="F24" s="254">
        <v>93</v>
      </c>
      <c r="G24" s="255">
        <v>260</v>
      </c>
      <c r="H24" s="254">
        <v>89</v>
      </c>
      <c r="I24" s="255">
        <v>248</v>
      </c>
      <c r="J24" s="254">
        <v>91</v>
      </c>
      <c r="K24" s="255">
        <v>247</v>
      </c>
    </row>
    <row r="25" spans="1:11" s="251" customFormat="1" ht="12">
      <c r="A25" s="20"/>
      <c r="B25" s="1128"/>
      <c r="C25" s="253" t="s">
        <v>2056</v>
      </c>
      <c r="D25" s="254">
        <v>57</v>
      </c>
      <c r="E25" s="255">
        <v>153</v>
      </c>
      <c r="F25" s="254">
        <v>53</v>
      </c>
      <c r="G25" s="255">
        <v>143</v>
      </c>
      <c r="H25" s="254">
        <v>55</v>
      </c>
      <c r="I25" s="255">
        <v>141</v>
      </c>
      <c r="J25" s="254">
        <v>54</v>
      </c>
      <c r="K25" s="255">
        <v>137</v>
      </c>
    </row>
    <row r="26" spans="1:11" s="251" customFormat="1" ht="12">
      <c r="A26" s="20"/>
      <c r="B26" s="1128"/>
      <c r="C26" s="253" t="s">
        <v>1565</v>
      </c>
      <c r="D26" s="254">
        <v>107</v>
      </c>
      <c r="E26" s="255">
        <v>304</v>
      </c>
      <c r="F26" s="254">
        <v>110</v>
      </c>
      <c r="G26" s="255">
        <v>308</v>
      </c>
      <c r="H26" s="254">
        <v>109</v>
      </c>
      <c r="I26" s="255">
        <v>303</v>
      </c>
      <c r="J26" s="254">
        <v>109</v>
      </c>
      <c r="K26" s="255">
        <v>291</v>
      </c>
    </row>
    <row r="27" spans="1:11" s="251" customFormat="1" ht="12">
      <c r="A27" s="20"/>
      <c r="B27" s="1128"/>
      <c r="C27" s="244" t="s">
        <v>1566</v>
      </c>
      <c r="D27" s="254">
        <v>138</v>
      </c>
      <c r="E27" s="255">
        <v>385</v>
      </c>
      <c r="F27" s="254">
        <v>135</v>
      </c>
      <c r="G27" s="255">
        <v>373</v>
      </c>
      <c r="H27" s="254">
        <v>137</v>
      </c>
      <c r="I27" s="255">
        <v>378</v>
      </c>
      <c r="J27" s="254">
        <v>136</v>
      </c>
      <c r="K27" s="255">
        <v>379</v>
      </c>
    </row>
    <row r="28" spans="1:11" s="251" customFormat="1" ht="12">
      <c r="A28" s="20"/>
      <c r="B28" s="1129"/>
      <c r="C28" s="259" t="s">
        <v>2199</v>
      </c>
      <c r="D28" s="260">
        <v>59</v>
      </c>
      <c r="E28" s="535">
        <v>136</v>
      </c>
      <c r="F28" s="260">
        <v>58</v>
      </c>
      <c r="G28" s="535">
        <v>141</v>
      </c>
      <c r="H28" s="260">
        <v>60</v>
      </c>
      <c r="I28" s="535">
        <v>149</v>
      </c>
      <c r="J28" s="260">
        <v>60</v>
      </c>
      <c r="K28" s="535">
        <v>144</v>
      </c>
    </row>
    <row r="29" spans="1:11" s="251" customFormat="1" ht="12" customHeight="1">
      <c r="A29" s="20"/>
      <c r="B29" s="1127" t="s">
        <v>2175</v>
      </c>
      <c r="C29" s="175" t="s">
        <v>1879</v>
      </c>
      <c r="D29" s="256">
        <v>337</v>
      </c>
      <c r="E29" s="257">
        <v>1012</v>
      </c>
      <c r="F29" s="256">
        <v>349</v>
      </c>
      <c r="G29" s="257">
        <v>1022</v>
      </c>
      <c r="H29" s="256">
        <v>354</v>
      </c>
      <c r="I29" s="257">
        <v>1024</v>
      </c>
      <c r="J29" s="256">
        <v>371</v>
      </c>
      <c r="K29" s="257">
        <v>1057</v>
      </c>
    </row>
    <row r="30" spans="1:11" s="251" customFormat="1" ht="12">
      <c r="A30" s="20"/>
      <c r="B30" s="1128"/>
      <c r="C30" s="253" t="s">
        <v>1880</v>
      </c>
      <c r="D30" s="254">
        <v>469</v>
      </c>
      <c r="E30" s="255">
        <v>1124</v>
      </c>
      <c r="F30" s="254">
        <v>503</v>
      </c>
      <c r="G30" s="255">
        <v>1195</v>
      </c>
      <c r="H30" s="254">
        <v>495</v>
      </c>
      <c r="I30" s="255">
        <v>1188</v>
      </c>
      <c r="J30" s="254">
        <v>500</v>
      </c>
      <c r="K30" s="255">
        <v>1169</v>
      </c>
    </row>
    <row r="31" spans="1:11" s="251" customFormat="1" ht="12">
      <c r="A31" s="20"/>
      <c r="B31" s="1128"/>
      <c r="C31" s="253" t="s">
        <v>1882</v>
      </c>
      <c r="D31" s="254">
        <v>429</v>
      </c>
      <c r="E31" s="255">
        <v>891</v>
      </c>
      <c r="F31" s="254">
        <v>437</v>
      </c>
      <c r="G31" s="255">
        <v>883</v>
      </c>
      <c r="H31" s="254">
        <v>442</v>
      </c>
      <c r="I31" s="255">
        <v>881</v>
      </c>
      <c r="J31" s="254">
        <v>447</v>
      </c>
      <c r="K31" s="255">
        <v>880</v>
      </c>
    </row>
    <row r="32" spans="1:11" s="251" customFormat="1" ht="12">
      <c r="A32" s="20"/>
      <c r="B32" s="1128"/>
      <c r="C32" s="253" t="s">
        <v>1883</v>
      </c>
      <c r="D32" s="254">
        <v>104</v>
      </c>
      <c r="E32" s="255">
        <v>229</v>
      </c>
      <c r="F32" s="254">
        <v>107</v>
      </c>
      <c r="G32" s="255">
        <v>236</v>
      </c>
      <c r="H32" s="254">
        <v>109</v>
      </c>
      <c r="I32" s="255">
        <v>238</v>
      </c>
      <c r="J32" s="254">
        <v>102</v>
      </c>
      <c r="K32" s="255">
        <v>224</v>
      </c>
    </row>
    <row r="33" spans="1:11" s="251" customFormat="1" ht="12">
      <c r="A33" s="20"/>
      <c r="B33" s="1128"/>
      <c r="C33" s="253" t="s">
        <v>1884</v>
      </c>
      <c r="D33" s="254">
        <v>128</v>
      </c>
      <c r="E33" s="255">
        <v>322</v>
      </c>
      <c r="F33" s="254">
        <v>126</v>
      </c>
      <c r="G33" s="255">
        <v>312</v>
      </c>
      <c r="H33" s="254">
        <v>122</v>
      </c>
      <c r="I33" s="255">
        <v>317</v>
      </c>
      <c r="J33" s="254">
        <v>120</v>
      </c>
      <c r="K33" s="255">
        <v>304</v>
      </c>
    </row>
    <row r="34" spans="1:11" s="251" customFormat="1" ht="12">
      <c r="A34" s="20"/>
      <c r="B34" s="1128"/>
      <c r="C34" s="253" t="s">
        <v>1901</v>
      </c>
      <c r="D34" s="254">
        <v>132</v>
      </c>
      <c r="E34" s="255">
        <v>318</v>
      </c>
      <c r="F34" s="254">
        <v>135</v>
      </c>
      <c r="G34" s="255">
        <v>323</v>
      </c>
      <c r="H34" s="254">
        <v>132</v>
      </c>
      <c r="I34" s="255">
        <v>306</v>
      </c>
      <c r="J34" s="254">
        <v>131</v>
      </c>
      <c r="K34" s="255">
        <v>305</v>
      </c>
    </row>
    <row r="35" spans="1:11" s="251" customFormat="1" ht="12">
      <c r="A35" s="20"/>
      <c r="B35" s="1128"/>
      <c r="C35" s="253" t="s">
        <v>250</v>
      </c>
      <c r="D35" s="254">
        <v>125</v>
      </c>
      <c r="E35" s="255">
        <v>313</v>
      </c>
      <c r="F35" s="254">
        <v>126</v>
      </c>
      <c r="G35" s="255">
        <v>312</v>
      </c>
      <c r="H35" s="254">
        <v>130</v>
      </c>
      <c r="I35" s="255">
        <v>299</v>
      </c>
      <c r="J35" s="254">
        <v>127</v>
      </c>
      <c r="K35" s="255">
        <v>289</v>
      </c>
    </row>
    <row r="36" spans="1:11" s="251" customFormat="1" ht="12">
      <c r="A36" s="20"/>
      <c r="B36" s="1128"/>
      <c r="C36" s="253" t="s">
        <v>438</v>
      </c>
      <c r="D36" s="254">
        <v>118</v>
      </c>
      <c r="E36" s="255">
        <v>291</v>
      </c>
      <c r="F36" s="254">
        <v>118</v>
      </c>
      <c r="G36" s="255">
        <v>290</v>
      </c>
      <c r="H36" s="254">
        <v>114</v>
      </c>
      <c r="I36" s="255">
        <v>279</v>
      </c>
      <c r="J36" s="254">
        <v>123</v>
      </c>
      <c r="K36" s="255">
        <v>280</v>
      </c>
    </row>
    <row r="37" spans="1:11" s="251" customFormat="1" ht="12">
      <c r="A37" s="20"/>
      <c r="B37" s="1128"/>
      <c r="C37" s="253" t="s">
        <v>439</v>
      </c>
      <c r="D37" s="254">
        <v>127</v>
      </c>
      <c r="E37" s="255">
        <v>322</v>
      </c>
      <c r="F37" s="254">
        <v>126</v>
      </c>
      <c r="G37" s="255">
        <v>320</v>
      </c>
      <c r="H37" s="254">
        <v>129</v>
      </c>
      <c r="I37" s="255">
        <v>331</v>
      </c>
      <c r="J37" s="254">
        <v>128</v>
      </c>
      <c r="K37" s="255">
        <v>322</v>
      </c>
    </row>
    <row r="38" spans="1:11" s="251" customFormat="1" ht="12">
      <c r="A38" s="20"/>
      <c r="B38" s="1128"/>
      <c r="C38" s="253" t="s">
        <v>997</v>
      </c>
      <c r="D38" s="254">
        <v>73</v>
      </c>
      <c r="E38" s="255">
        <v>187</v>
      </c>
      <c r="F38" s="254">
        <v>73</v>
      </c>
      <c r="G38" s="255">
        <v>170</v>
      </c>
      <c r="H38" s="254">
        <v>68</v>
      </c>
      <c r="I38" s="255">
        <v>155</v>
      </c>
      <c r="J38" s="254">
        <v>71</v>
      </c>
      <c r="K38" s="255">
        <v>158</v>
      </c>
    </row>
    <row r="39" spans="1:11" s="251" customFormat="1" ht="12">
      <c r="A39" s="20"/>
      <c r="B39" s="1128"/>
      <c r="C39" s="253" t="s">
        <v>440</v>
      </c>
      <c r="D39" s="254">
        <v>479</v>
      </c>
      <c r="E39" s="255">
        <v>1078</v>
      </c>
      <c r="F39" s="254">
        <v>503</v>
      </c>
      <c r="G39" s="255">
        <v>1107</v>
      </c>
      <c r="H39" s="254">
        <v>505</v>
      </c>
      <c r="I39" s="255">
        <v>1095</v>
      </c>
      <c r="J39" s="254">
        <v>482</v>
      </c>
      <c r="K39" s="255">
        <v>1039</v>
      </c>
    </row>
    <row r="40" spans="1:11" s="251" customFormat="1" ht="12">
      <c r="A40" s="20"/>
      <c r="B40" s="1128"/>
      <c r="C40" s="253" t="s">
        <v>441</v>
      </c>
      <c r="D40" s="254">
        <v>250</v>
      </c>
      <c r="E40" s="255">
        <v>655</v>
      </c>
      <c r="F40" s="254">
        <v>250</v>
      </c>
      <c r="G40" s="255">
        <v>646</v>
      </c>
      <c r="H40" s="254">
        <v>247</v>
      </c>
      <c r="I40" s="255">
        <v>624</v>
      </c>
      <c r="J40" s="254">
        <v>247</v>
      </c>
      <c r="K40" s="255">
        <v>619</v>
      </c>
    </row>
    <row r="41" spans="1:11" s="251" customFormat="1" ht="12">
      <c r="A41" s="20"/>
      <c r="B41" s="1128"/>
      <c r="C41" s="253" t="s">
        <v>1716</v>
      </c>
      <c r="D41" s="254">
        <v>49</v>
      </c>
      <c r="E41" s="255">
        <v>139</v>
      </c>
      <c r="F41" s="254">
        <v>49</v>
      </c>
      <c r="G41" s="255">
        <v>137</v>
      </c>
      <c r="H41" s="254">
        <v>49</v>
      </c>
      <c r="I41" s="255">
        <v>136</v>
      </c>
      <c r="J41" s="254">
        <v>51</v>
      </c>
      <c r="K41" s="255">
        <v>140</v>
      </c>
    </row>
    <row r="42" spans="1:11" s="251" customFormat="1" ht="12">
      <c r="A42" s="20"/>
      <c r="B42" s="1128"/>
      <c r="C42" s="253" t="s">
        <v>1717</v>
      </c>
      <c r="D42" s="254">
        <v>65</v>
      </c>
      <c r="E42" s="255">
        <v>244</v>
      </c>
      <c r="F42" s="254">
        <v>65</v>
      </c>
      <c r="G42" s="255">
        <v>243</v>
      </c>
      <c r="H42" s="254">
        <v>64</v>
      </c>
      <c r="I42" s="255">
        <v>235</v>
      </c>
      <c r="J42" s="254">
        <v>65</v>
      </c>
      <c r="K42" s="255">
        <v>228</v>
      </c>
    </row>
    <row r="43" spans="1:11" s="251" customFormat="1" ht="12">
      <c r="A43" s="20"/>
      <c r="B43" s="1128"/>
      <c r="C43" s="253" t="s">
        <v>1718</v>
      </c>
      <c r="D43" s="254">
        <v>122</v>
      </c>
      <c r="E43" s="255">
        <v>336</v>
      </c>
      <c r="F43" s="254">
        <v>128</v>
      </c>
      <c r="G43" s="255">
        <v>356</v>
      </c>
      <c r="H43" s="254">
        <v>126</v>
      </c>
      <c r="I43" s="255">
        <v>352</v>
      </c>
      <c r="J43" s="254">
        <v>126</v>
      </c>
      <c r="K43" s="255">
        <v>352</v>
      </c>
    </row>
    <row r="44" spans="1:11" s="251" customFormat="1" ht="12">
      <c r="A44" s="20"/>
      <c r="B44" s="1128"/>
      <c r="C44" s="253" t="s">
        <v>1719</v>
      </c>
      <c r="D44" s="254">
        <v>134</v>
      </c>
      <c r="E44" s="255">
        <v>334</v>
      </c>
      <c r="F44" s="254">
        <v>143</v>
      </c>
      <c r="G44" s="255">
        <v>344</v>
      </c>
      <c r="H44" s="254">
        <v>138</v>
      </c>
      <c r="I44" s="255">
        <v>324</v>
      </c>
      <c r="J44" s="254">
        <v>134</v>
      </c>
      <c r="K44" s="255">
        <v>326</v>
      </c>
    </row>
    <row r="45" spans="1:11" s="251" customFormat="1" ht="12">
      <c r="A45" s="20"/>
      <c r="B45" s="1128"/>
      <c r="C45" s="253" t="s">
        <v>1720</v>
      </c>
      <c r="D45" s="254">
        <v>138</v>
      </c>
      <c r="E45" s="255">
        <v>355</v>
      </c>
      <c r="F45" s="254">
        <v>138</v>
      </c>
      <c r="G45" s="255">
        <v>347</v>
      </c>
      <c r="H45" s="254">
        <v>138</v>
      </c>
      <c r="I45" s="255">
        <v>340</v>
      </c>
      <c r="J45" s="254">
        <v>140</v>
      </c>
      <c r="K45" s="255">
        <v>344</v>
      </c>
    </row>
    <row r="46" spans="1:11" s="251" customFormat="1" ht="12">
      <c r="A46" s="20"/>
      <c r="B46" s="1128"/>
      <c r="C46" s="253" t="s">
        <v>251</v>
      </c>
      <c r="D46" s="254">
        <v>39</v>
      </c>
      <c r="E46" s="255">
        <v>107</v>
      </c>
      <c r="F46" s="254">
        <v>39</v>
      </c>
      <c r="G46" s="255">
        <v>111</v>
      </c>
      <c r="H46" s="254">
        <v>38</v>
      </c>
      <c r="I46" s="255">
        <v>107</v>
      </c>
      <c r="J46" s="254">
        <v>37</v>
      </c>
      <c r="K46" s="255">
        <v>106</v>
      </c>
    </row>
    <row r="47" spans="1:11" s="251" customFormat="1" ht="12">
      <c r="A47" s="20"/>
      <c r="B47" s="1128"/>
      <c r="C47" s="253" t="s">
        <v>2006</v>
      </c>
      <c r="D47" s="254">
        <v>91</v>
      </c>
      <c r="E47" s="255">
        <v>317</v>
      </c>
      <c r="F47" s="254">
        <v>95</v>
      </c>
      <c r="G47" s="255">
        <v>320</v>
      </c>
      <c r="H47" s="254">
        <v>94</v>
      </c>
      <c r="I47" s="255">
        <v>320</v>
      </c>
      <c r="J47" s="254">
        <v>94</v>
      </c>
      <c r="K47" s="255">
        <v>313</v>
      </c>
    </row>
    <row r="48" spans="1:11" s="251" customFormat="1" ht="12">
      <c r="A48" s="20"/>
      <c r="B48" s="1128"/>
      <c r="C48" s="253" t="s">
        <v>1770</v>
      </c>
      <c r="D48" s="254">
        <v>151</v>
      </c>
      <c r="E48" s="255">
        <v>426</v>
      </c>
      <c r="F48" s="254">
        <v>150</v>
      </c>
      <c r="G48" s="255">
        <v>424</v>
      </c>
      <c r="H48" s="254">
        <v>153</v>
      </c>
      <c r="I48" s="255">
        <v>435</v>
      </c>
      <c r="J48" s="254">
        <v>151</v>
      </c>
      <c r="K48" s="255">
        <v>418</v>
      </c>
    </row>
    <row r="49" spans="1:11" s="251" customFormat="1" ht="12">
      <c r="A49" s="20"/>
      <c r="B49" s="1128"/>
      <c r="C49" s="253" t="s">
        <v>2354</v>
      </c>
      <c r="D49" s="254">
        <v>40</v>
      </c>
      <c r="E49" s="255">
        <v>139</v>
      </c>
      <c r="F49" s="254">
        <v>41</v>
      </c>
      <c r="G49" s="255">
        <v>138</v>
      </c>
      <c r="H49" s="254">
        <v>40</v>
      </c>
      <c r="I49" s="255">
        <v>136</v>
      </c>
      <c r="J49" s="254">
        <v>41</v>
      </c>
      <c r="K49" s="255">
        <v>138</v>
      </c>
    </row>
    <row r="50" spans="1:11" s="251" customFormat="1" ht="12">
      <c r="A50" s="20"/>
      <c r="B50" s="1129"/>
      <c r="C50" s="259" t="s">
        <v>2249</v>
      </c>
      <c r="D50" s="824" t="s">
        <v>15</v>
      </c>
      <c r="E50" s="823" t="s">
        <v>15</v>
      </c>
      <c r="F50" s="824" t="s">
        <v>15</v>
      </c>
      <c r="G50" s="823" t="s">
        <v>15</v>
      </c>
      <c r="H50" s="260">
        <v>37</v>
      </c>
      <c r="I50" s="825">
        <v>127</v>
      </c>
      <c r="J50" s="260">
        <v>112</v>
      </c>
      <c r="K50" s="825">
        <v>347</v>
      </c>
    </row>
    <row r="51" spans="1:11" s="251" customFormat="1" ht="12">
      <c r="A51" s="20"/>
      <c r="B51" s="1127" t="s">
        <v>2176</v>
      </c>
      <c r="C51" s="175" t="s">
        <v>1721</v>
      </c>
      <c r="D51" s="529">
        <f t="shared" ref="D51:K51" si="2">SUM(D52:D56)</f>
        <v>295</v>
      </c>
      <c r="E51" s="672">
        <f t="shared" si="2"/>
        <v>1009</v>
      </c>
      <c r="F51" s="724">
        <f t="shared" si="2"/>
        <v>306</v>
      </c>
      <c r="G51" s="725">
        <f t="shared" si="2"/>
        <v>1008</v>
      </c>
      <c r="H51" s="724">
        <f t="shared" si="2"/>
        <v>312</v>
      </c>
      <c r="I51" s="725">
        <f t="shared" si="2"/>
        <v>1019</v>
      </c>
      <c r="J51" s="724">
        <f t="shared" si="2"/>
        <v>312</v>
      </c>
      <c r="K51" s="725">
        <f t="shared" si="2"/>
        <v>1012</v>
      </c>
    </row>
    <row r="52" spans="1:11" s="251" customFormat="1" ht="12">
      <c r="A52" s="20"/>
      <c r="B52" s="1130"/>
      <c r="C52" s="253" t="s">
        <v>638</v>
      </c>
      <c r="D52" s="643">
        <v>59</v>
      </c>
      <c r="E52" s="644">
        <v>194</v>
      </c>
      <c r="F52" s="643">
        <v>65</v>
      </c>
      <c r="G52" s="644">
        <v>193</v>
      </c>
      <c r="H52" s="643">
        <v>63</v>
      </c>
      <c r="I52" s="644">
        <v>192</v>
      </c>
      <c r="J52" s="643">
        <v>64</v>
      </c>
      <c r="K52" s="644">
        <v>193</v>
      </c>
    </row>
    <row r="53" spans="1:11" s="251" customFormat="1" ht="12">
      <c r="A53" s="20"/>
      <c r="B53" s="1130"/>
      <c r="C53" s="253" t="s">
        <v>639</v>
      </c>
      <c r="D53" s="643">
        <v>45</v>
      </c>
      <c r="E53" s="644">
        <v>162</v>
      </c>
      <c r="F53" s="643">
        <v>45</v>
      </c>
      <c r="G53" s="644">
        <v>159</v>
      </c>
      <c r="H53" s="643">
        <v>46</v>
      </c>
      <c r="I53" s="644">
        <v>159</v>
      </c>
      <c r="J53" s="643">
        <v>46</v>
      </c>
      <c r="K53" s="644">
        <v>154</v>
      </c>
    </row>
    <row r="54" spans="1:11" s="251" customFormat="1" ht="12">
      <c r="A54" s="20"/>
      <c r="B54" s="1130"/>
      <c r="C54" s="253" t="s">
        <v>640</v>
      </c>
      <c r="D54" s="643">
        <v>63</v>
      </c>
      <c r="E54" s="644">
        <v>210</v>
      </c>
      <c r="F54" s="643">
        <v>66</v>
      </c>
      <c r="G54" s="644">
        <v>210</v>
      </c>
      <c r="H54" s="643">
        <v>71</v>
      </c>
      <c r="I54" s="644">
        <v>219</v>
      </c>
      <c r="J54" s="643">
        <v>70</v>
      </c>
      <c r="K54" s="644">
        <v>223</v>
      </c>
    </row>
    <row r="55" spans="1:11" s="251" customFormat="1" ht="12">
      <c r="A55" s="20"/>
      <c r="B55" s="1130"/>
      <c r="C55" s="253" t="s">
        <v>641</v>
      </c>
      <c r="D55" s="643">
        <v>86</v>
      </c>
      <c r="E55" s="644">
        <v>304</v>
      </c>
      <c r="F55" s="643">
        <v>87</v>
      </c>
      <c r="G55" s="644">
        <v>305</v>
      </c>
      <c r="H55" s="643">
        <v>87</v>
      </c>
      <c r="I55" s="644">
        <v>301</v>
      </c>
      <c r="J55" s="643">
        <v>87</v>
      </c>
      <c r="K55" s="644">
        <v>291</v>
      </c>
    </row>
    <row r="56" spans="1:11" s="251" customFormat="1" ht="12">
      <c r="A56" s="20"/>
      <c r="B56" s="1130"/>
      <c r="C56" s="253" t="s">
        <v>2090</v>
      </c>
      <c r="D56" s="643">
        <v>42</v>
      </c>
      <c r="E56" s="644">
        <v>139</v>
      </c>
      <c r="F56" s="643">
        <v>43</v>
      </c>
      <c r="G56" s="644">
        <v>141</v>
      </c>
      <c r="H56" s="643">
        <v>45</v>
      </c>
      <c r="I56" s="644">
        <v>148</v>
      </c>
      <c r="J56" s="643">
        <v>45</v>
      </c>
      <c r="K56" s="644">
        <v>151</v>
      </c>
    </row>
    <row r="57" spans="1:11" s="251" customFormat="1" ht="12">
      <c r="A57" s="20"/>
      <c r="B57" s="1130"/>
      <c r="C57" s="253" t="s">
        <v>1722</v>
      </c>
      <c r="D57" s="254">
        <v>314</v>
      </c>
      <c r="E57" s="255">
        <v>867</v>
      </c>
      <c r="F57" s="254">
        <v>315</v>
      </c>
      <c r="G57" s="255">
        <v>845</v>
      </c>
      <c r="H57" s="254">
        <v>324</v>
      </c>
      <c r="I57" s="255">
        <v>824</v>
      </c>
      <c r="J57" s="254">
        <v>320</v>
      </c>
      <c r="K57" s="255">
        <v>816</v>
      </c>
    </row>
    <row r="58" spans="1:11" s="251" customFormat="1" ht="12">
      <c r="A58" s="20"/>
      <c r="B58" s="1130"/>
      <c r="C58" s="253" t="s">
        <v>1723</v>
      </c>
      <c r="D58" s="254">
        <v>109</v>
      </c>
      <c r="E58" s="255">
        <v>285</v>
      </c>
      <c r="F58" s="254">
        <v>108</v>
      </c>
      <c r="G58" s="255">
        <v>281</v>
      </c>
      <c r="H58" s="254">
        <v>104</v>
      </c>
      <c r="I58" s="255">
        <v>275</v>
      </c>
      <c r="J58" s="254">
        <v>106</v>
      </c>
      <c r="K58" s="255">
        <v>279</v>
      </c>
    </row>
    <row r="59" spans="1:11" s="251" customFormat="1" ht="12">
      <c r="A59" s="20"/>
      <c r="B59" s="1130"/>
      <c r="C59" s="253" t="s">
        <v>1724</v>
      </c>
      <c r="D59" s="254">
        <v>66</v>
      </c>
      <c r="E59" s="255">
        <v>231</v>
      </c>
      <c r="F59" s="254">
        <v>65</v>
      </c>
      <c r="G59" s="255">
        <v>226</v>
      </c>
      <c r="H59" s="254">
        <v>70</v>
      </c>
      <c r="I59" s="255">
        <v>227</v>
      </c>
      <c r="J59" s="254">
        <v>67</v>
      </c>
      <c r="K59" s="255">
        <v>222</v>
      </c>
    </row>
    <row r="60" spans="1:11" s="251" customFormat="1" ht="12">
      <c r="A60" s="20"/>
      <c r="B60" s="1130"/>
      <c r="C60" s="253" t="s">
        <v>1725</v>
      </c>
      <c r="D60" s="254">
        <v>114</v>
      </c>
      <c r="E60" s="255">
        <v>418</v>
      </c>
      <c r="F60" s="254">
        <v>114</v>
      </c>
      <c r="G60" s="255">
        <v>415</v>
      </c>
      <c r="H60" s="254">
        <v>114</v>
      </c>
      <c r="I60" s="255">
        <v>417</v>
      </c>
      <c r="J60" s="254">
        <v>114</v>
      </c>
      <c r="K60" s="255">
        <v>413</v>
      </c>
    </row>
    <row r="61" spans="1:11" s="251" customFormat="1" ht="12">
      <c r="A61" s="20"/>
      <c r="B61" s="1130"/>
      <c r="C61" s="253" t="s">
        <v>468</v>
      </c>
      <c r="D61" s="254">
        <v>124</v>
      </c>
      <c r="E61" s="255">
        <v>332</v>
      </c>
      <c r="F61" s="254">
        <v>122</v>
      </c>
      <c r="G61" s="255">
        <v>334</v>
      </c>
      <c r="H61" s="254">
        <v>124</v>
      </c>
      <c r="I61" s="255">
        <v>330</v>
      </c>
      <c r="J61" s="254">
        <v>128</v>
      </c>
      <c r="K61" s="255">
        <v>328</v>
      </c>
    </row>
    <row r="62" spans="1:11" s="251" customFormat="1" ht="12">
      <c r="A62" s="20"/>
      <c r="B62" s="1130"/>
      <c r="C62" s="253" t="s">
        <v>469</v>
      </c>
      <c r="D62" s="254">
        <v>156</v>
      </c>
      <c r="E62" s="255">
        <v>395</v>
      </c>
      <c r="F62" s="254">
        <v>157</v>
      </c>
      <c r="G62" s="255">
        <v>392</v>
      </c>
      <c r="H62" s="254">
        <v>154</v>
      </c>
      <c r="I62" s="255">
        <v>379</v>
      </c>
      <c r="J62" s="254">
        <v>153</v>
      </c>
      <c r="K62" s="255">
        <v>371</v>
      </c>
    </row>
    <row r="63" spans="1:11" s="251" customFormat="1" ht="12">
      <c r="A63" s="20"/>
      <c r="B63" s="1130"/>
      <c r="C63" s="253" t="s">
        <v>470</v>
      </c>
      <c r="D63" s="254">
        <v>106</v>
      </c>
      <c r="E63" s="255">
        <v>266</v>
      </c>
      <c r="F63" s="254">
        <v>104</v>
      </c>
      <c r="G63" s="255">
        <v>253</v>
      </c>
      <c r="H63" s="254">
        <v>103</v>
      </c>
      <c r="I63" s="255">
        <v>256</v>
      </c>
      <c r="J63" s="254">
        <v>103</v>
      </c>
      <c r="K63" s="255">
        <v>248</v>
      </c>
    </row>
    <row r="64" spans="1:11" s="251" customFormat="1" ht="12">
      <c r="A64" s="20"/>
      <c r="B64" s="1131"/>
      <c r="C64" s="259" t="s">
        <v>471</v>
      </c>
      <c r="D64" s="260">
        <v>96</v>
      </c>
      <c r="E64" s="535">
        <v>245</v>
      </c>
      <c r="F64" s="260">
        <v>96</v>
      </c>
      <c r="G64" s="535">
        <v>243</v>
      </c>
      <c r="H64" s="260">
        <v>96</v>
      </c>
      <c r="I64" s="535">
        <v>241</v>
      </c>
      <c r="J64" s="260">
        <v>100</v>
      </c>
      <c r="K64" s="535">
        <v>249</v>
      </c>
    </row>
    <row r="65" spans="2:10" s="39" customFormat="1" ht="18.75" customHeight="1">
      <c r="B65" s="34"/>
      <c r="C65" s="34"/>
    </row>
    <row r="66" spans="2:10" s="39" customFormat="1" ht="18.75" customHeight="1">
      <c r="B66" s="34"/>
      <c r="C66" s="34"/>
      <c r="G66" s="261"/>
      <c r="H66" s="261"/>
      <c r="J66" s="261">
        <f>SUM(J13,J37,J57:J64)</f>
        <v>1982</v>
      </c>
    </row>
    <row r="67" spans="2:10" ht="18.75" customHeight="1">
      <c r="B67" s="2"/>
      <c r="C67" s="2"/>
    </row>
    <row r="68" spans="2:10" ht="18.75" customHeight="1">
      <c r="B68" s="2"/>
      <c r="C68" s="2"/>
    </row>
    <row r="69" spans="2:10" ht="18.75" customHeight="1">
      <c r="B69" s="2"/>
      <c r="C69" s="2"/>
    </row>
    <row r="70" spans="2:10" ht="18.75" customHeight="1">
      <c r="B70" s="2"/>
      <c r="C70" s="2"/>
    </row>
    <row r="71" spans="2:10" ht="18.75" customHeight="1">
      <c r="B71" s="2"/>
      <c r="C71" s="2"/>
    </row>
    <row r="72" spans="2:10" ht="18.75" customHeight="1">
      <c r="B72" s="2"/>
      <c r="C72" s="2"/>
    </row>
    <row r="73" spans="2:10" ht="18.75" customHeight="1">
      <c r="B73" s="2"/>
      <c r="C73" s="2"/>
    </row>
    <row r="74" spans="2:10" ht="18.75" customHeight="1">
      <c r="B74" s="2"/>
      <c r="C74" s="2"/>
    </row>
  </sheetData>
  <mergeCells count="10">
    <mergeCell ref="B29:B50"/>
    <mergeCell ref="D2:K2"/>
    <mergeCell ref="J3:K3"/>
    <mergeCell ref="H3:I3"/>
    <mergeCell ref="B51:B64"/>
    <mergeCell ref="F3:G3"/>
    <mergeCell ref="B3:B4"/>
    <mergeCell ref="D3:E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8"/>
  <sheetViews>
    <sheetView zoomScaleNormal="100" workbookViewId="0">
      <selection activeCell="Z24" sqref="Z24"/>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7.625" style="21" bestFit="1" customWidth="1"/>
    <col min="7" max="7" width="7.625" style="21" customWidth="1"/>
    <col min="8" max="8" width="6.375" style="21" customWidth="1"/>
    <col min="9" max="9" width="7.625" style="21" customWidth="1"/>
    <col min="10" max="11" width="6.625" style="21" customWidth="1"/>
    <col min="12" max="12" width="3.75" style="21" customWidth="1"/>
    <col min="13" max="13" width="3.375" style="21" customWidth="1"/>
    <col min="14" max="15" width="8.875" style="21" customWidth="1"/>
    <col min="16" max="16" width="2.5" style="21" bestFit="1" customWidth="1"/>
    <col min="17" max="18" width="3.875" style="21" customWidth="1"/>
    <col min="19" max="19" width="9" style="21"/>
    <col min="20" max="20" width="4.75" style="21" customWidth="1"/>
    <col min="21" max="21" width="3" style="21" customWidth="1"/>
    <col min="22" max="16384" width="9" style="21"/>
  </cols>
  <sheetData>
    <row r="1" spans="1:15" s="263" customFormat="1" ht="12.75">
      <c r="A1" s="262"/>
      <c r="B1" s="1054"/>
      <c r="C1" s="1054" t="s">
        <v>1824</v>
      </c>
      <c r="D1" s="973" t="s">
        <v>2322</v>
      </c>
      <c r="E1" s="975"/>
      <c r="F1" s="973" t="s">
        <v>558</v>
      </c>
      <c r="G1" s="975"/>
      <c r="H1" s="973" t="s">
        <v>1480</v>
      </c>
      <c r="I1" s="975"/>
      <c r="J1" s="973" t="s">
        <v>2323</v>
      </c>
      <c r="K1" s="975"/>
    </row>
    <row r="2" spans="1:15" s="263" customFormat="1" ht="12.75">
      <c r="A2" s="262"/>
      <c r="B2" s="1055"/>
      <c r="C2" s="1132"/>
      <c r="D2" s="171" t="s">
        <v>1116</v>
      </c>
      <c r="E2" s="172" t="s">
        <v>1117</v>
      </c>
      <c r="F2" s="171" t="s">
        <v>1607</v>
      </c>
      <c r="G2" s="170" t="s">
        <v>372</v>
      </c>
      <c r="H2" s="171" t="s">
        <v>1607</v>
      </c>
      <c r="I2" s="170" t="s">
        <v>372</v>
      </c>
      <c r="J2" s="171" t="s">
        <v>1607</v>
      </c>
      <c r="K2" s="170" t="s">
        <v>372</v>
      </c>
    </row>
    <row r="3" spans="1:15" s="263" customFormat="1" ht="12.75">
      <c r="A3" s="262"/>
      <c r="B3" s="1134" t="s">
        <v>2176</v>
      </c>
      <c r="C3" s="271" t="s">
        <v>472</v>
      </c>
      <c r="D3" s="529">
        <v>168</v>
      </c>
      <c r="E3" s="530">
        <v>445</v>
      </c>
      <c r="F3" s="529">
        <v>171</v>
      </c>
      <c r="G3" s="530">
        <v>451</v>
      </c>
      <c r="H3" s="529">
        <v>167</v>
      </c>
      <c r="I3" s="530">
        <v>434</v>
      </c>
      <c r="J3" s="529">
        <v>171</v>
      </c>
      <c r="K3" s="530">
        <v>443</v>
      </c>
    </row>
    <row r="4" spans="1:15" s="263" customFormat="1" ht="12.75">
      <c r="A4" s="262"/>
      <c r="B4" s="1130"/>
      <c r="C4" s="272" t="s">
        <v>473</v>
      </c>
      <c r="D4" s="531">
        <v>81</v>
      </c>
      <c r="E4" s="532">
        <v>200</v>
      </c>
      <c r="F4" s="531">
        <v>82</v>
      </c>
      <c r="G4" s="532">
        <v>204</v>
      </c>
      <c r="H4" s="531">
        <v>83</v>
      </c>
      <c r="I4" s="532">
        <v>196</v>
      </c>
      <c r="J4" s="531">
        <v>81</v>
      </c>
      <c r="K4" s="532">
        <v>191</v>
      </c>
    </row>
    <row r="5" spans="1:15" s="263" customFormat="1" ht="12.75">
      <c r="A5" s="262"/>
      <c r="B5" s="1130"/>
      <c r="C5" s="225" t="s">
        <v>474</v>
      </c>
      <c r="D5" s="531">
        <v>52</v>
      </c>
      <c r="E5" s="532">
        <v>182</v>
      </c>
      <c r="F5" s="531">
        <v>54</v>
      </c>
      <c r="G5" s="532">
        <v>186</v>
      </c>
      <c r="H5" s="531">
        <v>56</v>
      </c>
      <c r="I5" s="532">
        <v>173</v>
      </c>
      <c r="J5" s="531">
        <v>56</v>
      </c>
      <c r="K5" s="532">
        <v>173</v>
      </c>
    </row>
    <row r="6" spans="1:15" s="263" customFormat="1" ht="12.75">
      <c r="A6" s="262"/>
      <c r="B6" s="1130"/>
      <c r="C6" s="272" t="s">
        <v>475</v>
      </c>
      <c r="D6" s="531">
        <v>71</v>
      </c>
      <c r="E6" s="532">
        <v>71</v>
      </c>
      <c r="F6" s="531">
        <v>72</v>
      </c>
      <c r="G6" s="532">
        <v>72</v>
      </c>
      <c r="H6" s="531">
        <v>73</v>
      </c>
      <c r="I6" s="532">
        <v>73</v>
      </c>
      <c r="J6" s="531">
        <v>67</v>
      </c>
      <c r="K6" s="532">
        <v>67</v>
      </c>
    </row>
    <row r="7" spans="1:15" s="263" customFormat="1" ht="12.75">
      <c r="A7" s="262"/>
      <c r="B7" s="1130"/>
      <c r="C7" s="272" t="s">
        <v>476</v>
      </c>
      <c r="D7" s="531">
        <v>23</v>
      </c>
      <c r="E7" s="532">
        <v>23</v>
      </c>
      <c r="F7" s="531">
        <v>19</v>
      </c>
      <c r="G7" s="532">
        <v>19</v>
      </c>
      <c r="H7" s="531">
        <v>18</v>
      </c>
      <c r="I7" s="532">
        <v>18</v>
      </c>
      <c r="J7" s="531">
        <v>13</v>
      </c>
      <c r="K7" s="532">
        <v>13</v>
      </c>
      <c r="N7" s="265"/>
      <c r="O7" s="459"/>
    </row>
    <row r="8" spans="1:15" s="263" customFormat="1" ht="12.75">
      <c r="A8" s="262"/>
      <c r="B8" s="1130"/>
      <c r="C8" s="272" t="s">
        <v>999</v>
      </c>
      <c r="D8" s="531">
        <v>1</v>
      </c>
      <c r="E8" s="532">
        <v>1</v>
      </c>
      <c r="F8" s="726" t="s">
        <v>15</v>
      </c>
      <c r="G8" s="727" t="s">
        <v>15</v>
      </c>
      <c r="H8" s="726" t="s">
        <v>15</v>
      </c>
      <c r="I8" s="727" t="s">
        <v>15</v>
      </c>
      <c r="J8" s="726" t="s">
        <v>15</v>
      </c>
      <c r="K8" s="727" t="s">
        <v>15</v>
      </c>
      <c r="N8" s="624"/>
      <c r="O8" s="625"/>
    </row>
    <row r="9" spans="1:15" s="263" customFormat="1" ht="12.75">
      <c r="A9" s="262"/>
      <c r="B9" s="1130"/>
      <c r="C9" s="272" t="s">
        <v>2355</v>
      </c>
      <c r="D9" s="531">
        <v>17</v>
      </c>
      <c r="E9" s="532">
        <v>34</v>
      </c>
      <c r="F9" s="531">
        <v>17</v>
      </c>
      <c r="G9" s="532">
        <v>33</v>
      </c>
      <c r="H9" s="531">
        <v>18</v>
      </c>
      <c r="I9" s="532">
        <v>34</v>
      </c>
      <c r="J9" s="531">
        <v>19</v>
      </c>
      <c r="K9" s="532">
        <v>43</v>
      </c>
      <c r="N9" s="264"/>
    </row>
    <row r="10" spans="1:15" s="263" customFormat="1" ht="12.75">
      <c r="A10" s="262"/>
      <c r="B10" s="1131"/>
      <c r="C10" s="222" t="s">
        <v>2356</v>
      </c>
      <c r="D10" s="533">
        <v>14</v>
      </c>
      <c r="E10" s="534">
        <v>14</v>
      </c>
      <c r="F10" s="533">
        <v>14</v>
      </c>
      <c r="G10" s="534">
        <v>14</v>
      </c>
      <c r="H10" s="533">
        <v>13</v>
      </c>
      <c r="I10" s="534">
        <v>13</v>
      </c>
      <c r="J10" s="533">
        <v>12</v>
      </c>
      <c r="K10" s="534">
        <v>12</v>
      </c>
      <c r="N10" s="264"/>
    </row>
    <row r="11" spans="1:15" s="263" customFormat="1" ht="12.75" customHeight="1">
      <c r="A11" s="262"/>
      <c r="B11" s="1127" t="s">
        <v>2177</v>
      </c>
      <c r="C11" s="210" t="s">
        <v>477</v>
      </c>
      <c r="D11" s="529">
        <v>463</v>
      </c>
      <c r="E11" s="257">
        <v>1193</v>
      </c>
      <c r="F11" s="529">
        <v>471</v>
      </c>
      <c r="G11" s="257">
        <v>1192</v>
      </c>
      <c r="H11" s="529">
        <v>473</v>
      </c>
      <c r="I11" s="257">
        <v>1199</v>
      </c>
      <c r="J11" s="529">
        <v>476</v>
      </c>
      <c r="K11" s="257">
        <v>1201</v>
      </c>
      <c r="N11" s="264"/>
    </row>
    <row r="12" spans="1:15" s="263" customFormat="1" ht="12.75">
      <c r="A12" s="262"/>
      <c r="B12" s="1128"/>
      <c r="C12" s="272" t="s">
        <v>478</v>
      </c>
      <c r="D12" s="531">
        <v>61</v>
      </c>
      <c r="E12" s="532">
        <v>195</v>
      </c>
      <c r="F12" s="531">
        <v>64</v>
      </c>
      <c r="G12" s="532">
        <v>201</v>
      </c>
      <c r="H12" s="531">
        <v>63</v>
      </c>
      <c r="I12" s="532">
        <v>198</v>
      </c>
      <c r="J12" s="531">
        <v>63</v>
      </c>
      <c r="K12" s="532">
        <v>194</v>
      </c>
    </row>
    <row r="13" spans="1:15" s="263" customFormat="1" ht="12.75">
      <c r="A13" s="262"/>
      <c r="B13" s="1128"/>
      <c r="C13" s="272" t="s">
        <v>479</v>
      </c>
      <c r="D13" s="531">
        <v>417</v>
      </c>
      <c r="E13" s="255">
        <v>1216</v>
      </c>
      <c r="F13" s="531">
        <v>418</v>
      </c>
      <c r="G13" s="255">
        <v>1193</v>
      </c>
      <c r="H13" s="531">
        <v>420</v>
      </c>
      <c r="I13" s="255">
        <v>1202</v>
      </c>
      <c r="J13" s="531">
        <v>424</v>
      </c>
      <c r="K13" s="255">
        <v>1197</v>
      </c>
      <c r="N13" s="264"/>
      <c r="O13" s="459"/>
    </row>
    <row r="14" spans="1:15" s="263" customFormat="1" ht="12.75">
      <c r="A14" s="262"/>
      <c r="B14" s="1128"/>
      <c r="C14" s="272" t="s">
        <v>669</v>
      </c>
      <c r="D14" s="531">
        <v>42</v>
      </c>
      <c r="E14" s="532">
        <v>158</v>
      </c>
      <c r="F14" s="531">
        <v>42</v>
      </c>
      <c r="G14" s="532">
        <v>160</v>
      </c>
      <c r="H14" s="531">
        <v>42</v>
      </c>
      <c r="I14" s="532">
        <v>157</v>
      </c>
      <c r="J14" s="531">
        <v>43</v>
      </c>
      <c r="K14" s="532">
        <v>160</v>
      </c>
      <c r="N14" s="625"/>
      <c r="O14" s="626"/>
    </row>
    <row r="15" spans="1:15" s="263" customFormat="1" ht="12.75">
      <c r="A15" s="262"/>
      <c r="B15" s="1128"/>
      <c r="C15" s="272" t="s">
        <v>670</v>
      </c>
      <c r="D15" s="531">
        <v>168</v>
      </c>
      <c r="E15" s="532">
        <v>552</v>
      </c>
      <c r="F15" s="531">
        <v>171</v>
      </c>
      <c r="G15" s="532">
        <v>549</v>
      </c>
      <c r="H15" s="531">
        <v>173</v>
      </c>
      <c r="I15" s="532">
        <v>549</v>
      </c>
      <c r="J15" s="531">
        <v>173</v>
      </c>
      <c r="K15" s="532">
        <v>543</v>
      </c>
    </row>
    <row r="16" spans="1:15" s="263" customFormat="1" ht="12.75">
      <c r="A16" s="262"/>
      <c r="B16" s="1128"/>
      <c r="C16" s="272" t="s">
        <v>671</v>
      </c>
      <c r="D16" s="531">
        <v>162</v>
      </c>
      <c r="E16" s="532">
        <v>343</v>
      </c>
      <c r="F16" s="531">
        <v>147</v>
      </c>
      <c r="G16" s="532">
        <v>320</v>
      </c>
      <c r="H16" s="531">
        <v>174</v>
      </c>
      <c r="I16" s="532">
        <v>347</v>
      </c>
      <c r="J16" s="531">
        <v>161</v>
      </c>
      <c r="K16" s="532">
        <v>330</v>
      </c>
    </row>
    <row r="17" spans="1:15" s="263" customFormat="1" ht="12.75">
      <c r="A17" s="262"/>
      <c r="B17" s="1128"/>
      <c r="C17" s="272" t="s">
        <v>2184</v>
      </c>
      <c r="D17" s="531">
        <v>145</v>
      </c>
      <c r="E17" s="532">
        <v>314</v>
      </c>
      <c r="F17" s="531">
        <v>145</v>
      </c>
      <c r="G17" s="532">
        <v>308</v>
      </c>
      <c r="H17" s="531">
        <v>145</v>
      </c>
      <c r="I17" s="532">
        <v>306</v>
      </c>
      <c r="J17" s="531">
        <v>141</v>
      </c>
      <c r="K17" s="532">
        <v>289</v>
      </c>
    </row>
    <row r="18" spans="1:15" s="263" customFormat="1" ht="12.75">
      <c r="A18" s="262"/>
      <c r="B18" s="1128"/>
      <c r="C18" s="272" t="s">
        <v>2185</v>
      </c>
      <c r="D18" s="531">
        <v>52</v>
      </c>
      <c r="E18" s="532">
        <v>177</v>
      </c>
      <c r="F18" s="531">
        <v>51</v>
      </c>
      <c r="G18" s="532">
        <v>171</v>
      </c>
      <c r="H18" s="531">
        <v>52</v>
      </c>
      <c r="I18" s="532">
        <v>169</v>
      </c>
      <c r="J18" s="531">
        <v>52</v>
      </c>
      <c r="K18" s="532">
        <v>172</v>
      </c>
    </row>
    <row r="19" spans="1:15" s="263" customFormat="1" ht="12.75">
      <c r="A19" s="262"/>
      <c r="B19" s="1128"/>
      <c r="C19" s="272" t="s">
        <v>2186</v>
      </c>
      <c r="D19" s="531">
        <v>378</v>
      </c>
      <c r="E19" s="255">
        <v>1097</v>
      </c>
      <c r="F19" s="531">
        <v>394</v>
      </c>
      <c r="G19" s="255">
        <v>1115</v>
      </c>
      <c r="H19" s="531">
        <v>393</v>
      </c>
      <c r="I19" s="255">
        <v>1113</v>
      </c>
      <c r="J19" s="531">
        <v>398</v>
      </c>
      <c r="K19" s="255">
        <v>1115</v>
      </c>
    </row>
    <row r="20" spans="1:15" s="263" customFormat="1" ht="12.75">
      <c r="A20" s="262"/>
      <c r="B20" s="1128"/>
      <c r="C20" s="272" t="s">
        <v>2187</v>
      </c>
      <c r="D20" s="531">
        <v>162</v>
      </c>
      <c r="E20" s="532">
        <v>463</v>
      </c>
      <c r="F20" s="531">
        <v>174</v>
      </c>
      <c r="G20" s="532">
        <v>501</v>
      </c>
      <c r="H20" s="531">
        <v>183</v>
      </c>
      <c r="I20" s="532">
        <v>523</v>
      </c>
      <c r="J20" s="531">
        <v>179</v>
      </c>
      <c r="K20" s="532">
        <v>518</v>
      </c>
    </row>
    <row r="21" spans="1:15" s="263" customFormat="1" ht="12.75">
      <c r="A21" s="262"/>
      <c r="B21" s="1128"/>
      <c r="C21" s="272" t="s">
        <v>2188</v>
      </c>
      <c r="D21" s="531">
        <v>186</v>
      </c>
      <c r="E21" s="532">
        <v>540</v>
      </c>
      <c r="F21" s="531">
        <v>203</v>
      </c>
      <c r="G21" s="532">
        <v>567</v>
      </c>
      <c r="H21" s="531">
        <v>202</v>
      </c>
      <c r="I21" s="532">
        <v>576</v>
      </c>
      <c r="J21" s="531">
        <v>197</v>
      </c>
      <c r="K21" s="532">
        <v>511</v>
      </c>
    </row>
    <row r="22" spans="1:15" s="263" customFormat="1" ht="12.75">
      <c r="A22" s="262"/>
      <c r="B22" s="1128"/>
      <c r="C22" s="272" t="s">
        <v>697</v>
      </c>
      <c r="D22" s="531">
        <v>96</v>
      </c>
      <c r="E22" s="532">
        <v>362</v>
      </c>
      <c r="F22" s="531">
        <v>96</v>
      </c>
      <c r="G22" s="532">
        <v>354</v>
      </c>
      <c r="H22" s="531">
        <v>98</v>
      </c>
      <c r="I22" s="532">
        <v>349</v>
      </c>
      <c r="J22" s="531">
        <v>97</v>
      </c>
      <c r="K22" s="532">
        <v>349</v>
      </c>
    </row>
    <row r="23" spans="1:15" s="263" customFormat="1" ht="12.75">
      <c r="A23" s="262"/>
      <c r="B23" s="1128"/>
      <c r="C23" s="272" t="s">
        <v>698</v>
      </c>
      <c r="D23" s="531">
        <v>216</v>
      </c>
      <c r="E23" s="532">
        <v>741</v>
      </c>
      <c r="F23" s="531">
        <v>217</v>
      </c>
      <c r="G23" s="532">
        <v>742</v>
      </c>
      <c r="H23" s="531">
        <v>218</v>
      </c>
      <c r="I23" s="532">
        <v>740</v>
      </c>
      <c r="J23" s="531">
        <v>222</v>
      </c>
      <c r="K23" s="532">
        <v>738</v>
      </c>
    </row>
    <row r="24" spans="1:15" s="263" customFormat="1" ht="12.75">
      <c r="A24" s="262"/>
      <c r="B24" s="1128"/>
      <c r="C24" s="225" t="s">
        <v>699</v>
      </c>
      <c r="D24" s="531">
        <v>377</v>
      </c>
      <c r="E24" s="532">
        <v>377</v>
      </c>
      <c r="F24" s="531">
        <v>244</v>
      </c>
      <c r="G24" s="532">
        <v>244</v>
      </c>
      <c r="H24" s="531">
        <v>147</v>
      </c>
      <c r="I24" s="532">
        <v>147</v>
      </c>
      <c r="J24" s="531">
        <v>153</v>
      </c>
      <c r="K24" s="532">
        <v>153</v>
      </c>
    </row>
    <row r="25" spans="1:15" s="263" customFormat="1" ht="12.75">
      <c r="A25" s="262"/>
      <c r="B25" s="1128"/>
      <c r="C25" s="272" t="s">
        <v>1007</v>
      </c>
      <c r="D25" s="531">
        <v>8</v>
      </c>
      <c r="E25" s="532">
        <v>8</v>
      </c>
      <c r="F25" s="531">
        <v>10</v>
      </c>
      <c r="G25" s="532">
        <v>10</v>
      </c>
      <c r="H25" s="531">
        <v>6</v>
      </c>
      <c r="I25" s="532">
        <v>6</v>
      </c>
      <c r="J25" s="531">
        <v>6</v>
      </c>
      <c r="K25" s="532">
        <v>6</v>
      </c>
    </row>
    <row r="26" spans="1:15" s="263" customFormat="1" ht="12.75">
      <c r="A26" s="262"/>
      <c r="B26" s="1128"/>
      <c r="C26" s="860" t="s">
        <v>2218</v>
      </c>
      <c r="D26" s="629">
        <v>66</v>
      </c>
      <c r="E26" s="630">
        <v>219</v>
      </c>
      <c r="F26" s="629">
        <v>68</v>
      </c>
      <c r="G26" s="630">
        <v>240</v>
      </c>
      <c r="H26" s="629">
        <v>69</v>
      </c>
      <c r="I26" s="630">
        <v>250</v>
      </c>
      <c r="J26" s="629">
        <v>71</v>
      </c>
      <c r="K26" s="630">
        <v>254</v>
      </c>
    </row>
    <row r="27" spans="1:15" s="263" customFormat="1" ht="12.75">
      <c r="A27" s="262"/>
      <c r="B27" s="1129"/>
      <c r="C27" s="861" t="s">
        <v>2357</v>
      </c>
      <c r="D27" s="864" t="s">
        <v>15</v>
      </c>
      <c r="E27" s="865" t="s">
        <v>15</v>
      </c>
      <c r="F27" s="864" t="s">
        <v>15</v>
      </c>
      <c r="G27" s="865" t="s">
        <v>15</v>
      </c>
      <c r="H27" s="864" t="s">
        <v>2358</v>
      </c>
      <c r="I27" s="865" t="s">
        <v>15</v>
      </c>
      <c r="J27" s="862">
        <v>33</v>
      </c>
      <c r="K27" s="863">
        <v>117</v>
      </c>
    </row>
    <row r="28" spans="1:15" s="263" customFormat="1" ht="12.75" customHeight="1">
      <c r="A28" s="262"/>
      <c r="B28" s="1127" t="s">
        <v>2178</v>
      </c>
      <c r="C28" s="210" t="s">
        <v>700</v>
      </c>
      <c r="D28" s="623">
        <f t="shared" ref="D28:K28" si="0">SUM(D29:D32)</f>
        <v>261</v>
      </c>
      <c r="E28" s="527">
        <f t="shared" si="0"/>
        <v>772</v>
      </c>
      <c r="F28" s="623">
        <f t="shared" si="0"/>
        <v>258</v>
      </c>
      <c r="G28" s="527">
        <f t="shared" si="0"/>
        <v>763</v>
      </c>
      <c r="H28" s="623">
        <f t="shared" si="0"/>
        <v>254</v>
      </c>
      <c r="I28" s="527">
        <f t="shared" si="0"/>
        <v>752</v>
      </c>
      <c r="J28" s="623">
        <f t="shared" si="0"/>
        <v>252</v>
      </c>
      <c r="K28" s="527">
        <f t="shared" si="0"/>
        <v>730</v>
      </c>
    </row>
    <row r="29" spans="1:15" s="263" customFormat="1" ht="12.75">
      <c r="A29" s="262"/>
      <c r="B29" s="1128"/>
      <c r="C29" s="272" t="s">
        <v>1068</v>
      </c>
      <c r="D29" s="510">
        <v>50</v>
      </c>
      <c r="E29" s="511">
        <v>153</v>
      </c>
      <c r="F29" s="510">
        <v>52</v>
      </c>
      <c r="G29" s="511">
        <v>154</v>
      </c>
      <c r="H29" s="510">
        <v>52</v>
      </c>
      <c r="I29" s="511">
        <v>154</v>
      </c>
      <c r="J29" s="510">
        <v>53</v>
      </c>
      <c r="K29" s="511">
        <v>145</v>
      </c>
    </row>
    <row r="30" spans="1:15" s="263" customFormat="1" ht="12.75">
      <c r="A30" s="262"/>
      <c r="B30" s="1128"/>
      <c r="C30" s="272" t="s">
        <v>1069</v>
      </c>
      <c r="D30" s="510">
        <v>94</v>
      </c>
      <c r="E30" s="511">
        <v>260</v>
      </c>
      <c r="F30" s="510">
        <v>87</v>
      </c>
      <c r="G30" s="511">
        <v>257</v>
      </c>
      <c r="H30" s="510">
        <v>85</v>
      </c>
      <c r="I30" s="511">
        <v>254</v>
      </c>
      <c r="J30" s="510">
        <v>82</v>
      </c>
      <c r="K30" s="511">
        <v>246</v>
      </c>
      <c r="O30" s="459"/>
    </row>
    <row r="31" spans="1:15" s="263" customFormat="1" ht="12.75">
      <c r="A31" s="262"/>
      <c r="B31" s="1128"/>
      <c r="C31" s="272" t="s">
        <v>2007</v>
      </c>
      <c r="D31" s="510">
        <v>75</v>
      </c>
      <c r="E31" s="511">
        <v>205</v>
      </c>
      <c r="F31" s="510">
        <v>77</v>
      </c>
      <c r="G31" s="511">
        <v>199</v>
      </c>
      <c r="H31" s="510">
        <v>75</v>
      </c>
      <c r="I31" s="511">
        <v>193</v>
      </c>
      <c r="J31" s="510">
        <v>74</v>
      </c>
      <c r="K31" s="511">
        <v>191</v>
      </c>
      <c r="N31" s="625"/>
      <c r="O31" s="625"/>
    </row>
    <row r="32" spans="1:15" s="263" customFormat="1" ht="12.75">
      <c r="A32" s="262"/>
      <c r="B32" s="1128"/>
      <c r="C32" s="272" t="s">
        <v>2008</v>
      </c>
      <c r="D32" s="510">
        <v>42</v>
      </c>
      <c r="E32" s="511">
        <v>154</v>
      </c>
      <c r="F32" s="510">
        <v>42</v>
      </c>
      <c r="G32" s="511">
        <v>153</v>
      </c>
      <c r="H32" s="510">
        <v>42</v>
      </c>
      <c r="I32" s="511">
        <v>151</v>
      </c>
      <c r="J32" s="510">
        <v>43</v>
      </c>
      <c r="K32" s="511">
        <v>148</v>
      </c>
    </row>
    <row r="33" spans="1:15" s="263" customFormat="1" ht="12.75">
      <c r="A33" s="262"/>
      <c r="B33" s="1128"/>
      <c r="C33" s="272" t="s">
        <v>701</v>
      </c>
      <c r="D33" s="531">
        <v>115</v>
      </c>
      <c r="E33" s="532">
        <v>307</v>
      </c>
      <c r="F33" s="531">
        <v>111</v>
      </c>
      <c r="G33" s="532">
        <v>294</v>
      </c>
      <c r="H33" s="531">
        <v>113</v>
      </c>
      <c r="I33" s="532">
        <v>296</v>
      </c>
      <c r="J33" s="531">
        <v>120</v>
      </c>
      <c r="K33" s="532">
        <v>306</v>
      </c>
    </row>
    <row r="34" spans="1:15" s="263" customFormat="1" ht="12.75">
      <c r="A34" s="262"/>
      <c r="B34" s="1128"/>
      <c r="C34" s="272" t="s">
        <v>702</v>
      </c>
      <c r="D34" s="531">
        <v>49</v>
      </c>
      <c r="E34" s="532">
        <v>183</v>
      </c>
      <c r="F34" s="531">
        <v>49</v>
      </c>
      <c r="G34" s="532">
        <v>181</v>
      </c>
      <c r="H34" s="531">
        <v>53</v>
      </c>
      <c r="I34" s="532">
        <v>190</v>
      </c>
      <c r="J34" s="531">
        <v>54</v>
      </c>
      <c r="K34" s="532">
        <v>186</v>
      </c>
    </row>
    <row r="35" spans="1:15" s="263" customFormat="1" ht="12.75">
      <c r="A35" s="262"/>
      <c r="B35" s="1128"/>
      <c r="C35" s="272" t="s">
        <v>703</v>
      </c>
      <c r="D35" s="531">
        <v>30</v>
      </c>
      <c r="E35" s="532">
        <v>107</v>
      </c>
      <c r="F35" s="531">
        <v>32</v>
      </c>
      <c r="G35" s="532">
        <v>113</v>
      </c>
      <c r="H35" s="531">
        <v>33</v>
      </c>
      <c r="I35" s="532">
        <v>110</v>
      </c>
      <c r="J35" s="531">
        <v>34</v>
      </c>
      <c r="K35" s="532">
        <v>105</v>
      </c>
    </row>
    <row r="36" spans="1:15" s="263" customFormat="1" ht="12.75">
      <c r="A36" s="262"/>
      <c r="B36" s="1128"/>
      <c r="C36" s="272" t="s">
        <v>704</v>
      </c>
      <c r="D36" s="531">
        <v>93</v>
      </c>
      <c r="E36" s="532">
        <v>347</v>
      </c>
      <c r="F36" s="531">
        <v>92</v>
      </c>
      <c r="G36" s="532">
        <v>342</v>
      </c>
      <c r="H36" s="531">
        <v>93</v>
      </c>
      <c r="I36" s="532">
        <v>341</v>
      </c>
      <c r="J36" s="531">
        <v>94</v>
      </c>
      <c r="K36" s="532">
        <v>332</v>
      </c>
    </row>
    <row r="37" spans="1:15" s="263" customFormat="1" ht="12.75">
      <c r="A37" s="262"/>
      <c r="B37" s="1128"/>
      <c r="C37" s="272" t="s">
        <v>2172</v>
      </c>
      <c r="D37" s="531">
        <v>223</v>
      </c>
      <c r="E37" s="532">
        <v>820</v>
      </c>
      <c r="F37" s="531">
        <v>224</v>
      </c>
      <c r="G37" s="532">
        <v>818</v>
      </c>
      <c r="H37" s="531">
        <v>224</v>
      </c>
      <c r="I37" s="532">
        <v>806</v>
      </c>
      <c r="J37" s="531">
        <v>229</v>
      </c>
      <c r="K37" s="532">
        <v>783</v>
      </c>
    </row>
    <row r="38" spans="1:15" s="263" customFormat="1" ht="12.75">
      <c r="A38" s="262"/>
      <c r="B38" s="1128"/>
      <c r="C38" s="272" t="s">
        <v>2173</v>
      </c>
      <c r="D38" s="531">
        <v>430</v>
      </c>
      <c r="E38" s="255">
        <v>1155</v>
      </c>
      <c r="F38" s="531">
        <v>432</v>
      </c>
      <c r="G38" s="255">
        <v>1137</v>
      </c>
      <c r="H38" s="531">
        <v>437</v>
      </c>
      <c r="I38" s="255">
        <v>1143</v>
      </c>
      <c r="J38" s="531">
        <v>456</v>
      </c>
      <c r="K38" s="255">
        <v>1167</v>
      </c>
    </row>
    <row r="39" spans="1:15" s="263" customFormat="1" ht="12.75">
      <c r="A39" s="262"/>
      <c r="B39" s="1129"/>
      <c r="C39" s="225" t="s">
        <v>2255</v>
      </c>
      <c r="D39" s="824" t="s">
        <v>15</v>
      </c>
      <c r="E39" s="823" t="s">
        <v>15</v>
      </c>
      <c r="F39" s="824" t="s">
        <v>15</v>
      </c>
      <c r="G39" s="823" t="s">
        <v>15</v>
      </c>
      <c r="H39" s="822">
        <v>4</v>
      </c>
      <c r="I39" s="821">
        <v>4</v>
      </c>
      <c r="J39" s="822">
        <v>6</v>
      </c>
      <c r="K39" s="821">
        <v>6</v>
      </c>
    </row>
    <row r="40" spans="1:15" s="263" customFormat="1" ht="12.75">
      <c r="A40" s="262"/>
      <c r="B40" s="1133" t="s">
        <v>2179</v>
      </c>
      <c r="C40" s="210" t="s">
        <v>245</v>
      </c>
      <c r="D40" s="529">
        <v>310</v>
      </c>
      <c r="E40" s="257">
        <v>1009</v>
      </c>
      <c r="F40" s="529">
        <v>311</v>
      </c>
      <c r="G40" s="257">
        <v>999</v>
      </c>
      <c r="H40" s="529">
        <v>314</v>
      </c>
      <c r="I40" s="257">
        <v>1001</v>
      </c>
      <c r="J40" s="529">
        <v>320</v>
      </c>
      <c r="K40" s="257">
        <v>1011</v>
      </c>
    </row>
    <row r="41" spans="1:15" s="263" customFormat="1" ht="12.75">
      <c r="A41" s="262"/>
      <c r="B41" s="1133"/>
      <c r="C41" s="272" t="s">
        <v>1772</v>
      </c>
      <c r="D41" s="531">
        <v>20</v>
      </c>
      <c r="E41" s="532">
        <v>81</v>
      </c>
      <c r="F41" s="531">
        <v>21</v>
      </c>
      <c r="G41" s="532">
        <v>81</v>
      </c>
      <c r="H41" s="531">
        <v>22</v>
      </c>
      <c r="I41" s="532">
        <v>80</v>
      </c>
      <c r="J41" s="531">
        <v>22</v>
      </c>
      <c r="K41" s="532">
        <v>78</v>
      </c>
    </row>
    <row r="42" spans="1:15" s="263" customFormat="1" ht="12.75">
      <c r="A42" s="262"/>
      <c r="B42" s="1133"/>
      <c r="C42" s="272" t="s">
        <v>1667</v>
      </c>
      <c r="D42" s="531">
        <v>78</v>
      </c>
      <c r="E42" s="532">
        <v>210</v>
      </c>
      <c r="F42" s="531">
        <v>77</v>
      </c>
      <c r="G42" s="532">
        <v>207</v>
      </c>
      <c r="H42" s="531">
        <v>77</v>
      </c>
      <c r="I42" s="532">
        <v>204</v>
      </c>
      <c r="J42" s="531">
        <v>77</v>
      </c>
      <c r="K42" s="532">
        <v>202</v>
      </c>
      <c r="O42" s="459"/>
    </row>
    <row r="43" spans="1:15" s="263" customFormat="1" ht="12.75">
      <c r="A43" s="262"/>
      <c r="B43" s="1133"/>
      <c r="C43" s="272" t="s">
        <v>1709</v>
      </c>
      <c r="D43" s="531">
        <v>60</v>
      </c>
      <c r="E43" s="532">
        <v>226</v>
      </c>
      <c r="F43" s="531">
        <v>61</v>
      </c>
      <c r="G43" s="532">
        <v>224</v>
      </c>
      <c r="H43" s="531">
        <v>62</v>
      </c>
      <c r="I43" s="532">
        <v>225</v>
      </c>
      <c r="J43" s="531">
        <v>61</v>
      </c>
      <c r="K43" s="532">
        <v>214</v>
      </c>
      <c r="N43" s="625"/>
      <c r="O43" s="626"/>
    </row>
    <row r="44" spans="1:15" s="263" customFormat="1" ht="12.75">
      <c r="A44" s="262"/>
      <c r="B44" s="1133"/>
      <c r="C44" s="272" t="s">
        <v>1391</v>
      </c>
      <c r="D44" s="531">
        <v>97</v>
      </c>
      <c r="E44" s="532">
        <v>329</v>
      </c>
      <c r="F44" s="531">
        <v>97</v>
      </c>
      <c r="G44" s="532">
        <v>332</v>
      </c>
      <c r="H44" s="531">
        <v>98</v>
      </c>
      <c r="I44" s="532">
        <v>331</v>
      </c>
      <c r="J44" s="531">
        <v>98</v>
      </c>
      <c r="K44" s="532">
        <v>324</v>
      </c>
    </row>
    <row r="45" spans="1:15" s="263" customFormat="1" ht="12.75">
      <c r="A45" s="262"/>
      <c r="B45" s="1133"/>
      <c r="C45" s="273" t="s">
        <v>1710</v>
      </c>
      <c r="D45" s="531">
        <v>381</v>
      </c>
      <c r="E45" s="255">
        <v>1107</v>
      </c>
      <c r="F45" s="531">
        <v>399</v>
      </c>
      <c r="G45" s="255">
        <v>1162</v>
      </c>
      <c r="H45" s="531">
        <v>417</v>
      </c>
      <c r="I45" s="255">
        <v>1198</v>
      </c>
      <c r="J45" s="531">
        <v>424</v>
      </c>
      <c r="K45" s="255">
        <v>1218</v>
      </c>
    </row>
    <row r="46" spans="1:15" s="263" customFormat="1" ht="12.75">
      <c r="A46" s="262"/>
      <c r="B46" s="1133"/>
      <c r="C46" s="272" t="s">
        <v>1711</v>
      </c>
      <c r="D46" s="531">
        <v>642</v>
      </c>
      <c r="E46" s="255">
        <v>2009</v>
      </c>
      <c r="F46" s="531">
        <v>665</v>
      </c>
      <c r="G46" s="255">
        <v>2043</v>
      </c>
      <c r="H46" s="531">
        <v>691</v>
      </c>
      <c r="I46" s="255">
        <v>2061</v>
      </c>
      <c r="J46" s="531">
        <v>703</v>
      </c>
      <c r="K46" s="255">
        <v>2088</v>
      </c>
    </row>
    <row r="47" spans="1:15" s="263" customFormat="1" ht="12.75">
      <c r="A47" s="262"/>
      <c r="B47" s="1133"/>
      <c r="C47" s="272" t="s">
        <v>1712</v>
      </c>
      <c r="D47" s="531">
        <v>311</v>
      </c>
      <c r="E47" s="255">
        <v>1103</v>
      </c>
      <c r="F47" s="531">
        <v>312</v>
      </c>
      <c r="G47" s="255">
        <v>1103</v>
      </c>
      <c r="H47" s="531">
        <v>311</v>
      </c>
      <c r="I47" s="255">
        <v>1088</v>
      </c>
      <c r="J47" s="531">
        <v>314</v>
      </c>
      <c r="K47" s="255">
        <v>1077</v>
      </c>
    </row>
    <row r="48" spans="1:15" s="263" customFormat="1" ht="12.75">
      <c r="A48" s="262"/>
      <c r="B48" s="1133"/>
      <c r="C48" s="272" t="s">
        <v>1713</v>
      </c>
      <c r="D48" s="531">
        <v>102</v>
      </c>
      <c r="E48" s="532">
        <v>313</v>
      </c>
      <c r="F48" s="531">
        <v>98</v>
      </c>
      <c r="G48" s="532">
        <v>307</v>
      </c>
      <c r="H48" s="531">
        <v>96</v>
      </c>
      <c r="I48" s="532">
        <v>300</v>
      </c>
      <c r="J48" s="531">
        <v>96</v>
      </c>
      <c r="K48" s="532">
        <v>299</v>
      </c>
    </row>
    <row r="49" spans="1:15" s="263" customFormat="1" ht="12.75">
      <c r="A49" s="262"/>
      <c r="B49" s="1133"/>
      <c r="C49" s="272" t="s">
        <v>1714</v>
      </c>
      <c r="D49" s="531">
        <v>90</v>
      </c>
      <c r="E49" s="532">
        <v>332</v>
      </c>
      <c r="F49" s="531">
        <v>89</v>
      </c>
      <c r="G49" s="532">
        <v>329</v>
      </c>
      <c r="H49" s="531">
        <v>89</v>
      </c>
      <c r="I49" s="532">
        <v>321</v>
      </c>
      <c r="J49" s="531">
        <v>92</v>
      </c>
      <c r="K49" s="532">
        <v>319</v>
      </c>
    </row>
    <row r="50" spans="1:15" s="263" customFormat="1" ht="12.75">
      <c r="A50" s="262"/>
      <c r="B50" s="1133"/>
      <c r="C50" s="222" t="s">
        <v>1715</v>
      </c>
      <c r="D50" s="533">
        <v>193</v>
      </c>
      <c r="E50" s="534">
        <v>596</v>
      </c>
      <c r="F50" s="533">
        <v>195</v>
      </c>
      <c r="G50" s="534">
        <v>595</v>
      </c>
      <c r="H50" s="533">
        <v>194</v>
      </c>
      <c r="I50" s="534">
        <v>590</v>
      </c>
      <c r="J50" s="533">
        <v>193</v>
      </c>
      <c r="K50" s="534">
        <v>581</v>
      </c>
    </row>
    <row r="51" spans="1:15" s="263" customFormat="1" ht="12.75" customHeight="1">
      <c r="A51" s="266"/>
      <c r="B51" s="1135" t="s">
        <v>2180</v>
      </c>
      <c r="C51" s="210" t="s">
        <v>1382</v>
      </c>
      <c r="D51" s="529">
        <v>212</v>
      </c>
      <c r="E51" s="530">
        <v>787</v>
      </c>
      <c r="F51" s="529">
        <v>216</v>
      </c>
      <c r="G51" s="530">
        <v>771</v>
      </c>
      <c r="H51" s="529">
        <v>213</v>
      </c>
      <c r="I51" s="530">
        <v>758</v>
      </c>
      <c r="J51" s="529">
        <v>214</v>
      </c>
      <c r="K51" s="530">
        <v>748</v>
      </c>
    </row>
    <row r="52" spans="1:15" s="263" customFormat="1" ht="12.75">
      <c r="A52" s="266"/>
      <c r="B52" s="1136"/>
      <c r="C52" s="272" t="s">
        <v>1383</v>
      </c>
      <c r="D52" s="531">
        <v>90</v>
      </c>
      <c r="E52" s="532">
        <v>300</v>
      </c>
      <c r="F52" s="531">
        <v>92</v>
      </c>
      <c r="G52" s="532">
        <v>297</v>
      </c>
      <c r="H52" s="531">
        <v>94</v>
      </c>
      <c r="I52" s="532">
        <v>299</v>
      </c>
      <c r="J52" s="531">
        <v>92</v>
      </c>
      <c r="K52" s="532">
        <v>286</v>
      </c>
    </row>
    <row r="53" spans="1:15" s="263" customFormat="1" ht="12.75">
      <c r="A53" s="266"/>
      <c r="B53" s="1136"/>
      <c r="C53" s="272" t="s">
        <v>1384</v>
      </c>
      <c r="D53" s="531">
        <v>132</v>
      </c>
      <c r="E53" s="532">
        <v>439</v>
      </c>
      <c r="F53" s="531">
        <v>135</v>
      </c>
      <c r="G53" s="532">
        <v>430</v>
      </c>
      <c r="H53" s="531">
        <v>138</v>
      </c>
      <c r="I53" s="532">
        <v>424</v>
      </c>
      <c r="J53" s="531">
        <v>137</v>
      </c>
      <c r="K53" s="532">
        <v>412</v>
      </c>
    </row>
    <row r="54" spans="1:15" s="263" customFormat="1" ht="12.75">
      <c r="A54" s="266"/>
      <c r="B54" s="1136"/>
      <c r="C54" s="272" t="s">
        <v>1385</v>
      </c>
      <c r="D54" s="531">
        <v>87</v>
      </c>
      <c r="E54" s="532">
        <v>316</v>
      </c>
      <c r="F54" s="531">
        <v>87</v>
      </c>
      <c r="G54" s="532">
        <v>307</v>
      </c>
      <c r="H54" s="531">
        <v>91</v>
      </c>
      <c r="I54" s="532">
        <v>311</v>
      </c>
      <c r="J54" s="531">
        <v>89</v>
      </c>
      <c r="K54" s="532">
        <v>307</v>
      </c>
    </row>
    <row r="55" spans="1:15" s="263" customFormat="1" ht="12.75">
      <c r="A55" s="266"/>
      <c r="B55" s="1136"/>
      <c r="C55" s="272" t="s">
        <v>1386</v>
      </c>
      <c r="D55" s="531">
        <v>32</v>
      </c>
      <c r="E55" s="532">
        <v>99</v>
      </c>
      <c r="F55" s="531">
        <v>32</v>
      </c>
      <c r="G55" s="532">
        <v>101</v>
      </c>
      <c r="H55" s="531">
        <v>33</v>
      </c>
      <c r="I55" s="532">
        <v>105</v>
      </c>
      <c r="J55" s="531">
        <v>32</v>
      </c>
      <c r="K55" s="532">
        <v>103</v>
      </c>
      <c r="O55" s="459"/>
    </row>
    <row r="56" spans="1:15" s="263" customFormat="1" ht="12.75">
      <c r="A56" s="266"/>
      <c r="B56" s="1136"/>
      <c r="C56" s="272" t="s">
        <v>1815</v>
      </c>
      <c r="D56" s="531">
        <v>117</v>
      </c>
      <c r="E56" s="532">
        <v>411</v>
      </c>
      <c r="F56" s="531">
        <v>117</v>
      </c>
      <c r="G56" s="532">
        <v>404</v>
      </c>
      <c r="H56" s="531">
        <v>120</v>
      </c>
      <c r="I56" s="532">
        <v>392</v>
      </c>
      <c r="J56" s="531">
        <v>117</v>
      </c>
      <c r="K56" s="532">
        <v>378</v>
      </c>
      <c r="N56" s="625"/>
      <c r="O56" s="627"/>
    </row>
    <row r="57" spans="1:15" s="263" customFormat="1" ht="12.75">
      <c r="A57" s="266"/>
      <c r="B57" s="1136"/>
      <c r="C57" s="272" t="s">
        <v>1387</v>
      </c>
      <c r="D57" s="531">
        <v>112</v>
      </c>
      <c r="E57" s="532">
        <v>359</v>
      </c>
      <c r="F57" s="531">
        <v>114</v>
      </c>
      <c r="G57" s="532">
        <v>366</v>
      </c>
      <c r="H57" s="531">
        <v>119</v>
      </c>
      <c r="I57" s="532">
        <v>362</v>
      </c>
      <c r="J57" s="531">
        <v>122</v>
      </c>
      <c r="K57" s="532">
        <v>364</v>
      </c>
    </row>
    <row r="58" spans="1:15" s="263" customFormat="1" ht="12.75">
      <c r="A58" s="266"/>
      <c r="B58" s="1136"/>
      <c r="C58" s="272" t="s">
        <v>1388</v>
      </c>
      <c r="D58" s="531">
        <v>188</v>
      </c>
      <c r="E58" s="532">
        <v>565</v>
      </c>
      <c r="F58" s="531">
        <v>191</v>
      </c>
      <c r="G58" s="532">
        <v>576</v>
      </c>
      <c r="H58" s="531">
        <v>194</v>
      </c>
      <c r="I58" s="532">
        <v>581</v>
      </c>
      <c r="J58" s="531">
        <v>194</v>
      </c>
      <c r="K58" s="532">
        <v>556</v>
      </c>
    </row>
    <row r="59" spans="1:15" s="263" customFormat="1" ht="12.75">
      <c r="A59" s="266"/>
      <c r="B59" s="1136"/>
      <c r="C59" s="272" t="s">
        <v>1389</v>
      </c>
      <c r="D59" s="531">
        <v>318</v>
      </c>
      <c r="E59" s="255">
        <v>1123</v>
      </c>
      <c r="F59" s="531">
        <v>323</v>
      </c>
      <c r="G59" s="255">
        <v>1109</v>
      </c>
      <c r="H59" s="531">
        <v>322</v>
      </c>
      <c r="I59" s="255">
        <v>1095</v>
      </c>
      <c r="J59" s="531">
        <v>315</v>
      </c>
      <c r="K59" s="255">
        <v>1088</v>
      </c>
    </row>
    <row r="60" spans="1:15" s="263" customFormat="1" ht="12.75">
      <c r="A60" s="266"/>
      <c r="B60" s="1136"/>
      <c r="C60" s="628" t="s">
        <v>1390</v>
      </c>
      <c r="D60" s="629">
        <v>78</v>
      </c>
      <c r="E60" s="630">
        <v>232</v>
      </c>
      <c r="F60" s="629">
        <v>81</v>
      </c>
      <c r="G60" s="630">
        <v>231</v>
      </c>
      <c r="H60" s="629">
        <v>83</v>
      </c>
      <c r="I60" s="630">
        <v>229</v>
      </c>
      <c r="J60" s="629">
        <v>88</v>
      </c>
      <c r="K60" s="630">
        <v>233</v>
      </c>
    </row>
    <row r="61" spans="1:15" s="263" customFormat="1" ht="12.75">
      <c r="A61" s="266"/>
      <c r="B61" s="1137"/>
      <c r="C61" s="259" t="s">
        <v>1477</v>
      </c>
      <c r="D61" s="674">
        <v>41</v>
      </c>
      <c r="E61" s="673">
        <v>41</v>
      </c>
      <c r="F61" s="674">
        <v>39</v>
      </c>
      <c r="G61" s="673">
        <v>39</v>
      </c>
      <c r="H61" s="674">
        <v>41</v>
      </c>
      <c r="I61" s="673">
        <v>41</v>
      </c>
      <c r="J61" s="674">
        <v>39</v>
      </c>
      <c r="K61" s="673">
        <v>39</v>
      </c>
    </row>
    <row r="62" spans="1:15" s="263" customFormat="1" ht="12.75">
      <c r="A62" s="262"/>
      <c r="B62" s="973" t="s">
        <v>460</v>
      </c>
      <c r="C62" s="975"/>
      <c r="D62" s="676">
        <f>SUM('13.行政区別人口(1)'!D5,'13.行政区別人口(1)'!D10:D13,'13.行政区別人口(1)'!D17:D49,'13.行政区別人口(1)'!D51,'13.行政区別人口(1)'!D57:D64,'13.行政区別人口(2)'!D3:D27,'13.行政区別人口(2)'!D28,'13.行政区別人口(2)'!D33:D61)</f>
        <v>18318</v>
      </c>
      <c r="E62" s="677">
        <f>SUM('13.行政区別人口(1)'!E5,'13.行政区別人口(1)'!E10:E13,'13.行政区別人口(1)'!E17:E49,'13.行政区別人口(1)'!E51,'13.行政区別人口(1)'!E57:E64,'13.行政区別人口(2)'!E3:E27,'13.行政区別人口(2)'!E28,'13.行政区別人口(2)'!E33:E61)</f>
        <v>50642</v>
      </c>
      <c r="F62" s="676">
        <f>SUM('13.行政区別人口(1)'!F5,'13.行政区別人口(1)'!F10:F13,'13.行政区別人口(1)'!F17:F49,'13.行政区別人口(1)'!F51,'13.行政区別人口(1)'!F57:F64,'13.行政区別人口(2)'!F3:F27,'13.行政区別人口(2)'!F28,'13.行政区別人口(2)'!F33:F61)</f>
        <v>18559</v>
      </c>
      <c r="G62" s="677">
        <f>SUM('13.行政区別人口(1)'!G5,'13.行政区別人口(1)'!G10:G13,'13.行政区別人口(1)'!G17:G49,'13.行政区別人口(1)'!G51,'13.行政区別人口(1)'!G57:G64,'13.行政区別人口(2)'!G3:G27,'13.行政区別人口(2)'!G28,'13.行政区別人口(2)'!G33:G61)</f>
        <v>50821</v>
      </c>
      <c r="H62" s="676">
        <f>SUM('13.行政区別人口(1)'!H5,'13.行政区別人口(1)'!H10:H13,'13.行政区別人口(1)'!H17:H50,'13.行政区別人口(1)'!H51,'13.行政区別人口(1)'!H57:H64,'13.行政区別人口(2)'!H3:H27,'13.行政区別人口(2)'!H28,'13.行政区別人口(2)'!H33:H61)</f>
        <v>18691</v>
      </c>
      <c r="I62" s="677">
        <f>SUM('13.行政区別人口(1)'!I5,'13.行政区別人口(1)'!I10:I13,'13.行政区別人口(1)'!I17:I50,'13.行政区別人口(1)'!I51,'13.行政区別人口(1)'!I57:I64,'13.行政区別人口(2)'!I3:I27,'13.行政区別人口(2)'!I28,'13.行政区別人口(2)'!I33:I61)</f>
        <v>50794</v>
      </c>
      <c r="J62" s="676">
        <f>SUM('13.行政区別人口(1)'!J5,'13.行政区別人口(1)'!J10:J13,'13.行政区別人口(1)'!J17:J50,'13.行政区別人口(1)'!J51,'13.行政区別人口(1)'!J57:J64,'13.行政区別人口(2)'!J3:J27,'13.行政区別人口(2)'!J28,'13.行政区別人口(2)'!J33:J61)</f>
        <v>18830</v>
      </c>
      <c r="K62" s="677">
        <f>SUM('13.行政区別人口(1)'!K5,'13.行政区別人口(1)'!K10:K13,'13.行政区別人口(1)'!K17:K50,'13.行政区別人口(1)'!K51,'13.行政区別人口(1)'!K57:K64,'13.行政区別人口(2)'!K3:K27,'13.行政区別人口(2)'!K28,'13.行政区別人口(2)'!K33:K61)</f>
        <v>50733</v>
      </c>
      <c r="N62" s="264"/>
      <c r="O62" s="459"/>
    </row>
    <row r="63" spans="1:15" s="263" customFormat="1" ht="12.75">
      <c r="A63" s="266"/>
      <c r="B63" s="32"/>
      <c r="C63" s="32"/>
      <c r="D63" s="32"/>
      <c r="E63" s="32"/>
      <c r="F63" s="32"/>
      <c r="G63" s="32"/>
      <c r="H63" s="144"/>
      <c r="I63" s="137"/>
    </row>
    <row r="64" spans="1:15" s="263" customFormat="1" ht="12.75">
      <c r="A64" s="266"/>
      <c r="B64" s="20"/>
      <c r="C64" s="20" t="s">
        <v>1769</v>
      </c>
      <c r="D64" s="32"/>
      <c r="E64" s="32"/>
      <c r="F64" s="32"/>
      <c r="G64" s="32"/>
      <c r="H64" s="184"/>
      <c r="I64" s="645"/>
    </row>
    <row r="65" spans="1:15" ht="14.1" customHeight="1">
      <c r="A65" s="3"/>
      <c r="B65" s="6"/>
      <c r="C65" s="6"/>
      <c r="D65" s="8"/>
      <c r="E65" s="8"/>
      <c r="F65" s="8"/>
      <c r="G65" s="8"/>
      <c r="H65" s="65"/>
      <c r="I65" s="97"/>
      <c r="N65" s="458"/>
    </row>
    <row r="66" spans="1:15" ht="14.1" customHeight="1">
      <c r="A66" s="3"/>
      <c r="B66" s="6"/>
      <c r="C66" s="8"/>
      <c r="D66" s="8"/>
      <c r="E66" s="8"/>
      <c r="F66" s="8"/>
      <c r="G66" s="8"/>
      <c r="H66" s="65"/>
      <c r="I66" s="97"/>
    </row>
    <row r="68" spans="1:15">
      <c r="O68" s="631"/>
    </row>
  </sheetData>
  <mergeCells count="12">
    <mergeCell ref="J1:K1"/>
    <mergeCell ref="B62:C62"/>
    <mergeCell ref="B1:B2"/>
    <mergeCell ref="C1:C2"/>
    <mergeCell ref="B40:B50"/>
    <mergeCell ref="B3:B10"/>
    <mergeCell ref="B51:B61"/>
    <mergeCell ref="B28:B39"/>
    <mergeCell ref="D1:E1"/>
    <mergeCell ref="H1:I1"/>
    <mergeCell ref="F1:G1"/>
    <mergeCell ref="B11:B2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52"/>
  <sheetViews>
    <sheetView zoomScaleNormal="100" zoomScaleSheetLayoutView="100" workbookViewId="0">
      <selection activeCell="B2" sqref="B2"/>
    </sheetView>
  </sheetViews>
  <sheetFormatPr defaultRowHeight="13.5"/>
  <cols>
    <col min="1" max="1" width="1.25" style="21" customWidth="1"/>
    <col min="2" max="6" width="7.125" style="21" customWidth="1"/>
    <col min="7" max="7" width="0.625" style="21" customWidth="1"/>
    <col min="8" max="11" width="7.125" style="21" customWidth="1"/>
    <col min="12" max="12" width="0.625" style="21" customWidth="1"/>
    <col min="13" max="15" width="7.125" style="21" customWidth="1"/>
    <col min="16" max="16" width="3.75" style="21" customWidth="1"/>
    <col min="17" max="17" width="4.75" style="21" customWidth="1"/>
    <col min="18" max="18" width="4.25" style="21" customWidth="1"/>
    <col min="19" max="19" width="2.5" style="21" bestFit="1" customWidth="1"/>
    <col min="20" max="21" width="3.875" style="21" customWidth="1"/>
    <col min="22" max="22" width="9" style="21"/>
    <col min="23" max="23" width="4.75" style="21" customWidth="1"/>
    <col min="24" max="24" width="3" style="21" customWidth="1"/>
    <col min="25" max="16384" width="9" style="21"/>
  </cols>
  <sheetData>
    <row r="1" spans="1:37" s="427" customFormat="1" ht="26.25" customHeight="1">
      <c r="A1" s="425" t="s">
        <v>2222</v>
      </c>
      <c r="B1" s="429"/>
      <c r="C1" s="429"/>
      <c r="D1" s="429"/>
      <c r="E1" s="429"/>
      <c r="F1" s="429"/>
      <c r="G1" s="429"/>
      <c r="H1" s="429"/>
      <c r="I1" s="429"/>
      <c r="J1" s="429"/>
      <c r="K1" s="429"/>
      <c r="L1" s="429"/>
      <c r="M1" s="429"/>
      <c r="N1" s="429"/>
      <c r="O1" s="429"/>
      <c r="P1" s="429"/>
      <c r="Q1" s="429"/>
      <c r="R1" s="429"/>
      <c r="S1" s="429"/>
      <c r="T1" s="429"/>
      <c r="U1" s="429"/>
      <c r="V1" s="429"/>
      <c r="W1" s="429"/>
      <c r="X1" s="429"/>
      <c r="Y1" s="429"/>
      <c r="Z1" s="428"/>
      <c r="AA1" s="428"/>
      <c r="AB1" s="428"/>
      <c r="AC1" s="428"/>
      <c r="AD1" s="428"/>
      <c r="AE1" s="428"/>
      <c r="AF1" s="428"/>
      <c r="AG1" s="428"/>
      <c r="AH1" s="428"/>
      <c r="AI1" s="428"/>
      <c r="AJ1" s="428"/>
      <c r="AK1" s="428"/>
    </row>
    <row r="2" spans="1:37" s="263" customFormat="1" ht="18.75" customHeight="1">
      <c r="A2" s="266"/>
      <c r="B2" s="267"/>
      <c r="C2" s="267"/>
      <c r="D2" s="267"/>
      <c r="E2" s="267"/>
      <c r="H2" s="1139" t="s">
        <v>1512</v>
      </c>
      <c r="I2" s="1139"/>
      <c r="J2" s="1139"/>
      <c r="K2" s="1139"/>
      <c r="L2" s="1139"/>
      <c r="M2" s="1139"/>
      <c r="N2" s="1139"/>
      <c r="O2" s="1139"/>
    </row>
    <row r="3" spans="1:37" s="263" customFormat="1" ht="18.75" customHeight="1">
      <c r="A3" s="266"/>
      <c r="B3" s="471" t="s">
        <v>759</v>
      </c>
      <c r="C3" s="471" t="s">
        <v>1820</v>
      </c>
      <c r="D3" s="471" t="s">
        <v>1821</v>
      </c>
      <c r="E3" s="471" t="s">
        <v>1899</v>
      </c>
      <c r="F3" s="471" t="s">
        <v>759</v>
      </c>
      <c r="G3" s="471"/>
      <c r="H3" s="471" t="s">
        <v>1820</v>
      </c>
      <c r="I3" s="471" t="s">
        <v>1821</v>
      </c>
      <c r="J3" s="471" t="s">
        <v>1899</v>
      </c>
      <c r="K3" s="471" t="s">
        <v>759</v>
      </c>
      <c r="L3" s="471"/>
      <c r="M3" s="471" t="s">
        <v>1820</v>
      </c>
      <c r="N3" s="471" t="s">
        <v>1821</v>
      </c>
      <c r="O3" s="471" t="s">
        <v>1899</v>
      </c>
    </row>
    <row r="4" spans="1:37" s="263" customFormat="1" ht="25.5">
      <c r="A4" s="266"/>
      <c r="B4" s="472" t="s">
        <v>1679</v>
      </c>
      <c r="C4" s="473">
        <f>SUM(C5:C9)</f>
        <v>2505</v>
      </c>
      <c r="D4" s="473">
        <f>SUM(D5:D9)</f>
        <v>1289</v>
      </c>
      <c r="E4" s="473">
        <f>SUM(E5:E9)</f>
        <v>1216</v>
      </c>
      <c r="F4" s="472" t="s">
        <v>302</v>
      </c>
      <c r="G4" s="472"/>
      <c r="H4" s="473">
        <f>SUM(H5:H9)</f>
        <v>4008</v>
      </c>
      <c r="I4" s="473">
        <f>SUM(I5:I9)</f>
        <v>2052</v>
      </c>
      <c r="J4" s="473">
        <f>SUM(J5:J9)</f>
        <v>1956</v>
      </c>
      <c r="K4" s="472" t="s">
        <v>303</v>
      </c>
      <c r="L4" s="472"/>
      <c r="M4" s="473">
        <f>SUM(M5:M9)</f>
        <v>1510</v>
      </c>
      <c r="N4" s="473">
        <f>SUM(N5:N9)</f>
        <v>648</v>
      </c>
      <c r="O4" s="473">
        <f>SUM(O5:O9)</f>
        <v>862</v>
      </c>
    </row>
    <row r="5" spans="1:37" s="263" customFormat="1" ht="12.75">
      <c r="A5" s="266"/>
      <c r="B5" s="474">
        <v>0</v>
      </c>
      <c r="C5" s="475">
        <f>SUM(D5:E5)</f>
        <v>462</v>
      </c>
      <c r="D5" s="475">
        <v>252</v>
      </c>
      <c r="E5" s="475">
        <v>210</v>
      </c>
      <c r="F5" s="474">
        <v>40</v>
      </c>
      <c r="G5" s="474"/>
      <c r="H5" s="475">
        <f>SUM(I5:J5)</f>
        <v>829</v>
      </c>
      <c r="I5" s="475">
        <v>420</v>
      </c>
      <c r="J5" s="475">
        <v>409</v>
      </c>
      <c r="K5" s="474">
        <v>80</v>
      </c>
      <c r="L5" s="474"/>
      <c r="M5" s="475">
        <f>SUM(N5:O5)</f>
        <v>320</v>
      </c>
      <c r="N5" s="475">
        <v>156</v>
      </c>
      <c r="O5" s="475">
        <v>164</v>
      </c>
    </row>
    <row r="6" spans="1:37" s="263" customFormat="1" ht="12.75">
      <c r="A6" s="266"/>
      <c r="B6" s="476">
        <v>1</v>
      </c>
      <c r="C6" s="477">
        <f>SUM(D6:E6)</f>
        <v>479</v>
      </c>
      <c r="D6" s="477">
        <v>238</v>
      </c>
      <c r="E6" s="477">
        <v>241</v>
      </c>
      <c r="F6" s="476">
        <v>41</v>
      </c>
      <c r="G6" s="476"/>
      <c r="H6" s="477">
        <f>SUM(I6:J6)</f>
        <v>847</v>
      </c>
      <c r="I6" s="477">
        <v>423</v>
      </c>
      <c r="J6" s="477">
        <v>424</v>
      </c>
      <c r="K6" s="476">
        <v>81</v>
      </c>
      <c r="L6" s="476"/>
      <c r="M6" s="477">
        <f>SUM(N6:O6)</f>
        <v>332</v>
      </c>
      <c r="N6" s="477">
        <v>133</v>
      </c>
      <c r="O6" s="477">
        <v>199</v>
      </c>
    </row>
    <row r="7" spans="1:37" s="263" customFormat="1" ht="12.75">
      <c r="A7" s="266"/>
      <c r="B7" s="476">
        <v>2</v>
      </c>
      <c r="C7" s="477">
        <f>SUM(D7:E7)</f>
        <v>502</v>
      </c>
      <c r="D7" s="477">
        <v>265</v>
      </c>
      <c r="E7" s="477">
        <v>237</v>
      </c>
      <c r="F7" s="476">
        <v>42</v>
      </c>
      <c r="G7" s="476"/>
      <c r="H7" s="477">
        <f>SUM(I7:J7)</f>
        <v>831</v>
      </c>
      <c r="I7" s="477">
        <v>445</v>
      </c>
      <c r="J7" s="477">
        <v>386</v>
      </c>
      <c r="K7" s="476">
        <v>82</v>
      </c>
      <c r="L7" s="476"/>
      <c r="M7" s="477">
        <f>SUM(N7:O7)</f>
        <v>309</v>
      </c>
      <c r="N7" s="477">
        <v>153</v>
      </c>
      <c r="O7" s="477">
        <v>156</v>
      </c>
    </row>
    <row r="8" spans="1:37" s="263" customFormat="1" ht="12.75">
      <c r="A8" s="266"/>
      <c r="B8" s="476">
        <v>3</v>
      </c>
      <c r="C8" s="477">
        <f>SUM(D8:E8)</f>
        <v>511</v>
      </c>
      <c r="D8" s="477">
        <v>259</v>
      </c>
      <c r="E8" s="477">
        <v>252</v>
      </c>
      <c r="F8" s="476">
        <v>43</v>
      </c>
      <c r="G8" s="476"/>
      <c r="H8" s="477">
        <f>SUM(I8:J8)</f>
        <v>758</v>
      </c>
      <c r="I8" s="477">
        <v>372</v>
      </c>
      <c r="J8" s="477">
        <v>386</v>
      </c>
      <c r="K8" s="476">
        <v>83</v>
      </c>
      <c r="L8" s="476"/>
      <c r="M8" s="477">
        <f>SUM(N8:O8)</f>
        <v>271</v>
      </c>
      <c r="N8" s="477">
        <v>103</v>
      </c>
      <c r="O8" s="477">
        <v>168</v>
      </c>
    </row>
    <row r="9" spans="1:37" s="263" customFormat="1" ht="12.75">
      <c r="A9" s="266"/>
      <c r="B9" s="478">
        <v>4</v>
      </c>
      <c r="C9" s="475">
        <f>SUM(D9:E9)</f>
        <v>551</v>
      </c>
      <c r="D9" s="479">
        <v>275</v>
      </c>
      <c r="E9" s="479">
        <v>276</v>
      </c>
      <c r="F9" s="478">
        <v>44</v>
      </c>
      <c r="G9" s="478"/>
      <c r="H9" s="479">
        <f>SUM(I9:J9)</f>
        <v>743</v>
      </c>
      <c r="I9" s="479">
        <v>392</v>
      </c>
      <c r="J9" s="479">
        <v>351</v>
      </c>
      <c r="K9" s="478">
        <v>84</v>
      </c>
      <c r="L9" s="478"/>
      <c r="M9" s="479">
        <f>SUM(N9:O9)</f>
        <v>278</v>
      </c>
      <c r="N9" s="479">
        <v>103</v>
      </c>
      <c r="O9" s="479">
        <v>175</v>
      </c>
    </row>
    <row r="10" spans="1:37" s="263" customFormat="1" ht="25.5">
      <c r="A10" s="266"/>
      <c r="B10" s="472" t="s">
        <v>304</v>
      </c>
      <c r="C10" s="473">
        <f>SUM(C11:C15)</f>
        <v>2572</v>
      </c>
      <c r="D10" s="473">
        <f>SUM(D11:D15)</f>
        <v>1362</v>
      </c>
      <c r="E10" s="473">
        <f>SUM(E11:E15)</f>
        <v>1210</v>
      </c>
      <c r="F10" s="472" t="s">
        <v>801</v>
      </c>
      <c r="G10" s="472"/>
      <c r="H10" s="473">
        <f>SUM(H11:H15)</f>
        <v>3176</v>
      </c>
      <c r="I10" s="473">
        <f>SUM(I11:I15)</f>
        <v>1573</v>
      </c>
      <c r="J10" s="473">
        <f>SUM(J11:J15)</f>
        <v>1603</v>
      </c>
      <c r="K10" s="472" t="s">
        <v>32</v>
      </c>
      <c r="L10" s="472"/>
      <c r="M10" s="473">
        <f>SUM(M11:M15)</f>
        <v>970</v>
      </c>
      <c r="N10" s="473">
        <f>SUM(N11:N15)</f>
        <v>319</v>
      </c>
      <c r="O10" s="473">
        <f>SUM(O11:O15)</f>
        <v>651</v>
      </c>
    </row>
    <row r="11" spans="1:37" s="263" customFormat="1" ht="12.75">
      <c r="A11" s="266"/>
      <c r="B11" s="474">
        <v>5</v>
      </c>
      <c r="C11" s="475">
        <f>SUM(D11:E11)</f>
        <v>526</v>
      </c>
      <c r="D11" s="475">
        <v>267</v>
      </c>
      <c r="E11" s="475">
        <v>259</v>
      </c>
      <c r="F11" s="480">
        <v>45</v>
      </c>
      <c r="G11" s="480"/>
      <c r="H11" s="481">
        <f>SUM(I11:J11)</f>
        <v>718</v>
      </c>
      <c r="I11" s="481">
        <v>360</v>
      </c>
      <c r="J11" s="481">
        <v>358</v>
      </c>
      <c r="K11" s="474">
        <v>85</v>
      </c>
      <c r="L11" s="474"/>
      <c r="M11" s="475">
        <f>SUM(N11:O11)</f>
        <v>232</v>
      </c>
      <c r="N11" s="475">
        <v>87</v>
      </c>
      <c r="O11" s="475">
        <v>145</v>
      </c>
    </row>
    <row r="12" spans="1:37" s="263" customFormat="1" ht="12.75">
      <c r="A12" s="266"/>
      <c r="B12" s="476">
        <v>6</v>
      </c>
      <c r="C12" s="477">
        <f>SUM(D12:E12)</f>
        <v>495</v>
      </c>
      <c r="D12" s="477">
        <v>256</v>
      </c>
      <c r="E12" s="477">
        <v>239</v>
      </c>
      <c r="F12" s="482">
        <v>46</v>
      </c>
      <c r="G12" s="482"/>
      <c r="H12" s="483">
        <f>SUM(I12:J12)</f>
        <v>696</v>
      </c>
      <c r="I12" s="483">
        <v>329</v>
      </c>
      <c r="J12" s="483">
        <v>367</v>
      </c>
      <c r="K12" s="476">
        <v>86</v>
      </c>
      <c r="L12" s="476"/>
      <c r="M12" s="477">
        <f>SUM(N12:O12)</f>
        <v>210</v>
      </c>
      <c r="N12" s="477">
        <v>68</v>
      </c>
      <c r="O12" s="477">
        <v>142</v>
      </c>
    </row>
    <row r="13" spans="1:37" s="268" customFormat="1" ht="12.75">
      <c r="B13" s="476">
        <v>7</v>
      </c>
      <c r="C13" s="477">
        <f>SUM(D13:E13)</f>
        <v>516</v>
      </c>
      <c r="D13" s="477">
        <v>278</v>
      </c>
      <c r="E13" s="477">
        <v>238</v>
      </c>
      <c r="F13" s="482">
        <v>47</v>
      </c>
      <c r="G13" s="482"/>
      <c r="H13" s="483">
        <f>SUM(I13:J13)</f>
        <v>588</v>
      </c>
      <c r="I13" s="483">
        <v>290</v>
      </c>
      <c r="J13" s="483">
        <v>298</v>
      </c>
      <c r="K13" s="476">
        <v>87</v>
      </c>
      <c r="L13" s="476"/>
      <c r="M13" s="477">
        <f>SUM(N13:O13)</f>
        <v>215</v>
      </c>
      <c r="N13" s="477">
        <v>65</v>
      </c>
      <c r="O13" s="477">
        <v>150</v>
      </c>
    </row>
    <row r="14" spans="1:37" s="268" customFormat="1" ht="12.75">
      <c r="B14" s="476">
        <v>8</v>
      </c>
      <c r="C14" s="477">
        <f>SUM(D14:E14)</f>
        <v>492</v>
      </c>
      <c r="D14" s="477">
        <v>268</v>
      </c>
      <c r="E14" s="477">
        <v>224</v>
      </c>
      <c r="F14" s="482">
        <v>48</v>
      </c>
      <c r="G14" s="482"/>
      <c r="H14" s="483">
        <f>SUM(I14:J14)</f>
        <v>565</v>
      </c>
      <c r="I14" s="483">
        <v>290</v>
      </c>
      <c r="J14" s="483">
        <v>275</v>
      </c>
      <c r="K14" s="476">
        <v>88</v>
      </c>
      <c r="L14" s="476"/>
      <c r="M14" s="477">
        <f>SUM(N14:O14)</f>
        <v>172</v>
      </c>
      <c r="N14" s="477">
        <v>59</v>
      </c>
      <c r="O14" s="477">
        <v>113</v>
      </c>
    </row>
    <row r="15" spans="1:37" s="268" customFormat="1" ht="12.75">
      <c r="B15" s="478">
        <v>9</v>
      </c>
      <c r="C15" s="479">
        <f>SUM(D15:E15)</f>
        <v>543</v>
      </c>
      <c r="D15" s="479">
        <v>293</v>
      </c>
      <c r="E15" s="479">
        <v>250</v>
      </c>
      <c r="F15" s="484">
        <v>49</v>
      </c>
      <c r="G15" s="484"/>
      <c r="H15" s="485">
        <f>SUM(I15:J15)</f>
        <v>609</v>
      </c>
      <c r="I15" s="485">
        <v>304</v>
      </c>
      <c r="J15" s="485">
        <v>305</v>
      </c>
      <c r="K15" s="478">
        <v>89</v>
      </c>
      <c r="L15" s="478"/>
      <c r="M15" s="479">
        <f>SUM(N15:O15)</f>
        <v>141</v>
      </c>
      <c r="N15" s="479">
        <v>40</v>
      </c>
      <c r="O15" s="479">
        <v>101</v>
      </c>
    </row>
    <row r="16" spans="1:37" s="268" customFormat="1" ht="25.5">
      <c r="B16" s="472" t="s">
        <v>305</v>
      </c>
      <c r="C16" s="473">
        <f>SUM(C17:C21)</f>
        <v>2570</v>
      </c>
      <c r="D16" s="473">
        <f>SUM(D17:D21)</f>
        <v>1335</v>
      </c>
      <c r="E16" s="473">
        <f>SUM(E17:E21)</f>
        <v>1235</v>
      </c>
      <c r="F16" s="472" t="s">
        <v>802</v>
      </c>
      <c r="G16" s="472"/>
      <c r="H16" s="473">
        <f>SUM(H17:H21)</f>
        <v>2773</v>
      </c>
      <c r="I16" s="473">
        <f>SUM(I17:I21)</f>
        <v>1380</v>
      </c>
      <c r="J16" s="473">
        <f>SUM(J17:J21)</f>
        <v>1393</v>
      </c>
      <c r="K16" s="472" t="s">
        <v>1680</v>
      </c>
      <c r="L16" s="472"/>
      <c r="M16" s="473">
        <f>SUM(M17:M21)</f>
        <v>403</v>
      </c>
      <c r="N16" s="473">
        <f>SUM(N17:N21)</f>
        <v>82</v>
      </c>
      <c r="O16" s="473">
        <f>SUM(O17:O21)</f>
        <v>321</v>
      </c>
    </row>
    <row r="17" spans="2:15" s="268" customFormat="1" ht="12.75">
      <c r="B17" s="474">
        <v>10</v>
      </c>
      <c r="C17" s="475">
        <f>SUM(D17:E17)</f>
        <v>481</v>
      </c>
      <c r="D17" s="475">
        <v>255</v>
      </c>
      <c r="E17" s="475">
        <v>226</v>
      </c>
      <c r="F17" s="486">
        <v>50</v>
      </c>
      <c r="G17" s="486"/>
      <c r="H17" s="481">
        <f>SUM(I17:J17)</f>
        <v>627</v>
      </c>
      <c r="I17" s="481">
        <v>337</v>
      </c>
      <c r="J17" s="481">
        <v>290</v>
      </c>
      <c r="K17" s="474">
        <v>90</v>
      </c>
      <c r="L17" s="474"/>
      <c r="M17" s="475">
        <f>SUM(N17:O17)</f>
        <v>126</v>
      </c>
      <c r="N17" s="475">
        <v>34</v>
      </c>
      <c r="O17" s="475">
        <v>92</v>
      </c>
    </row>
    <row r="18" spans="2:15" s="268" customFormat="1" ht="12.75">
      <c r="B18" s="476">
        <v>11</v>
      </c>
      <c r="C18" s="477">
        <f>SUM(D18:E18)</f>
        <v>546</v>
      </c>
      <c r="D18" s="477">
        <v>279</v>
      </c>
      <c r="E18" s="477">
        <v>267</v>
      </c>
      <c r="F18" s="476">
        <v>51</v>
      </c>
      <c r="G18" s="476"/>
      <c r="H18" s="477">
        <f>SUM(I18:J18)</f>
        <v>578</v>
      </c>
      <c r="I18" s="477">
        <v>276</v>
      </c>
      <c r="J18" s="477">
        <v>302</v>
      </c>
      <c r="K18" s="476">
        <v>91</v>
      </c>
      <c r="L18" s="476"/>
      <c r="M18" s="477">
        <f>SUM(N18:O18)</f>
        <v>109</v>
      </c>
      <c r="N18" s="477">
        <v>21</v>
      </c>
      <c r="O18" s="477">
        <v>88</v>
      </c>
    </row>
    <row r="19" spans="2:15" s="268" customFormat="1" ht="12.75">
      <c r="B19" s="476">
        <v>12</v>
      </c>
      <c r="C19" s="477">
        <f>SUM(D19:E19)</f>
        <v>502</v>
      </c>
      <c r="D19" s="477">
        <v>272</v>
      </c>
      <c r="E19" s="477">
        <v>230</v>
      </c>
      <c r="F19" s="476">
        <v>52</v>
      </c>
      <c r="G19" s="476"/>
      <c r="H19" s="477">
        <f>SUM(I19:J19)</f>
        <v>564</v>
      </c>
      <c r="I19" s="477">
        <v>286</v>
      </c>
      <c r="J19" s="477">
        <v>278</v>
      </c>
      <c r="K19" s="476">
        <v>92</v>
      </c>
      <c r="L19" s="476"/>
      <c r="M19" s="477">
        <f>SUM(N19:O19)</f>
        <v>60</v>
      </c>
      <c r="N19" s="477">
        <v>10</v>
      </c>
      <c r="O19" s="477">
        <v>50</v>
      </c>
    </row>
    <row r="20" spans="2:15" s="268" customFormat="1" ht="12.75">
      <c r="B20" s="476">
        <v>13</v>
      </c>
      <c r="C20" s="477">
        <f>SUM(D20:E20)</f>
        <v>532</v>
      </c>
      <c r="D20" s="477">
        <v>266</v>
      </c>
      <c r="E20" s="477">
        <v>266</v>
      </c>
      <c r="F20" s="476">
        <v>53</v>
      </c>
      <c r="G20" s="476"/>
      <c r="H20" s="477">
        <f>SUM(I20:J20)</f>
        <v>500</v>
      </c>
      <c r="I20" s="477">
        <v>249</v>
      </c>
      <c r="J20" s="477">
        <v>251</v>
      </c>
      <c r="K20" s="476">
        <v>93</v>
      </c>
      <c r="L20" s="476"/>
      <c r="M20" s="477">
        <f>SUM(N20:O20)</f>
        <v>57</v>
      </c>
      <c r="N20" s="477">
        <v>8</v>
      </c>
      <c r="O20" s="477">
        <v>49</v>
      </c>
    </row>
    <row r="21" spans="2:15" s="268" customFormat="1" ht="12.75">
      <c r="B21" s="478">
        <v>14</v>
      </c>
      <c r="C21" s="479">
        <f>SUM(D21:E21)</f>
        <v>509</v>
      </c>
      <c r="D21" s="479">
        <v>263</v>
      </c>
      <c r="E21" s="479">
        <v>246</v>
      </c>
      <c r="F21" s="478">
        <v>54</v>
      </c>
      <c r="G21" s="478"/>
      <c r="H21" s="479">
        <f>SUM(I21:J21)</f>
        <v>504</v>
      </c>
      <c r="I21" s="479">
        <v>232</v>
      </c>
      <c r="J21" s="479">
        <v>272</v>
      </c>
      <c r="K21" s="478">
        <v>94</v>
      </c>
      <c r="L21" s="478"/>
      <c r="M21" s="479">
        <f>SUM(N21:O21)</f>
        <v>51</v>
      </c>
      <c r="N21" s="479">
        <v>9</v>
      </c>
      <c r="O21" s="479">
        <v>42</v>
      </c>
    </row>
    <row r="22" spans="2:15" s="268" customFormat="1" ht="25.5">
      <c r="B22" s="472" t="s">
        <v>306</v>
      </c>
      <c r="C22" s="473">
        <f>SUM(C23:C27)</f>
        <v>2542</v>
      </c>
      <c r="D22" s="473">
        <f>SUM(D23:D27)</f>
        <v>1297</v>
      </c>
      <c r="E22" s="473">
        <f>SUM(E23:E27)</f>
        <v>1245</v>
      </c>
      <c r="F22" s="472" t="s">
        <v>803</v>
      </c>
      <c r="G22" s="472"/>
      <c r="H22" s="473">
        <f>SUM(H23:H27)</f>
        <v>2911</v>
      </c>
      <c r="I22" s="473">
        <f>SUM(I23:I27)</f>
        <v>1436</v>
      </c>
      <c r="J22" s="473">
        <f>SUM(J23:J27)</f>
        <v>1475</v>
      </c>
      <c r="K22" s="472" t="s">
        <v>1681</v>
      </c>
      <c r="L22" s="472"/>
      <c r="M22" s="473">
        <f>SUM(M23:M27)</f>
        <v>117</v>
      </c>
      <c r="N22" s="473">
        <f>SUM(N23:N27)</f>
        <v>15</v>
      </c>
      <c r="O22" s="473">
        <f>SUM(O23:O27)</f>
        <v>102</v>
      </c>
    </row>
    <row r="23" spans="2:15" s="268" customFormat="1" ht="12.75">
      <c r="B23" s="474">
        <v>15</v>
      </c>
      <c r="C23" s="475">
        <f>SUM(D23:E23)</f>
        <v>538</v>
      </c>
      <c r="D23" s="475">
        <v>293</v>
      </c>
      <c r="E23" s="475">
        <v>245</v>
      </c>
      <c r="F23" s="474">
        <v>55</v>
      </c>
      <c r="G23" s="474"/>
      <c r="H23" s="475">
        <f>SUM(I23:J23)</f>
        <v>604</v>
      </c>
      <c r="I23" s="475">
        <v>283</v>
      </c>
      <c r="J23" s="475">
        <v>321</v>
      </c>
      <c r="K23" s="474">
        <v>95</v>
      </c>
      <c r="L23" s="474"/>
      <c r="M23" s="475">
        <f>SUM(N23:O23)</f>
        <v>38</v>
      </c>
      <c r="N23" s="475">
        <v>2</v>
      </c>
      <c r="O23" s="475">
        <v>36</v>
      </c>
    </row>
    <row r="24" spans="2:15" s="268" customFormat="1" ht="12.75">
      <c r="B24" s="476">
        <v>16</v>
      </c>
      <c r="C24" s="477">
        <f>SUM(D24:E24)</f>
        <v>519</v>
      </c>
      <c r="D24" s="477">
        <v>263</v>
      </c>
      <c r="E24" s="477">
        <v>256</v>
      </c>
      <c r="F24" s="476">
        <v>56</v>
      </c>
      <c r="G24" s="476"/>
      <c r="H24" s="477">
        <f>SUM(I24:J24)</f>
        <v>521</v>
      </c>
      <c r="I24" s="477">
        <v>249</v>
      </c>
      <c r="J24" s="477">
        <v>272</v>
      </c>
      <c r="K24" s="476">
        <v>96</v>
      </c>
      <c r="L24" s="476"/>
      <c r="M24" s="477">
        <f>SUM(N24:O24)</f>
        <v>35</v>
      </c>
      <c r="N24" s="477">
        <v>5</v>
      </c>
      <c r="O24" s="477">
        <v>30</v>
      </c>
    </row>
    <row r="25" spans="2:15" s="268" customFormat="1" ht="12.75">
      <c r="B25" s="476">
        <v>17</v>
      </c>
      <c r="C25" s="477">
        <f>SUM(D25:E25)</f>
        <v>496</v>
      </c>
      <c r="D25" s="477">
        <v>238</v>
      </c>
      <c r="E25" s="477">
        <v>258</v>
      </c>
      <c r="F25" s="476">
        <v>57</v>
      </c>
      <c r="G25" s="476"/>
      <c r="H25" s="477">
        <f>SUM(I25:J25)</f>
        <v>543</v>
      </c>
      <c r="I25" s="477">
        <v>257</v>
      </c>
      <c r="J25" s="477">
        <v>286</v>
      </c>
      <c r="K25" s="476">
        <v>97</v>
      </c>
      <c r="L25" s="476"/>
      <c r="M25" s="477">
        <f>SUM(N25:O25)</f>
        <v>22</v>
      </c>
      <c r="N25" s="477">
        <v>6</v>
      </c>
      <c r="O25" s="477">
        <v>16</v>
      </c>
    </row>
    <row r="26" spans="2:15" s="268" customFormat="1" ht="12.75">
      <c r="B26" s="476">
        <v>18</v>
      </c>
      <c r="C26" s="477">
        <f>SUM(D26:E26)</f>
        <v>488</v>
      </c>
      <c r="D26" s="477">
        <v>245</v>
      </c>
      <c r="E26" s="477">
        <v>243</v>
      </c>
      <c r="F26" s="476">
        <v>58</v>
      </c>
      <c r="G26" s="476"/>
      <c r="H26" s="477">
        <f>SUM(I26:J26)</f>
        <v>636</v>
      </c>
      <c r="I26" s="477">
        <v>327</v>
      </c>
      <c r="J26" s="477">
        <v>309</v>
      </c>
      <c r="K26" s="476">
        <v>98</v>
      </c>
      <c r="L26" s="476"/>
      <c r="M26" s="477">
        <f>SUM(N26:O26)</f>
        <v>15</v>
      </c>
      <c r="N26" s="866">
        <v>2</v>
      </c>
      <c r="O26" s="477">
        <v>13</v>
      </c>
    </row>
    <row r="27" spans="2:15" s="268" customFormat="1" ht="12.75">
      <c r="B27" s="478">
        <v>19</v>
      </c>
      <c r="C27" s="479">
        <f>SUM(D27:E27)</f>
        <v>501</v>
      </c>
      <c r="D27" s="479">
        <v>258</v>
      </c>
      <c r="E27" s="479">
        <v>243</v>
      </c>
      <c r="F27" s="478">
        <v>59</v>
      </c>
      <c r="G27" s="478"/>
      <c r="H27" s="479">
        <f>SUM(I27:J27)</f>
        <v>607</v>
      </c>
      <c r="I27" s="479">
        <v>320</v>
      </c>
      <c r="J27" s="479">
        <v>287</v>
      </c>
      <c r="K27" s="478">
        <v>99</v>
      </c>
      <c r="L27" s="478"/>
      <c r="M27" s="479">
        <f>SUM(N27:O27)</f>
        <v>7</v>
      </c>
      <c r="N27" s="479">
        <v>0</v>
      </c>
      <c r="O27" s="479">
        <v>7</v>
      </c>
    </row>
    <row r="28" spans="2:15" s="268" customFormat="1" ht="25.5">
      <c r="B28" s="472" t="s">
        <v>307</v>
      </c>
      <c r="C28" s="473">
        <f>SUM(C29:C33)</f>
        <v>2511</v>
      </c>
      <c r="D28" s="473">
        <f>SUM(D29:D33)</f>
        <v>1309</v>
      </c>
      <c r="E28" s="473">
        <f>SUM(E29:E33)</f>
        <v>1202</v>
      </c>
      <c r="F28" s="472" t="s">
        <v>804</v>
      </c>
      <c r="G28" s="472"/>
      <c r="H28" s="473">
        <f>SUM(H29:H33)</f>
        <v>3510</v>
      </c>
      <c r="I28" s="473">
        <f>SUM(I29:I33)</f>
        <v>1689</v>
      </c>
      <c r="J28" s="473">
        <f>SUM(J29:J33)</f>
        <v>1821</v>
      </c>
      <c r="K28" s="851" t="s">
        <v>1793</v>
      </c>
      <c r="L28" s="472"/>
      <c r="M28" s="473">
        <f>SUM(M29:M33)</f>
        <v>18</v>
      </c>
      <c r="N28" s="473">
        <f>SUM(N29:N33)</f>
        <v>1</v>
      </c>
      <c r="O28" s="473">
        <f>SUM(O29:O33)</f>
        <v>17</v>
      </c>
    </row>
    <row r="29" spans="2:15" s="268" customFormat="1" ht="12.75">
      <c r="B29" s="474">
        <v>20</v>
      </c>
      <c r="C29" s="475">
        <f>SUM(D29:E29)</f>
        <v>501</v>
      </c>
      <c r="D29" s="475">
        <v>240</v>
      </c>
      <c r="E29" s="475">
        <v>261</v>
      </c>
      <c r="F29" s="474">
        <v>60</v>
      </c>
      <c r="G29" s="474"/>
      <c r="H29" s="475">
        <f>SUM(I29:J29)</f>
        <v>617</v>
      </c>
      <c r="I29" s="475">
        <v>284</v>
      </c>
      <c r="J29" s="475">
        <v>333</v>
      </c>
      <c r="K29" s="474">
        <v>100</v>
      </c>
      <c r="L29" s="474"/>
      <c r="M29" s="475">
        <f>SUM(N29:O29)</f>
        <v>7</v>
      </c>
      <c r="N29" s="475">
        <v>1</v>
      </c>
      <c r="O29" s="475">
        <v>6</v>
      </c>
    </row>
    <row r="30" spans="2:15" s="268" customFormat="1" ht="12.75">
      <c r="B30" s="476">
        <v>21</v>
      </c>
      <c r="C30" s="477">
        <f>SUM(D30:E30)</f>
        <v>486</v>
      </c>
      <c r="D30" s="477">
        <v>238</v>
      </c>
      <c r="E30" s="477">
        <v>248</v>
      </c>
      <c r="F30" s="476">
        <v>61</v>
      </c>
      <c r="G30" s="476"/>
      <c r="H30" s="477">
        <f>SUM(I30:J30)</f>
        <v>643</v>
      </c>
      <c r="I30" s="477">
        <v>311</v>
      </c>
      <c r="J30" s="477">
        <v>332</v>
      </c>
      <c r="K30" s="476">
        <v>101</v>
      </c>
      <c r="L30" s="476"/>
      <c r="M30" s="477">
        <f>SUM(N30:O30)</f>
        <v>5</v>
      </c>
      <c r="N30" s="826">
        <v>0</v>
      </c>
      <c r="O30" s="477">
        <v>5</v>
      </c>
    </row>
    <row r="31" spans="2:15" s="268" customFormat="1" ht="12.75">
      <c r="B31" s="476">
        <v>22</v>
      </c>
      <c r="C31" s="477">
        <f>SUM(D31:E31)</f>
        <v>448</v>
      </c>
      <c r="D31" s="477">
        <v>226</v>
      </c>
      <c r="E31" s="477">
        <v>222</v>
      </c>
      <c r="F31" s="476">
        <v>62</v>
      </c>
      <c r="G31" s="476"/>
      <c r="H31" s="477">
        <f>SUM(I31:J31)</f>
        <v>672</v>
      </c>
      <c r="I31" s="477">
        <v>311</v>
      </c>
      <c r="J31" s="477">
        <v>361</v>
      </c>
      <c r="K31" s="476">
        <v>102</v>
      </c>
      <c r="L31" s="476"/>
      <c r="M31" s="477">
        <f>SUM(N31:O31)</f>
        <v>4</v>
      </c>
      <c r="N31" s="826">
        <v>0</v>
      </c>
      <c r="O31" s="477">
        <v>4</v>
      </c>
    </row>
    <row r="32" spans="2:15" s="268" customFormat="1" ht="12.75">
      <c r="B32" s="476">
        <v>23</v>
      </c>
      <c r="C32" s="477">
        <f>SUM(D32:E32)</f>
        <v>536</v>
      </c>
      <c r="D32" s="477">
        <v>290</v>
      </c>
      <c r="E32" s="477">
        <v>246</v>
      </c>
      <c r="F32" s="476">
        <v>63</v>
      </c>
      <c r="G32" s="476"/>
      <c r="H32" s="477">
        <f>SUM(I32:J32)</f>
        <v>734</v>
      </c>
      <c r="I32" s="477">
        <v>351</v>
      </c>
      <c r="J32" s="477">
        <v>383</v>
      </c>
      <c r="K32" s="476">
        <v>103</v>
      </c>
      <c r="L32" s="476"/>
      <c r="M32" s="477">
        <f>SUM(N32:O32)</f>
        <v>2</v>
      </c>
      <c r="N32" s="826">
        <v>0</v>
      </c>
      <c r="O32" s="866">
        <v>2</v>
      </c>
    </row>
    <row r="33" spans="2:15" s="268" customFormat="1" ht="12.75">
      <c r="B33" s="478">
        <v>24</v>
      </c>
      <c r="C33" s="479">
        <f>SUM(D33:E33)</f>
        <v>540</v>
      </c>
      <c r="D33" s="479">
        <v>315</v>
      </c>
      <c r="E33" s="479">
        <v>225</v>
      </c>
      <c r="F33" s="478">
        <v>64</v>
      </c>
      <c r="G33" s="478"/>
      <c r="H33" s="479">
        <f>SUM(I33:J33)</f>
        <v>844</v>
      </c>
      <c r="I33" s="479">
        <v>432</v>
      </c>
      <c r="J33" s="479">
        <v>412</v>
      </c>
      <c r="K33" s="478">
        <v>104</v>
      </c>
      <c r="L33" s="478"/>
      <c r="M33" s="828">
        <f>SUM(N33:O33)</f>
        <v>0</v>
      </c>
      <c r="N33" s="828">
        <v>0</v>
      </c>
      <c r="O33" s="828">
        <v>0</v>
      </c>
    </row>
    <row r="34" spans="2:15" s="268" customFormat="1" ht="25.5">
      <c r="B34" s="472" t="s">
        <v>798</v>
      </c>
      <c r="C34" s="473">
        <f>SUM(C35:C39)</f>
        <v>2850</v>
      </c>
      <c r="D34" s="473">
        <f>SUM(D35:D39)</f>
        <v>1522</v>
      </c>
      <c r="E34" s="473">
        <f>SUM(E35:E39)</f>
        <v>1328</v>
      </c>
      <c r="F34" s="472" t="s">
        <v>805</v>
      </c>
      <c r="G34" s="472"/>
      <c r="H34" s="473">
        <f>SUM(H35:H39)</f>
        <v>3647</v>
      </c>
      <c r="I34" s="473">
        <f>SUM(I35:I39)</f>
        <v>1744</v>
      </c>
      <c r="J34" s="473">
        <f>SUM(J35:J39)</f>
        <v>1903</v>
      </c>
      <c r="K34" s="472" t="s">
        <v>1794</v>
      </c>
      <c r="L34" s="472"/>
      <c r="M34" s="875">
        <f>SUM(M35:M39)</f>
        <v>1</v>
      </c>
      <c r="N34" s="829">
        <f>SUM(N35:N39)</f>
        <v>0</v>
      </c>
      <c r="O34" s="876">
        <f>SUM(O35:O39)</f>
        <v>1</v>
      </c>
    </row>
    <row r="35" spans="2:15" s="268" customFormat="1" ht="12.75">
      <c r="B35" s="474">
        <v>25</v>
      </c>
      <c r="C35" s="475">
        <f>SUM(D35:E35)</f>
        <v>508</v>
      </c>
      <c r="D35" s="475">
        <v>275</v>
      </c>
      <c r="E35" s="475">
        <v>233</v>
      </c>
      <c r="F35" s="474">
        <v>65</v>
      </c>
      <c r="G35" s="474"/>
      <c r="H35" s="475">
        <f>SUM(I35:J35)</f>
        <v>895</v>
      </c>
      <c r="I35" s="475">
        <v>404</v>
      </c>
      <c r="J35" s="475">
        <v>491</v>
      </c>
      <c r="K35" s="474">
        <v>105</v>
      </c>
      <c r="L35" s="474"/>
      <c r="M35" s="877">
        <f>SUM(N35:O35)</f>
        <v>1</v>
      </c>
      <c r="N35" s="827">
        <v>0</v>
      </c>
      <c r="O35" s="877">
        <v>1</v>
      </c>
    </row>
    <row r="36" spans="2:15" s="268" customFormat="1" ht="12.75">
      <c r="B36" s="476">
        <v>26</v>
      </c>
      <c r="C36" s="477">
        <f>SUM(D36:E36)</f>
        <v>568</v>
      </c>
      <c r="D36" s="477">
        <v>318</v>
      </c>
      <c r="E36" s="477">
        <v>250</v>
      </c>
      <c r="F36" s="476">
        <v>66</v>
      </c>
      <c r="G36" s="476"/>
      <c r="H36" s="477">
        <f>SUM(I36:J36)</f>
        <v>891</v>
      </c>
      <c r="I36" s="477">
        <v>404</v>
      </c>
      <c r="J36" s="477">
        <v>487</v>
      </c>
      <c r="K36" s="476">
        <v>106</v>
      </c>
      <c r="L36" s="476"/>
      <c r="M36" s="826">
        <f>SUM(N36:O36)</f>
        <v>0</v>
      </c>
      <c r="N36" s="826">
        <v>0</v>
      </c>
      <c r="O36" s="826">
        <v>0</v>
      </c>
    </row>
    <row r="37" spans="2:15" s="268" customFormat="1" ht="12.75">
      <c r="B37" s="476">
        <v>27</v>
      </c>
      <c r="C37" s="477">
        <f>SUM(D37:E37)</f>
        <v>580</v>
      </c>
      <c r="D37" s="477">
        <v>308</v>
      </c>
      <c r="E37" s="477">
        <v>272</v>
      </c>
      <c r="F37" s="476">
        <v>67</v>
      </c>
      <c r="G37" s="476"/>
      <c r="H37" s="477">
        <f>SUM(I37:J37)</f>
        <v>724</v>
      </c>
      <c r="I37" s="477">
        <v>363</v>
      </c>
      <c r="J37" s="477">
        <v>361</v>
      </c>
      <c r="K37" s="476">
        <v>107</v>
      </c>
      <c r="L37" s="476"/>
      <c r="M37" s="826">
        <f>SUM(N37:O37)</f>
        <v>0</v>
      </c>
      <c r="N37" s="826">
        <v>0</v>
      </c>
      <c r="O37" s="826">
        <v>0</v>
      </c>
    </row>
    <row r="38" spans="2:15" s="268" customFormat="1" ht="12.75">
      <c r="B38" s="476">
        <v>28</v>
      </c>
      <c r="C38" s="477">
        <f>SUM(D38:E38)</f>
        <v>577</v>
      </c>
      <c r="D38" s="477">
        <v>307</v>
      </c>
      <c r="E38" s="477">
        <v>270</v>
      </c>
      <c r="F38" s="476">
        <v>68</v>
      </c>
      <c r="G38" s="476"/>
      <c r="H38" s="477">
        <f>SUM(I38:J38)</f>
        <v>505</v>
      </c>
      <c r="I38" s="477">
        <v>249</v>
      </c>
      <c r="J38" s="477">
        <v>256</v>
      </c>
      <c r="K38" s="476">
        <v>108</v>
      </c>
      <c r="L38" s="476"/>
      <c r="M38" s="826">
        <f>SUM(N38:O38)</f>
        <v>0</v>
      </c>
      <c r="N38" s="826">
        <v>0</v>
      </c>
      <c r="O38" s="826">
        <v>0</v>
      </c>
    </row>
    <row r="39" spans="2:15" s="268" customFormat="1" ht="12.75">
      <c r="B39" s="478">
        <v>29</v>
      </c>
      <c r="C39" s="479">
        <f>SUM(D39:E39)</f>
        <v>617</v>
      </c>
      <c r="D39" s="479">
        <v>314</v>
      </c>
      <c r="E39" s="479">
        <v>303</v>
      </c>
      <c r="F39" s="478">
        <v>69</v>
      </c>
      <c r="G39" s="478"/>
      <c r="H39" s="479">
        <f>SUM(I39:J39)</f>
        <v>632</v>
      </c>
      <c r="I39" s="479">
        <v>324</v>
      </c>
      <c r="J39" s="479">
        <v>308</v>
      </c>
      <c r="K39" s="478">
        <v>109</v>
      </c>
      <c r="L39" s="478"/>
      <c r="M39" s="828">
        <f>SUM(N39:O39)</f>
        <v>0</v>
      </c>
      <c r="N39" s="828">
        <v>0</v>
      </c>
      <c r="O39" s="828">
        <v>0</v>
      </c>
    </row>
    <row r="40" spans="2:15" s="268" customFormat="1" ht="25.5">
      <c r="B40" s="472" t="s">
        <v>799</v>
      </c>
      <c r="C40" s="473">
        <f>SUM(C41:C45)</f>
        <v>3227</v>
      </c>
      <c r="D40" s="473">
        <f>SUM(D41:D45)</f>
        <v>1679</v>
      </c>
      <c r="E40" s="473">
        <f>SUM(E41:E45)</f>
        <v>1548</v>
      </c>
      <c r="F40" s="472" t="s">
        <v>2003</v>
      </c>
      <c r="G40" s="472"/>
      <c r="H40" s="473">
        <f>SUM(H41:H45)</f>
        <v>2929</v>
      </c>
      <c r="I40" s="473">
        <f>SUM(I41:I45)</f>
        <v>1447</v>
      </c>
      <c r="J40" s="473">
        <f>SUM(J41:J45)</f>
        <v>1482</v>
      </c>
      <c r="K40" s="472" t="s">
        <v>1795</v>
      </c>
      <c r="L40" s="472"/>
      <c r="M40" s="829">
        <f>SUM(M41:M45)</f>
        <v>0</v>
      </c>
      <c r="N40" s="829">
        <f>SUM(N41:N45)</f>
        <v>0</v>
      </c>
      <c r="O40" s="829">
        <f>SUM(O41:O45)</f>
        <v>0</v>
      </c>
    </row>
    <row r="41" spans="2:15" s="268" customFormat="1" ht="12.75">
      <c r="B41" s="474">
        <v>30</v>
      </c>
      <c r="C41" s="475">
        <f>SUM(D41:E41)</f>
        <v>641</v>
      </c>
      <c r="D41" s="475">
        <v>339</v>
      </c>
      <c r="E41" s="475">
        <v>302</v>
      </c>
      <c r="F41" s="474">
        <v>70</v>
      </c>
      <c r="G41" s="474"/>
      <c r="H41" s="475">
        <f>SUM(I41:J41)</f>
        <v>679</v>
      </c>
      <c r="I41" s="475">
        <v>337</v>
      </c>
      <c r="J41" s="475">
        <v>342</v>
      </c>
      <c r="K41" s="474">
        <v>110</v>
      </c>
      <c r="L41" s="474"/>
      <c r="M41" s="827">
        <f>SUM(N41:O41)</f>
        <v>0</v>
      </c>
      <c r="N41" s="827">
        <v>0</v>
      </c>
      <c r="O41" s="827">
        <v>0</v>
      </c>
    </row>
    <row r="42" spans="2:15" s="268" customFormat="1" ht="12.75">
      <c r="B42" s="476">
        <v>31</v>
      </c>
      <c r="C42" s="477">
        <f>SUM(D42:E42)</f>
        <v>632</v>
      </c>
      <c r="D42" s="477">
        <v>321</v>
      </c>
      <c r="E42" s="477">
        <v>311</v>
      </c>
      <c r="F42" s="476">
        <v>71</v>
      </c>
      <c r="G42" s="476"/>
      <c r="H42" s="477">
        <f>SUM(I42:J42)</f>
        <v>620</v>
      </c>
      <c r="I42" s="477">
        <v>304</v>
      </c>
      <c r="J42" s="477">
        <v>316</v>
      </c>
      <c r="K42" s="476">
        <v>111</v>
      </c>
      <c r="L42" s="476"/>
      <c r="M42" s="826">
        <f>SUM(N42:O42)</f>
        <v>0</v>
      </c>
      <c r="N42" s="826">
        <v>0</v>
      </c>
      <c r="O42" s="826">
        <v>0</v>
      </c>
    </row>
    <row r="43" spans="2:15" s="268" customFormat="1" ht="12.75">
      <c r="B43" s="476">
        <v>32</v>
      </c>
      <c r="C43" s="477">
        <f>SUM(D43:E43)</f>
        <v>651</v>
      </c>
      <c r="D43" s="477">
        <v>327</v>
      </c>
      <c r="E43" s="477">
        <v>324</v>
      </c>
      <c r="F43" s="476">
        <v>72</v>
      </c>
      <c r="G43" s="476"/>
      <c r="H43" s="477">
        <f>SUM(I43:J43)</f>
        <v>601</v>
      </c>
      <c r="I43" s="477">
        <v>325</v>
      </c>
      <c r="J43" s="477">
        <v>276</v>
      </c>
      <c r="K43" s="476">
        <v>112</v>
      </c>
      <c r="L43" s="476"/>
      <c r="M43" s="826">
        <f>SUM(N43:O43)</f>
        <v>0</v>
      </c>
      <c r="N43" s="826">
        <v>0</v>
      </c>
      <c r="O43" s="826">
        <v>0</v>
      </c>
    </row>
    <row r="44" spans="2:15" s="268" customFormat="1" ht="12.75">
      <c r="B44" s="476">
        <v>33</v>
      </c>
      <c r="C44" s="477">
        <f>SUM(D44:E44)</f>
        <v>661</v>
      </c>
      <c r="D44" s="477">
        <v>350</v>
      </c>
      <c r="E44" s="477">
        <v>311</v>
      </c>
      <c r="F44" s="476">
        <v>73</v>
      </c>
      <c r="G44" s="476"/>
      <c r="H44" s="477">
        <f>SUM(I44:J44)</f>
        <v>560</v>
      </c>
      <c r="I44" s="477">
        <v>269</v>
      </c>
      <c r="J44" s="477">
        <v>291</v>
      </c>
      <c r="K44" s="476">
        <v>113</v>
      </c>
      <c r="L44" s="476"/>
      <c r="M44" s="826">
        <f>SUM(N44:O44)</f>
        <v>0</v>
      </c>
      <c r="N44" s="826">
        <v>0</v>
      </c>
      <c r="O44" s="826">
        <v>0</v>
      </c>
    </row>
    <row r="45" spans="2:15" s="268" customFormat="1" ht="12.75">
      <c r="B45" s="478">
        <v>34</v>
      </c>
      <c r="C45" s="479">
        <f>SUM(D45:E45)</f>
        <v>642</v>
      </c>
      <c r="D45" s="479">
        <v>342</v>
      </c>
      <c r="E45" s="479">
        <v>300</v>
      </c>
      <c r="F45" s="478">
        <v>74</v>
      </c>
      <c r="G45" s="846"/>
      <c r="H45" s="487">
        <f>SUM(I45:J45)</f>
        <v>469</v>
      </c>
      <c r="I45" s="487">
        <v>212</v>
      </c>
      <c r="J45" s="487">
        <v>257</v>
      </c>
      <c r="K45" s="478">
        <v>114</v>
      </c>
      <c r="L45" s="478"/>
      <c r="M45" s="828">
        <f>SUM(N45:O45)</f>
        <v>0</v>
      </c>
      <c r="N45" s="828">
        <v>0</v>
      </c>
      <c r="O45" s="828">
        <v>0</v>
      </c>
    </row>
    <row r="46" spans="2:15" s="268" customFormat="1" ht="25.5">
      <c r="B46" s="472" t="s">
        <v>800</v>
      </c>
      <c r="C46" s="473">
        <f>SUM(C47:C51)</f>
        <v>3961</v>
      </c>
      <c r="D46" s="473">
        <f>SUM(D47:D51)</f>
        <v>1963</v>
      </c>
      <c r="E46" s="473">
        <f>SUM(E47:E51)</f>
        <v>1998</v>
      </c>
      <c r="F46" s="472" t="s">
        <v>31</v>
      </c>
      <c r="G46" s="472"/>
      <c r="H46" s="473">
        <f>SUM(H47:H51)</f>
        <v>2022</v>
      </c>
      <c r="I46" s="473">
        <f>SUM(I47:I51)</f>
        <v>959</v>
      </c>
      <c r="J46" s="473">
        <f>SUM(J47:J51)</f>
        <v>1063</v>
      </c>
      <c r="K46" s="1140" t="s">
        <v>1814</v>
      </c>
      <c r="L46" s="847"/>
      <c r="M46" s="1141">
        <f>SUM(C4,C10,C16,C22,C28,C34,C40,C46,H4,H10,H16,H22,H28,H34,H40,H46,M4,M10,M16,M22,M28,M34,M40)</f>
        <v>50733</v>
      </c>
      <c r="N46" s="1141">
        <f>SUM(D4,D10,D16,D22,D28,D34,D40,D46,I4,I10,I16,I22,I28,I34,I40,I46,N4,N10,N16,N22,N28,N34,N40)</f>
        <v>25101</v>
      </c>
      <c r="O46" s="1141">
        <f>SUM(E4,E10,E16,E22,E28,E34,E40,E46,J4,J10,J16,J22,J28,J34,J40,J46,O4,O10,O16,O22,O28,O34,O40)</f>
        <v>25632</v>
      </c>
    </row>
    <row r="47" spans="2:15" s="268" customFormat="1" ht="12.75">
      <c r="B47" s="474">
        <v>35</v>
      </c>
      <c r="C47" s="475">
        <f>SUM(D47:E47)</f>
        <v>716</v>
      </c>
      <c r="D47" s="475">
        <v>358</v>
      </c>
      <c r="E47" s="475">
        <v>358</v>
      </c>
      <c r="F47" s="474">
        <v>75</v>
      </c>
      <c r="G47" s="474"/>
      <c r="H47" s="475">
        <f>SUM(I47:J47)</f>
        <v>356</v>
      </c>
      <c r="I47" s="475">
        <v>175</v>
      </c>
      <c r="J47" s="475">
        <v>181</v>
      </c>
      <c r="K47" s="1140"/>
      <c r="L47" s="848"/>
      <c r="M47" s="1142"/>
      <c r="N47" s="1142"/>
      <c r="O47" s="1142"/>
    </row>
    <row r="48" spans="2:15" s="268" customFormat="1" ht="12.75">
      <c r="B48" s="476">
        <v>36</v>
      </c>
      <c r="C48" s="477">
        <f>SUM(D48:E48)</f>
        <v>771</v>
      </c>
      <c r="D48" s="477">
        <v>362</v>
      </c>
      <c r="E48" s="477">
        <v>409</v>
      </c>
      <c r="F48" s="476">
        <v>76</v>
      </c>
      <c r="G48" s="476"/>
      <c r="H48" s="477">
        <f>SUM(I48:J48)</f>
        <v>466</v>
      </c>
      <c r="I48" s="477">
        <v>251</v>
      </c>
      <c r="J48" s="477">
        <v>215</v>
      </c>
      <c r="K48" s="1147"/>
      <c r="L48" s="849"/>
      <c r="M48" s="1143"/>
      <c r="N48" s="1143"/>
      <c r="O48" s="1143"/>
    </row>
    <row r="49" spans="2:15" s="268" customFormat="1" ht="12.75">
      <c r="B49" s="476">
        <v>37</v>
      </c>
      <c r="C49" s="477">
        <f>SUM(D49:E49)</f>
        <v>786</v>
      </c>
      <c r="D49" s="477">
        <v>410</v>
      </c>
      <c r="E49" s="477">
        <v>376</v>
      </c>
      <c r="F49" s="476">
        <v>77</v>
      </c>
      <c r="G49" s="476"/>
      <c r="H49" s="477">
        <f>SUM(I49:J49)</f>
        <v>454</v>
      </c>
      <c r="I49" s="477">
        <v>202</v>
      </c>
      <c r="J49" s="477">
        <v>252</v>
      </c>
      <c r="K49" s="1140" t="s">
        <v>1184</v>
      </c>
      <c r="L49" s="847"/>
      <c r="M49" s="1144">
        <v>43.2</v>
      </c>
      <c r="N49" s="1144">
        <v>41.8</v>
      </c>
      <c r="O49" s="1144">
        <v>44.6</v>
      </c>
    </row>
    <row r="50" spans="2:15" s="268" customFormat="1" ht="12.75">
      <c r="B50" s="476">
        <v>38</v>
      </c>
      <c r="C50" s="477">
        <f>SUM(D50:E50)</f>
        <v>799</v>
      </c>
      <c r="D50" s="477">
        <v>401</v>
      </c>
      <c r="E50" s="477">
        <v>398</v>
      </c>
      <c r="F50" s="476">
        <v>78</v>
      </c>
      <c r="G50" s="476"/>
      <c r="H50" s="477">
        <f>SUM(I50:J50)</f>
        <v>394</v>
      </c>
      <c r="I50" s="477">
        <v>188</v>
      </c>
      <c r="J50" s="477">
        <v>206</v>
      </c>
      <c r="K50" s="1140"/>
      <c r="L50" s="848"/>
      <c r="M50" s="1145"/>
      <c r="N50" s="1145"/>
      <c r="O50" s="1145"/>
    </row>
    <row r="51" spans="2:15" s="268" customFormat="1" ht="12.75">
      <c r="B51" s="478">
        <v>39</v>
      </c>
      <c r="C51" s="479">
        <f>SUM(D51:E51)</f>
        <v>889</v>
      </c>
      <c r="D51" s="479">
        <v>432</v>
      </c>
      <c r="E51" s="479">
        <v>457</v>
      </c>
      <c r="F51" s="478">
        <v>79</v>
      </c>
      <c r="G51" s="478"/>
      <c r="H51" s="479">
        <f>SUM(I51:J51)</f>
        <v>352</v>
      </c>
      <c r="I51" s="479">
        <v>143</v>
      </c>
      <c r="J51" s="479">
        <v>209</v>
      </c>
      <c r="K51" s="1140"/>
      <c r="L51" s="850"/>
      <c r="M51" s="1146"/>
      <c r="N51" s="1146"/>
      <c r="O51" s="1146"/>
    </row>
    <row r="52" spans="2:15" s="268" customFormat="1" ht="18.95" customHeight="1">
      <c r="B52" s="1138" t="s">
        <v>2353</v>
      </c>
      <c r="C52" s="1138"/>
      <c r="D52" s="1138"/>
      <c r="E52" s="1138"/>
      <c r="F52" s="1138"/>
      <c r="G52" s="1138"/>
      <c r="H52" s="1138"/>
      <c r="I52" s="1138"/>
      <c r="J52" s="1138"/>
      <c r="K52" s="1138"/>
      <c r="L52" s="1138"/>
      <c r="M52" s="1138"/>
      <c r="N52" s="1138"/>
      <c r="O52" s="1138"/>
    </row>
  </sheetData>
  <mergeCells count="10">
    <mergeCell ref="B52:O52"/>
    <mergeCell ref="H2:O2"/>
    <mergeCell ref="K49:K51"/>
    <mergeCell ref="M46:M48"/>
    <mergeCell ref="N46:N48"/>
    <mergeCell ref="O46:O48"/>
    <mergeCell ref="M49:M51"/>
    <mergeCell ref="N49:N51"/>
    <mergeCell ref="O49:O51"/>
    <mergeCell ref="K46:K48"/>
  </mergeCells>
  <phoneticPr fontId="2"/>
  <pageMargins left="0.78740157480314965" right="0.78740157480314965" top="0.59055118110236227" bottom="0.59055118110236227" header="0.39370078740157483" footer="0.39370078740157483"/>
  <pageSetup paperSize="9" scale="98"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4"/>
  <sheetViews>
    <sheetView zoomScaleNormal="100" workbookViewId="0">
      <selection activeCell="Z24" sqref="Z24"/>
    </sheetView>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427" customFormat="1" ht="26.25" customHeight="1">
      <c r="A1" s="425" t="s">
        <v>1030</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20.100000000000001" customHeight="1">
      <c r="B2" s="123"/>
      <c r="C2" s="123"/>
    </row>
    <row r="3" spans="1:35">
      <c r="B3" s="121"/>
      <c r="C3" s="121"/>
      <c r="J3" s="943" t="s">
        <v>1511</v>
      </c>
      <c r="K3" s="1109"/>
      <c r="L3" s="1109"/>
      <c r="M3" s="1109"/>
      <c r="N3" s="1109"/>
      <c r="O3" s="1109"/>
      <c r="P3" s="1109"/>
    </row>
    <row r="4" spans="1:35" ht="19.5" customHeight="1">
      <c r="B4" s="1151" t="s">
        <v>2174</v>
      </c>
      <c r="C4" s="1151"/>
      <c r="D4" s="1152"/>
      <c r="E4" s="1152"/>
      <c r="F4" s="1152"/>
      <c r="G4" s="1152"/>
      <c r="H4" s="1152"/>
      <c r="I4" s="1152"/>
      <c r="J4" s="1152"/>
      <c r="K4" s="1152"/>
      <c r="L4" s="1152"/>
      <c r="M4" s="1152"/>
      <c r="N4" s="1152"/>
      <c r="O4" s="1152"/>
      <c r="P4" s="1152"/>
    </row>
    <row r="5" spans="1:35">
      <c r="B5" s="1148" t="s">
        <v>1957</v>
      </c>
      <c r="C5" s="1149"/>
      <c r="D5" s="1153" t="s">
        <v>368</v>
      </c>
      <c r="E5" s="1153"/>
      <c r="F5" s="1153"/>
      <c r="G5" s="1153"/>
      <c r="H5" s="1153" t="s">
        <v>369</v>
      </c>
      <c r="I5" s="1153"/>
      <c r="J5" s="1153"/>
      <c r="K5" s="1153"/>
      <c r="L5" s="1153" t="s">
        <v>370</v>
      </c>
      <c r="M5" s="1153"/>
      <c r="N5" s="1153"/>
      <c r="O5" s="1153"/>
      <c r="P5" s="1154" t="s">
        <v>310</v>
      </c>
    </row>
    <row r="6" spans="1:35" ht="26.25" customHeight="1">
      <c r="B6" s="1132"/>
      <c r="C6" s="1150"/>
      <c r="D6" s="124" t="s">
        <v>1898</v>
      </c>
      <c r="E6" s="124" t="s">
        <v>1821</v>
      </c>
      <c r="F6" s="124" t="s">
        <v>1899</v>
      </c>
      <c r="G6" s="125" t="s">
        <v>1881</v>
      </c>
      <c r="H6" s="124" t="s">
        <v>1898</v>
      </c>
      <c r="I6" s="124" t="s">
        <v>1821</v>
      </c>
      <c r="J6" s="646" t="s">
        <v>1899</v>
      </c>
      <c r="K6" s="127" t="s">
        <v>1881</v>
      </c>
      <c r="L6" s="126" t="s">
        <v>1898</v>
      </c>
      <c r="M6" s="126" t="s">
        <v>1821</v>
      </c>
      <c r="N6" s="126" t="s">
        <v>1899</v>
      </c>
      <c r="O6" s="127" t="s">
        <v>1881</v>
      </c>
      <c r="P6" s="1155"/>
    </row>
    <row r="7" spans="1:35" ht="19.5" customHeight="1">
      <c r="B7" s="46" t="s">
        <v>514</v>
      </c>
      <c r="C7" s="128" t="s">
        <v>1120</v>
      </c>
      <c r="D7" s="489">
        <f>SUM(E7:F7)</f>
        <v>2269</v>
      </c>
      <c r="E7" s="489">
        <v>1216</v>
      </c>
      <c r="F7" s="489">
        <v>1053</v>
      </c>
      <c r="G7" s="490">
        <f>D7/$P7*100</f>
        <v>17.345768672119867</v>
      </c>
      <c r="H7" s="489">
        <f>SUM(I7:J7)</f>
        <v>8572</v>
      </c>
      <c r="I7" s="491">
        <v>4359</v>
      </c>
      <c r="J7" s="491">
        <v>4213</v>
      </c>
      <c r="K7" s="492">
        <f>H7/$P7*100</f>
        <v>65.530158244782513</v>
      </c>
      <c r="L7" s="463">
        <f>SUM(M7:N7)</f>
        <v>2240</v>
      </c>
      <c r="M7" s="463">
        <v>1036</v>
      </c>
      <c r="N7" s="463">
        <v>1204</v>
      </c>
      <c r="O7" s="492">
        <f>L7/$P7*100</f>
        <v>17.12407308309762</v>
      </c>
      <c r="P7" s="463">
        <f>D7+H7+L7</f>
        <v>13081</v>
      </c>
    </row>
    <row r="8" spans="1:35" ht="19.5" customHeight="1">
      <c r="B8" s="46" t="s">
        <v>1028</v>
      </c>
      <c r="C8" s="488" t="s">
        <v>1120</v>
      </c>
      <c r="D8" s="489">
        <f>SUM(E8:F8)</f>
        <v>2257</v>
      </c>
      <c r="E8" s="718">
        <v>1198</v>
      </c>
      <c r="F8" s="718">
        <v>1059</v>
      </c>
      <c r="G8" s="490">
        <f>D8/$P8*100</f>
        <v>17.141338193969773</v>
      </c>
      <c r="H8" s="489">
        <f>SUM(I8:J8)</f>
        <v>8555</v>
      </c>
      <c r="I8" s="719">
        <v>4367</v>
      </c>
      <c r="J8" s="719">
        <v>4188</v>
      </c>
      <c r="K8" s="492">
        <f>H8/$P8*100</f>
        <v>64.973038657249177</v>
      </c>
      <c r="L8" s="463">
        <f>SUM(M8:N8)</f>
        <v>2355</v>
      </c>
      <c r="M8" s="463">
        <v>1075</v>
      </c>
      <c r="N8" s="463">
        <v>1280</v>
      </c>
      <c r="O8" s="492">
        <f>L8/$P8*100</f>
        <v>17.885623148781043</v>
      </c>
      <c r="P8" s="463">
        <f>D8+H8+L8</f>
        <v>13167</v>
      </c>
    </row>
    <row r="9" spans="1:35" ht="19.5" customHeight="1">
      <c r="B9" s="46" t="s">
        <v>2321</v>
      </c>
      <c r="C9" s="128" t="s">
        <v>156</v>
      </c>
      <c r="D9" s="489">
        <f>SUM(E9:F9)</f>
        <v>2194</v>
      </c>
      <c r="E9" s="718">
        <v>1168</v>
      </c>
      <c r="F9" s="718">
        <v>1026</v>
      </c>
      <c r="G9" s="490">
        <f>D9/$P9*100</f>
        <v>16.737870003051572</v>
      </c>
      <c r="H9" s="489">
        <f>SUM(I9:J9)</f>
        <v>8439</v>
      </c>
      <c r="I9" s="719">
        <v>4304</v>
      </c>
      <c r="J9" s="719">
        <v>4135</v>
      </c>
      <c r="K9" s="492">
        <f>H9/$P9*100</f>
        <v>64.380530973451329</v>
      </c>
      <c r="L9" s="463">
        <f>SUM(M9:N9)</f>
        <v>2475</v>
      </c>
      <c r="M9" s="463">
        <v>1121</v>
      </c>
      <c r="N9" s="463">
        <v>1354</v>
      </c>
      <c r="O9" s="492">
        <f>L9/$P9*100</f>
        <v>18.881599023497099</v>
      </c>
      <c r="P9" s="463">
        <f>D9+H9+L9</f>
        <v>13108</v>
      </c>
    </row>
    <row r="10" spans="1:35" ht="19.5" customHeight="1">
      <c r="B10" s="129"/>
      <c r="C10" s="129"/>
      <c r="D10" s="129"/>
      <c r="E10" s="129"/>
      <c r="F10" s="129"/>
      <c r="G10" s="129"/>
      <c r="H10" s="129"/>
      <c r="I10" s="129"/>
      <c r="J10" s="129"/>
      <c r="K10" s="129"/>
      <c r="L10" s="129"/>
      <c r="M10" s="129"/>
      <c r="N10" s="129"/>
      <c r="O10" s="129"/>
      <c r="P10" s="129"/>
    </row>
    <row r="11" spans="1:35" ht="19.5" customHeight="1">
      <c r="B11" s="1151" t="s">
        <v>2176</v>
      </c>
      <c r="C11" s="1151"/>
      <c r="D11" s="1152"/>
      <c r="E11" s="1152"/>
      <c r="F11" s="1152"/>
      <c r="G11" s="1152"/>
      <c r="H11" s="1152"/>
      <c r="I11" s="1152"/>
      <c r="J11" s="1152"/>
      <c r="K11" s="1152"/>
      <c r="L11" s="1152"/>
      <c r="M11" s="1152"/>
      <c r="N11" s="1152"/>
      <c r="O11" s="1152"/>
      <c r="P11" s="1152"/>
    </row>
    <row r="12" spans="1:35">
      <c r="B12" s="1148" t="s">
        <v>1957</v>
      </c>
      <c r="C12" s="1149"/>
      <c r="D12" s="1153" t="s">
        <v>368</v>
      </c>
      <c r="E12" s="1153"/>
      <c r="F12" s="1153"/>
      <c r="G12" s="1153"/>
      <c r="H12" s="1153" t="s">
        <v>369</v>
      </c>
      <c r="I12" s="1153"/>
      <c r="J12" s="1153"/>
      <c r="K12" s="1153"/>
      <c r="L12" s="1153" t="s">
        <v>370</v>
      </c>
      <c r="M12" s="1153"/>
      <c r="N12" s="1153"/>
      <c r="O12" s="1153"/>
      <c r="P12" s="1154" t="s">
        <v>310</v>
      </c>
    </row>
    <row r="13" spans="1:35">
      <c r="B13" s="1132"/>
      <c r="C13" s="1150"/>
      <c r="D13" s="124" t="s">
        <v>1898</v>
      </c>
      <c r="E13" s="124" t="s">
        <v>1821</v>
      </c>
      <c r="F13" s="124" t="s">
        <v>1899</v>
      </c>
      <c r="G13" s="125" t="s">
        <v>1881</v>
      </c>
      <c r="H13" s="124" t="s">
        <v>1898</v>
      </c>
      <c r="I13" s="124" t="s">
        <v>1821</v>
      </c>
      <c r="J13" s="126" t="s">
        <v>1899</v>
      </c>
      <c r="K13" s="127" t="s">
        <v>1881</v>
      </c>
      <c r="L13" s="126" t="s">
        <v>1898</v>
      </c>
      <c r="M13" s="126" t="s">
        <v>1821</v>
      </c>
      <c r="N13" s="126" t="s">
        <v>1899</v>
      </c>
      <c r="O13" s="127" t="s">
        <v>1881</v>
      </c>
      <c r="P13" s="1155"/>
    </row>
    <row r="14" spans="1:35" ht="19.5" customHeight="1">
      <c r="B14" s="46" t="s">
        <v>514</v>
      </c>
      <c r="C14" s="128" t="s">
        <v>493</v>
      </c>
      <c r="D14" s="489">
        <f>SUM(E14:F14)</f>
        <v>547</v>
      </c>
      <c r="E14" s="489">
        <v>273</v>
      </c>
      <c r="F14" s="489">
        <v>274</v>
      </c>
      <c r="G14" s="490">
        <f>D14/$P14*100</f>
        <v>10.992765273311896</v>
      </c>
      <c r="H14" s="489">
        <f>SUM(I14:J14)</f>
        <v>3101</v>
      </c>
      <c r="I14" s="491">
        <v>1491</v>
      </c>
      <c r="J14" s="463">
        <v>1610</v>
      </c>
      <c r="K14" s="492">
        <f>H14/$P14*100</f>
        <v>62.319131832797424</v>
      </c>
      <c r="L14" s="463">
        <f>SUM(M14:N14)</f>
        <v>1328</v>
      </c>
      <c r="M14" s="463">
        <v>663</v>
      </c>
      <c r="N14" s="463">
        <v>665</v>
      </c>
      <c r="O14" s="492">
        <f>L14/$P14*100</f>
        <v>26.688102893890676</v>
      </c>
      <c r="P14" s="463">
        <f>D14+H14+L14</f>
        <v>4976</v>
      </c>
    </row>
    <row r="15" spans="1:35" ht="19.5" customHeight="1">
      <c r="B15" s="46" t="s">
        <v>1028</v>
      </c>
      <c r="C15" s="488" t="s">
        <v>1120</v>
      </c>
      <c r="D15" s="489">
        <f>SUM(E15:F15)</f>
        <v>542</v>
      </c>
      <c r="E15" s="718">
        <v>277</v>
      </c>
      <c r="F15" s="718">
        <v>265</v>
      </c>
      <c r="G15" s="490">
        <f>D15/$P15*100</f>
        <v>11.040945202688938</v>
      </c>
      <c r="H15" s="489">
        <f>SUM(I15:J15)</f>
        <v>2935</v>
      </c>
      <c r="I15" s="719">
        <v>1404</v>
      </c>
      <c r="J15" s="463">
        <v>1531</v>
      </c>
      <c r="K15" s="492">
        <f>H15/$P15*100</f>
        <v>59.78814422489306</v>
      </c>
      <c r="L15" s="463">
        <f>SUM(M15:N15)</f>
        <v>1432</v>
      </c>
      <c r="M15" s="463">
        <v>715</v>
      </c>
      <c r="N15" s="463">
        <v>717</v>
      </c>
      <c r="O15" s="492">
        <f>L15/$P15*100</f>
        <v>29.170910572418009</v>
      </c>
      <c r="P15" s="463">
        <f>D15+H15+L15</f>
        <v>4909</v>
      </c>
    </row>
    <row r="16" spans="1:35" ht="19.5" customHeight="1">
      <c r="B16" s="46" t="s">
        <v>2321</v>
      </c>
      <c r="C16" s="128" t="s">
        <v>156</v>
      </c>
      <c r="D16" s="489">
        <f>SUM(E16:F16)</f>
        <v>532</v>
      </c>
      <c r="E16" s="718">
        <v>272</v>
      </c>
      <c r="F16" s="718">
        <v>260</v>
      </c>
      <c r="G16" s="490">
        <f>D16/$P16*100</f>
        <v>10.901639344262296</v>
      </c>
      <c r="H16" s="489">
        <f>SUM(I16:J16)</f>
        <v>2813</v>
      </c>
      <c r="I16" s="719">
        <v>1341</v>
      </c>
      <c r="J16" s="463">
        <v>1472</v>
      </c>
      <c r="K16" s="492">
        <f>H16/$P16*100</f>
        <v>57.643442622950822</v>
      </c>
      <c r="L16" s="463">
        <f>SUM(M16:N16)</f>
        <v>1535</v>
      </c>
      <c r="M16" s="463">
        <v>757</v>
      </c>
      <c r="N16" s="463">
        <v>778</v>
      </c>
      <c r="O16" s="492">
        <f>L16/$P16*100</f>
        <v>31.454918032786882</v>
      </c>
      <c r="P16" s="463">
        <f>D16+H16+L16</f>
        <v>4880</v>
      </c>
    </row>
    <row r="17" spans="2:16" ht="19.5" customHeight="1"/>
    <row r="18" spans="2:16" ht="19.5" customHeight="1">
      <c r="B18" s="1151" t="s">
        <v>2177</v>
      </c>
      <c r="C18" s="1151"/>
      <c r="D18" s="1152"/>
      <c r="E18" s="1152"/>
      <c r="F18" s="1152"/>
      <c r="G18" s="1152"/>
      <c r="H18" s="1152"/>
      <c r="I18" s="1152"/>
      <c r="J18" s="1152"/>
      <c r="K18" s="1152"/>
      <c r="L18" s="1152"/>
      <c r="M18" s="1152"/>
      <c r="N18" s="1152"/>
      <c r="O18" s="1152"/>
      <c r="P18" s="1152"/>
    </row>
    <row r="19" spans="2:16" ht="26.1" customHeight="1">
      <c r="B19" s="1148" t="s">
        <v>1957</v>
      </c>
      <c r="C19" s="1149"/>
      <c r="D19" s="1153" t="s">
        <v>368</v>
      </c>
      <c r="E19" s="1153"/>
      <c r="F19" s="1153"/>
      <c r="G19" s="1153"/>
      <c r="H19" s="1153" t="s">
        <v>369</v>
      </c>
      <c r="I19" s="1153"/>
      <c r="J19" s="1153"/>
      <c r="K19" s="1153"/>
      <c r="L19" s="1153" t="s">
        <v>370</v>
      </c>
      <c r="M19" s="1153"/>
      <c r="N19" s="1153"/>
      <c r="O19" s="1153"/>
      <c r="P19" s="1154" t="s">
        <v>310</v>
      </c>
    </row>
    <row r="20" spans="2:16">
      <c r="B20" s="1132"/>
      <c r="C20" s="1150"/>
      <c r="D20" s="124" t="s">
        <v>1898</v>
      </c>
      <c r="E20" s="124" t="s">
        <v>1821</v>
      </c>
      <c r="F20" s="124" t="s">
        <v>1899</v>
      </c>
      <c r="G20" s="125" t="s">
        <v>1881</v>
      </c>
      <c r="H20" s="124" t="s">
        <v>1898</v>
      </c>
      <c r="I20" s="124" t="s">
        <v>1821</v>
      </c>
      <c r="J20" s="126" t="s">
        <v>1899</v>
      </c>
      <c r="K20" s="127" t="s">
        <v>1881</v>
      </c>
      <c r="L20" s="126" t="s">
        <v>1898</v>
      </c>
      <c r="M20" s="126" t="s">
        <v>1821</v>
      </c>
      <c r="N20" s="126" t="s">
        <v>1899</v>
      </c>
      <c r="O20" s="127" t="s">
        <v>1881</v>
      </c>
      <c r="P20" s="1155"/>
    </row>
    <row r="21" spans="2:16" ht="19.5" customHeight="1">
      <c r="B21" s="46" t="s">
        <v>514</v>
      </c>
      <c r="C21" s="128" t="s">
        <v>1120</v>
      </c>
      <c r="D21" s="489">
        <f>SUM(E21:F21)</f>
        <v>1440</v>
      </c>
      <c r="E21" s="489">
        <v>734</v>
      </c>
      <c r="F21" s="489">
        <v>706</v>
      </c>
      <c r="G21" s="490">
        <f>D21/$P21*100</f>
        <v>18.304309139443244</v>
      </c>
      <c r="H21" s="489">
        <f>SUM(I21:J21)</f>
        <v>4939</v>
      </c>
      <c r="I21" s="491">
        <v>2604</v>
      </c>
      <c r="J21" s="463">
        <v>2335</v>
      </c>
      <c r="K21" s="492">
        <f>H21/$P21*100</f>
        <v>62.781238083132074</v>
      </c>
      <c r="L21" s="463">
        <f>SUM(M21:N21)</f>
        <v>1488</v>
      </c>
      <c r="M21" s="463">
        <v>671</v>
      </c>
      <c r="N21" s="463">
        <v>817</v>
      </c>
      <c r="O21" s="492">
        <f>L21/$P21*100</f>
        <v>18.914452777424685</v>
      </c>
      <c r="P21" s="463">
        <f>D21+H21+L21</f>
        <v>7867</v>
      </c>
    </row>
    <row r="22" spans="2:16" ht="19.5" customHeight="1">
      <c r="B22" s="46" t="s">
        <v>1028</v>
      </c>
      <c r="C22" s="488" t="s">
        <v>1120</v>
      </c>
      <c r="D22" s="489">
        <f>SUM(E22:F22)</f>
        <v>1436</v>
      </c>
      <c r="E22" s="718">
        <v>738</v>
      </c>
      <c r="F22" s="718">
        <v>698</v>
      </c>
      <c r="G22" s="490">
        <f>D22/$P22*100</f>
        <v>18.337377091048399</v>
      </c>
      <c r="H22" s="489">
        <f>SUM(I22:J22)</f>
        <v>4816</v>
      </c>
      <c r="I22" s="719">
        <v>2501</v>
      </c>
      <c r="J22" s="463">
        <v>2315</v>
      </c>
      <c r="K22" s="492">
        <f>H22/$P22*100</f>
        <v>61.499169965521652</v>
      </c>
      <c r="L22" s="463">
        <f>SUM(M22:N22)</f>
        <v>1579</v>
      </c>
      <c r="M22" s="463">
        <v>711</v>
      </c>
      <c r="N22" s="463">
        <v>868</v>
      </c>
      <c r="O22" s="492">
        <f>L22/$P22*100</f>
        <v>20.163452943429956</v>
      </c>
      <c r="P22" s="463">
        <f>D22+H22+L22</f>
        <v>7831</v>
      </c>
    </row>
    <row r="23" spans="2:16" ht="19.5" customHeight="1">
      <c r="B23" s="46" t="s">
        <v>2321</v>
      </c>
      <c r="C23" s="128" t="s">
        <v>156</v>
      </c>
      <c r="D23" s="489">
        <f>SUM(E23:F23)</f>
        <v>1427</v>
      </c>
      <c r="E23" s="718">
        <v>730</v>
      </c>
      <c r="F23" s="718">
        <v>697</v>
      </c>
      <c r="G23" s="490">
        <f>D23/$P23*100</f>
        <v>18.185293742831654</v>
      </c>
      <c r="H23" s="489">
        <f>SUM(I23:J23)</f>
        <v>4781</v>
      </c>
      <c r="I23" s="719">
        <v>2491</v>
      </c>
      <c r="J23" s="463">
        <v>2290</v>
      </c>
      <c r="K23" s="492">
        <f>H23/$P23*100</f>
        <v>60.927743086529887</v>
      </c>
      <c r="L23" s="463">
        <f>SUM(M23:N23)</f>
        <v>1639</v>
      </c>
      <c r="M23" s="463">
        <v>726</v>
      </c>
      <c r="N23" s="463">
        <v>913</v>
      </c>
      <c r="O23" s="492">
        <f>L23/$P23*100</f>
        <v>20.886963170638463</v>
      </c>
      <c r="P23" s="463">
        <f>D23+H23+L23</f>
        <v>7847</v>
      </c>
    </row>
    <row r="24" spans="2:16" ht="19.5" customHeight="1"/>
    <row r="25" spans="2:16" ht="19.5" customHeight="1">
      <c r="B25" s="1151" t="s">
        <v>2178</v>
      </c>
      <c r="C25" s="1151"/>
      <c r="D25" s="1152"/>
      <c r="E25" s="1152"/>
      <c r="F25" s="1152"/>
      <c r="G25" s="1152"/>
      <c r="H25" s="1152"/>
      <c r="I25" s="1152"/>
      <c r="J25" s="1152"/>
      <c r="K25" s="1152"/>
      <c r="L25" s="1152"/>
      <c r="M25" s="1152"/>
      <c r="N25" s="1152"/>
      <c r="O25" s="1152"/>
      <c r="P25" s="1152"/>
    </row>
    <row r="26" spans="2:16" ht="26.1" customHeight="1">
      <c r="B26" s="1148" t="s">
        <v>1957</v>
      </c>
      <c r="C26" s="1149"/>
      <c r="D26" s="1153" t="s">
        <v>368</v>
      </c>
      <c r="E26" s="1153"/>
      <c r="F26" s="1153"/>
      <c r="G26" s="1153"/>
      <c r="H26" s="1153" t="s">
        <v>369</v>
      </c>
      <c r="I26" s="1153"/>
      <c r="J26" s="1153"/>
      <c r="K26" s="1153"/>
      <c r="L26" s="1153" t="s">
        <v>370</v>
      </c>
      <c r="M26" s="1153"/>
      <c r="N26" s="1153"/>
      <c r="O26" s="1153"/>
      <c r="P26" s="1154" t="s">
        <v>310</v>
      </c>
    </row>
    <row r="27" spans="2:16">
      <c r="B27" s="1132"/>
      <c r="C27" s="1150"/>
      <c r="D27" s="124" t="s">
        <v>1898</v>
      </c>
      <c r="E27" s="124" t="s">
        <v>1821</v>
      </c>
      <c r="F27" s="124" t="s">
        <v>1899</v>
      </c>
      <c r="G27" s="125" t="s">
        <v>1881</v>
      </c>
      <c r="H27" s="124" t="s">
        <v>1898</v>
      </c>
      <c r="I27" s="124" t="s">
        <v>1821</v>
      </c>
      <c r="J27" s="126" t="s">
        <v>1899</v>
      </c>
      <c r="K27" s="127" t="s">
        <v>1881</v>
      </c>
      <c r="L27" s="126" t="s">
        <v>1898</v>
      </c>
      <c r="M27" s="126" t="s">
        <v>1821</v>
      </c>
      <c r="N27" s="126" t="s">
        <v>1899</v>
      </c>
      <c r="O27" s="127" t="s">
        <v>1881</v>
      </c>
      <c r="P27" s="1155"/>
    </row>
    <row r="28" spans="2:16" ht="19.5" customHeight="1">
      <c r="B28" s="46" t="s">
        <v>514</v>
      </c>
      <c r="C28" s="128" t="s">
        <v>493</v>
      </c>
      <c r="D28" s="489">
        <f>SUM(E28:F28)</f>
        <v>410</v>
      </c>
      <c r="E28" s="489">
        <v>211</v>
      </c>
      <c r="F28" s="489">
        <v>199</v>
      </c>
      <c r="G28" s="490">
        <f>D28/$P28*100</f>
        <v>11.239035087719298</v>
      </c>
      <c r="H28" s="489">
        <f>SUM(I28:J28)</f>
        <v>2293</v>
      </c>
      <c r="I28" s="491">
        <v>1110</v>
      </c>
      <c r="J28" s="463">
        <v>1183</v>
      </c>
      <c r="K28" s="492">
        <f>H28/$P28*100</f>
        <v>62.856359649122808</v>
      </c>
      <c r="L28" s="463">
        <f>SUM(M28:N28)</f>
        <v>945</v>
      </c>
      <c r="M28" s="463">
        <v>411</v>
      </c>
      <c r="N28" s="463">
        <v>534</v>
      </c>
      <c r="O28" s="492">
        <f>L28/$P28*100</f>
        <v>25.904605263157894</v>
      </c>
      <c r="P28" s="463">
        <f>D28+H28+L28</f>
        <v>3648</v>
      </c>
    </row>
    <row r="29" spans="2:16" ht="19.5" customHeight="1">
      <c r="B29" s="46" t="s">
        <v>1028</v>
      </c>
      <c r="C29" s="128" t="s">
        <v>1120</v>
      </c>
      <c r="D29" s="489">
        <f>SUM(E29:F29)</f>
        <v>402</v>
      </c>
      <c r="E29" s="489">
        <v>202</v>
      </c>
      <c r="F29" s="489">
        <v>200</v>
      </c>
      <c r="G29" s="490">
        <f>D29/$P29*100</f>
        <v>11.037891268533773</v>
      </c>
      <c r="H29" s="489">
        <f>SUM(I29:J29)</f>
        <v>2238</v>
      </c>
      <c r="I29" s="491">
        <v>1080</v>
      </c>
      <c r="J29" s="463">
        <v>1158</v>
      </c>
      <c r="K29" s="492">
        <f>H29/$P29*100</f>
        <v>61.449752883031309</v>
      </c>
      <c r="L29" s="463">
        <f>SUM(M29:N29)</f>
        <v>1002</v>
      </c>
      <c r="M29" s="463">
        <v>441</v>
      </c>
      <c r="N29" s="463">
        <v>561</v>
      </c>
      <c r="O29" s="492">
        <f>L29/$P29*100</f>
        <v>27.512355848434929</v>
      </c>
      <c r="P29" s="463">
        <f>D29+H29+L29</f>
        <v>3642</v>
      </c>
    </row>
    <row r="30" spans="2:16" ht="19.5" customHeight="1">
      <c r="B30" s="46" t="s">
        <v>2321</v>
      </c>
      <c r="C30" s="488" t="s">
        <v>1120</v>
      </c>
      <c r="D30" s="489">
        <f>SUM(E30:F30)</f>
        <v>396</v>
      </c>
      <c r="E30" s="489">
        <v>203</v>
      </c>
      <c r="F30" s="489">
        <v>193</v>
      </c>
      <c r="G30" s="490">
        <f>D30/$P30*100</f>
        <v>10.954356846473029</v>
      </c>
      <c r="H30" s="489">
        <f>SUM(I30:J30)</f>
        <v>2186</v>
      </c>
      <c r="I30" s="491">
        <v>1055</v>
      </c>
      <c r="J30" s="463">
        <v>1131</v>
      </c>
      <c r="K30" s="492">
        <f>H30/$P30*100</f>
        <v>60.470262793914245</v>
      </c>
      <c r="L30" s="463">
        <f>SUM(M30:N30)</f>
        <v>1033</v>
      </c>
      <c r="M30" s="463">
        <v>447</v>
      </c>
      <c r="N30" s="463">
        <v>586</v>
      </c>
      <c r="O30" s="492">
        <f>L30/$P30*100</f>
        <v>28.575380359612723</v>
      </c>
      <c r="P30" s="463">
        <f>D30+H30+L30</f>
        <v>3615</v>
      </c>
    </row>
    <row r="31" spans="2:16" ht="19.5" customHeight="1"/>
    <row r="32" spans="2:16" ht="19.5" customHeight="1">
      <c r="B32" s="1151" t="s">
        <v>2175</v>
      </c>
      <c r="C32" s="1151"/>
      <c r="D32" s="1152"/>
      <c r="E32" s="1152"/>
      <c r="F32" s="1152"/>
      <c r="G32" s="1152"/>
      <c r="H32" s="1152"/>
      <c r="I32" s="1152"/>
      <c r="J32" s="1152"/>
      <c r="K32" s="1152"/>
      <c r="L32" s="1152"/>
      <c r="M32" s="1152"/>
      <c r="N32" s="1152"/>
      <c r="O32" s="1152"/>
      <c r="P32" s="1152"/>
    </row>
    <row r="33" spans="2:16" ht="26.1" customHeight="1">
      <c r="B33" s="1148" t="s">
        <v>1957</v>
      </c>
      <c r="C33" s="1149"/>
      <c r="D33" s="1156" t="s">
        <v>368</v>
      </c>
      <c r="E33" s="1156"/>
      <c r="F33" s="1156"/>
      <c r="G33" s="1156"/>
      <c r="H33" s="1156" t="s">
        <v>369</v>
      </c>
      <c r="I33" s="1156"/>
      <c r="J33" s="1156"/>
      <c r="K33" s="1156"/>
      <c r="L33" s="1156" t="s">
        <v>370</v>
      </c>
      <c r="M33" s="1156"/>
      <c r="N33" s="1156"/>
      <c r="O33" s="1156"/>
      <c r="P33" s="1157" t="s">
        <v>310</v>
      </c>
    </row>
    <row r="34" spans="2:16">
      <c r="B34" s="1132"/>
      <c r="C34" s="1150"/>
      <c r="D34" s="132" t="s">
        <v>1898</v>
      </c>
      <c r="E34" s="132" t="s">
        <v>1821</v>
      </c>
      <c r="F34" s="132" t="s">
        <v>1899</v>
      </c>
      <c r="G34" s="133" t="s">
        <v>1881</v>
      </c>
      <c r="H34" s="132" t="s">
        <v>1898</v>
      </c>
      <c r="I34" s="132" t="s">
        <v>1821</v>
      </c>
      <c r="J34" s="134" t="s">
        <v>1899</v>
      </c>
      <c r="K34" s="135" t="s">
        <v>1881</v>
      </c>
      <c r="L34" s="132" t="s">
        <v>1898</v>
      </c>
      <c r="M34" s="132" t="s">
        <v>1821</v>
      </c>
      <c r="N34" s="134" t="s">
        <v>1899</v>
      </c>
      <c r="O34" s="135" t="s">
        <v>1881</v>
      </c>
      <c r="P34" s="1158"/>
    </row>
    <row r="35" spans="2:16" ht="19.5" customHeight="1">
      <c r="B35" s="46" t="s">
        <v>514</v>
      </c>
      <c r="C35" s="128" t="s">
        <v>493</v>
      </c>
      <c r="D35" s="489">
        <f>SUM(E35:F35)</f>
        <v>1295</v>
      </c>
      <c r="E35" s="489">
        <v>638</v>
      </c>
      <c r="F35" s="489">
        <v>657</v>
      </c>
      <c r="G35" s="490">
        <f>D35/$P35*100</f>
        <v>14.021221307925508</v>
      </c>
      <c r="H35" s="489">
        <f>SUM(I35:J35)</f>
        <v>6234</v>
      </c>
      <c r="I35" s="491">
        <v>3140</v>
      </c>
      <c r="J35" s="463">
        <v>3094</v>
      </c>
      <c r="K35" s="492">
        <f>H35/$P35*100</f>
        <v>67.496751840623645</v>
      </c>
      <c r="L35" s="463">
        <f>SUM(M35:N35)</f>
        <v>1707</v>
      </c>
      <c r="M35" s="463">
        <v>801</v>
      </c>
      <c r="N35" s="463">
        <v>906</v>
      </c>
      <c r="O35" s="492">
        <f>L35/$P35*100</f>
        <v>18.482026851450843</v>
      </c>
      <c r="P35" s="463">
        <f>D35+H35+L35</f>
        <v>9236</v>
      </c>
    </row>
    <row r="36" spans="2:16" ht="19.5" customHeight="1">
      <c r="B36" s="46" t="s">
        <v>1028</v>
      </c>
      <c r="C36" s="128" t="s">
        <v>1120</v>
      </c>
      <c r="D36" s="489">
        <f>SUM(E36:F36)</f>
        <v>1296</v>
      </c>
      <c r="E36" s="489">
        <v>644</v>
      </c>
      <c r="F36" s="489">
        <v>652</v>
      </c>
      <c r="G36" s="490">
        <f>D36/$P36*100</f>
        <v>14.012325656827764</v>
      </c>
      <c r="H36" s="489">
        <f>SUM(I36:J36)</f>
        <v>6116</v>
      </c>
      <c r="I36" s="491">
        <v>3102</v>
      </c>
      <c r="J36" s="463">
        <v>3014</v>
      </c>
      <c r="K36" s="492">
        <f>H36/$P36*100</f>
        <v>66.126067682992755</v>
      </c>
      <c r="L36" s="463">
        <f>SUM(M36:N36)</f>
        <v>1837</v>
      </c>
      <c r="M36" s="463">
        <v>845</v>
      </c>
      <c r="N36" s="463">
        <v>992</v>
      </c>
      <c r="O36" s="492">
        <f>L36/$P36*100</f>
        <v>19.861606660179479</v>
      </c>
      <c r="P36" s="463">
        <f>D36+H36+L36</f>
        <v>9249</v>
      </c>
    </row>
    <row r="37" spans="2:16" ht="19.5" customHeight="1">
      <c r="B37" s="46" t="s">
        <v>2321</v>
      </c>
      <c r="C37" s="488" t="s">
        <v>1120</v>
      </c>
      <c r="D37" s="489">
        <f>SUM(E37:F37)</f>
        <v>1313</v>
      </c>
      <c r="E37" s="489">
        <v>652</v>
      </c>
      <c r="F37" s="489">
        <v>661</v>
      </c>
      <c r="G37" s="490">
        <f>D37/$P37*100</f>
        <v>14.030775806796324</v>
      </c>
      <c r="H37" s="489">
        <f>SUM(I37:J37)</f>
        <v>6083</v>
      </c>
      <c r="I37" s="491">
        <v>3099</v>
      </c>
      <c r="J37" s="463">
        <v>2984</v>
      </c>
      <c r="K37" s="492">
        <f>H37/$P37*100</f>
        <v>65.003205813207956</v>
      </c>
      <c r="L37" s="463">
        <f>SUM(M37:N37)</f>
        <v>1962</v>
      </c>
      <c r="M37" s="463">
        <v>891</v>
      </c>
      <c r="N37" s="463">
        <v>1071</v>
      </c>
      <c r="O37" s="492">
        <f>L37/$P37*100</f>
        <v>20.966018379995727</v>
      </c>
      <c r="P37" s="463">
        <f>D37+H37+L37</f>
        <v>9358</v>
      </c>
    </row>
    <row r="38" spans="2:16" ht="19.5" customHeight="1"/>
    <row r="39" spans="2:16" ht="19.5" customHeight="1"/>
    <row r="40" spans="2:16" ht="30.75" customHeight="1"/>
    <row r="41" spans="2:16" ht="25.5" hidden="1" customHeight="1"/>
    <row r="42" spans="2:16" ht="15" customHeight="1"/>
    <row r="58" ht="15" customHeight="1"/>
    <row r="65" ht="14.25" customHeight="1"/>
    <row r="66" ht="14.25" customHeight="1"/>
    <row r="67" ht="14.25" customHeight="1"/>
    <row r="68" ht="12.75" customHeight="1"/>
    <row r="69" ht="14.25" hidden="1" customHeight="1"/>
    <row r="74" ht="15" customHeight="1"/>
  </sheetData>
  <mergeCells count="31">
    <mergeCell ref="J3:P3"/>
    <mergeCell ref="P5:P6"/>
    <mergeCell ref="P12:P13"/>
    <mergeCell ref="L5:O5"/>
    <mergeCell ref="B4:P4"/>
    <mergeCell ref="B11:P11"/>
    <mergeCell ref="H5:K5"/>
    <mergeCell ref="D5:G5"/>
    <mergeCell ref="L12:O12"/>
    <mergeCell ref="H19:K19"/>
    <mergeCell ref="B19:C20"/>
    <mergeCell ref="B12:C13"/>
    <mergeCell ref="B5:C6"/>
    <mergeCell ref="D19:G19"/>
    <mergeCell ref="H12:K12"/>
    <mergeCell ref="D12:G12"/>
    <mergeCell ref="B26:C27"/>
    <mergeCell ref="B32:P32"/>
    <mergeCell ref="L26:O26"/>
    <mergeCell ref="B33:C34"/>
    <mergeCell ref="B18:P18"/>
    <mergeCell ref="D26:G26"/>
    <mergeCell ref="L19:O19"/>
    <mergeCell ref="P19:P20"/>
    <mergeCell ref="H33:K33"/>
    <mergeCell ref="D33:G33"/>
    <mergeCell ref="B25:P25"/>
    <mergeCell ref="H26:K26"/>
    <mergeCell ref="P26:P27"/>
    <mergeCell ref="L33:O33"/>
    <mergeCell ref="P33:P3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P57"/>
  <sheetViews>
    <sheetView zoomScaleNormal="100" workbookViewId="0">
      <selection activeCell="B1" sqref="B1"/>
    </sheetView>
  </sheetViews>
  <sheetFormatPr defaultRowHeight="13.5"/>
  <cols>
    <col min="1" max="1" width="1.625" style="31" customWidth="1"/>
    <col min="2" max="2" width="7.375" style="31" customWidth="1"/>
    <col min="3" max="3" width="4.125" style="31" customWidth="1"/>
    <col min="4" max="15" width="5.625" style="31" customWidth="1"/>
    <col min="16" max="16" width="6.25" style="31" customWidth="1"/>
    <col min="17" max="16384" width="9" style="31"/>
  </cols>
  <sheetData>
    <row r="1" spans="2:16">
      <c r="B1" s="26"/>
      <c r="C1" s="26"/>
      <c r="D1" s="1"/>
      <c r="E1" s="1"/>
      <c r="F1" s="1"/>
      <c r="G1" s="1"/>
      <c r="H1" s="1"/>
      <c r="I1" s="1"/>
      <c r="J1" s="1159" t="s">
        <v>1511</v>
      </c>
      <c r="K1" s="1160"/>
      <c r="L1" s="1160"/>
      <c r="M1" s="1160"/>
      <c r="N1" s="1160"/>
      <c r="O1" s="1160"/>
      <c r="P1" s="1160"/>
    </row>
    <row r="2" spans="2:16" ht="25.5" hidden="1" customHeight="1">
      <c r="B2" s="1"/>
      <c r="C2" s="1"/>
      <c r="D2" s="1"/>
      <c r="E2" s="1"/>
      <c r="F2" s="1"/>
      <c r="G2" s="1"/>
      <c r="H2" s="1"/>
      <c r="I2" s="1"/>
      <c r="J2" s="1"/>
      <c r="K2" s="1"/>
      <c r="L2" s="1"/>
      <c r="M2" s="1"/>
      <c r="N2" s="1"/>
      <c r="O2" s="1"/>
      <c r="P2" s="1"/>
    </row>
    <row r="3" spans="2:16" ht="18.75" customHeight="1">
      <c r="B3" s="1151" t="s">
        <v>2223</v>
      </c>
      <c r="C3" s="1151"/>
      <c r="D3" s="1152"/>
      <c r="E3" s="1152"/>
      <c r="F3" s="1152"/>
      <c r="G3" s="1152"/>
      <c r="H3" s="1152"/>
      <c r="I3" s="1152"/>
      <c r="J3" s="1152"/>
      <c r="K3" s="1152"/>
      <c r="L3" s="1152"/>
      <c r="M3" s="1152"/>
      <c r="N3" s="1152"/>
      <c r="O3" s="1152"/>
      <c r="P3" s="1152"/>
    </row>
    <row r="4" spans="2:16">
      <c r="B4" s="1148" t="s">
        <v>1957</v>
      </c>
      <c r="C4" s="1149"/>
      <c r="D4" s="1156" t="s">
        <v>368</v>
      </c>
      <c r="E4" s="1156"/>
      <c r="F4" s="1156"/>
      <c r="G4" s="1156"/>
      <c r="H4" s="1156" t="s">
        <v>369</v>
      </c>
      <c r="I4" s="1156"/>
      <c r="J4" s="1156"/>
      <c r="K4" s="1156"/>
      <c r="L4" s="1156" t="s">
        <v>370</v>
      </c>
      <c r="M4" s="1156"/>
      <c r="N4" s="1156"/>
      <c r="O4" s="1156"/>
      <c r="P4" s="1157" t="s">
        <v>310</v>
      </c>
    </row>
    <row r="5" spans="2:16" ht="26.25" customHeight="1">
      <c r="B5" s="1132"/>
      <c r="C5" s="1150"/>
      <c r="D5" s="132" t="s">
        <v>1898</v>
      </c>
      <c r="E5" s="132" t="s">
        <v>1821</v>
      </c>
      <c r="F5" s="132" t="s">
        <v>1899</v>
      </c>
      <c r="G5" s="133" t="s">
        <v>1881</v>
      </c>
      <c r="H5" s="132" t="s">
        <v>1898</v>
      </c>
      <c r="I5" s="132" t="s">
        <v>1821</v>
      </c>
      <c r="J5" s="134" t="s">
        <v>1899</v>
      </c>
      <c r="K5" s="135" t="s">
        <v>1881</v>
      </c>
      <c r="L5" s="132" t="s">
        <v>1898</v>
      </c>
      <c r="M5" s="132" t="s">
        <v>1821</v>
      </c>
      <c r="N5" s="134" t="s">
        <v>1899</v>
      </c>
      <c r="O5" s="135" t="s">
        <v>1881</v>
      </c>
      <c r="P5" s="1158"/>
    </row>
    <row r="6" spans="2:16" ht="19.5" customHeight="1">
      <c r="B6" s="46" t="s">
        <v>558</v>
      </c>
      <c r="C6" s="128" t="s">
        <v>494</v>
      </c>
      <c r="D6" s="489">
        <f>SUM(E6:F6)</f>
        <v>1808</v>
      </c>
      <c r="E6" s="489">
        <v>974</v>
      </c>
      <c r="F6" s="489">
        <v>834</v>
      </c>
      <c r="G6" s="490">
        <f>D6/$P6*100</f>
        <v>15.050362107716641</v>
      </c>
      <c r="H6" s="489">
        <f>SUM(I6:J6)</f>
        <v>7384</v>
      </c>
      <c r="I6" s="491">
        <v>3708</v>
      </c>
      <c r="J6" s="463">
        <v>3676</v>
      </c>
      <c r="K6" s="492">
        <f>H6/$P6*100</f>
        <v>61.466744360276373</v>
      </c>
      <c r="L6" s="463">
        <f>SUM(M6:N6)</f>
        <v>2821</v>
      </c>
      <c r="M6" s="463">
        <v>1194</v>
      </c>
      <c r="N6" s="463">
        <v>1627</v>
      </c>
      <c r="O6" s="492">
        <f>L6/$P6*100</f>
        <v>23.482893532006994</v>
      </c>
      <c r="P6" s="463">
        <f>D6+H6+L6</f>
        <v>12013</v>
      </c>
    </row>
    <row r="7" spans="2:16" ht="19.5" customHeight="1">
      <c r="B7" s="46" t="s">
        <v>1480</v>
      </c>
      <c r="C7" s="128" t="s">
        <v>1120</v>
      </c>
      <c r="D7" s="489">
        <f>SUM(E7:F7)</f>
        <v>1813</v>
      </c>
      <c r="E7" s="489">
        <v>971</v>
      </c>
      <c r="F7" s="489">
        <v>842</v>
      </c>
      <c r="G7" s="490">
        <f>D7/$P7*100</f>
        <v>15.113371123707903</v>
      </c>
      <c r="H7" s="489">
        <f>SUM(I7:J7)</f>
        <v>7292</v>
      </c>
      <c r="I7" s="491">
        <v>3667</v>
      </c>
      <c r="J7" s="463">
        <v>3625</v>
      </c>
      <c r="K7" s="492">
        <f>H7/$P7*100</f>
        <v>60.786928976325441</v>
      </c>
      <c r="L7" s="463">
        <f>SUM(M7:N7)</f>
        <v>2891</v>
      </c>
      <c r="M7" s="463">
        <v>1227</v>
      </c>
      <c r="N7" s="463">
        <v>1664</v>
      </c>
      <c r="O7" s="492">
        <f>L7/$P7*100</f>
        <v>24.099699899966655</v>
      </c>
      <c r="P7" s="463">
        <f>D7+H7+L7</f>
        <v>11996</v>
      </c>
    </row>
    <row r="8" spans="2:16" ht="19.5" customHeight="1">
      <c r="B8" s="46" t="s">
        <v>2323</v>
      </c>
      <c r="C8" s="488" t="s">
        <v>1120</v>
      </c>
      <c r="D8" s="489">
        <f>SUM(E8:F8)</f>
        <v>1785</v>
      </c>
      <c r="E8" s="489">
        <v>961</v>
      </c>
      <c r="F8" s="489">
        <v>824</v>
      </c>
      <c r="G8" s="490">
        <f>D8/$P8*100</f>
        <v>14.968553459119496</v>
      </c>
      <c r="H8" s="489">
        <f>SUM(I8:J8)</f>
        <v>7167</v>
      </c>
      <c r="I8" s="491">
        <v>3610</v>
      </c>
      <c r="J8" s="463">
        <v>3557</v>
      </c>
      <c r="K8" s="492">
        <f>H8/$P8*100</f>
        <v>60.100628930817614</v>
      </c>
      <c r="L8" s="463">
        <f>SUM(M8:N8)</f>
        <v>2973</v>
      </c>
      <c r="M8" s="463">
        <v>1273</v>
      </c>
      <c r="N8" s="463">
        <v>1700</v>
      </c>
      <c r="O8" s="492">
        <f>L8/$P8*100</f>
        <v>24.930817610062896</v>
      </c>
      <c r="P8" s="463">
        <f>D8+H8+L8</f>
        <v>11925</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5"/>
  <sheetViews>
    <sheetView zoomScaleNormal="100" workbookViewId="0">
      <selection activeCell="B2" sqref="B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3" width="10.625" style="21" customWidth="1"/>
    <col min="14"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27" customFormat="1" ht="26.25" customHeight="1">
      <c r="A1" s="425" t="s">
        <v>2237</v>
      </c>
      <c r="B1" s="429"/>
      <c r="C1" s="429"/>
      <c r="D1" s="429"/>
      <c r="E1" s="429"/>
      <c r="F1" s="429"/>
      <c r="G1" s="429"/>
      <c r="H1" s="429"/>
      <c r="I1" s="429"/>
      <c r="J1" s="429"/>
      <c r="K1" s="429"/>
      <c r="L1" s="429"/>
      <c r="M1" s="642"/>
      <c r="N1" s="429"/>
      <c r="O1" s="429"/>
      <c r="P1" s="429"/>
      <c r="Q1" s="429"/>
      <c r="R1" s="429"/>
      <c r="S1" s="429"/>
      <c r="T1" s="429"/>
      <c r="U1" s="429"/>
      <c r="V1" s="429"/>
      <c r="W1" s="429"/>
      <c r="X1" s="428"/>
      <c r="Y1" s="428"/>
      <c r="Z1" s="428"/>
      <c r="AA1" s="428"/>
      <c r="AB1" s="428"/>
      <c r="AC1" s="428"/>
      <c r="AD1" s="428"/>
      <c r="AE1" s="428"/>
      <c r="AF1" s="428"/>
      <c r="AG1" s="428"/>
      <c r="AH1" s="428"/>
      <c r="AI1" s="428"/>
    </row>
    <row r="2" spans="1:35" s="122" customFormat="1" ht="18.75" customHeight="1">
      <c r="B2" s="121"/>
      <c r="C2" s="943" t="s">
        <v>1512</v>
      </c>
      <c r="D2" s="1109"/>
      <c r="E2" s="1109"/>
      <c r="F2" s="1109"/>
      <c r="K2" s="136"/>
      <c r="L2" s="137"/>
      <c r="M2" s="97"/>
    </row>
    <row r="3" spans="1:35" s="122" customFormat="1" ht="20.100000000000001" customHeight="1">
      <c r="B3" s="901" t="s">
        <v>1957</v>
      </c>
      <c r="C3" s="1169" t="s">
        <v>1607</v>
      </c>
      <c r="D3" s="1170" t="s">
        <v>372</v>
      </c>
      <c r="E3" s="900"/>
      <c r="F3" s="900"/>
      <c r="G3" s="63"/>
      <c r="H3" s="56"/>
      <c r="I3" s="8"/>
      <c r="J3" s="8"/>
      <c r="K3" s="140"/>
      <c r="L3" s="141"/>
      <c r="M3" s="97"/>
    </row>
    <row r="4" spans="1:35" s="122" customFormat="1" ht="20.100000000000001" customHeight="1">
      <c r="B4" s="902"/>
      <c r="C4" s="1169"/>
      <c r="D4" s="139" t="s">
        <v>1820</v>
      </c>
      <c r="E4" s="139" t="s">
        <v>1821</v>
      </c>
      <c r="F4" s="139" t="s">
        <v>1899</v>
      </c>
      <c r="G4" s="63"/>
      <c r="H4" s="56"/>
      <c r="I4" s="56"/>
      <c r="J4" s="56"/>
      <c r="K4" s="140"/>
      <c r="L4" s="141"/>
      <c r="M4" s="97"/>
    </row>
    <row r="5" spans="1:35" s="122" customFormat="1" ht="20.100000000000001" customHeight="1">
      <c r="B5" s="5" t="s">
        <v>309</v>
      </c>
      <c r="C5" s="61">
        <v>388</v>
      </c>
      <c r="D5" s="57">
        <v>499</v>
      </c>
      <c r="E5" s="57">
        <v>224</v>
      </c>
      <c r="F5" s="57">
        <v>275</v>
      </c>
      <c r="G5" s="79"/>
      <c r="H5" s="142"/>
      <c r="I5" s="79"/>
      <c r="J5" s="118"/>
      <c r="K5" s="140"/>
      <c r="L5" s="143"/>
      <c r="M5" s="97"/>
    </row>
    <row r="6" spans="1:35" s="122" customFormat="1" ht="20.100000000000001" customHeight="1">
      <c r="B6" s="5" t="s">
        <v>998</v>
      </c>
      <c r="C6" s="61">
        <v>393</v>
      </c>
      <c r="D6" s="57">
        <v>510</v>
      </c>
      <c r="E6" s="57">
        <v>220</v>
      </c>
      <c r="F6" s="57">
        <v>290</v>
      </c>
      <c r="G6" s="8"/>
      <c r="H6" s="8"/>
      <c r="I6" s="8"/>
      <c r="J6" s="8"/>
      <c r="K6" s="8"/>
      <c r="L6" s="143"/>
      <c r="M6" s="97"/>
    </row>
    <row r="7" spans="1:35" s="122" customFormat="1" ht="19.5" customHeight="1">
      <c r="B7" s="5" t="s">
        <v>492</v>
      </c>
      <c r="C7" s="61">
        <v>372</v>
      </c>
      <c r="D7" s="57">
        <v>485</v>
      </c>
      <c r="E7" s="57">
        <v>200</v>
      </c>
      <c r="F7" s="57">
        <v>285</v>
      </c>
      <c r="G7" s="8"/>
      <c r="H7" s="8"/>
      <c r="I7" s="8"/>
      <c r="J7" s="8"/>
      <c r="K7" s="8"/>
      <c r="L7" s="143"/>
      <c r="M7" s="97"/>
    </row>
    <row r="8" spans="1:35" s="122" customFormat="1" ht="19.5" customHeight="1">
      <c r="B8" s="5" t="s">
        <v>559</v>
      </c>
      <c r="C8" s="61">
        <v>287</v>
      </c>
      <c r="D8" s="61">
        <v>483</v>
      </c>
      <c r="E8" s="61">
        <v>207</v>
      </c>
      <c r="F8" s="61">
        <v>276</v>
      </c>
      <c r="G8" s="8"/>
      <c r="H8" s="8"/>
      <c r="I8" s="8"/>
      <c r="J8" s="8"/>
      <c r="K8" s="8"/>
      <c r="L8" s="143"/>
      <c r="M8" s="97"/>
    </row>
    <row r="9" spans="1:35" s="122" customFormat="1" ht="19.5" customHeight="1">
      <c r="B9" s="5" t="s">
        <v>1481</v>
      </c>
      <c r="C9" s="61">
        <v>290</v>
      </c>
      <c r="D9" s="61">
        <v>493</v>
      </c>
      <c r="E9" s="61">
        <v>195</v>
      </c>
      <c r="F9" s="61">
        <v>298</v>
      </c>
      <c r="G9" s="8"/>
      <c r="H9" s="8"/>
      <c r="I9" s="8"/>
      <c r="J9" s="8"/>
      <c r="K9" s="8"/>
      <c r="L9" s="143"/>
      <c r="M9" s="97"/>
    </row>
    <row r="10" spans="1:35" s="122" customFormat="1" ht="19.5" customHeight="1">
      <c r="B10" s="5" t="s">
        <v>2324</v>
      </c>
      <c r="C10" s="61">
        <v>242</v>
      </c>
      <c r="D10" s="61">
        <v>458</v>
      </c>
      <c r="E10" s="61">
        <v>197</v>
      </c>
      <c r="F10" s="61">
        <v>261</v>
      </c>
      <c r="G10" s="8"/>
      <c r="H10" s="8"/>
      <c r="I10" s="8"/>
      <c r="J10" s="8"/>
      <c r="K10" s="8"/>
      <c r="L10" s="143"/>
      <c r="M10" s="97"/>
    </row>
    <row r="11" spans="1:35" s="122" customFormat="1" ht="19.5" customHeight="1">
      <c r="B11" s="144" t="s">
        <v>2256</v>
      </c>
      <c r="C11" s="8"/>
      <c r="D11" s="79"/>
      <c r="F11" s="79"/>
      <c r="G11" s="8"/>
      <c r="H11" s="8"/>
      <c r="I11" s="8"/>
      <c r="J11" s="8"/>
      <c r="K11" s="8"/>
      <c r="L11" s="143"/>
      <c r="M11" s="97"/>
    </row>
    <row r="12" spans="1:35" s="122" customFormat="1" ht="20.100000000000001" customHeight="1">
      <c r="B12" s="144"/>
      <c r="C12" s="8"/>
      <c r="D12" s="79"/>
      <c r="F12" s="79"/>
      <c r="J12" s="8"/>
      <c r="K12" s="140"/>
      <c r="L12" s="143"/>
      <c r="M12" s="97"/>
    </row>
    <row r="13" spans="1:35" s="122" customFormat="1" ht="33.75" customHeight="1">
      <c r="B13" s="145"/>
      <c r="C13" s="3"/>
      <c r="D13" s="3"/>
      <c r="E13" s="3"/>
      <c r="F13" s="3"/>
      <c r="G13" s="3"/>
      <c r="H13" s="3"/>
      <c r="I13" s="3"/>
      <c r="J13" s="3"/>
      <c r="K13" s="136"/>
      <c r="L13" s="137"/>
      <c r="M13" s="97"/>
    </row>
    <row r="14" spans="1:35" s="427" customFormat="1" ht="26.25" customHeight="1">
      <c r="A14" s="425" t="s">
        <v>2238</v>
      </c>
      <c r="B14" s="429"/>
      <c r="C14" s="429"/>
      <c r="D14" s="429"/>
      <c r="E14" s="429"/>
      <c r="F14" s="429"/>
      <c r="G14" s="429"/>
      <c r="H14" s="429"/>
      <c r="I14" s="429"/>
      <c r="J14" s="429"/>
      <c r="K14" s="429"/>
      <c r="L14" s="429"/>
      <c r="M14" s="642"/>
      <c r="N14" s="429"/>
      <c r="O14" s="429"/>
      <c r="P14" s="429"/>
      <c r="Q14" s="429"/>
      <c r="R14" s="429"/>
      <c r="S14" s="429"/>
      <c r="T14" s="429"/>
      <c r="U14" s="429"/>
      <c r="V14" s="429"/>
      <c r="W14" s="429"/>
      <c r="X14" s="428"/>
      <c r="Y14" s="428"/>
      <c r="Z14" s="428"/>
      <c r="AA14" s="428"/>
      <c r="AB14" s="428"/>
      <c r="AC14" s="428"/>
      <c r="AD14" s="428"/>
      <c r="AE14" s="428"/>
      <c r="AF14" s="428"/>
      <c r="AG14" s="428"/>
      <c r="AH14" s="428"/>
      <c r="AI14" s="428"/>
    </row>
    <row r="15" spans="1:35" s="122" customFormat="1" ht="15.75" customHeight="1">
      <c r="B15" s="121"/>
      <c r="C15" s="3"/>
      <c r="D15" s="3"/>
      <c r="E15" s="1109" t="s">
        <v>1513</v>
      </c>
      <c r="F15" s="1109"/>
      <c r="G15" s="1109"/>
      <c r="H15" s="1109"/>
      <c r="I15" s="1109"/>
      <c r="J15" s="1109"/>
      <c r="K15" s="1109"/>
      <c r="L15" s="269"/>
      <c r="M15" s="53"/>
    </row>
    <row r="16" spans="1:35" s="122" customFormat="1" ht="15.75" customHeight="1">
      <c r="B16" s="1170" t="s">
        <v>1399</v>
      </c>
      <c r="C16" s="900" t="s">
        <v>311</v>
      </c>
      <c r="D16" s="905" t="s">
        <v>492</v>
      </c>
      <c r="E16" s="908"/>
      <c r="F16" s="905" t="s">
        <v>559</v>
      </c>
      <c r="G16" s="908"/>
      <c r="H16" s="905" t="s">
        <v>1481</v>
      </c>
      <c r="I16" s="908"/>
      <c r="J16" s="905" t="s">
        <v>2324</v>
      </c>
      <c r="K16" s="908"/>
    </row>
    <row r="17" spans="2:11" s="122" customFormat="1" ht="15.75" customHeight="1">
      <c r="B17" s="1105" t="s">
        <v>2233</v>
      </c>
      <c r="C17" s="1106"/>
      <c r="D17" s="900" t="s">
        <v>165</v>
      </c>
      <c r="E17" s="900"/>
      <c r="F17" s="900" t="s">
        <v>15</v>
      </c>
      <c r="G17" s="900"/>
      <c r="H17" s="900" t="s">
        <v>15</v>
      </c>
      <c r="I17" s="900"/>
      <c r="J17" s="900" t="s">
        <v>2359</v>
      </c>
      <c r="K17" s="900"/>
    </row>
    <row r="18" spans="2:11" s="122" customFormat="1" ht="15.75" customHeight="1">
      <c r="B18" s="1105" t="s">
        <v>984</v>
      </c>
      <c r="C18" s="1106"/>
      <c r="D18" s="1163">
        <v>52</v>
      </c>
      <c r="E18" s="1164"/>
      <c r="F18" s="900">
        <v>40</v>
      </c>
      <c r="G18" s="900"/>
      <c r="H18" s="1066">
        <v>35</v>
      </c>
      <c r="I18" s="1067"/>
      <c r="J18" s="1066">
        <v>37</v>
      </c>
      <c r="K18" s="1067"/>
    </row>
    <row r="19" spans="2:11" s="122" customFormat="1" ht="15.75" customHeight="1">
      <c r="B19" s="1171" t="s">
        <v>2360</v>
      </c>
      <c r="C19" s="1172"/>
      <c r="D19" s="905" t="s">
        <v>15</v>
      </c>
      <c r="E19" s="908"/>
      <c r="F19" s="1066" t="s">
        <v>15</v>
      </c>
      <c r="G19" s="1067"/>
      <c r="H19" s="1066" t="s">
        <v>15</v>
      </c>
      <c r="I19" s="1067"/>
      <c r="J19" s="1066" t="s">
        <v>571</v>
      </c>
      <c r="K19" s="1067"/>
    </row>
    <row r="20" spans="2:11" s="122" customFormat="1" ht="15.75" customHeight="1">
      <c r="B20" s="1167" t="s">
        <v>985</v>
      </c>
      <c r="C20" s="1168" t="s">
        <v>2181</v>
      </c>
      <c r="D20" s="900" t="s">
        <v>165</v>
      </c>
      <c r="E20" s="900"/>
      <c r="F20" s="1066" t="s">
        <v>571</v>
      </c>
      <c r="G20" s="1067"/>
      <c r="H20" s="1066" t="s">
        <v>571</v>
      </c>
      <c r="I20" s="1067"/>
      <c r="J20" s="1066" t="s">
        <v>571</v>
      </c>
      <c r="K20" s="1067"/>
    </row>
    <row r="21" spans="2:11" s="122" customFormat="1" ht="15.75" customHeight="1">
      <c r="B21" s="1105" t="s">
        <v>1400</v>
      </c>
      <c r="C21" s="1106"/>
      <c r="D21" s="905">
        <v>206</v>
      </c>
      <c r="E21" s="908"/>
      <c r="F21" s="905">
        <v>215</v>
      </c>
      <c r="G21" s="908"/>
      <c r="H21" s="905">
        <v>209</v>
      </c>
      <c r="I21" s="908"/>
      <c r="J21" s="905">
        <v>150</v>
      </c>
      <c r="K21" s="908"/>
    </row>
    <row r="22" spans="2:11" s="122" customFormat="1" ht="15.75" customHeight="1">
      <c r="B22" s="1167" t="s">
        <v>986</v>
      </c>
      <c r="C22" s="1168">
        <v>106</v>
      </c>
      <c r="D22" s="1162" t="s">
        <v>15</v>
      </c>
      <c r="E22" s="1162"/>
      <c r="F22" s="1162" t="s">
        <v>571</v>
      </c>
      <c r="G22" s="1162"/>
      <c r="H22" s="1162" t="s">
        <v>571</v>
      </c>
      <c r="I22" s="1162"/>
      <c r="J22" s="1162" t="s">
        <v>571</v>
      </c>
      <c r="K22" s="1162"/>
    </row>
    <row r="23" spans="2:11" s="122" customFormat="1" ht="15.75" customHeight="1">
      <c r="B23" s="1165" t="s">
        <v>987</v>
      </c>
      <c r="C23" s="1166"/>
      <c r="D23" s="1163" t="s">
        <v>15</v>
      </c>
      <c r="E23" s="1164"/>
      <c r="F23" s="1163" t="s">
        <v>15</v>
      </c>
      <c r="G23" s="1164"/>
      <c r="H23" s="1163" t="s">
        <v>15</v>
      </c>
      <c r="I23" s="1164"/>
      <c r="J23" s="1162" t="s">
        <v>571</v>
      </c>
      <c r="K23" s="1162"/>
    </row>
    <row r="24" spans="2:11" s="122" customFormat="1" ht="15.75" customHeight="1">
      <c r="B24" s="1167" t="s">
        <v>988</v>
      </c>
      <c r="C24" s="1168"/>
      <c r="D24" s="900" t="s">
        <v>571</v>
      </c>
      <c r="E24" s="900"/>
      <c r="F24" s="900" t="s">
        <v>15</v>
      </c>
      <c r="G24" s="900"/>
      <c r="H24" s="900" t="s">
        <v>15</v>
      </c>
      <c r="I24" s="900"/>
      <c r="J24" s="900" t="s">
        <v>15</v>
      </c>
      <c r="K24" s="900"/>
    </row>
    <row r="25" spans="2:11" s="122" customFormat="1" ht="15.75" customHeight="1">
      <c r="B25" s="1165" t="s">
        <v>989</v>
      </c>
      <c r="C25" s="1166"/>
      <c r="D25" s="905" t="s">
        <v>15</v>
      </c>
      <c r="E25" s="1161"/>
      <c r="F25" s="905" t="s">
        <v>571</v>
      </c>
      <c r="G25" s="1161"/>
      <c r="H25" s="905" t="s">
        <v>571</v>
      </c>
      <c r="I25" s="1161"/>
      <c r="J25" s="905" t="s">
        <v>571</v>
      </c>
      <c r="K25" s="1161"/>
    </row>
    <row r="26" spans="2:11" s="122" customFormat="1" ht="15.75" customHeight="1">
      <c r="B26" s="1167" t="s">
        <v>2235</v>
      </c>
      <c r="C26" s="1168" t="s">
        <v>2181</v>
      </c>
      <c r="D26" s="900" t="s">
        <v>165</v>
      </c>
      <c r="E26" s="900"/>
      <c r="F26" s="900" t="s">
        <v>165</v>
      </c>
      <c r="G26" s="900"/>
      <c r="H26" s="900" t="s">
        <v>165</v>
      </c>
      <c r="I26" s="900"/>
      <c r="J26" s="905" t="s">
        <v>571</v>
      </c>
      <c r="K26" s="1161"/>
    </row>
    <row r="27" spans="2:11" s="122" customFormat="1" ht="15.75" customHeight="1">
      <c r="B27" s="1167" t="s">
        <v>1401</v>
      </c>
      <c r="C27" s="1168"/>
      <c r="D27" s="1162">
        <v>150</v>
      </c>
      <c r="E27" s="1162"/>
      <c r="F27" s="1066">
        <v>142</v>
      </c>
      <c r="G27" s="1067"/>
      <c r="H27" s="1066">
        <v>139</v>
      </c>
      <c r="I27" s="1067"/>
      <c r="J27" s="1066">
        <v>137</v>
      </c>
      <c r="K27" s="1067"/>
    </row>
    <row r="28" spans="2:11" s="122" customFormat="1" ht="15.75" customHeight="1">
      <c r="B28" s="1167" t="s">
        <v>990</v>
      </c>
      <c r="C28" s="1167"/>
      <c r="D28" s="900" t="s">
        <v>571</v>
      </c>
      <c r="E28" s="900"/>
      <c r="F28" s="900" t="s">
        <v>571</v>
      </c>
      <c r="G28" s="900"/>
      <c r="H28" s="900" t="s">
        <v>571</v>
      </c>
      <c r="I28" s="900"/>
      <c r="J28" s="900" t="s">
        <v>571</v>
      </c>
      <c r="K28" s="900"/>
    </row>
    <row r="29" spans="2:11" s="122" customFormat="1" ht="15.75" customHeight="1">
      <c r="B29" s="933" t="s">
        <v>2236</v>
      </c>
      <c r="C29" s="1173"/>
      <c r="D29" s="900" t="s">
        <v>571</v>
      </c>
      <c r="E29" s="900"/>
      <c r="F29" s="900" t="s">
        <v>571</v>
      </c>
      <c r="G29" s="900"/>
      <c r="H29" s="900">
        <v>13</v>
      </c>
      <c r="I29" s="900"/>
      <c r="J29" s="900">
        <v>14</v>
      </c>
      <c r="K29" s="900"/>
    </row>
    <row r="30" spans="2:11" s="122" customFormat="1" ht="15.75" customHeight="1">
      <c r="B30" s="1167" t="s">
        <v>991</v>
      </c>
      <c r="C30" s="1167"/>
      <c r="D30" s="900" t="s">
        <v>165</v>
      </c>
      <c r="E30" s="900"/>
      <c r="F30" s="900" t="s">
        <v>165</v>
      </c>
      <c r="G30" s="900"/>
      <c r="H30" s="900" t="s">
        <v>165</v>
      </c>
      <c r="I30" s="900"/>
      <c r="J30" s="900" t="s">
        <v>571</v>
      </c>
      <c r="K30" s="900"/>
    </row>
    <row r="31" spans="2:11" s="122" customFormat="1" ht="15.75" customHeight="1">
      <c r="B31" s="1167" t="s">
        <v>992</v>
      </c>
      <c r="C31" s="1167"/>
      <c r="D31" s="1162">
        <v>32</v>
      </c>
      <c r="E31" s="1162"/>
      <c r="F31" s="1162">
        <v>35</v>
      </c>
      <c r="G31" s="1162"/>
      <c r="H31" s="1162">
        <v>39</v>
      </c>
      <c r="I31" s="1162"/>
      <c r="J31" s="1162">
        <v>46</v>
      </c>
      <c r="K31" s="1162"/>
    </row>
    <row r="32" spans="2:11" s="122" customFormat="1" ht="15.75" customHeight="1">
      <c r="B32" s="1105" t="s">
        <v>993</v>
      </c>
      <c r="C32" s="1106"/>
      <c r="D32" s="905" t="s">
        <v>15</v>
      </c>
      <c r="E32" s="908"/>
      <c r="F32" s="1066" t="s">
        <v>15</v>
      </c>
      <c r="G32" s="1067"/>
      <c r="H32" s="1066" t="s">
        <v>15</v>
      </c>
      <c r="I32" s="1067"/>
      <c r="J32" s="1066" t="s">
        <v>15</v>
      </c>
      <c r="K32" s="1067"/>
    </row>
    <row r="33" spans="2:13" s="122" customFormat="1" ht="15.75" customHeight="1">
      <c r="B33" s="1122" t="s">
        <v>2234</v>
      </c>
      <c r="C33" s="1168"/>
      <c r="D33" s="905">
        <v>14</v>
      </c>
      <c r="E33" s="908"/>
      <c r="F33" s="1066">
        <v>17</v>
      </c>
      <c r="G33" s="1067"/>
      <c r="H33" s="1066">
        <v>15</v>
      </c>
      <c r="I33" s="1067"/>
      <c r="J33" s="1066">
        <v>20</v>
      </c>
      <c r="K33" s="1067"/>
    </row>
    <row r="34" spans="2:13" s="122" customFormat="1" ht="15.75" customHeight="1">
      <c r="B34" s="933" t="s">
        <v>2257</v>
      </c>
      <c r="C34" s="1173"/>
      <c r="D34" s="905" t="s">
        <v>15</v>
      </c>
      <c r="E34" s="908"/>
      <c r="F34" s="905" t="s">
        <v>15</v>
      </c>
      <c r="G34" s="908"/>
      <c r="H34" s="905" t="s">
        <v>571</v>
      </c>
      <c r="I34" s="908"/>
      <c r="J34" s="905" t="s">
        <v>2359</v>
      </c>
      <c r="K34" s="908"/>
    </row>
    <row r="35" spans="2:13" s="122" customFormat="1" ht="15.75" customHeight="1">
      <c r="B35" s="1171" t="s">
        <v>312</v>
      </c>
      <c r="C35" s="1172"/>
      <c r="D35" s="905" t="s">
        <v>165</v>
      </c>
      <c r="E35" s="908"/>
      <c r="F35" s="905" t="s">
        <v>15</v>
      </c>
      <c r="G35" s="908"/>
      <c r="H35" s="905" t="s">
        <v>15</v>
      </c>
      <c r="I35" s="908"/>
      <c r="J35" s="905" t="s">
        <v>15</v>
      </c>
      <c r="K35" s="908"/>
    </row>
    <row r="36" spans="2:13" s="122" customFormat="1" ht="15.75" customHeight="1">
      <c r="B36" s="1122" t="s">
        <v>30</v>
      </c>
      <c r="C36" s="1168"/>
      <c r="D36" s="905" t="s">
        <v>165</v>
      </c>
      <c r="E36" s="908"/>
      <c r="F36" s="905" t="s">
        <v>165</v>
      </c>
      <c r="G36" s="908"/>
      <c r="H36" s="905" t="s">
        <v>165</v>
      </c>
      <c r="I36" s="908"/>
      <c r="J36" s="905" t="s">
        <v>165</v>
      </c>
      <c r="K36" s="908"/>
    </row>
    <row r="37" spans="2:13" s="122" customFormat="1" ht="15.75" customHeight="1">
      <c r="B37" s="1122" t="s">
        <v>994</v>
      </c>
      <c r="C37" s="1168"/>
      <c r="D37" s="905" t="s">
        <v>165</v>
      </c>
      <c r="E37" s="908"/>
      <c r="F37" s="905" t="s">
        <v>165</v>
      </c>
      <c r="G37" s="908"/>
      <c r="H37" s="905">
        <v>16</v>
      </c>
      <c r="I37" s="908"/>
      <c r="J37" s="905">
        <v>20</v>
      </c>
      <c r="K37" s="908"/>
    </row>
    <row r="38" spans="2:13" s="122" customFormat="1" ht="15.75" customHeight="1">
      <c r="B38" s="1122" t="s">
        <v>2361</v>
      </c>
      <c r="C38" s="1168"/>
      <c r="D38" s="900" t="s">
        <v>15</v>
      </c>
      <c r="E38" s="900"/>
      <c r="F38" s="900" t="s">
        <v>15</v>
      </c>
      <c r="G38" s="900"/>
      <c r="H38" s="900" t="s">
        <v>15</v>
      </c>
      <c r="I38" s="900"/>
      <c r="J38" s="900" t="s">
        <v>571</v>
      </c>
      <c r="K38" s="900"/>
    </row>
    <row r="39" spans="2:13" s="122" customFormat="1" ht="15.75" customHeight="1">
      <c r="B39" s="1169" t="s">
        <v>310</v>
      </c>
      <c r="C39" s="900"/>
      <c r="D39" s="1162">
        <v>485</v>
      </c>
      <c r="E39" s="1162"/>
      <c r="F39" s="905">
        <v>483</v>
      </c>
      <c r="G39" s="908"/>
      <c r="H39" s="905">
        <v>493</v>
      </c>
      <c r="I39" s="908"/>
      <c r="J39" s="905">
        <v>458</v>
      </c>
      <c r="K39" s="908"/>
    </row>
    <row r="40" spans="2:13" s="122" customFormat="1" ht="15.75" customHeight="1">
      <c r="B40" s="79" t="s">
        <v>488</v>
      </c>
      <c r="C40" s="8"/>
      <c r="D40" s="79"/>
      <c r="E40" s="79"/>
      <c r="I40" s="79"/>
      <c r="J40" s="8"/>
      <c r="K40" s="140"/>
    </row>
    <row r="41" spans="2:13" s="122" customFormat="1" ht="15.75" customHeight="1">
      <c r="B41" s="6" t="s">
        <v>1192</v>
      </c>
      <c r="E41" s="3"/>
      <c r="F41" s="3"/>
      <c r="G41" s="3"/>
      <c r="H41" s="3"/>
      <c r="I41" s="3"/>
      <c r="J41" s="3"/>
      <c r="K41" s="136"/>
    </row>
    <row r="42" spans="2:13" s="122" customFormat="1" ht="15.75" customHeight="1">
      <c r="B42" s="2"/>
      <c r="C42" s="2"/>
      <c r="D42" s="21"/>
      <c r="E42" s="21"/>
      <c r="F42" s="21"/>
      <c r="G42" s="21"/>
      <c r="H42" s="21"/>
      <c r="I42" s="21"/>
      <c r="J42" s="21"/>
      <c r="K42" s="21"/>
      <c r="L42" s="270"/>
      <c r="M42" s="53"/>
    </row>
    <row r="43" spans="2:13" s="122" customFormat="1" ht="15.75" customHeight="1">
      <c r="B43" s="2"/>
      <c r="C43" s="2"/>
      <c r="D43" s="21"/>
      <c r="E43" s="21"/>
      <c r="F43" s="21"/>
      <c r="G43" s="21"/>
      <c r="H43" s="21"/>
      <c r="I43" s="21"/>
      <c r="J43" s="21"/>
      <c r="K43" s="21"/>
      <c r="L43" s="269"/>
      <c r="M43" s="53"/>
    </row>
    <row r="44" spans="2:13" ht="18.75" customHeight="1">
      <c r="B44" s="2"/>
      <c r="C44" s="2"/>
    </row>
    <row r="45" spans="2:13" ht="18.75" customHeight="1">
      <c r="B45" s="2"/>
      <c r="C45" s="2"/>
    </row>
    <row r="46" spans="2:13" ht="18.75" customHeight="1">
      <c r="B46" s="2"/>
      <c r="C46" s="2"/>
    </row>
    <row r="47" spans="2:13" ht="18.75" customHeight="1">
      <c r="B47" s="2"/>
      <c r="C47" s="2"/>
    </row>
    <row r="48" spans="2: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row r="55" spans="2:3" ht="18.75" customHeight="1"/>
  </sheetData>
  <mergeCells count="125">
    <mergeCell ref="J18:K18"/>
    <mergeCell ref="J19:K19"/>
    <mergeCell ref="J21:K21"/>
    <mergeCell ref="J22:K22"/>
    <mergeCell ref="J38:K38"/>
    <mergeCell ref="J39:K39"/>
    <mergeCell ref="J33:K33"/>
    <mergeCell ref="J36:K36"/>
    <mergeCell ref="J37:K37"/>
    <mergeCell ref="J35:K35"/>
    <mergeCell ref="J34:K34"/>
    <mergeCell ref="J20:K20"/>
    <mergeCell ref="J31:K31"/>
    <mergeCell ref="J32:K32"/>
    <mergeCell ref="J28:K28"/>
    <mergeCell ref="J29:K29"/>
    <mergeCell ref="C2:F2"/>
    <mergeCell ref="D19:E19"/>
    <mergeCell ref="D17:E17"/>
    <mergeCell ref="H17:I17"/>
    <mergeCell ref="D3:F3"/>
    <mergeCell ref="B21:C21"/>
    <mergeCell ref="H16:I16"/>
    <mergeCell ref="H20:I20"/>
    <mergeCell ref="F18:G18"/>
    <mergeCell ref="F21:G21"/>
    <mergeCell ref="H39:I39"/>
    <mergeCell ref="H36:I36"/>
    <mergeCell ref="H29:I29"/>
    <mergeCell ref="H38:I38"/>
    <mergeCell ref="H31:I31"/>
    <mergeCell ref="D36:E36"/>
    <mergeCell ref="F39:G39"/>
    <mergeCell ref="H33:I33"/>
    <mergeCell ref="H37:I37"/>
    <mergeCell ref="F33:G33"/>
    <mergeCell ref="D29:E29"/>
    <mergeCell ref="D32:E32"/>
    <mergeCell ref="D31:E31"/>
    <mergeCell ref="D33:E33"/>
    <mergeCell ref="D34:E34"/>
    <mergeCell ref="F34:G34"/>
    <mergeCell ref="H34:I34"/>
    <mergeCell ref="F38:G38"/>
    <mergeCell ref="F37:G37"/>
    <mergeCell ref="H35:I35"/>
    <mergeCell ref="H30:I30"/>
    <mergeCell ref="H32:I32"/>
    <mergeCell ref="F35:G35"/>
    <mergeCell ref="B33:C33"/>
    <mergeCell ref="B29:C29"/>
    <mergeCell ref="B32:C32"/>
    <mergeCell ref="B34:C34"/>
    <mergeCell ref="B35:C35"/>
    <mergeCell ref="D35:E35"/>
    <mergeCell ref="B37:C37"/>
    <mergeCell ref="B39:C39"/>
    <mergeCell ref="B38:C38"/>
    <mergeCell ref="D39:E39"/>
    <mergeCell ref="D38:E38"/>
    <mergeCell ref="D37:E37"/>
    <mergeCell ref="B36:C36"/>
    <mergeCell ref="D30:E30"/>
    <mergeCell ref="B30:C30"/>
    <mergeCell ref="B31:C31"/>
    <mergeCell ref="D18:E18"/>
    <mergeCell ref="B18:C18"/>
    <mergeCell ref="B19:C19"/>
    <mergeCell ref="B23:C23"/>
    <mergeCell ref="B20:C20"/>
    <mergeCell ref="H19:I19"/>
    <mergeCell ref="B22:C22"/>
    <mergeCell ref="D21:E21"/>
    <mergeCell ref="D22:E22"/>
    <mergeCell ref="H23:I23"/>
    <mergeCell ref="D20:E20"/>
    <mergeCell ref="F20:G20"/>
    <mergeCell ref="F19:G19"/>
    <mergeCell ref="H18:I18"/>
    <mergeCell ref="H21:I21"/>
    <mergeCell ref="H22:I22"/>
    <mergeCell ref="F22:G22"/>
    <mergeCell ref="B3:B4"/>
    <mergeCell ref="C3:C4"/>
    <mergeCell ref="B16:C16"/>
    <mergeCell ref="B17:C17"/>
    <mergeCell ref="E15:K15"/>
    <mergeCell ref="F17:G17"/>
    <mergeCell ref="D16:E16"/>
    <mergeCell ref="F16:G16"/>
    <mergeCell ref="J16:K16"/>
    <mergeCell ref="J17:K17"/>
    <mergeCell ref="D23:E23"/>
    <mergeCell ref="F23:G23"/>
    <mergeCell ref="D26:E26"/>
    <mergeCell ref="D28:E28"/>
    <mergeCell ref="B25:C25"/>
    <mergeCell ref="D25:E25"/>
    <mergeCell ref="F25:G25"/>
    <mergeCell ref="B24:C24"/>
    <mergeCell ref="D24:E24"/>
    <mergeCell ref="F24:G24"/>
    <mergeCell ref="B26:C26"/>
    <mergeCell ref="B28:C28"/>
    <mergeCell ref="D27:E27"/>
    <mergeCell ref="F28:G28"/>
    <mergeCell ref="B27:C27"/>
    <mergeCell ref="F27:G27"/>
    <mergeCell ref="F26:G26"/>
    <mergeCell ref="H25:I25"/>
    <mergeCell ref="F36:G36"/>
    <mergeCell ref="J23:K23"/>
    <mergeCell ref="H28:I28"/>
    <mergeCell ref="H27:I27"/>
    <mergeCell ref="H26:I26"/>
    <mergeCell ref="H24:I24"/>
    <mergeCell ref="J30:K30"/>
    <mergeCell ref="J24:K24"/>
    <mergeCell ref="J26:K26"/>
    <mergeCell ref="F31:G31"/>
    <mergeCell ref="F32:G32"/>
    <mergeCell ref="F30:G30"/>
    <mergeCell ref="J27:K27"/>
    <mergeCell ref="J25:K25"/>
    <mergeCell ref="F29:G29"/>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39"/>
  <sheetViews>
    <sheetView zoomScaleNormal="100" workbookViewId="0">
      <selection activeCell="B2" sqref="B2"/>
    </sheetView>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27" customFormat="1" ht="26.25" customHeight="1">
      <c r="A1" s="425" t="s">
        <v>755</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s="122" customFormat="1" ht="18.75" customHeight="1">
      <c r="A2" s="3"/>
      <c r="B2" s="3"/>
      <c r="C2" s="943" t="s">
        <v>1119</v>
      </c>
      <c r="D2" s="1109"/>
      <c r="E2" s="1109"/>
      <c r="F2" s="943" t="s">
        <v>142</v>
      </c>
      <c r="G2" s="1109"/>
      <c r="J2" s="27"/>
      <c r="K2" s="21"/>
      <c r="L2" s="98"/>
      <c r="M2" s="21"/>
    </row>
    <row r="3" spans="1:35" s="122" customFormat="1" ht="20.100000000000001" customHeight="1">
      <c r="A3" s="3"/>
      <c r="B3" s="900" t="s">
        <v>1824</v>
      </c>
      <c r="C3" s="1169" t="s">
        <v>143</v>
      </c>
      <c r="D3" s="1174" t="s">
        <v>144</v>
      </c>
      <c r="E3" s="1181" t="s">
        <v>1606</v>
      </c>
      <c r="F3" s="1183" t="s">
        <v>2080</v>
      </c>
      <c r="G3" s="1181" t="s">
        <v>1213</v>
      </c>
      <c r="H3" s="63"/>
      <c r="I3" s="63"/>
      <c r="J3" s="63"/>
      <c r="K3" s="63"/>
      <c r="L3" s="81"/>
      <c r="O3" s="8"/>
      <c r="P3" s="59"/>
    </row>
    <row r="4" spans="1:35" s="122" customFormat="1" ht="20.100000000000001" customHeight="1">
      <c r="A4" s="3"/>
      <c r="B4" s="900"/>
      <c r="C4" s="1169"/>
      <c r="D4" s="1174"/>
      <c r="E4" s="1182"/>
      <c r="F4" s="1184"/>
      <c r="G4" s="1182"/>
      <c r="H4" s="63"/>
      <c r="I4" s="63"/>
      <c r="J4" s="63"/>
      <c r="K4" s="81"/>
      <c r="L4" s="81"/>
      <c r="O4" s="8"/>
      <c r="P4" s="59"/>
    </row>
    <row r="5" spans="1:35" s="122" customFormat="1" ht="20.100000000000001" customHeight="1">
      <c r="A5" s="3"/>
      <c r="B5" s="5" t="s">
        <v>308</v>
      </c>
      <c r="C5" s="493">
        <v>323</v>
      </c>
      <c r="D5" s="493">
        <v>72</v>
      </c>
      <c r="E5" s="493">
        <v>576</v>
      </c>
      <c r="F5" s="493">
        <v>402</v>
      </c>
      <c r="G5" s="468">
        <v>174</v>
      </c>
      <c r="H5" s="118"/>
      <c r="I5" s="118"/>
      <c r="J5" s="118"/>
      <c r="K5" s="118"/>
      <c r="L5" s="118"/>
      <c r="O5" s="59"/>
      <c r="P5" s="59"/>
    </row>
    <row r="6" spans="1:35" s="122" customFormat="1" ht="20.100000000000001" customHeight="1">
      <c r="A6" s="3"/>
      <c r="B6" s="5" t="s">
        <v>1457</v>
      </c>
      <c r="C6" s="493">
        <v>307</v>
      </c>
      <c r="D6" s="493">
        <v>71</v>
      </c>
      <c r="E6" s="493">
        <v>537</v>
      </c>
      <c r="F6" s="493">
        <v>337</v>
      </c>
      <c r="G6" s="468">
        <v>200</v>
      </c>
      <c r="H6" s="8"/>
      <c r="I6" s="8"/>
      <c r="J6" s="8"/>
      <c r="K6" s="8"/>
      <c r="L6" s="8"/>
      <c r="O6" s="59"/>
      <c r="P6" s="59"/>
    </row>
    <row r="7" spans="1:35" s="122" customFormat="1" ht="20.100000000000001" customHeight="1">
      <c r="A7" s="3"/>
      <c r="B7" s="5" t="s">
        <v>507</v>
      </c>
      <c r="C7" s="61">
        <v>287</v>
      </c>
      <c r="D7" s="61">
        <v>89</v>
      </c>
      <c r="E7" s="61">
        <v>547</v>
      </c>
      <c r="F7" s="61">
        <v>395</v>
      </c>
      <c r="G7" s="61">
        <v>152</v>
      </c>
      <c r="H7" s="8"/>
      <c r="I7" s="8"/>
      <c r="J7" s="8"/>
      <c r="K7" s="8"/>
      <c r="L7" s="8"/>
      <c r="O7" s="59"/>
      <c r="P7" s="59"/>
    </row>
    <row r="8" spans="1:35" s="122" customFormat="1" ht="20.100000000000001" customHeight="1">
      <c r="A8" s="3"/>
      <c r="B8" s="5" t="s">
        <v>514</v>
      </c>
      <c r="C8" s="61">
        <v>289</v>
      </c>
      <c r="D8" s="61">
        <v>81</v>
      </c>
      <c r="E8" s="61">
        <v>550</v>
      </c>
      <c r="F8" s="61">
        <v>400</v>
      </c>
      <c r="G8" s="61">
        <v>150</v>
      </c>
      <c r="H8" s="8"/>
      <c r="I8" s="8"/>
      <c r="J8" s="8"/>
      <c r="K8" s="8"/>
      <c r="L8" s="8"/>
      <c r="O8" s="59"/>
      <c r="P8" s="59"/>
    </row>
    <row r="9" spans="1:35" s="122" customFormat="1" ht="20.100000000000001" customHeight="1">
      <c r="A9" s="3"/>
      <c r="B9" s="5" t="s">
        <v>1028</v>
      </c>
      <c r="C9" s="61">
        <v>283</v>
      </c>
      <c r="D9" s="61">
        <v>77</v>
      </c>
      <c r="E9" s="61">
        <v>485</v>
      </c>
      <c r="F9" s="61">
        <v>396</v>
      </c>
      <c r="G9" s="61">
        <v>89</v>
      </c>
      <c r="H9" s="8"/>
      <c r="I9" s="8"/>
      <c r="J9" s="8"/>
      <c r="K9" s="8"/>
      <c r="L9" s="8"/>
      <c r="O9" s="59"/>
      <c r="P9" s="59"/>
    </row>
    <row r="10" spans="1:35" s="122" customFormat="1" ht="20.100000000000001" customHeight="1">
      <c r="A10" s="3"/>
      <c r="B10" s="5" t="s">
        <v>2321</v>
      </c>
      <c r="C10" s="61">
        <v>575</v>
      </c>
      <c r="D10" s="61">
        <v>121</v>
      </c>
      <c r="E10" s="61">
        <v>715</v>
      </c>
      <c r="F10" s="61">
        <v>505</v>
      </c>
      <c r="G10" s="61">
        <v>210</v>
      </c>
      <c r="H10" s="8"/>
      <c r="I10" s="8"/>
      <c r="J10" s="8"/>
      <c r="K10" s="8"/>
      <c r="L10" s="8"/>
      <c r="O10" s="59"/>
      <c r="P10" s="59"/>
    </row>
    <row r="11" spans="1:35" s="122" customFormat="1" ht="20.100000000000001" customHeight="1">
      <c r="A11" s="3"/>
      <c r="B11" s="60" t="s">
        <v>1193</v>
      </c>
      <c r="C11" s="144"/>
      <c r="D11" s="60"/>
      <c r="E11" s="60"/>
      <c r="F11" s="60"/>
      <c r="G11" s="60"/>
      <c r="H11" s="8"/>
      <c r="I11" s="8"/>
      <c r="J11" s="8"/>
      <c r="K11" s="8"/>
      <c r="L11" s="8"/>
      <c r="O11" s="59"/>
      <c r="P11" s="59"/>
    </row>
    <row r="12" spans="1:35" s="122" customFormat="1" ht="15" customHeight="1">
      <c r="A12" s="3"/>
      <c r="B12" s="60"/>
      <c r="C12" s="147"/>
      <c r="D12" s="39"/>
      <c r="E12" s="39"/>
      <c r="F12" s="39"/>
      <c r="G12" s="39"/>
      <c r="I12" s="79"/>
      <c r="J12" s="8"/>
      <c r="K12" s="3"/>
      <c r="L12" s="3"/>
      <c r="M12" s="21"/>
    </row>
    <row r="13" spans="1:35" ht="47.25" customHeight="1">
      <c r="A13" s="3"/>
      <c r="B13" s="98"/>
      <c r="C13" s="3"/>
      <c r="D13" s="3"/>
      <c r="E13" s="3"/>
      <c r="F13" s="3"/>
      <c r="G13" s="3"/>
      <c r="H13" s="3"/>
      <c r="I13" s="3"/>
      <c r="J13" s="3"/>
      <c r="K13" s="3"/>
    </row>
    <row r="14" spans="1:35" s="427" customFormat="1" ht="26.25" customHeight="1">
      <c r="A14" s="425" t="s">
        <v>756</v>
      </c>
      <c r="B14" s="429"/>
      <c r="C14" s="429"/>
      <c r="D14" s="429"/>
      <c r="E14" s="429"/>
      <c r="F14" s="429"/>
      <c r="G14" s="429"/>
      <c r="H14" s="429"/>
      <c r="I14" s="429"/>
      <c r="J14" s="429"/>
      <c r="K14" s="429"/>
      <c r="L14" s="429"/>
      <c r="M14" s="429"/>
      <c r="N14" s="429"/>
      <c r="O14" s="429"/>
      <c r="P14" s="429"/>
      <c r="Q14" s="429"/>
      <c r="R14" s="429"/>
      <c r="S14" s="429"/>
      <c r="T14" s="429"/>
      <c r="U14" s="429"/>
      <c r="V14" s="429"/>
      <c r="W14" s="429"/>
      <c r="X14" s="428"/>
      <c r="Y14" s="428"/>
      <c r="Z14" s="428"/>
      <c r="AA14" s="428"/>
      <c r="AB14" s="428"/>
      <c r="AC14" s="428"/>
      <c r="AD14" s="428"/>
      <c r="AE14" s="428"/>
      <c r="AF14" s="428"/>
      <c r="AG14" s="428"/>
      <c r="AH14" s="428"/>
      <c r="AI14" s="428"/>
    </row>
    <row r="15" spans="1:35" ht="20.25" customHeight="1">
      <c r="A15" s="3"/>
      <c r="B15" s="3"/>
      <c r="C15" s="1180" t="s">
        <v>145</v>
      </c>
      <c r="D15" s="1180"/>
      <c r="E15" s="1180"/>
      <c r="F15" s="1180"/>
      <c r="G15" s="1180"/>
      <c r="N15" s="3"/>
      <c r="P15" s="39"/>
    </row>
    <row r="16" spans="1:35" ht="20.100000000000001" customHeight="1">
      <c r="A16" s="3"/>
      <c r="B16" s="901" t="s">
        <v>1817</v>
      </c>
      <c r="C16" s="900" t="s">
        <v>1818</v>
      </c>
      <c r="D16" s="900"/>
      <c r="E16" s="900" t="s">
        <v>1819</v>
      </c>
      <c r="F16" s="900"/>
      <c r="G16" s="1169" t="s">
        <v>434</v>
      </c>
      <c r="H16" s="8"/>
      <c r="I16" s="8"/>
      <c r="J16" s="8"/>
      <c r="K16" s="8"/>
      <c r="L16" s="63"/>
      <c r="M16" s="1187"/>
      <c r="N16" s="1187"/>
      <c r="O16" s="1187"/>
      <c r="P16" s="1188"/>
    </row>
    <row r="17" spans="1:16" ht="20.100000000000001" customHeight="1">
      <c r="A17" s="3"/>
      <c r="B17" s="902"/>
      <c r="C17" s="900" t="s">
        <v>1820</v>
      </c>
      <c r="D17" s="900"/>
      <c r="E17" s="900" t="s">
        <v>1820</v>
      </c>
      <c r="F17" s="900"/>
      <c r="G17" s="900"/>
      <c r="H17" s="8"/>
      <c r="I17" s="8"/>
      <c r="J17" s="8"/>
      <c r="K17" s="8"/>
      <c r="L17" s="8"/>
      <c r="M17" s="8"/>
      <c r="N17" s="8"/>
      <c r="O17" s="8"/>
      <c r="P17" s="1187"/>
    </row>
    <row r="18" spans="1:16" ht="20.100000000000001" customHeight="1">
      <c r="A18" s="3"/>
      <c r="B18" s="5" t="s">
        <v>308</v>
      </c>
      <c r="C18" s="1100">
        <v>2155</v>
      </c>
      <c r="D18" s="1179"/>
      <c r="E18" s="1100">
        <v>2199</v>
      </c>
      <c r="F18" s="1179"/>
      <c r="G18" s="148">
        <f t="shared" ref="G18:G23" si="0">C18-E18</f>
        <v>-44</v>
      </c>
      <c r="H18" s="118"/>
      <c r="I18" s="118"/>
      <c r="J18" s="118"/>
      <c r="K18" s="118"/>
      <c r="L18" s="118"/>
      <c r="M18" s="8"/>
      <c r="N18" s="63"/>
      <c r="O18" s="63"/>
      <c r="P18" s="8"/>
    </row>
    <row r="19" spans="1:16" ht="20.100000000000001" customHeight="1">
      <c r="B19" s="5" t="s">
        <v>1457</v>
      </c>
      <c r="C19" s="1178">
        <v>2019</v>
      </c>
      <c r="D19" s="1178"/>
      <c r="E19" s="1178">
        <v>2002</v>
      </c>
      <c r="F19" s="1178"/>
      <c r="G19" s="151">
        <f t="shared" si="0"/>
        <v>17</v>
      </c>
      <c r="H19" s="118"/>
      <c r="I19" s="118"/>
      <c r="J19" s="118"/>
      <c r="K19" s="118"/>
      <c r="L19" s="118"/>
      <c r="M19" s="79"/>
      <c r="N19" s="149"/>
      <c r="O19" s="150"/>
      <c r="P19" s="59"/>
    </row>
    <row r="20" spans="1:16" ht="20.100000000000001" customHeight="1">
      <c r="B20" s="5" t="s">
        <v>507</v>
      </c>
      <c r="C20" s="1178">
        <v>1939</v>
      </c>
      <c r="D20" s="1178"/>
      <c r="E20" s="1178">
        <v>1912</v>
      </c>
      <c r="F20" s="1178"/>
      <c r="G20" s="151">
        <f t="shared" si="0"/>
        <v>27</v>
      </c>
      <c r="H20" s="8"/>
      <c r="I20" s="8"/>
      <c r="J20" s="8"/>
      <c r="K20" s="8"/>
      <c r="L20" s="8"/>
      <c r="M20" s="8"/>
      <c r="N20" s="8"/>
      <c r="O20" s="8"/>
      <c r="P20" s="8"/>
    </row>
    <row r="21" spans="1:16" ht="20.100000000000001" customHeight="1">
      <c r="B21" s="5" t="s">
        <v>514</v>
      </c>
      <c r="C21" s="1175">
        <v>1886</v>
      </c>
      <c r="D21" s="1177"/>
      <c r="E21" s="1175">
        <v>2001</v>
      </c>
      <c r="F21" s="1176"/>
      <c r="G21" s="151">
        <f t="shared" si="0"/>
        <v>-115</v>
      </c>
      <c r="H21" s="8"/>
      <c r="I21" s="8"/>
      <c r="J21" s="8"/>
      <c r="K21" s="8"/>
      <c r="L21" s="8"/>
      <c r="M21" s="8"/>
      <c r="N21" s="8"/>
      <c r="O21" s="8"/>
      <c r="P21" s="8"/>
    </row>
    <row r="22" spans="1:16" ht="20.100000000000001" customHeight="1">
      <c r="B22" s="5" t="s">
        <v>1028</v>
      </c>
      <c r="C22" s="1185">
        <v>2064</v>
      </c>
      <c r="D22" s="1186"/>
      <c r="E22" s="1185">
        <v>2082</v>
      </c>
      <c r="F22" s="1186"/>
      <c r="G22" s="151">
        <f t="shared" si="0"/>
        <v>-18</v>
      </c>
      <c r="H22" s="8"/>
      <c r="I22" s="8"/>
      <c r="J22" s="8"/>
      <c r="K22" s="8"/>
      <c r="L22" s="8"/>
      <c r="M22" s="8"/>
      <c r="N22" s="8"/>
      <c r="O22" s="8"/>
      <c r="P22" s="8"/>
    </row>
    <row r="23" spans="1:16" ht="20.100000000000001" customHeight="1">
      <c r="B23" s="5" t="s">
        <v>2321</v>
      </c>
      <c r="C23" s="1185">
        <v>1955</v>
      </c>
      <c r="D23" s="1186"/>
      <c r="E23" s="1185">
        <v>2091</v>
      </c>
      <c r="F23" s="1186"/>
      <c r="G23" s="151">
        <f t="shared" si="0"/>
        <v>-136</v>
      </c>
      <c r="H23" s="8"/>
      <c r="I23" s="8"/>
      <c r="J23" s="8"/>
      <c r="K23" s="8"/>
      <c r="L23" s="8"/>
      <c r="M23" s="8"/>
      <c r="N23" s="8"/>
      <c r="O23" s="8"/>
      <c r="P23" s="8"/>
    </row>
    <row r="24" spans="1:16" ht="20.100000000000001" customHeight="1">
      <c r="B24" s="39" t="s">
        <v>1458</v>
      </c>
      <c r="C24" s="39"/>
      <c r="H24" s="8"/>
      <c r="I24" s="8"/>
      <c r="J24" s="8"/>
      <c r="K24" s="8"/>
      <c r="L24" s="8"/>
      <c r="M24" s="8"/>
      <c r="N24" s="8"/>
      <c r="O24" s="8"/>
      <c r="P24" s="8"/>
    </row>
    <row r="25" spans="1:16">
      <c r="B25" s="34"/>
      <c r="C25" s="39"/>
    </row>
    <row r="26" spans="1:16">
      <c r="B26" s="34"/>
      <c r="C26" s="34"/>
    </row>
    <row r="27" spans="1:16">
      <c r="B27" s="2"/>
      <c r="C27" s="2"/>
    </row>
    <row r="28" spans="1:16" ht="18.75" customHeight="1">
      <c r="B28" s="2"/>
      <c r="C28" s="2"/>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sheetData>
  <mergeCells count="29">
    <mergeCell ref="C23:D23"/>
    <mergeCell ref="E23:F23"/>
    <mergeCell ref="M16:O16"/>
    <mergeCell ref="P16:P17"/>
    <mergeCell ref="E18:F18"/>
    <mergeCell ref="C19:D19"/>
    <mergeCell ref="C22:D22"/>
    <mergeCell ref="E22:F22"/>
    <mergeCell ref="C2:E2"/>
    <mergeCell ref="F2:G2"/>
    <mergeCell ref="G3:G4"/>
    <mergeCell ref="C3:C4"/>
    <mergeCell ref="E3:E4"/>
    <mergeCell ref="F3:F4"/>
    <mergeCell ref="B3:B4"/>
    <mergeCell ref="D3:D4"/>
    <mergeCell ref="E21:F21"/>
    <mergeCell ref="C21:D21"/>
    <mergeCell ref="E19:F19"/>
    <mergeCell ref="E20:F20"/>
    <mergeCell ref="C18:D18"/>
    <mergeCell ref="C20:D20"/>
    <mergeCell ref="C15:G15"/>
    <mergeCell ref="C17:D17"/>
    <mergeCell ref="B16:B17"/>
    <mergeCell ref="C16:D16"/>
    <mergeCell ref="E16:F16"/>
    <mergeCell ref="G16:G17"/>
    <mergeCell ref="E17:F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38"/>
  <sheetViews>
    <sheetView zoomScaleNormal="100" workbookViewId="0">
      <selection activeCell="P4" sqref="P4"/>
    </sheetView>
  </sheetViews>
  <sheetFormatPr defaultRowHeight="13.5"/>
  <cols>
    <col min="1" max="1" width="1.25" style="153" customWidth="1"/>
    <col min="2" max="2" width="11" style="153" bestFit="1" customWidth="1"/>
    <col min="3" max="14" width="5.875" style="153" customWidth="1"/>
    <col min="15" max="16384" width="9" style="153"/>
  </cols>
  <sheetData>
    <row r="1" spans="1:35" s="427" customFormat="1" ht="26.25" customHeight="1">
      <c r="A1" s="425" t="s">
        <v>1463</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s="52" customFormat="1" ht="18.75" customHeight="1">
      <c r="A2" s="152"/>
      <c r="B2" s="4"/>
      <c r="C2" s="4"/>
      <c r="D2" s="4"/>
      <c r="E2" s="4"/>
      <c r="F2" s="4"/>
      <c r="G2" s="4"/>
      <c r="H2" s="1189" t="s">
        <v>350</v>
      </c>
      <c r="I2" s="1190"/>
      <c r="J2" s="1190"/>
      <c r="K2" s="1190"/>
      <c r="L2" s="1190"/>
      <c r="M2" s="1190"/>
      <c r="N2" s="1190"/>
    </row>
    <row r="3" spans="1:35" ht="16.5" customHeight="1">
      <c r="B3" s="901" t="s">
        <v>1957</v>
      </c>
      <c r="C3" s="905" t="s">
        <v>1464</v>
      </c>
      <c r="D3" s="906"/>
      <c r="E3" s="906"/>
      <c r="F3" s="906"/>
      <c r="G3" s="906"/>
      <c r="H3" s="906"/>
      <c r="I3" s="905" t="s">
        <v>952</v>
      </c>
      <c r="J3" s="1192"/>
      <c r="K3" s="1192"/>
      <c r="L3" s="1192"/>
      <c r="M3" s="1192"/>
      <c r="N3" s="1193"/>
    </row>
    <row r="4" spans="1:35" ht="16.5" customHeight="1">
      <c r="B4" s="1191"/>
      <c r="C4" s="900" t="s">
        <v>1481</v>
      </c>
      <c r="D4" s="900"/>
      <c r="E4" s="905"/>
      <c r="F4" s="900" t="s">
        <v>2324</v>
      </c>
      <c r="G4" s="900"/>
      <c r="H4" s="905"/>
      <c r="I4" s="900" t="s">
        <v>1481</v>
      </c>
      <c r="J4" s="900"/>
      <c r="K4" s="900"/>
      <c r="L4" s="900" t="s">
        <v>2324</v>
      </c>
      <c r="M4" s="900"/>
      <c r="N4" s="900"/>
    </row>
    <row r="5" spans="1:35" ht="16.5" customHeight="1">
      <c r="B5" s="902"/>
      <c r="C5" s="5" t="s">
        <v>1820</v>
      </c>
      <c r="D5" s="5" t="s">
        <v>1821</v>
      </c>
      <c r="E5" s="5" t="s">
        <v>1899</v>
      </c>
      <c r="F5" s="5" t="s">
        <v>1820</v>
      </c>
      <c r="G5" s="5" t="s">
        <v>1821</v>
      </c>
      <c r="H5" s="5" t="s">
        <v>1899</v>
      </c>
      <c r="I5" s="154" t="s">
        <v>1820</v>
      </c>
      <c r="J5" s="154" t="s">
        <v>1821</v>
      </c>
      <c r="K5" s="154" t="s">
        <v>1899</v>
      </c>
      <c r="L5" s="154" t="s">
        <v>1820</v>
      </c>
      <c r="M5" s="154" t="s">
        <v>1821</v>
      </c>
      <c r="N5" s="154" t="s">
        <v>1899</v>
      </c>
    </row>
    <row r="6" spans="1:35" ht="16.5" customHeight="1">
      <c r="B6" s="155" t="s">
        <v>1465</v>
      </c>
      <c r="C6" s="157">
        <f t="shared" ref="C6:C19" si="0">SUM(D6:E6)</f>
        <v>127</v>
      </c>
      <c r="D6" s="157">
        <v>66</v>
      </c>
      <c r="E6" s="157">
        <v>61</v>
      </c>
      <c r="F6" s="157">
        <v>126</v>
      </c>
      <c r="G6" s="157">
        <v>60</v>
      </c>
      <c r="H6" s="157">
        <v>66</v>
      </c>
      <c r="I6" s="167">
        <f>SUM(J6:K6)</f>
        <v>155</v>
      </c>
      <c r="J6" s="156">
        <v>84</v>
      </c>
      <c r="K6" s="156">
        <v>71</v>
      </c>
      <c r="L6" s="167">
        <v>129</v>
      </c>
      <c r="M6" s="156">
        <v>62</v>
      </c>
      <c r="N6" s="156">
        <v>67</v>
      </c>
    </row>
    <row r="7" spans="1:35" ht="16.5" customHeight="1">
      <c r="B7" s="155" t="s">
        <v>1466</v>
      </c>
      <c r="C7" s="157">
        <f t="shared" si="0"/>
        <v>43</v>
      </c>
      <c r="D7" s="157">
        <v>21</v>
      </c>
      <c r="E7" s="157">
        <v>22</v>
      </c>
      <c r="F7" s="157">
        <v>35</v>
      </c>
      <c r="G7" s="157">
        <v>19</v>
      </c>
      <c r="H7" s="157">
        <v>16</v>
      </c>
      <c r="I7" s="167">
        <f t="shared" ref="I7:I20" si="1">SUM(J7:K7)</f>
        <v>38</v>
      </c>
      <c r="J7" s="156">
        <v>17</v>
      </c>
      <c r="K7" s="156">
        <v>21</v>
      </c>
      <c r="L7" s="167">
        <v>33</v>
      </c>
      <c r="M7" s="156">
        <v>21</v>
      </c>
      <c r="N7" s="156">
        <v>12</v>
      </c>
    </row>
    <row r="8" spans="1:35" ht="16.5" customHeight="1">
      <c r="B8" s="155" t="s">
        <v>1467</v>
      </c>
      <c r="C8" s="157">
        <f t="shared" si="0"/>
        <v>14</v>
      </c>
      <c r="D8" s="157">
        <v>8</v>
      </c>
      <c r="E8" s="157">
        <v>6</v>
      </c>
      <c r="F8" s="157">
        <v>19</v>
      </c>
      <c r="G8" s="157">
        <v>10</v>
      </c>
      <c r="H8" s="157">
        <v>9</v>
      </c>
      <c r="I8" s="167">
        <f t="shared" si="1"/>
        <v>21</v>
      </c>
      <c r="J8" s="156">
        <v>14</v>
      </c>
      <c r="K8" s="156">
        <v>7</v>
      </c>
      <c r="L8" s="167">
        <v>10</v>
      </c>
      <c r="M8" s="156">
        <v>6</v>
      </c>
      <c r="N8" s="156">
        <v>4</v>
      </c>
    </row>
    <row r="9" spans="1:35" ht="16.5" customHeight="1">
      <c r="B9" s="155" t="s">
        <v>330</v>
      </c>
      <c r="C9" s="157">
        <f t="shared" si="0"/>
        <v>124</v>
      </c>
      <c r="D9" s="157">
        <v>66</v>
      </c>
      <c r="E9" s="157">
        <v>58</v>
      </c>
      <c r="F9" s="157">
        <v>146</v>
      </c>
      <c r="G9" s="157">
        <v>70</v>
      </c>
      <c r="H9" s="157">
        <v>76</v>
      </c>
      <c r="I9" s="167">
        <f t="shared" si="1"/>
        <v>190</v>
      </c>
      <c r="J9" s="156">
        <v>100</v>
      </c>
      <c r="K9" s="156">
        <v>90</v>
      </c>
      <c r="L9" s="167">
        <v>161</v>
      </c>
      <c r="M9" s="156">
        <v>91</v>
      </c>
      <c r="N9" s="156">
        <v>70</v>
      </c>
    </row>
    <row r="10" spans="1:35" ht="16.5" customHeight="1">
      <c r="B10" s="155" t="s">
        <v>917</v>
      </c>
      <c r="C10" s="157">
        <f t="shared" si="0"/>
        <v>73</v>
      </c>
      <c r="D10" s="157">
        <v>41</v>
      </c>
      <c r="E10" s="157">
        <v>32</v>
      </c>
      <c r="F10" s="157">
        <v>79</v>
      </c>
      <c r="G10" s="157">
        <v>40</v>
      </c>
      <c r="H10" s="157">
        <v>39</v>
      </c>
      <c r="I10" s="167">
        <f t="shared" si="1"/>
        <v>122</v>
      </c>
      <c r="J10" s="156">
        <v>51</v>
      </c>
      <c r="K10" s="156">
        <v>71</v>
      </c>
      <c r="L10" s="167">
        <v>109</v>
      </c>
      <c r="M10" s="156">
        <v>62</v>
      </c>
      <c r="N10" s="156">
        <v>47</v>
      </c>
    </row>
    <row r="11" spans="1:35" ht="16.5" customHeight="1">
      <c r="B11" s="155" t="s">
        <v>918</v>
      </c>
      <c r="C11" s="157">
        <f t="shared" si="0"/>
        <v>206</v>
      </c>
      <c r="D11" s="157">
        <v>100</v>
      </c>
      <c r="E11" s="157">
        <v>106</v>
      </c>
      <c r="F11" s="157">
        <v>224</v>
      </c>
      <c r="G11" s="157">
        <v>114</v>
      </c>
      <c r="H11" s="157">
        <v>110</v>
      </c>
      <c r="I11" s="167">
        <f t="shared" si="1"/>
        <v>254</v>
      </c>
      <c r="J11" s="156">
        <v>135</v>
      </c>
      <c r="K11" s="156">
        <v>119</v>
      </c>
      <c r="L11" s="167">
        <v>210</v>
      </c>
      <c r="M11" s="156">
        <v>106</v>
      </c>
      <c r="N11" s="156">
        <v>104</v>
      </c>
    </row>
    <row r="12" spans="1:35" ht="16.5" customHeight="1">
      <c r="B12" s="155" t="s">
        <v>919</v>
      </c>
      <c r="C12" s="157">
        <f t="shared" si="0"/>
        <v>127</v>
      </c>
      <c r="D12" s="157">
        <v>65</v>
      </c>
      <c r="E12" s="157">
        <v>62</v>
      </c>
      <c r="F12" s="157">
        <v>109</v>
      </c>
      <c r="G12" s="157">
        <v>51</v>
      </c>
      <c r="H12" s="157">
        <v>58</v>
      </c>
      <c r="I12" s="167">
        <f t="shared" si="1"/>
        <v>123</v>
      </c>
      <c r="J12" s="156">
        <v>60</v>
      </c>
      <c r="K12" s="156">
        <v>63</v>
      </c>
      <c r="L12" s="167">
        <v>100</v>
      </c>
      <c r="M12" s="156">
        <v>54</v>
      </c>
      <c r="N12" s="156">
        <v>46</v>
      </c>
    </row>
    <row r="13" spans="1:35" ht="16.5" customHeight="1">
      <c r="B13" s="155" t="s">
        <v>920</v>
      </c>
      <c r="C13" s="157">
        <f t="shared" si="0"/>
        <v>60</v>
      </c>
      <c r="D13" s="157">
        <v>22</v>
      </c>
      <c r="E13" s="157">
        <v>38</v>
      </c>
      <c r="F13" s="157">
        <v>50</v>
      </c>
      <c r="G13" s="157">
        <v>25</v>
      </c>
      <c r="H13" s="157">
        <v>25</v>
      </c>
      <c r="I13" s="167">
        <f t="shared" si="1"/>
        <v>37</v>
      </c>
      <c r="J13" s="156">
        <v>21</v>
      </c>
      <c r="K13" s="156">
        <v>16</v>
      </c>
      <c r="L13" s="167">
        <v>44</v>
      </c>
      <c r="M13" s="156">
        <v>23</v>
      </c>
      <c r="N13" s="156">
        <v>21</v>
      </c>
    </row>
    <row r="14" spans="1:35" ht="16.5" customHeight="1">
      <c r="B14" s="155" t="s">
        <v>921</v>
      </c>
      <c r="C14" s="157">
        <f t="shared" si="0"/>
        <v>104</v>
      </c>
      <c r="D14" s="157">
        <v>53</v>
      </c>
      <c r="E14" s="157">
        <v>51</v>
      </c>
      <c r="F14" s="157">
        <v>74</v>
      </c>
      <c r="G14" s="157">
        <v>46</v>
      </c>
      <c r="H14" s="157">
        <v>28</v>
      </c>
      <c r="I14" s="167">
        <f t="shared" si="1"/>
        <v>84</v>
      </c>
      <c r="J14" s="156">
        <v>49</v>
      </c>
      <c r="K14" s="156">
        <v>35</v>
      </c>
      <c r="L14" s="167">
        <v>105</v>
      </c>
      <c r="M14" s="156">
        <v>56</v>
      </c>
      <c r="N14" s="156">
        <v>49</v>
      </c>
    </row>
    <row r="15" spans="1:35" ht="16.5" customHeight="1">
      <c r="B15" s="155" t="s">
        <v>922</v>
      </c>
      <c r="C15" s="157">
        <f t="shared" si="0"/>
        <v>8</v>
      </c>
      <c r="D15" s="157">
        <v>4</v>
      </c>
      <c r="E15" s="157">
        <v>4</v>
      </c>
      <c r="F15" s="157">
        <v>3</v>
      </c>
      <c r="G15" s="157">
        <v>1</v>
      </c>
      <c r="H15" s="157">
        <v>2</v>
      </c>
      <c r="I15" s="167">
        <f t="shared" si="1"/>
        <v>6</v>
      </c>
      <c r="J15" s="156">
        <v>4</v>
      </c>
      <c r="K15" s="156">
        <v>2</v>
      </c>
      <c r="L15" s="167">
        <v>9</v>
      </c>
      <c r="M15" s="156">
        <v>5</v>
      </c>
      <c r="N15" s="156">
        <v>4</v>
      </c>
    </row>
    <row r="16" spans="1:35" ht="16.5" customHeight="1">
      <c r="B16" s="155" t="s">
        <v>923</v>
      </c>
      <c r="C16" s="157">
        <f t="shared" si="0"/>
        <v>85</v>
      </c>
      <c r="D16" s="157">
        <v>42</v>
      </c>
      <c r="E16" s="157">
        <v>43</v>
      </c>
      <c r="F16" s="157">
        <v>87</v>
      </c>
      <c r="G16" s="157">
        <v>57</v>
      </c>
      <c r="H16" s="157">
        <v>30</v>
      </c>
      <c r="I16" s="167">
        <f t="shared" si="1"/>
        <v>79</v>
      </c>
      <c r="J16" s="156">
        <v>50</v>
      </c>
      <c r="K16" s="156">
        <v>29</v>
      </c>
      <c r="L16" s="167">
        <v>65</v>
      </c>
      <c r="M16" s="156">
        <v>40</v>
      </c>
      <c r="N16" s="156">
        <v>25</v>
      </c>
    </row>
    <row r="17" spans="2:14" ht="16.5" customHeight="1">
      <c r="B17" s="155" t="s">
        <v>924</v>
      </c>
      <c r="C17" s="157">
        <f t="shared" si="0"/>
        <v>3</v>
      </c>
      <c r="D17" s="157">
        <v>3</v>
      </c>
      <c r="E17" s="157" t="s">
        <v>15</v>
      </c>
      <c r="F17" s="157">
        <v>4</v>
      </c>
      <c r="G17" s="157">
        <v>2</v>
      </c>
      <c r="H17" s="157">
        <v>2</v>
      </c>
      <c r="I17" s="167">
        <f t="shared" si="1"/>
        <v>2</v>
      </c>
      <c r="J17" s="156">
        <v>2</v>
      </c>
      <c r="K17" s="156" t="s">
        <v>15</v>
      </c>
      <c r="L17" s="167">
        <v>4</v>
      </c>
      <c r="M17" s="156">
        <v>2</v>
      </c>
      <c r="N17" s="156">
        <v>2</v>
      </c>
    </row>
    <row r="18" spans="2:14" ht="16.5" customHeight="1">
      <c r="B18" s="155" t="s">
        <v>925</v>
      </c>
      <c r="C18" s="157">
        <f t="shared" si="0"/>
        <v>14</v>
      </c>
      <c r="D18" s="157">
        <v>6</v>
      </c>
      <c r="E18" s="157">
        <v>8</v>
      </c>
      <c r="F18" s="157">
        <v>19</v>
      </c>
      <c r="G18" s="157">
        <v>12</v>
      </c>
      <c r="H18" s="157">
        <v>7</v>
      </c>
      <c r="I18" s="167">
        <f t="shared" si="1"/>
        <v>12</v>
      </c>
      <c r="J18" s="156">
        <v>7</v>
      </c>
      <c r="K18" s="156">
        <v>5</v>
      </c>
      <c r="L18" s="167">
        <v>8</v>
      </c>
      <c r="M18" s="156">
        <v>5</v>
      </c>
      <c r="N18" s="156">
        <v>3</v>
      </c>
    </row>
    <row r="19" spans="2:14" ht="16.5" customHeight="1">
      <c r="B19" s="155" t="s">
        <v>926</v>
      </c>
      <c r="C19" s="157">
        <f t="shared" si="0"/>
        <v>30</v>
      </c>
      <c r="D19" s="157">
        <v>20</v>
      </c>
      <c r="E19" s="157">
        <v>10</v>
      </c>
      <c r="F19" s="157">
        <v>37</v>
      </c>
      <c r="G19" s="157">
        <v>23</v>
      </c>
      <c r="H19" s="157">
        <v>14</v>
      </c>
      <c r="I19" s="167">
        <f t="shared" si="1"/>
        <v>26</v>
      </c>
      <c r="J19" s="156">
        <v>13</v>
      </c>
      <c r="K19" s="156">
        <v>13</v>
      </c>
      <c r="L19" s="167">
        <v>31</v>
      </c>
      <c r="M19" s="156">
        <v>14</v>
      </c>
      <c r="N19" s="156">
        <v>17</v>
      </c>
    </row>
    <row r="20" spans="2:14" ht="16.5" customHeight="1">
      <c r="B20" s="155" t="s">
        <v>927</v>
      </c>
      <c r="C20" s="157">
        <f>SUM(D20:E20)</f>
        <v>15</v>
      </c>
      <c r="D20" s="157">
        <v>6</v>
      </c>
      <c r="E20" s="157">
        <v>9</v>
      </c>
      <c r="F20" s="157">
        <v>12</v>
      </c>
      <c r="G20" s="157">
        <v>5</v>
      </c>
      <c r="H20" s="157">
        <v>7</v>
      </c>
      <c r="I20" s="167">
        <f t="shared" si="1"/>
        <v>26</v>
      </c>
      <c r="J20" s="156">
        <v>11</v>
      </c>
      <c r="K20" s="156">
        <v>15</v>
      </c>
      <c r="L20" s="167">
        <v>9</v>
      </c>
      <c r="M20" s="156">
        <v>2</v>
      </c>
      <c r="N20" s="156">
        <v>7</v>
      </c>
    </row>
    <row r="21" spans="2:14" ht="16.5" customHeight="1">
      <c r="B21" s="155" t="s">
        <v>1126</v>
      </c>
      <c r="C21" s="157">
        <f>SUM(D21:E21)</f>
        <v>2</v>
      </c>
      <c r="D21" s="157">
        <v>1</v>
      </c>
      <c r="E21" s="157">
        <v>1</v>
      </c>
      <c r="F21" s="878" t="s">
        <v>15</v>
      </c>
      <c r="G21" s="878" t="s">
        <v>2393</v>
      </c>
      <c r="H21" s="878" t="s">
        <v>2393</v>
      </c>
      <c r="I21" s="836" t="s">
        <v>15</v>
      </c>
      <c r="J21" s="156" t="s">
        <v>15</v>
      </c>
      <c r="K21" s="156" t="s">
        <v>15</v>
      </c>
      <c r="L21" s="836">
        <v>3</v>
      </c>
      <c r="M21" s="156">
        <v>2</v>
      </c>
      <c r="N21" s="156">
        <v>1</v>
      </c>
    </row>
    <row r="22" spans="2:14" ht="16.5" customHeight="1">
      <c r="B22" s="155" t="s">
        <v>1127</v>
      </c>
      <c r="C22" s="157">
        <f>SUM(D22:E22)</f>
        <v>1</v>
      </c>
      <c r="D22" s="157">
        <v>1</v>
      </c>
      <c r="E22" s="157" t="s">
        <v>15</v>
      </c>
      <c r="F22" s="878" t="s">
        <v>15</v>
      </c>
      <c r="G22" s="878" t="s">
        <v>2393</v>
      </c>
      <c r="H22" s="878" t="s">
        <v>2393</v>
      </c>
      <c r="I22" s="167">
        <f>SUM(J22:K22)</f>
        <v>4</v>
      </c>
      <c r="J22" s="156">
        <v>2</v>
      </c>
      <c r="K22" s="156">
        <v>2</v>
      </c>
      <c r="L22" s="167" t="s">
        <v>15</v>
      </c>
      <c r="M22" s="167" t="s">
        <v>15</v>
      </c>
      <c r="N22" s="167" t="s">
        <v>15</v>
      </c>
    </row>
    <row r="23" spans="2:14" ht="16.5" customHeight="1" thickBot="1">
      <c r="B23" s="155" t="s">
        <v>1128</v>
      </c>
      <c r="C23" s="157">
        <f>SUM(D23:E23)</f>
        <v>2</v>
      </c>
      <c r="D23" s="157">
        <v>1</v>
      </c>
      <c r="E23" s="157">
        <v>1</v>
      </c>
      <c r="F23" s="157">
        <v>1</v>
      </c>
      <c r="G23" s="157" t="s">
        <v>2393</v>
      </c>
      <c r="H23" s="157">
        <v>1</v>
      </c>
      <c r="I23" s="167">
        <f>SUM(J23:K23)</f>
        <v>3</v>
      </c>
      <c r="J23" s="156">
        <v>1</v>
      </c>
      <c r="K23" s="156">
        <v>2</v>
      </c>
      <c r="L23" s="167">
        <v>1</v>
      </c>
      <c r="M23" s="156">
        <v>1</v>
      </c>
      <c r="N23" s="156" t="s">
        <v>2394</v>
      </c>
    </row>
    <row r="24" spans="2:14" ht="16.5" customHeight="1" thickBot="1">
      <c r="B24" s="159" t="s">
        <v>714</v>
      </c>
      <c r="C24" s="161">
        <f t="shared" ref="C24:K24" si="2">SUM(C6:C23)</f>
        <v>1038</v>
      </c>
      <c r="D24" s="161">
        <f t="shared" si="2"/>
        <v>526</v>
      </c>
      <c r="E24" s="161">
        <f t="shared" si="2"/>
        <v>512</v>
      </c>
      <c r="F24" s="161">
        <f t="shared" si="2"/>
        <v>1025</v>
      </c>
      <c r="G24" s="161">
        <f t="shared" si="2"/>
        <v>535</v>
      </c>
      <c r="H24" s="161">
        <f t="shared" si="2"/>
        <v>490</v>
      </c>
      <c r="I24" s="160">
        <f t="shared" si="2"/>
        <v>1182</v>
      </c>
      <c r="J24" s="160">
        <f t="shared" si="2"/>
        <v>621</v>
      </c>
      <c r="K24" s="160">
        <f t="shared" si="2"/>
        <v>561</v>
      </c>
      <c r="L24" s="160">
        <f>SUM(L6:L23)</f>
        <v>1031</v>
      </c>
      <c r="M24" s="160">
        <f>SUM(M6:M23)</f>
        <v>552</v>
      </c>
      <c r="N24" s="160">
        <f>SUM(N6:N23)</f>
        <v>479</v>
      </c>
    </row>
    <row r="25" spans="2:14" ht="16.5" customHeight="1">
      <c r="B25" s="163" t="s">
        <v>715</v>
      </c>
      <c r="C25" s="168">
        <f>SUM(D25:E25)</f>
        <v>160</v>
      </c>
      <c r="D25" s="168">
        <v>79</v>
      </c>
      <c r="E25" s="168">
        <v>81</v>
      </c>
      <c r="F25" s="168">
        <v>130</v>
      </c>
      <c r="G25" s="168">
        <v>67</v>
      </c>
      <c r="H25" s="168">
        <v>63</v>
      </c>
      <c r="I25" s="167">
        <f>SUM(J25:K25)</f>
        <v>140</v>
      </c>
      <c r="J25" s="167">
        <v>76</v>
      </c>
      <c r="K25" s="167">
        <v>64</v>
      </c>
      <c r="L25" s="167">
        <v>125</v>
      </c>
      <c r="M25" s="167">
        <v>70</v>
      </c>
      <c r="N25" s="167">
        <v>55</v>
      </c>
    </row>
    <row r="26" spans="2:14" ht="16.5" customHeight="1">
      <c r="B26" s="155" t="s">
        <v>716</v>
      </c>
      <c r="C26" s="168">
        <f t="shared" ref="C26:C34" si="3">SUM(D26:E26)</f>
        <v>158</v>
      </c>
      <c r="D26" s="157">
        <v>90</v>
      </c>
      <c r="E26" s="157">
        <v>68</v>
      </c>
      <c r="F26" s="168">
        <v>121</v>
      </c>
      <c r="G26" s="157">
        <v>63</v>
      </c>
      <c r="H26" s="157">
        <v>58</v>
      </c>
      <c r="I26" s="167">
        <f>SUM(J26:K26)</f>
        <v>132</v>
      </c>
      <c r="J26" s="156">
        <v>71</v>
      </c>
      <c r="K26" s="156">
        <v>61</v>
      </c>
      <c r="L26" s="167">
        <v>151</v>
      </c>
      <c r="M26" s="156">
        <v>82</v>
      </c>
      <c r="N26" s="156">
        <v>69</v>
      </c>
    </row>
    <row r="27" spans="2:14" ht="16.5" customHeight="1">
      <c r="B27" s="155" t="s">
        <v>717</v>
      </c>
      <c r="C27" s="168">
        <f t="shared" si="3"/>
        <v>81</v>
      </c>
      <c r="D27" s="157">
        <v>37</v>
      </c>
      <c r="E27" s="157">
        <v>44</v>
      </c>
      <c r="F27" s="168">
        <v>56</v>
      </c>
      <c r="G27" s="157">
        <v>32</v>
      </c>
      <c r="H27" s="157">
        <v>24</v>
      </c>
      <c r="I27" s="167">
        <f>SUM(J27:K27)</f>
        <v>48</v>
      </c>
      <c r="J27" s="156">
        <v>25</v>
      </c>
      <c r="K27" s="156">
        <v>23</v>
      </c>
      <c r="L27" s="167">
        <v>73</v>
      </c>
      <c r="M27" s="156">
        <v>39</v>
      </c>
      <c r="N27" s="156">
        <v>34</v>
      </c>
    </row>
    <row r="28" spans="2:14" ht="16.5" customHeight="1">
      <c r="B28" s="155" t="s">
        <v>718</v>
      </c>
      <c r="C28" s="168">
        <f t="shared" si="3"/>
        <v>19</v>
      </c>
      <c r="D28" s="157">
        <v>10</v>
      </c>
      <c r="E28" s="157">
        <v>9</v>
      </c>
      <c r="F28" s="168">
        <v>32</v>
      </c>
      <c r="G28" s="157">
        <v>18</v>
      </c>
      <c r="H28" s="157">
        <v>14</v>
      </c>
      <c r="I28" s="167">
        <f>SUM(J28:K28)</f>
        <v>21</v>
      </c>
      <c r="J28" s="156">
        <v>14</v>
      </c>
      <c r="K28" s="156">
        <v>7</v>
      </c>
      <c r="L28" s="167">
        <v>21</v>
      </c>
      <c r="M28" s="156">
        <v>9</v>
      </c>
      <c r="N28" s="156">
        <v>12</v>
      </c>
    </row>
    <row r="29" spans="2:14" ht="16.5" customHeight="1">
      <c r="B29" s="155" t="s">
        <v>719</v>
      </c>
      <c r="C29" s="168">
        <f t="shared" si="3"/>
        <v>6</v>
      </c>
      <c r="D29" s="157">
        <v>4</v>
      </c>
      <c r="E29" s="157">
        <v>2</v>
      </c>
      <c r="F29" s="168">
        <v>7</v>
      </c>
      <c r="G29" s="157">
        <v>5</v>
      </c>
      <c r="H29" s="157">
        <v>2</v>
      </c>
      <c r="I29" s="167" t="s">
        <v>15</v>
      </c>
      <c r="J29" s="156" t="s">
        <v>15</v>
      </c>
      <c r="K29" s="156" t="s">
        <v>15</v>
      </c>
      <c r="L29" s="167">
        <v>8</v>
      </c>
      <c r="M29" s="156">
        <v>4</v>
      </c>
      <c r="N29" s="156">
        <v>4</v>
      </c>
    </row>
    <row r="30" spans="2:14" ht="16.5" customHeight="1">
      <c r="B30" s="155" t="s">
        <v>720</v>
      </c>
      <c r="C30" s="168">
        <f t="shared" si="3"/>
        <v>20</v>
      </c>
      <c r="D30" s="157">
        <v>12</v>
      </c>
      <c r="E30" s="157">
        <v>8</v>
      </c>
      <c r="F30" s="168">
        <v>28</v>
      </c>
      <c r="G30" s="157">
        <v>19</v>
      </c>
      <c r="H30" s="157">
        <v>9</v>
      </c>
      <c r="I30" s="167">
        <f>SUM(J30:K30)</f>
        <v>8</v>
      </c>
      <c r="J30" s="156">
        <v>5</v>
      </c>
      <c r="K30" s="156">
        <v>3</v>
      </c>
      <c r="L30" s="167">
        <v>23</v>
      </c>
      <c r="M30" s="156">
        <v>16</v>
      </c>
      <c r="N30" s="156">
        <v>7</v>
      </c>
    </row>
    <row r="31" spans="2:14" ht="16.5" customHeight="1">
      <c r="B31" s="155" t="s">
        <v>2205</v>
      </c>
      <c r="C31" s="168">
        <f t="shared" si="3"/>
        <v>20</v>
      </c>
      <c r="D31" s="157">
        <v>16</v>
      </c>
      <c r="E31" s="157">
        <v>4</v>
      </c>
      <c r="F31" s="168">
        <v>6</v>
      </c>
      <c r="G31" s="157">
        <v>3</v>
      </c>
      <c r="H31" s="157">
        <v>3</v>
      </c>
      <c r="I31" s="167">
        <f>SUM(J31:K31)</f>
        <v>10</v>
      </c>
      <c r="J31" s="156">
        <v>9</v>
      </c>
      <c r="K31" s="156">
        <v>1</v>
      </c>
      <c r="L31" s="167">
        <v>12</v>
      </c>
      <c r="M31" s="156">
        <v>9</v>
      </c>
      <c r="N31" s="156">
        <v>3</v>
      </c>
    </row>
    <row r="32" spans="2:14" ht="16.5" customHeight="1">
      <c r="B32" s="155" t="s">
        <v>2206</v>
      </c>
      <c r="C32" s="168">
        <f t="shared" si="3"/>
        <v>22</v>
      </c>
      <c r="D32" s="157">
        <v>15</v>
      </c>
      <c r="E32" s="157">
        <v>7</v>
      </c>
      <c r="F32" s="168">
        <v>49</v>
      </c>
      <c r="G32" s="157">
        <v>28</v>
      </c>
      <c r="H32" s="157">
        <v>21</v>
      </c>
      <c r="I32" s="167">
        <f>SUM(J32:K32)</f>
        <v>39</v>
      </c>
      <c r="J32" s="156">
        <v>28</v>
      </c>
      <c r="K32" s="156">
        <v>11</v>
      </c>
      <c r="L32" s="167">
        <v>41</v>
      </c>
      <c r="M32" s="156">
        <v>24</v>
      </c>
      <c r="N32" s="156">
        <v>17</v>
      </c>
    </row>
    <row r="33" spans="2:14" ht="16.5" customHeight="1">
      <c r="B33" s="155" t="s">
        <v>2207</v>
      </c>
      <c r="C33" s="168">
        <f t="shared" si="3"/>
        <v>8</v>
      </c>
      <c r="D33" s="157">
        <v>6</v>
      </c>
      <c r="E33" s="157">
        <v>2</v>
      </c>
      <c r="F33" s="168">
        <v>21</v>
      </c>
      <c r="G33" s="157">
        <v>12</v>
      </c>
      <c r="H33" s="157">
        <v>9</v>
      </c>
      <c r="I33" s="167">
        <f>SUM(J33:K33)</f>
        <v>23</v>
      </c>
      <c r="J33" s="156">
        <v>15</v>
      </c>
      <c r="K33" s="156">
        <v>8</v>
      </c>
      <c r="L33" s="167">
        <v>20</v>
      </c>
      <c r="M33" s="156">
        <v>14</v>
      </c>
      <c r="N33" s="156">
        <v>6</v>
      </c>
    </row>
    <row r="34" spans="2:14" ht="16.5" customHeight="1" thickBot="1">
      <c r="B34" s="158" t="s">
        <v>1897</v>
      </c>
      <c r="C34" s="168">
        <f t="shared" si="3"/>
        <v>539</v>
      </c>
      <c r="D34" s="166">
        <v>295</v>
      </c>
      <c r="E34" s="166">
        <v>244</v>
      </c>
      <c r="F34" s="168">
        <v>480</v>
      </c>
      <c r="G34" s="166">
        <v>288</v>
      </c>
      <c r="H34" s="166">
        <v>192</v>
      </c>
      <c r="I34" s="167">
        <f>SUM(J34:K34)</f>
        <v>525</v>
      </c>
      <c r="J34" s="165">
        <v>278</v>
      </c>
      <c r="K34" s="165">
        <v>247</v>
      </c>
      <c r="L34" s="167">
        <v>586</v>
      </c>
      <c r="M34" s="165">
        <v>318</v>
      </c>
      <c r="N34" s="165">
        <v>268</v>
      </c>
    </row>
    <row r="35" spans="2:14" ht="16.5" customHeight="1" thickBot="1">
      <c r="B35" s="159" t="s">
        <v>2208</v>
      </c>
      <c r="C35" s="161">
        <f t="shared" ref="C35:K35" si="4">SUM(C25:C34)</f>
        <v>1033</v>
      </c>
      <c r="D35" s="161">
        <f t="shared" si="4"/>
        <v>564</v>
      </c>
      <c r="E35" s="161">
        <f t="shared" si="4"/>
        <v>469</v>
      </c>
      <c r="F35" s="161">
        <f t="shared" si="4"/>
        <v>930</v>
      </c>
      <c r="G35" s="161">
        <f t="shared" si="4"/>
        <v>535</v>
      </c>
      <c r="H35" s="161">
        <f t="shared" si="4"/>
        <v>395</v>
      </c>
      <c r="I35" s="160">
        <f t="shared" si="4"/>
        <v>946</v>
      </c>
      <c r="J35" s="160">
        <f t="shared" si="4"/>
        <v>521</v>
      </c>
      <c r="K35" s="160">
        <f t="shared" si="4"/>
        <v>425</v>
      </c>
      <c r="L35" s="160">
        <f>SUM(L25:L34)</f>
        <v>1060</v>
      </c>
      <c r="M35" s="160">
        <f>SUM(M25:M34)</f>
        <v>585</v>
      </c>
      <c r="N35" s="160">
        <f>SUM(N25:N34)</f>
        <v>475</v>
      </c>
    </row>
    <row r="36" spans="2:14" ht="16.5" customHeight="1" thickBot="1">
      <c r="B36" s="159" t="s">
        <v>310</v>
      </c>
      <c r="C36" s="161">
        <f t="shared" ref="C36:K36" si="5">C24+C35</f>
        <v>2071</v>
      </c>
      <c r="D36" s="161">
        <f t="shared" si="5"/>
        <v>1090</v>
      </c>
      <c r="E36" s="161">
        <f t="shared" si="5"/>
        <v>981</v>
      </c>
      <c r="F36" s="161">
        <f t="shared" si="5"/>
        <v>1955</v>
      </c>
      <c r="G36" s="161">
        <f t="shared" si="5"/>
        <v>1070</v>
      </c>
      <c r="H36" s="161">
        <f t="shared" si="5"/>
        <v>885</v>
      </c>
      <c r="I36" s="162">
        <f t="shared" si="5"/>
        <v>2128</v>
      </c>
      <c r="J36" s="162">
        <f t="shared" si="5"/>
        <v>1142</v>
      </c>
      <c r="K36" s="160">
        <f t="shared" si="5"/>
        <v>986</v>
      </c>
      <c r="L36" s="162">
        <f>L24+L35</f>
        <v>2091</v>
      </c>
      <c r="M36" s="162">
        <f>M24+M35</f>
        <v>1137</v>
      </c>
      <c r="N36" s="879">
        <f>N24+N35</f>
        <v>954</v>
      </c>
    </row>
    <row r="37" spans="2:14">
      <c r="B37" s="164" t="s">
        <v>406</v>
      </c>
    </row>
    <row r="38" spans="2:14">
      <c r="B38" s="164" t="s">
        <v>588</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5"/>
  <sheetViews>
    <sheetView zoomScaleNormal="100" workbookViewId="0">
      <selection activeCell="Z24" sqref="Z24"/>
    </sheetView>
  </sheetViews>
  <sheetFormatPr defaultRowHeight="13.5"/>
  <cols>
    <col min="1" max="1" width="1.25" style="21" customWidth="1"/>
    <col min="2" max="2" width="8" style="21" customWidth="1"/>
    <col min="3" max="3" width="7.75" style="21" customWidth="1"/>
    <col min="4" max="11" width="8.625" style="21" customWidth="1"/>
    <col min="12" max="16384" width="9" style="21"/>
  </cols>
  <sheetData>
    <row r="1" spans="1:35" s="427" customFormat="1" ht="26.25" customHeight="1">
      <c r="A1" s="425" t="s">
        <v>407</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39.75" customHeight="1">
      <c r="D2" s="1205" t="s">
        <v>2449</v>
      </c>
      <c r="E2" s="1190"/>
      <c r="F2" s="1190"/>
      <c r="G2" s="1190"/>
      <c r="H2" s="1190"/>
      <c r="I2" s="1190"/>
      <c r="J2" s="1190"/>
      <c r="K2" s="1190"/>
    </row>
    <row r="3" spans="1:35" ht="18" customHeight="1">
      <c r="B3" s="900" t="s">
        <v>1817</v>
      </c>
      <c r="C3" s="900"/>
      <c r="D3" s="905" t="s">
        <v>1813</v>
      </c>
      <c r="E3" s="908"/>
      <c r="F3" s="905" t="s">
        <v>2086</v>
      </c>
      <c r="G3" s="908"/>
      <c r="H3" s="905" t="s">
        <v>309</v>
      </c>
      <c r="I3" s="908"/>
      <c r="J3" s="905" t="s">
        <v>559</v>
      </c>
      <c r="K3" s="908"/>
    </row>
    <row r="4" spans="1:35" ht="18" customHeight="1">
      <c r="B4" s="900"/>
      <c r="C4" s="900"/>
      <c r="D4" s="25" t="s">
        <v>1887</v>
      </c>
      <c r="E4" s="25" t="s">
        <v>2081</v>
      </c>
      <c r="F4" s="25" t="s">
        <v>1887</v>
      </c>
      <c r="G4" s="25" t="s">
        <v>2081</v>
      </c>
      <c r="H4" s="25" t="s">
        <v>1887</v>
      </c>
      <c r="I4" s="25" t="s">
        <v>2032</v>
      </c>
      <c r="J4" s="25" t="s">
        <v>1887</v>
      </c>
      <c r="K4" s="25" t="s">
        <v>2032</v>
      </c>
    </row>
    <row r="5" spans="1:35" ht="18" customHeight="1">
      <c r="B5" s="1204" t="s">
        <v>1396</v>
      </c>
      <c r="C5" s="1204"/>
      <c r="D5" s="176">
        <v>1938</v>
      </c>
      <c r="E5" s="176">
        <v>25158</v>
      </c>
      <c r="F5" s="176">
        <v>1845</v>
      </c>
      <c r="G5" s="177">
        <v>23172</v>
      </c>
      <c r="H5" s="176">
        <v>1929</v>
      </c>
      <c r="I5" s="177">
        <v>25480</v>
      </c>
      <c r="J5" s="176">
        <v>1828</v>
      </c>
      <c r="K5" s="176">
        <v>22996</v>
      </c>
    </row>
    <row r="6" spans="1:35" ht="18" customHeight="1">
      <c r="B6" s="1194" t="s">
        <v>1397</v>
      </c>
      <c r="C6" s="1194"/>
      <c r="D6" s="176">
        <v>8</v>
      </c>
      <c r="E6" s="176">
        <v>54</v>
      </c>
      <c r="F6" s="74">
        <v>7</v>
      </c>
      <c r="G6" s="74">
        <v>82</v>
      </c>
      <c r="H6" s="74">
        <v>9</v>
      </c>
      <c r="I6" s="74">
        <v>103</v>
      </c>
      <c r="J6" s="176">
        <v>9</v>
      </c>
      <c r="K6" s="176">
        <v>138</v>
      </c>
    </row>
    <row r="7" spans="1:35" ht="18" customHeight="1">
      <c r="B7" s="1204" t="s">
        <v>1398</v>
      </c>
      <c r="C7" s="1204"/>
      <c r="D7" s="176">
        <v>1930</v>
      </c>
      <c r="E7" s="176">
        <v>25104</v>
      </c>
      <c r="F7" s="176">
        <v>1838</v>
      </c>
      <c r="G7" s="177">
        <v>23090</v>
      </c>
      <c r="H7" s="176">
        <v>1920</v>
      </c>
      <c r="I7" s="177">
        <v>25377</v>
      </c>
      <c r="J7" s="176">
        <v>1819</v>
      </c>
      <c r="K7" s="176">
        <v>22858</v>
      </c>
    </row>
    <row r="8" spans="1:35" ht="18" customHeight="1">
      <c r="B8" s="1195" t="s">
        <v>1892</v>
      </c>
      <c r="C8" s="1195"/>
      <c r="D8" s="57">
        <v>1</v>
      </c>
      <c r="E8" s="57">
        <v>10</v>
      </c>
      <c r="F8" s="30" t="s">
        <v>1670</v>
      </c>
      <c r="G8" s="30" t="s">
        <v>1670</v>
      </c>
      <c r="H8" s="30">
        <v>1</v>
      </c>
      <c r="I8" s="30">
        <v>8</v>
      </c>
      <c r="J8" s="57">
        <v>1</v>
      </c>
      <c r="K8" s="57">
        <v>8</v>
      </c>
    </row>
    <row r="9" spans="1:35" ht="18" customHeight="1">
      <c r="B9" s="1195" t="s">
        <v>1893</v>
      </c>
      <c r="C9" s="1195"/>
      <c r="D9" s="57">
        <v>248</v>
      </c>
      <c r="E9" s="57">
        <v>1463</v>
      </c>
      <c r="F9" s="61">
        <v>220</v>
      </c>
      <c r="G9" s="178">
        <v>1131</v>
      </c>
      <c r="H9" s="61">
        <v>213</v>
      </c>
      <c r="I9" s="178">
        <v>1056</v>
      </c>
      <c r="J9" s="57">
        <v>191</v>
      </c>
      <c r="K9" s="57">
        <v>1037</v>
      </c>
    </row>
    <row r="10" spans="1:35" ht="18" customHeight="1">
      <c r="B10" s="1195" t="s">
        <v>1894</v>
      </c>
      <c r="C10" s="1195"/>
      <c r="D10" s="57">
        <v>216</v>
      </c>
      <c r="E10" s="57">
        <v>9029</v>
      </c>
      <c r="F10" s="61">
        <v>204</v>
      </c>
      <c r="G10" s="178">
        <v>6496</v>
      </c>
      <c r="H10" s="61">
        <v>213</v>
      </c>
      <c r="I10" s="178">
        <v>8886</v>
      </c>
      <c r="J10" s="57">
        <v>206</v>
      </c>
      <c r="K10" s="57">
        <v>9159</v>
      </c>
    </row>
    <row r="11" spans="1:35" ht="18" customHeight="1">
      <c r="B11" s="1198" t="s">
        <v>515</v>
      </c>
      <c r="C11" s="1199"/>
      <c r="D11" s="57">
        <v>4</v>
      </c>
      <c r="E11" s="57">
        <v>68</v>
      </c>
      <c r="F11" s="61">
        <v>5</v>
      </c>
      <c r="G11" s="61">
        <v>54</v>
      </c>
      <c r="H11" s="61">
        <v>4</v>
      </c>
      <c r="I11" s="61">
        <v>49</v>
      </c>
      <c r="J11" s="57" t="s">
        <v>15</v>
      </c>
      <c r="K11" s="57" t="s">
        <v>2450</v>
      </c>
    </row>
    <row r="12" spans="1:35" ht="18" customHeight="1">
      <c r="B12" s="1198" t="s">
        <v>1764</v>
      </c>
      <c r="C12" s="1199"/>
      <c r="D12" s="1206">
        <v>67</v>
      </c>
      <c r="E12" s="1206">
        <v>1808</v>
      </c>
      <c r="F12" s="1124">
        <v>16</v>
      </c>
      <c r="G12" s="1124">
        <v>158</v>
      </c>
      <c r="H12" s="61">
        <v>10</v>
      </c>
      <c r="I12" s="61">
        <v>46</v>
      </c>
      <c r="J12" s="57">
        <v>6</v>
      </c>
      <c r="K12" s="57">
        <v>25</v>
      </c>
    </row>
    <row r="13" spans="1:35" ht="18" customHeight="1">
      <c r="B13" s="1202" t="s">
        <v>1765</v>
      </c>
      <c r="C13" s="1203"/>
      <c r="D13" s="1207"/>
      <c r="E13" s="1207"/>
      <c r="F13" s="1118"/>
      <c r="G13" s="1118"/>
      <c r="H13" s="61">
        <v>61</v>
      </c>
      <c r="I13" s="57">
        <v>1472</v>
      </c>
      <c r="J13" s="57">
        <v>61</v>
      </c>
      <c r="K13" s="57">
        <v>1553</v>
      </c>
    </row>
    <row r="14" spans="1:35" ht="18" customHeight="1">
      <c r="B14" s="1200" t="s">
        <v>530</v>
      </c>
      <c r="C14" s="1201"/>
      <c r="D14" s="57">
        <v>636</v>
      </c>
      <c r="E14" s="57">
        <v>4705</v>
      </c>
      <c r="F14" s="61">
        <v>415</v>
      </c>
      <c r="G14" s="178">
        <v>3551</v>
      </c>
      <c r="H14" s="61">
        <v>426</v>
      </c>
      <c r="I14" s="178">
        <v>3872</v>
      </c>
      <c r="J14" s="57">
        <v>404</v>
      </c>
      <c r="K14" s="57">
        <v>3340</v>
      </c>
    </row>
    <row r="15" spans="1:35" ht="18" customHeight="1">
      <c r="B15" s="179" t="s">
        <v>1328</v>
      </c>
      <c r="C15" s="179"/>
      <c r="D15" s="57">
        <v>22</v>
      </c>
      <c r="E15" s="57">
        <v>187</v>
      </c>
      <c r="F15" s="61">
        <v>20</v>
      </c>
      <c r="G15" s="61">
        <v>195</v>
      </c>
      <c r="H15" s="61">
        <v>20</v>
      </c>
      <c r="I15" s="61">
        <v>183</v>
      </c>
      <c r="J15" s="57">
        <v>30</v>
      </c>
      <c r="K15" s="57">
        <v>257</v>
      </c>
    </row>
    <row r="16" spans="1:35" ht="18" customHeight="1">
      <c r="B16" s="1195" t="s">
        <v>1895</v>
      </c>
      <c r="C16" s="1195"/>
      <c r="D16" s="57">
        <v>114</v>
      </c>
      <c r="E16" s="57">
        <v>213</v>
      </c>
      <c r="F16" s="61">
        <v>139</v>
      </c>
      <c r="G16" s="61">
        <v>296</v>
      </c>
      <c r="H16" s="61">
        <v>149</v>
      </c>
      <c r="I16" s="61">
        <v>389</v>
      </c>
      <c r="J16" s="57">
        <v>140</v>
      </c>
      <c r="K16" s="57">
        <v>397</v>
      </c>
    </row>
    <row r="17" spans="1:35" s="647" customFormat="1" ht="26.25" customHeight="1">
      <c r="B17" s="1196" t="s">
        <v>1766</v>
      </c>
      <c r="C17" s="1197"/>
      <c r="D17" s="648"/>
      <c r="E17" s="648"/>
      <c r="F17" s="649"/>
      <c r="G17" s="649"/>
      <c r="H17" s="75">
        <v>81</v>
      </c>
      <c r="I17" s="75">
        <v>477</v>
      </c>
      <c r="J17" s="731">
        <v>79</v>
      </c>
      <c r="K17" s="731">
        <v>446</v>
      </c>
    </row>
    <row r="18" spans="1:35" ht="26.25" customHeight="1">
      <c r="B18" s="1196" t="s">
        <v>672</v>
      </c>
      <c r="C18" s="1197"/>
      <c r="D18" s="650"/>
      <c r="E18" s="650"/>
      <c r="F18" s="651"/>
      <c r="G18" s="651"/>
      <c r="H18" s="61">
        <v>166</v>
      </c>
      <c r="I18" s="57">
        <v>1486</v>
      </c>
      <c r="J18" s="57">
        <v>176</v>
      </c>
      <c r="K18" s="57">
        <v>1419</v>
      </c>
    </row>
    <row r="19" spans="1:35" ht="26.25" customHeight="1">
      <c r="B19" s="1196" t="s">
        <v>1783</v>
      </c>
      <c r="C19" s="1197"/>
      <c r="D19" s="650"/>
      <c r="E19" s="650"/>
      <c r="F19" s="651"/>
      <c r="G19" s="651"/>
      <c r="H19" s="61">
        <v>136</v>
      </c>
      <c r="I19" s="57">
        <v>807</v>
      </c>
      <c r="J19" s="57">
        <v>133</v>
      </c>
      <c r="K19" s="57">
        <v>839</v>
      </c>
    </row>
    <row r="20" spans="1:35" ht="18" customHeight="1">
      <c r="B20" s="1209" t="s">
        <v>1784</v>
      </c>
      <c r="C20" s="1210"/>
      <c r="D20" s="650"/>
      <c r="E20" s="650"/>
      <c r="F20" s="651"/>
      <c r="G20" s="651"/>
      <c r="H20" s="61">
        <v>91</v>
      </c>
      <c r="I20" s="57">
        <v>1101</v>
      </c>
      <c r="J20" s="57">
        <v>68</v>
      </c>
      <c r="K20" s="57">
        <v>388</v>
      </c>
    </row>
    <row r="21" spans="1:35" ht="18" customHeight="1">
      <c r="B21" s="1209" t="s">
        <v>403</v>
      </c>
      <c r="C21" s="1210"/>
      <c r="D21" s="650"/>
      <c r="E21" s="650"/>
      <c r="F21" s="651"/>
      <c r="G21" s="651"/>
      <c r="H21" s="61">
        <v>125</v>
      </c>
      <c r="I21" s="57">
        <v>2991</v>
      </c>
      <c r="J21" s="57">
        <v>128</v>
      </c>
      <c r="K21" s="57">
        <v>2770</v>
      </c>
    </row>
    <row r="22" spans="1:35" ht="18" customHeight="1">
      <c r="B22" s="1209" t="s">
        <v>404</v>
      </c>
      <c r="C22" s="1210"/>
      <c r="D22" s="650"/>
      <c r="E22" s="650"/>
      <c r="F22" s="651"/>
      <c r="G22" s="651"/>
      <c r="H22" s="61">
        <v>12</v>
      </c>
      <c r="I22" s="57">
        <v>122</v>
      </c>
      <c r="J22" s="57">
        <v>4</v>
      </c>
      <c r="K22" s="57">
        <v>49</v>
      </c>
    </row>
    <row r="23" spans="1:35" ht="26.25" customHeight="1">
      <c r="B23" s="1196" t="s">
        <v>852</v>
      </c>
      <c r="C23" s="1197"/>
      <c r="D23" s="57">
        <v>606</v>
      </c>
      <c r="E23" s="57">
        <v>7108</v>
      </c>
      <c r="F23" s="61">
        <v>759</v>
      </c>
      <c r="G23" s="57">
        <v>9414</v>
      </c>
      <c r="H23" s="61">
        <v>200</v>
      </c>
      <c r="I23" s="61">
        <v>2034</v>
      </c>
      <c r="J23" s="57">
        <v>192</v>
      </c>
      <c r="K23" s="57">
        <v>1171</v>
      </c>
    </row>
    <row r="24" spans="1:35" ht="18" customHeight="1">
      <c r="B24" s="1195" t="s">
        <v>1896</v>
      </c>
      <c r="C24" s="1195"/>
      <c r="D24" s="57">
        <v>16</v>
      </c>
      <c r="E24" s="57">
        <v>513</v>
      </c>
      <c r="F24" s="61">
        <v>12</v>
      </c>
      <c r="G24" s="61">
        <v>369</v>
      </c>
      <c r="H24" s="61">
        <v>12</v>
      </c>
      <c r="I24" s="61">
        <v>398</v>
      </c>
      <c r="J24" s="30" t="s">
        <v>1018</v>
      </c>
      <c r="K24" s="30" t="s">
        <v>1018</v>
      </c>
    </row>
    <row r="25" spans="1:35">
      <c r="B25" s="95" t="s">
        <v>495</v>
      </c>
      <c r="C25" s="1208" t="s">
        <v>735</v>
      </c>
      <c r="D25" s="1208"/>
      <c r="E25" s="1208"/>
      <c r="F25" s="1208"/>
      <c r="G25" s="1208"/>
      <c r="H25" s="1208"/>
      <c r="I25" s="1208"/>
    </row>
    <row r="26" spans="1:35">
      <c r="B26" s="95"/>
      <c r="C26" s="1208" t="s">
        <v>532</v>
      </c>
      <c r="D26" s="1208"/>
      <c r="E26" s="1208"/>
      <c r="F26" s="1208"/>
      <c r="G26" s="1208"/>
      <c r="H26" s="1208"/>
      <c r="I26" s="245"/>
    </row>
    <row r="27" spans="1:35">
      <c r="B27" s="95"/>
      <c r="C27" s="1208" t="s">
        <v>531</v>
      </c>
      <c r="D27" s="1208"/>
      <c r="E27" s="1208"/>
      <c r="F27" s="1208"/>
      <c r="G27" s="1208"/>
      <c r="H27" s="1208"/>
      <c r="I27" s="1208"/>
    </row>
    <row r="28" spans="1:35">
      <c r="B28" s="180"/>
      <c r="C28" s="39" t="s">
        <v>2317</v>
      </c>
      <c r="D28" s="39"/>
      <c r="E28" s="39"/>
      <c r="F28" s="39"/>
      <c r="G28" s="180"/>
      <c r="H28" s="180"/>
      <c r="I28" s="180"/>
    </row>
    <row r="29" spans="1:35">
      <c r="B29" s="32"/>
      <c r="C29" s="34" t="s">
        <v>574</v>
      </c>
      <c r="D29" s="180"/>
      <c r="E29" s="180"/>
      <c r="F29" s="180"/>
      <c r="G29" s="32"/>
      <c r="H29" s="32"/>
      <c r="I29" s="32"/>
    </row>
    <row r="30" spans="1:35">
      <c r="B30" s="32"/>
      <c r="C30" s="34" t="s">
        <v>575</v>
      </c>
      <c r="D30" s="32"/>
      <c r="E30" s="32"/>
      <c r="F30" s="32"/>
      <c r="G30" s="32"/>
      <c r="H30" s="32"/>
      <c r="I30" s="32"/>
    </row>
    <row r="31" spans="1:35">
      <c r="B31" s="197"/>
      <c r="C31" s="34" t="s">
        <v>529</v>
      </c>
      <c r="D31" s="32"/>
      <c r="E31" s="32"/>
      <c r="F31" s="32"/>
      <c r="G31" s="890"/>
      <c r="H31" s="890"/>
      <c r="I31" s="890"/>
    </row>
    <row r="32" spans="1:35" s="427" customFormat="1" ht="26.25" customHeight="1">
      <c r="A32" s="425" t="s">
        <v>1571</v>
      </c>
      <c r="B32" s="429"/>
      <c r="C32" s="429"/>
      <c r="D32" s="429"/>
      <c r="E32" s="429"/>
      <c r="F32" s="429"/>
      <c r="G32" s="429"/>
      <c r="H32" s="429"/>
      <c r="I32" s="429"/>
      <c r="J32" s="429"/>
      <c r="K32" s="429"/>
      <c r="L32" s="429"/>
      <c r="M32" s="429"/>
      <c r="N32" s="429"/>
      <c r="O32" s="429"/>
      <c r="P32" s="429"/>
      <c r="Q32" s="429"/>
      <c r="R32" s="429"/>
      <c r="S32" s="429"/>
      <c r="T32" s="429"/>
      <c r="U32" s="429"/>
      <c r="V32" s="429"/>
      <c r="W32" s="429"/>
      <c r="X32" s="428"/>
      <c r="Y32" s="428"/>
      <c r="Z32" s="428"/>
      <c r="AA32" s="428"/>
      <c r="AB32" s="428"/>
      <c r="AC32" s="428"/>
      <c r="AD32" s="428"/>
      <c r="AE32" s="428"/>
      <c r="AF32" s="428"/>
      <c r="AG32" s="428"/>
      <c r="AH32" s="428"/>
      <c r="AI32" s="428"/>
    </row>
    <row r="33" spans="2:11" s="153" customFormat="1" ht="39.75" customHeight="1">
      <c r="D33" s="1205" t="s">
        <v>2451</v>
      </c>
      <c r="E33" s="1190"/>
      <c r="F33" s="1190"/>
      <c r="G33" s="1190"/>
      <c r="H33" s="1190"/>
      <c r="I33" s="1190"/>
      <c r="J33" s="1190"/>
      <c r="K33" s="1190"/>
    </row>
    <row r="34" spans="2:11" s="153" customFormat="1" ht="21.75" customHeight="1">
      <c r="B34" s="900" t="s">
        <v>1817</v>
      </c>
      <c r="C34" s="900"/>
      <c r="D34" s="905" t="s">
        <v>1813</v>
      </c>
      <c r="E34" s="908"/>
      <c r="F34" s="905" t="s">
        <v>2086</v>
      </c>
      <c r="G34" s="908"/>
      <c r="H34" s="905" t="s">
        <v>309</v>
      </c>
      <c r="I34" s="908"/>
      <c r="J34" s="905" t="s">
        <v>559</v>
      </c>
      <c r="K34" s="908"/>
    </row>
    <row r="35" spans="2:11" s="153" customFormat="1" ht="21.75" customHeight="1">
      <c r="B35" s="900"/>
      <c r="C35" s="900"/>
      <c r="D35" s="25" t="s">
        <v>1887</v>
      </c>
      <c r="E35" s="25" t="s">
        <v>2032</v>
      </c>
      <c r="F35" s="25" t="s">
        <v>1887</v>
      </c>
      <c r="G35" s="25" t="s">
        <v>2032</v>
      </c>
      <c r="H35" s="25" t="s">
        <v>1887</v>
      </c>
      <c r="I35" s="25" t="s">
        <v>2032</v>
      </c>
      <c r="J35" s="25" t="s">
        <v>1887</v>
      </c>
      <c r="K35" s="25" t="s">
        <v>2032</v>
      </c>
    </row>
    <row r="36" spans="2:11" s="153" customFormat="1" ht="18.75" customHeight="1">
      <c r="B36" s="905" t="s">
        <v>1747</v>
      </c>
      <c r="C36" s="908"/>
      <c r="D36" s="57">
        <v>1909</v>
      </c>
      <c r="E36" s="57">
        <v>24434</v>
      </c>
      <c r="F36" s="181">
        <v>1788</v>
      </c>
      <c r="G36" s="181">
        <v>21961</v>
      </c>
      <c r="H36" s="181">
        <v>1929</v>
      </c>
      <c r="I36" s="181">
        <v>25480</v>
      </c>
      <c r="J36" s="181">
        <v>1828</v>
      </c>
      <c r="K36" s="181">
        <v>22996</v>
      </c>
    </row>
    <row r="37" spans="2:11" s="153" customFormat="1" ht="18.75" customHeight="1">
      <c r="B37" s="900" t="s">
        <v>1216</v>
      </c>
      <c r="C37" s="900"/>
      <c r="D37" s="57">
        <v>1154</v>
      </c>
      <c r="E37" s="57">
        <v>2438</v>
      </c>
      <c r="F37" s="181">
        <v>1073</v>
      </c>
      <c r="G37" s="181">
        <v>2280</v>
      </c>
      <c r="H37" s="181">
        <v>1094</v>
      </c>
      <c r="I37" s="181">
        <v>2351</v>
      </c>
      <c r="J37" s="181">
        <v>1027</v>
      </c>
      <c r="K37" s="181">
        <v>2113</v>
      </c>
    </row>
    <row r="38" spans="2:11" s="153" customFormat="1" ht="18.75" customHeight="1">
      <c r="B38" s="900" t="s">
        <v>1217</v>
      </c>
      <c r="C38" s="900"/>
      <c r="D38" s="57">
        <v>354</v>
      </c>
      <c r="E38" s="57">
        <v>2321</v>
      </c>
      <c r="F38" s="182">
        <v>318</v>
      </c>
      <c r="G38" s="181">
        <v>2138</v>
      </c>
      <c r="H38" s="182">
        <v>371</v>
      </c>
      <c r="I38" s="181">
        <v>2424</v>
      </c>
      <c r="J38" s="182">
        <v>378</v>
      </c>
      <c r="K38" s="181">
        <v>2531</v>
      </c>
    </row>
    <row r="39" spans="2:11" s="153" customFormat="1" ht="18.75" customHeight="1">
      <c r="B39" s="900" t="s">
        <v>1218</v>
      </c>
      <c r="C39" s="900"/>
      <c r="D39" s="57">
        <v>277</v>
      </c>
      <c r="E39" s="57">
        <v>4246</v>
      </c>
      <c r="F39" s="182">
        <v>287</v>
      </c>
      <c r="G39" s="181">
        <v>4700</v>
      </c>
      <c r="H39" s="182">
        <v>310</v>
      </c>
      <c r="I39" s="181">
        <v>5211</v>
      </c>
      <c r="J39" s="182">
        <v>217</v>
      </c>
      <c r="K39" s="181">
        <v>2938</v>
      </c>
    </row>
    <row r="40" spans="2:11" s="153" customFormat="1" ht="18.75" customHeight="1">
      <c r="B40" s="900" t="s">
        <v>1851</v>
      </c>
      <c r="C40" s="900"/>
      <c r="D40" s="57">
        <v>124</v>
      </c>
      <c r="E40" s="57">
        <v>15429</v>
      </c>
      <c r="F40" s="182">
        <v>110</v>
      </c>
      <c r="G40" s="181">
        <v>12843</v>
      </c>
      <c r="H40" s="182">
        <v>148</v>
      </c>
      <c r="I40" s="181">
        <v>15494</v>
      </c>
      <c r="J40" s="182">
        <v>203</v>
      </c>
      <c r="K40" s="181">
        <v>15414</v>
      </c>
    </row>
    <row r="41" spans="2:11" s="153" customFormat="1" ht="18.75" customHeight="1">
      <c r="B41" s="1195" t="s">
        <v>2452</v>
      </c>
      <c r="C41" s="1195"/>
      <c r="D41" s="891"/>
      <c r="E41" s="891"/>
      <c r="F41" s="892"/>
      <c r="G41" s="893"/>
      <c r="H41" s="182">
        <v>6</v>
      </c>
      <c r="I41" s="894" t="s">
        <v>15</v>
      </c>
      <c r="J41" s="182">
        <v>3</v>
      </c>
      <c r="K41" s="894" t="s">
        <v>15</v>
      </c>
    </row>
    <row r="42" spans="2:11" s="153" customFormat="1" ht="10.5" customHeight="1">
      <c r="E42" s="284"/>
      <c r="F42" s="284"/>
      <c r="G42" s="284"/>
      <c r="H42" s="284"/>
      <c r="I42" s="284"/>
    </row>
    <row r="43" spans="2:11" ht="16.5" customHeight="1"/>
    <row r="44" spans="2:11" s="153" customFormat="1" ht="18.75" customHeight="1"/>
    <row r="45" spans="2:11" s="153" customFormat="1" ht="48" customHeight="1">
      <c r="C45" s="16"/>
    </row>
  </sheetData>
  <mergeCells count="44">
    <mergeCell ref="B41:C41"/>
    <mergeCell ref="B18:C18"/>
    <mergeCell ref="B17:C17"/>
    <mergeCell ref="D12:D13"/>
    <mergeCell ref="E12:E13"/>
    <mergeCell ref="C27:I27"/>
    <mergeCell ref="B20:C20"/>
    <mergeCell ref="B21:C21"/>
    <mergeCell ref="B22:C22"/>
    <mergeCell ref="C26:H26"/>
    <mergeCell ref="F34:G34"/>
    <mergeCell ref="H34:I34"/>
    <mergeCell ref="B24:C24"/>
    <mergeCell ref="C25:I25"/>
    <mergeCell ref="D33:K33"/>
    <mergeCell ref="J34:K34"/>
    <mergeCell ref="F3:G3"/>
    <mergeCell ref="D3:E3"/>
    <mergeCell ref="D2:K2"/>
    <mergeCell ref="H3:I3"/>
    <mergeCell ref="J3:K3"/>
    <mergeCell ref="B3:C4"/>
    <mergeCell ref="B6:C6"/>
    <mergeCell ref="B16:C16"/>
    <mergeCell ref="B23:C23"/>
    <mergeCell ref="B10:C10"/>
    <mergeCell ref="B11:C11"/>
    <mergeCell ref="B14:C14"/>
    <mergeCell ref="B12:C12"/>
    <mergeCell ref="B13:C13"/>
    <mergeCell ref="B19:C19"/>
    <mergeCell ref="B5:C5"/>
    <mergeCell ref="B9:C9"/>
    <mergeCell ref="B7:C7"/>
    <mergeCell ref="B8:C8"/>
    <mergeCell ref="F12:F13"/>
    <mergeCell ref="G12:G13"/>
    <mergeCell ref="B34:C35"/>
    <mergeCell ref="D34:E34"/>
    <mergeCell ref="B40:C40"/>
    <mergeCell ref="B36:C36"/>
    <mergeCell ref="B37:C37"/>
    <mergeCell ref="B38:C38"/>
    <mergeCell ref="B39:C39"/>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47"/>
  <sheetViews>
    <sheetView zoomScaleNormal="100" workbookViewId="0">
      <selection activeCell="B2" sqref="B2:O2"/>
    </sheetView>
  </sheetViews>
  <sheetFormatPr defaultRowHeight="13.5"/>
  <cols>
    <col min="1" max="1" width="0.875" customWidth="1"/>
    <col min="2" max="21" width="4.375" customWidth="1"/>
  </cols>
  <sheetData>
    <row r="1" spans="1:50" ht="26.25" customHeight="1">
      <c r="A1" s="580" t="s">
        <v>1572</v>
      </c>
      <c r="B1" s="581"/>
      <c r="C1" s="581"/>
      <c r="D1" s="581"/>
      <c r="E1" s="581"/>
      <c r="F1" s="581"/>
      <c r="G1" s="581"/>
      <c r="H1" s="581"/>
      <c r="I1" s="581"/>
      <c r="J1" s="581"/>
      <c r="K1" s="581"/>
      <c r="L1" s="581"/>
      <c r="M1" s="581"/>
      <c r="N1" s="581"/>
      <c r="O1" s="581"/>
      <c r="P1" s="581"/>
      <c r="Q1" s="581"/>
      <c r="R1" s="581"/>
      <c r="S1" s="581"/>
      <c r="T1" s="581"/>
      <c r="U1" s="581"/>
      <c r="V1" s="581"/>
      <c r="W1" s="581"/>
      <c r="X1" s="582"/>
      <c r="Y1" s="582"/>
      <c r="Z1" s="582"/>
      <c r="AA1" s="582"/>
      <c r="AB1" s="582"/>
      <c r="AC1" s="582"/>
      <c r="AD1" s="582"/>
      <c r="AE1" s="582"/>
      <c r="AF1" s="582"/>
      <c r="AG1" s="582"/>
      <c r="AH1" s="582"/>
      <c r="AI1" s="582"/>
      <c r="AJ1" s="583"/>
      <c r="AK1" s="583"/>
      <c r="AL1" s="583"/>
      <c r="AM1" s="583"/>
      <c r="AN1" s="583"/>
      <c r="AO1" s="583"/>
      <c r="AP1" s="583"/>
      <c r="AQ1" s="583"/>
      <c r="AR1" s="583"/>
      <c r="AS1" s="583"/>
      <c r="AT1" s="583"/>
      <c r="AU1" s="583"/>
      <c r="AV1" s="583"/>
      <c r="AW1" s="583"/>
      <c r="AX1" s="583"/>
    </row>
    <row r="2" spans="1:50" ht="14.25">
      <c r="A2" s="584"/>
      <c r="B2" s="1235" t="s">
        <v>86</v>
      </c>
      <c r="C2" s="1235"/>
      <c r="D2" s="1235"/>
      <c r="E2" s="1235"/>
      <c r="F2" s="1235"/>
      <c r="G2" s="1235"/>
      <c r="H2" s="1235"/>
      <c r="I2" s="1235"/>
      <c r="J2" s="1235"/>
      <c r="K2" s="1235"/>
      <c r="L2" s="1235"/>
      <c r="M2" s="1235"/>
      <c r="N2" s="1235"/>
      <c r="O2" s="1235"/>
      <c r="P2" s="586"/>
      <c r="Q2" s="586"/>
      <c r="R2" s="586"/>
      <c r="S2" s="586"/>
      <c r="T2" s="586"/>
      <c r="U2" s="586"/>
      <c r="V2" s="586"/>
      <c r="W2" s="586"/>
      <c r="X2" s="586"/>
      <c r="Y2" s="586"/>
      <c r="Z2" s="586"/>
      <c r="AA2" s="586"/>
      <c r="AB2" s="586"/>
      <c r="AC2" s="586"/>
      <c r="AD2" s="586"/>
      <c r="AE2" s="586"/>
      <c r="AF2" s="586"/>
      <c r="AG2" s="586"/>
      <c r="AH2" s="586"/>
      <c r="AI2" s="586"/>
      <c r="AJ2" s="583"/>
      <c r="AK2" s="583"/>
      <c r="AL2" s="583"/>
      <c r="AM2" s="583"/>
      <c r="AN2" s="583"/>
      <c r="AO2" s="583"/>
      <c r="AP2" s="583"/>
      <c r="AQ2" s="583"/>
      <c r="AR2" s="583"/>
      <c r="AS2" s="583"/>
      <c r="AT2" s="583"/>
      <c r="AU2" s="583"/>
      <c r="AV2" s="583"/>
      <c r="AW2" s="583"/>
      <c r="AX2" s="583"/>
    </row>
    <row r="3" spans="1:50">
      <c r="A3" s="586"/>
      <c r="B3" s="1225" t="s">
        <v>1824</v>
      </c>
      <c r="C3" s="1225"/>
      <c r="D3" s="1238" t="s">
        <v>953</v>
      </c>
      <c r="E3" s="1239"/>
      <c r="F3" s="1244"/>
      <c r="G3" s="1244"/>
      <c r="H3" s="1244"/>
      <c r="I3" s="1215"/>
      <c r="J3" s="1214" t="s">
        <v>1204</v>
      </c>
      <c r="K3" s="1244"/>
      <c r="L3" s="1244"/>
      <c r="M3" s="1244"/>
      <c r="N3" s="1244"/>
      <c r="O3" s="1215"/>
      <c r="P3" s="587"/>
      <c r="Q3" s="587"/>
      <c r="R3" s="587"/>
      <c r="S3" s="587"/>
      <c r="T3" s="587"/>
      <c r="U3" s="587"/>
      <c r="V3" s="586"/>
      <c r="W3" s="586"/>
      <c r="X3" s="586"/>
      <c r="Y3" s="586"/>
      <c r="Z3" s="586"/>
      <c r="AA3" s="586"/>
      <c r="AB3" s="586"/>
      <c r="AC3" s="586"/>
      <c r="AD3" s="586"/>
      <c r="AE3" s="586"/>
      <c r="AF3" s="586"/>
      <c r="AG3" s="586"/>
      <c r="AH3" s="586"/>
      <c r="AI3" s="586"/>
      <c r="AJ3" s="583"/>
      <c r="AK3" s="583"/>
      <c r="AL3" s="583"/>
      <c r="AM3" s="583"/>
      <c r="AN3" s="583"/>
      <c r="AO3" s="583"/>
      <c r="AP3" s="583"/>
      <c r="AQ3" s="583"/>
      <c r="AR3" s="583"/>
      <c r="AS3" s="583"/>
      <c r="AT3" s="583"/>
      <c r="AU3" s="583"/>
      <c r="AV3" s="583"/>
      <c r="AW3" s="583"/>
      <c r="AX3" s="583"/>
    </row>
    <row r="4" spans="1:50">
      <c r="A4" s="586"/>
      <c r="B4" s="1225"/>
      <c r="C4" s="1225"/>
      <c r="D4" s="1240"/>
      <c r="E4" s="1241"/>
      <c r="F4" s="1227" t="s">
        <v>1204</v>
      </c>
      <c r="G4" s="1228"/>
      <c r="H4" s="1245" t="s">
        <v>954</v>
      </c>
      <c r="I4" s="1246"/>
      <c r="J4" s="1214" t="s">
        <v>955</v>
      </c>
      <c r="K4" s="1244"/>
      <c r="L4" s="1244"/>
      <c r="M4" s="1244"/>
      <c r="N4" s="1244"/>
      <c r="O4" s="1215"/>
      <c r="P4" s="589"/>
      <c r="Q4" s="589"/>
      <c r="R4" s="589"/>
      <c r="S4" s="589"/>
      <c r="T4" s="588"/>
      <c r="U4" s="589"/>
      <c r="V4" s="586"/>
      <c r="W4" s="586"/>
      <c r="X4" s="586"/>
      <c r="Y4" s="586"/>
      <c r="Z4" s="586"/>
      <c r="AA4" s="586"/>
      <c r="AB4" s="586"/>
      <c r="AC4" s="586"/>
      <c r="AD4" s="586"/>
      <c r="AE4" s="586"/>
      <c r="AF4" s="586"/>
      <c r="AG4" s="586"/>
      <c r="AH4" s="586"/>
      <c r="AI4" s="586"/>
      <c r="AJ4" s="583"/>
      <c r="AK4" s="583"/>
      <c r="AL4" s="583"/>
      <c r="AM4" s="583"/>
      <c r="AN4" s="583"/>
      <c r="AO4" s="583"/>
      <c r="AP4" s="583"/>
      <c r="AQ4" s="583"/>
      <c r="AR4" s="583"/>
      <c r="AS4" s="583"/>
      <c r="AT4" s="583"/>
      <c r="AU4" s="583"/>
      <c r="AV4" s="583"/>
      <c r="AW4" s="583"/>
      <c r="AX4" s="583"/>
    </row>
    <row r="5" spans="1:50">
      <c r="A5" s="586"/>
      <c r="B5" s="1225"/>
      <c r="C5" s="1225"/>
      <c r="D5" s="1242"/>
      <c r="E5" s="1243"/>
      <c r="F5" s="1229"/>
      <c r="G5" s="1230"/>
      <c r="H5" s="1247"/>
      <c r="I5" s="1248"/>
      <c r="J5" s="1253" t="s">
        <v>956</v>
      </c>
      <c r="K5" s="1254"/>
      <c r="L5" s="1251" t="s">
        <v>957</v>
      </c>
      <c r="M5" s="1252"/>
      <c r="N5" s="1251" t="s">
        <v>958</v>
      </c>
      <c r="O5" s="1252"/>
      <c r="P5" s="590"/>
      <c r="Q5" s="590"/>
      <c r="R5" s="591"/>
      <c r="S5" s="591"/>
      <c r="T5" s="589"/>
      <c r="U5" s="589"/>
      <c r="V5" s="586"/>
      <c r="W5" s="586"/>
      <c r="X5" s="586"/>
      <c r="Y5" s="586"/>
      <c r="Z5" s="586"/>
      <c r="AA5" s="586"/>
      <c r="AB5" s="586"/>
      <c r="AC5" s="586"/>
      <c r="AD5" s="586"/>
      <c r="AE5" s="586"/>
      <c r="AF5" s="586"/>
      <c r="AG5" s="586"/>
      <c r="AH5" s="586"/>
      <c r="AI5" s="586"/>
      <c r="AJ5" s="583"/>
      <c r="AK5" s="583"/>
      <c r="AL5" s="583"/>
      <c r="AM5" s="583"/>
      <c r="AN5" s="583"/>
      <c r="AO5" s="583"/>
      <c r="AP5" s="583"/>
      <c r="AQ5" s="583"/>
      <c r="AR5" s="583"/>
      <c r="AS5" s="583"/>
      <c r="AT5" s="583"/>
      <c r="AU5" s="583"/>
      <c r="AV5" s="583"/>
      <c r="AW5" s="583"/>
      <c r="AX5" s="583"/>
    </row>
    <row r="6" spans="1:50">
      <c r="A6" s="586"/>
      <c r="B6" s="1225" t="s">
        <v>1608</v>
      </c>
      <c r="C6" s="1225"/>
      <c r="D6" s="1211">
        <f>SUM(F6:I6)</f>
        <v>2950</v>
      </c>
      <c r="E6" s="1212"/>
      <c r="F6" s="1211">
        <f>SUM(J6:O6)</f>
        <v>2950</v>
      </c>
      <c r="G6" s="1212"/>
      <c r="H6" s="1249"/>
      <c r="I6" s="1250"/>
      <c r="J6" s="1211">
        <v>66</v>
      </c>
      <c r="K6" s="1212"/>
      <c r="L6" s="1211">
        <v>278</v>
      </c>
      <c r="M6" s="1212"/>
      <c r="N6" s="1219">
        <v>2606</v>
      </c>
      <c r="O6" s="1220"/>
      <c r="P6" s="184"/>
      <c r="Q6" s="184"/>
      <c r="R6" s="184"/>
      <c r="S6" s="184"/>
      <c r="T6" s="184"/>
      <c r="U6" s="184"/>
      <c r="V6" s="586"/>
      <c r="W6" s="586"/>
      <c r="X6" s="586"/>
      <c r="Y6" s="586"/>
      <c r="Z6" s="586"/>
      <c r="AA6" s="586"/>
      <c r="AB6" s="586"/>
      <c r="AC6" s="586"/>
      <c r="AD6" s="586"/>
      <c r="AE6" s="586"/>
      <c r="AF6" s="586"/>
      <c r="AG6" s="586"/>
      <c r="AH6" s="586"/>
      <c r="AI6" s="586"/>
      <c r="AJ6" s="583"/>
      <c r="AK6" s="583"/>
      <c r="AL6" s="583"/>
      <c r="AM6" s="583"/>
      <c r="AN6" s="583"/>
      <c r="AO6" s="583"/>
      <c r="AP6" s="583"/>
      <c r="AQ6" s="583"/>
      <c r="AR6" s="583"/>
      <c r="AS6" s="583"/>
      <c r="AT6" s="583"/>
      <c r="AU6" s="583"/>
      <c r="AV6" s="583"/>
      <c r="AW6" s="583"/>
      <c r="AX6" s="583"/>
    </row>
    <row r="7" spans="1:50">
      <c r="A7" s="586"/>
      <c r="B7" s="1225" t="s">
        <v>1609</v>
      </c>
      <c r="C7" s="1225"/>
      <c r="D7" s="1211">
        <f t="shared" ref="D7:D12" si="0">SUM(F7:I7)</f>
        <v>2790</v>
      </c>
      <c r="E7" s="1212"/>
      <c r="F7" s="1211">
        <f t="shared" ref="F7:F12" si="1">SUM(J7:O7)</f>
        <v>2790</v>
      </c>
      <c r="G7" s="1212"/>
      <c r="H7" s="1249"/>
      <c r="I7" s="1250"/>
      <c r="J7" s="1211">
        <v>70</v>
      </c>
      <c r="K7" s="1212"/>
      <c r="L7" s="1211">
        <v>175</v>
      </c>
      <c r="M7" s="1212"/>
      <c r="N7" s="1219">
        <v>2545</v>
      </c>
      <c r="O7" s="1220"/>
      <c r="P7" s="184"/>
      <c r="Q7" s="184"/>
      <c r="R7" s="184"/>
      <c r="S7" s="184"/>
      <c r="T7" s="184"/>
      <c r="U7" s="184"/>
      <c r="V7" s="586"/>
      <c r="W7" s="586"/>
      <c r="X7" s="586"/>
      <c r="Y7" s="586"/>
      <c r="Z7" s="586"/>
      <c r="AA7" s="586"/>
      <c r="AB7" s="586"/>
      <c r="AC7" s="586"/>
      <c r="AD7" s="586"/>
      <c r="AE7" s="586"/>
      <c r="AF7" s="586"/>
      <c r="AG7" s="586"/>
      <c r="AH7" s="586"/>
      <c r="AI7" s="586"/>
      <c r="AJ7" s="583"/>
      <c r="AK7" s="583"/>
      <c r="AL7" s="583"/>
      <c r="AM7" s="583"/>
      <c r="AN7" s="583"/>
      <c r="AO7" s="583"/>
      <c r="AP7" s="583"/>
      <c r="AQ7" s="583"/>
      <c r="AR7" s="583"/>
      <c r="AS7" s="583"/>
      <c r="AT7" s="583"/>
      <c r="AU7" s="583"/>
      <c r="AV7" s="583"/>
      <c r="AW7" s="583"/>
      <c r="AX7" s="583"/>
    </row>
    <row r="8" spans="1:50">
      <c r="A8" s="586"/>
      <c r="B8" s="1214" t="s">
        <v>1005</v>
      </c>
      <c r="C8" s="1215"/>
      <c r="D8" s="1211">
        <f t="shared" si="0"/>
        <v>2500</v>
      </c>
      <c r="E8" s="1212"/>
      <c r="F8" s="1211">
        <f t="shared" si="1"/>
        <v>2162</v>
      </c>
      <c r="G8" s="1212"/>
      <c r="H8" s="1211">
        <v>338</v>
      </c>
      <c r="I8" s="1212"/>
      <c r="J8" s="1211">
        <v>86</v>
      </c>
      <c r="K8" s="1212"/>
      <c r="L8" s="1211">
        <v>83</v>
      </c>
      <c r="M8" s="1212"/>
      <c r="N8" s="1219">
        <v>1993</v>
      </c>
      <c r="O8" s="1220"/>
      <c r="P8" s="184"/>
      <c r="Q8" s="184"/>
      <c r="R8" s="184"/>
      <c r="S8" s="184"/>
      <c r="T8" s="184"/>
      <c r="U8" s="184"/>
      <c r="V8" s="586"/>
      <c r="W8" s="586"/>
      <c r="X8" s="586"/>
      <c r="Y8" s="586"/>
      <c r="Z8" s="586"/>
      <c r="AA8" s="586"/>
      <c r="AB8" s="586"/>
      <c r="AC8" s="586"/>
      <c r="AD8" s="586"/>
      <c r="AE8" s="586"/>
      <c r="AF8" s="586"/>
      <c r="AG8" s="586"/>
      <c r="AH8" s="586"/>
      <c r="AI8" s="586"/>
      <c r="AJ8" s="583"/>
      <c r="AK8" s="583"/>
      <c r="AL8" s="583"/>
      <c r="AM8" s="583"/>
      <c r="AN8" s="583"/>
      <c r="AO8" s="583"/>
      <c r="AP8" s="583"/>
      <c r="AQ8" s="583"/>
      <c r="AR8" s="583"/>
      <c r="AS8" s="583"/>
      <c r="AT8" s="583"/>
      <c r="AU8" s="583"/>
      <c r="AV8" s="583"/>
      <c r="AW8" s="583"/>
      <c r="AX8" s="583"/>
    </row>
    <row r="9" spans="1:50">
      <c r="A9" s="586"/>
      <c r="B9" s="1214" t="s">
        <v>1006</v>
      </c>
      <c r="C9" s="1215"/>
      <c r="D9" s="1211">
        <f t="shared" si="0"/>
        <v>2199</v>
      </c>
      <c r="E9" s="1212"/>
      <c r="F9" s="1211">
        <f t="shared" si="1"/>
        <v>1905</v>
      </c>
      <c r="G9" s="1212"/>
      <c r="H9" s="1211">
        <v>294</v>
      </c>
      <c r="I9" s="1212"/>
      <c r="J9" s="1211">
        <v>93</v>
      </c>
      <c r="K9" s="1212"/>
      <c r="L9" s="1211">
        <v>149</v>
      </c>
      <c r="M9" s="1212"/>
      <c r="N9" s="1219">
        <v>1663</v>
      </c>
      <c r="O9" s="1220"/>
      <c r="P9" s="184"/>
      <c r="Q9" s="184"/>
      <c r="R9" s="184"/>
      <c r="S9" s="184"/>
      <c r="T9" s="184"/>
      <c r="U9" s="184"/>
      <c r="V9" s="586"/>
      <c r="W9" s="586"/>
      <c r="X9" s="586"/>
      <c r="Y9" s="586"/>
      <c r="Z9" s="586"/>
      <c r="AA9" s="586"/>
      <c r="AB9" s="586"/>
      <c r="AC9" s="586"/>
      <c r="AD9" s="586"/>
      <c r="AE9" s="586"/>
      <c r="AF9" s="586"/>
      <c r="AG9" s="586"/>
      <c r="AH9" s="586"/>
      <c r="AI9" s="586"/>
      <c r="AJ9" s="583"/>
      <c r="AK9" s="583"/>
      <c r="AL9" s="583"/>
      <c r="AM9" s="583"/>
      <c r="AN9" s="583"/>
      <c r="AO9" s="583"/>
      <c r="AP9" s="583"/>
      <c r="AQ9" s="583"/>
      <c r="AR9" s="583"/>
      <c r="AS9" s="583"/>
      <c r="AT9" s="583"/>
      <c r="AU9" s="583"/>
      <c r="AV9" s="583"/>
      <c r="AW9" s="583"/>
      <c r="AX9" s="583"/>
    </row>
    <row r="10" spans="1:50">
      <c r="A10" s="586"/>
      <c r="B10" s="1214" t="s">
        <v>1812</v>
      </c>
      <c r="C10" s="1215"/>
      <c r="D10" s="1211">
        <f t="shared" si="0"/>
        <v>1984</v>
      </c>
      <c r="E10" s="1212"/>
      <c r="F10" s="1211">
        <f t="shared" si="1"/>
        <v>1689</v>
      </c>
      <c r="G10" s="1212"/>
      <c r="H10" s="1211">
        <v>295</v>
      </c>
      <c r="I10" s="1212"/>
      <c r="J10" s="1211">
        <v>105</v>
      </c>
      <c r="K10" s="1212"/>
      <c r="L10" s="1211">
        <v>102</v>
      </c>
      <c r="M10" s="1212"/>
      <c r="N10" s="1219">
        <v>1482</v>
      </c>
      <c r="O10" s="1220"/>
      <c r="P10" s="184"/>
      <c r="Q10" s="184"/>
      <c r="R10" s="184"/>
      <c r="S10" s="184"/>
      <c r="T10" s="184"/>
      <c r="U10" s="184"/>
      <c r="V10" s="586"/>
      <c r="W10" s="586"/>
      <c r="X10" s="586"/>
      <c r="Y10" s="586"/>
      <c r="Z10" s="586"/>
      <c r="AA10" s="586"/>
      <c r="AB10" s="586"/>
      <c r="AC10" s="586"/>
      <c r="AD10" s="586"/>
      <c r="AE10" s="586"/>
      <c r="AF10" s="586"/>
      <c r="AG10" s="586"/>
      <c r="AH10" s="586"/>
      <c r="AI10" s="586"/>
      <c r="AJ10" s="583"/>
      <c r="AK10" s="583"/>
      <c r="AL10" s="583"/>
      <c r="AM10" s="583"/>
      <c r="AN10" s="583"/>
      <c r="AO10" s="583"/>
      <c r="AP10" s="583"/>
      <c r="AQ10" s="583"/>
      <c r="AR10" s="583"/>
      <c r="AS10" s="583"/>
      <c r="AT10" s="583"/>
      <c r="AU10" s="583"/>
      <c r="AV10" s="583"/>
      <c r="AW10" s="583"/>
      <c r="AX10" s="583"/>
    </row>
    <row r="11" spans="1:50">
      <c r="A11" s="586"/>
      <c r="B11" s="1214" t="s">
        <v>758</v>
      </c>
      <c r="C11" s="1215"/>
      <c r="D11" s="1211">
        <f t="shared" si="0"/>
        <v>1698</v>
      </c>
      <c r="E11" s="1212"/>
      <c r="F11" s="1211">
        <f t="shared" si="1"/>
        <v>1382</v>
      </c>
      <c r="G11" s="1212"/>
      <c r="H11" s="1211">
        <v>316</v>
      </c>
      <c r="I11" s="1212"/>
      <c r="J11" s="1211">
        <v>118</v>
      </c>
      <c r="K11" s="1212"/>
      <c r="L11" s="1211">
        <v>52</v>
      </c>
      <c r="M11" s="1212"/>
      <c r="N11" s="1219">
        <v>1212</v>
      </c>
      <c r="O11" s="1220"/>
      <c r="P11" s="184"/>
      <c r="Q11" s="184"/>
      <c r="R11" s="184"/>
      <c r="S11" s="184"/>
      <c r="T11" s="184"/>
      <c r="U11" s="184"/>
      <c r="V11" s="586"/>
      <c r="W11" s="586"/>
      <c r="X11" s="586"/>
      <c r="Y11" s="586"/>
      <c r="Z11" s="586"/>
      <c r="AA11" s="586"/>
      <c r="AB11" s="586"/>
      <c r="AC11" s="586"/>
      <c r="AD11" s="586"/>
      <c r="AE11" s="586"/>
      <c r="AF11" s="586"/>
      <c r="AG11" s="586"/>
      <c r="AH11" s="586"/>
      <c r="AI11" s="586"/>
      <c r="AJ11" s="583"/>
      <c r="AK11" s="583"/>
      <c r="AL11" s="583"/>
      <c r="AM11" s="583"/>
      <c r="AN11" s="583"/>
      <c r="AO11" s="583"/>
      <c r="AP11" s="583"/>
      <c r="AQ11" s="583"/>
      <c r="AR11" s="583"/>
      <c r="AS11" s="583"/>
      <c r="AT11" s="583"/>
      <c r="AU11" s="583"/>
      <c r="AV11" s="583"/>
      <c r="AW11" s="583"/>
      <c r="AX11" s="583"/>
    </row>
    <row r="12" spans="1:50">
      <c r="A12" s="586"/>
      <c r="B12" s="1225" t="s">
        <v>1457</v>
      </c>
      <c r="C12" s="1225"/>
      <c r="D12" s="1211">
        <f t="shared" si="0"/>
        <v>1423</v>
      </c>
      <c r="E12" s="1212"/>
      <c r="F12" s="1211">
        <f t="shared" si="1"/>
        <v>1105</v>
      </c>
      <c r="G12" s="1212"/>
      <c r="H12" s="1211">
        <v>318</v>
      </c>
      <c r="I12" s="1212"/>
      <c r="J12" s="1211">
        <v>99</v>
      </c>
      <c r="K12" s="1212"/>
      <c r="L12" s="1211">
        <v>111</v>
      </c>
      <c r="M12" s="1212"/>
      <c r="N12" s="1211">
        <v>895</v>
      </c>
      <c r="O12" s="1212"/>
      <c r="P12" s="184"/>
      <c r="Q12" s="184"/>
      <c r="R12" s="184"/>
      <c r="S12" s="184"/>
      <c r="T12" s="184"/>
      <c r="U12" s="184"/>
      <c r="V12" s="586"/>
      <c r="W12" s="586"/>
      <c r="X12" s="586"/>
      <c r="Y12" s="586"/>
      <c r="Z12" s="586"/>
      <c r="AA12" s="586"/>
      <c r="AB12" s="586"/>
      <c r="AC12" s="586"/>
      <c r="AD12" s="586"/>
      <c r="AE12" s="586"/>
      <c r="AF12" s="586"/>
      <c r="AG12" s="586"/>
      <c r="AH12" s="586"/>
      <c r="AI12" s="586"/>
      <c r="AJ12" s="583"/>
      <c r="AK12" s="583"/>
      <c r="AL12" s="583"/>
      <c r="AM12" s="583"/>
      <c r="AN12" s="583"/>
      <c r="AO12" s="583"/>
      <c r="AP12" s="583"/>
      <c r="AQ12" s="583"/>
      <c r="AR12" s="583"/>
      <c r="AS12" s="583"/>
      <c r="AT12" s="583"/>
      <c r="AU12" s="583"/>
      <c r="AV12" s="583"/>
      <c r="AW12" s="583"/>
      <c r="AX12" s="583"/>
    </row>
    <row r="13" spans="1:50">
      <c r="A13" s="586"/>
      <c r="B13" s="585" t="s">
        <v>495</v>
      </c>
      <c r="C13" s="592" t="s">
        <v>1037</v>
      </c>
      <c r="D13" s="593"/>
      <c r="E13" s="593"/>
      <c r="F13" s="593"/>
      <c r="G13" s="593"/>
      <c r="H13" s="593"/>
      <c r="I13" s="593"/>
      <c r="J13" s="593"/>
      <c r="K13" s="593"/>
      <c r="L13" s="593"/>
      <c r="M13" s="593"/>
      <c r="N13" s="593"/>
      <c r="O13" s="593"/>
      <c r="P13" s="593"/>
      <c r="Q13" s="593"/>
      <c r="R13" s="593"/>
      <c r="S13" s="593"/>
      <c r="T13" s="586"/>
      <c r="U13" s="586"/>
      <c r="V13" s="586"/>
      <c r="W13" s="586"/>
      <c r="X13" s="586"/>
      <c r="Y13" s="586"/>
      <c r="Z13" s="586"/>
      <c r="AA13" s="586"/>
      <c r="AB13" s="586"/>
      <c r="AC13" s="586"/>
      <c r="AD13" s="586"/>
      <c r="AE13" s="586"/>
      <c r="AF13" s="586"/>
      <c r="AG13" s="586"/>
      <c r="AH13" s="586"/>
      <c r="AI13" s="586"/>
      <c r="AJ13" s="583"/>
      <c r="AK13" s="583"/>
      <c r="AL13" s="583"/>
      <c r="AM13" s="583"/>
      <c r="AN13" s="583"/>
      <c r="AO13" s="583"/>
      <c r="AP13" s="583"/>
      <c r="AQ13" s="583"/>
      <c r="AR13" s="583"/>
      <c r="AS13" s="583"/>
      <c r="AT13" s="583"/>
      <c r="AU13" s="583"/>
      <c r="AV13" s="583"/>
      <c r="AW13" s="583"/>
      <c r="AX13" s="583"/>
    </row>
    <row r="14" spans="1:50">
      <c r="A14" s="586"/>
      <c r="B14" s="594"/>
      <c r="C14" s="594" t="s">
        <v>12</v>
      </c>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3"/>
      <c r="AK14" s="583"/>
      <c r="AL14" s="583"/>
      <c r="AM14" s="583"/>
      <c r="AN14" s="583"/>
      <c r="AO14" s="583"/>
      <c r="AP14" s="583"/>
      <c r="AQ14" s="583"/>
      <c r="AR14" s="583"/>
      <c r="AS14" s="583"/>
      <c r="AT14" s="583"/>
      <c r="AU14" s="583"/>
      <c r="AV14" s="583"/>
      <c r="AW14" s="583"/>
      <c r="AX14" s="583"/>
    </row>
    <row r="15" spans="1:50">
      <c r="A15" s="586"/>
      <c r="B15" s="594"/>
      <c r="C15" s="1234"/>
      <c r="D15" s="1234"/>
      <c r="E15" s="1234"/>
      <c r="F15" s="1234"/>
      <c r="G15" s="1234"/>
      <c r="H15" s="1234"/>
      <c r="I15" s="1234"/>
      <c r="J15" s="1234"/>
      <c r="K15" s="1234"/>
      <c r="L15" s="1234"/>
      <c r="M15" s="1234"/>
      <c r="N15" s="1234"/>
      <c r="O15" s="1234"/>
      <c r="P15" s="1234"/>
      <c r="Q15" s="1234"/>
      <c r="R15" s="586"/>
      <c r="S15" s="586"/>
      <c r="T15" s="586"/>
      <c r="U15" s="586"/>
      <c r="V15" s="586"/>
      <c r="W15" s="586"/>
      <c r="X15" s="586"/>
      <c r="Y15" s="586"/>
      <c r="Z15" s="586"/>
      <c r="AA15" s="586"/>
      <c r="AB15" s="586"/>
      <c r="AC15" s="586"/>
      <c r="AD15" s="586"/>
      <c r="AE15" s="586"/>
      <c r="AF15" s="586"/>
      <c r="AG15" s="586"/>
      <c r="AH15" s="586"/>
      <c r="AI15" s="586"/>
      <c r="AJ15" s="583"/>
      <c r="AK15" s="583"/>
      <c r="AL15" s="583"/>
      <c r="AM15" s="583"/>
      <c r="AN15" s="583"/>
      <c r="AO15" s="583"/>
      <c r="AP15" s="583"/>
      <c r="AQ15" s="583"/>
      <c r="AR15" s="583"/>
      <c r="AS15" s="583"/>
      <c r="AT15" s="583"/>
      <c r="AU15" s="583"/>
      <c r="AV15" s="583"/>
      <c r="AW15" s="583"/>
      <c r="AX15" s="583"/>
    </row>
    <row r="16" spans="1:50">
      <c r="A16" s="586"/>
      <c r="B16" s="594"/>
      <c r="C16" s="594"/>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3"/>
      <c r="AK16" s="583"/>
      <c r="AL16" s="583"/>
      <c r="AM16" s="583"/>
      <c r="AN16" s="583"/>
      <c r="AO16" s="583"/>
      <c r="AP16" s="583"/>
      <c r="AQ16" s="583"/>
      <c r="AR16" s="583"/>
      <c r="AS16" s="583"/>
      <c r="AT16" s="583"/>
      <c r="AU16" s="583"/>
      <c r="AV16" s="583"/>
      <c r="AW16" s="583"/>
      <c r="AX16" s="583"/>
    </row>
    <row r="17" spans="1:50">
      <c r="A17" s="586"/>
      <c r="B17" s="586"/>
      <c r="C17" s="586"/>
      <c r="D17" s="586"/>
      <c r="E17" s="586"/>
      <c r="F17" s="586"/>
      <c r="G17" s="586"/>
      <c r="H17" s="586"/>
      <c r="I17" s="586"/>
      <c r="J17" s="586"/>
      <c r="K17" s="586"/>
      <c r="L17" s="586"/>
      <c r="M17" s="586"/>
      <c r="N17" s="586"/>
      <c r="O17" s="586"/>
      <c r="P17" s="586" t="s">
        <v>555</v>
      </c>
      <c r="Q17" s="586"/>
      <c r="R17" s="586"/>
      <c r="S17" s="586"/>
      <c r="T17" s="586"/>
      <c r="U17" s="586"/>
      <c r="V17" s="586"/>
      <c r="W17" s="586"/>
      <c r="X17" s="586"/>
      <c r="Y17" s="586"/>
      <c r="Z17" s="586"/>
      <c r="AA17" s="586"/>
      <c r="AB17" s="586"/>
      <c r="AC17" s="586"/>
      <c r="AD17" s="586"/>
      <c r="AE17" s="586"/>
      <c r="AF17" s="586"/>
      <c r="AG17" s="586"/>
      <c r="AH17" s="586"/>
      <c r="AI17" s="586"/>
      <c r="AJ17" s="583"/>
      <c r="AK17" s="583"/>
      <c r="AL17" s="583"/>
      <c r="AM17" s="583"/>
      <c r="AN17" s="583"/>
      <c r="AO17" s="583"/>
      <c r="AP17" s="583"/>
      <c r="AQ17" s="583"/>
      <c r="AR17" s="583"/>
      <c r="AS17" s="583"/>
      <c r="AT17" s="583"/>
      <c r="AU17" s="583"/>
      <c r="AV17" s="583"/>
      <c r="AW17" s="583"/>
      <c r="AX17" s="583"/>
    </row>
    <row r="18" spans="1:50" ht="26.25" customHeight="1">
      <c r="A18" s="580" t="s">
        <v>1573</v>
      </c>
      <c r="B18" s="581"/>
      <c r="C18" s="581"/>
      <c r="D18" s="581"/>
      <c r="E18" s="581"/>
      <c r="F18" s="581"/>
      <c r="G18" s="581"/>
      <c r="H18" s="581"/>
      <c r="I18" s="581"/>
      <c r="J18" s="581"/>
      <c r="K18" s="581"/>
      <c r="L18" s="581"/>
      <c r="M18" s="581"/>
      <c r="N18" s="581"/>
      <c r="O18" s="581"/>
      <c r="P18" s="581"/>
      <c r="Q18" s="581"/>
      <c r="R18" s="581"/>
      <c r="S18" s="581"/>
      <c r="T18" s="581"/>
      <c r="U18" s="581"/>
      <c r="V18" s="581"/>
      <c r="W18" s="581"/>
      <c r="X18" s="582"/>
      <c r="Y18" s="582"/>
      <c r="Z18" s="582"/>
      <c r="AA18" s="582"/>
      <c r="AB18" s="582"/>
      <c r="AC18" s="582"/>
      <c r="AD18" s="582"/>
      <c r="AE18" s="582"/>
      <c r="AF18" s="582"/>
      <c r="AG18" s="582"/>
      <c r="AH18" s="582"/>
      <c r="AI18" s="582"/>
      <c r="AJ18" s="583"/>
      <c r="AK18" s="583"/>
      <c r="AL18" s="583"/>
      <c r="AM18" s="583"/>
      <c r="AN18" s="583"/>
      <c r="AO18" s="583"/>
      <c r="AP18" s="583"/>
      <c r="AQ18" s="583"/>
      <c r="AR18" s="583"/>
      <c r="AS18" s="583"/>
      <c r="AT18" s="583"/>
      <c r="AU18" s="583"/>
      <c r="AV18" s="583"/>
      <c r="AW18" s="583"/>
      <c r="AX18" s="583"/>
    </row>
    <row r="19" spans="1:50" ht="14.25">
      <c r="A19" s="584"/>
      <c r="B19" s="1236" t="s">
        <v>87</v>
      </c>
      <c r="C19" s="1236"/>
      <c r="D19" s="1236"/>
      <c r="E19" s="1236"/>
      <c r="F19" s="1236"/>
      <c r="G19" s="1236"/>
      <c r="H19" s="1236"/>
      <c r="I19" s="1236"/>
      <c r="J19" s="1236"/>
      <c r="K19" s="1236"/>
      <c r="L19" s="586"/>
      <c r="M19" s="586"/>
      <c r="N19" s="586"/>
      <c r="O19" s="594"/>
      <c r="P19" s="586"/>
      <c r="Q19" s="586"/>
      <c r="R19" s="586"/>
      <c r="S19" s="586"/>
      <c r="T19" s="586"/>
      <c r="U19" s="586"/>
      <c r="V19" s="586"/>
      <c r="W19" s="586"/>
      <c r="X19" s="586"/>
      <c r="Y19" s="586"/>
      <c r="Z19" s="586"/>
      <c r="AA19" s="586"/>
      <c r="AB19" s="586"/>
      <c r="AC19" s="586"/>
      <c r="AD19" s="586"/>
      <c r="AE19" s="586"/>
      <c r="AF19" s="586"/>
      <c r="AG19" s="586"/>
      <c r="AH19" s="586"/>
      <c r="AI19" s="586"/>
      <c r="AJ19" s="583"/>
      <c r="AK19" s="583"/>
      <c r="AL19" s="583"/>
      <c r="AM19" s="583"/>
      <c r="AN19" s="583"/>
      <c r="AO19" s="583"/>
      <c r="AP19" s="583"/>
      <c r="AQ19" s="583"/>
      <c r="AR19" s="583"/>
      <c r="AS19" s="583"/>
      <c r="AT19" s="583"/>
      <c r="AU19" s="583"/>
      <c r="AV19" s="583"/>
      <c r="AW19" s="583"/>
      <c r="AX19" s="583"/>
    </row>
    <row r="20" spans="1:50">
      <c r="A20" s="586"/>
      <c r="B20" s="1225" t="s">
        <v>1824</v>
      </c>
      <c r="C20" s="1225"/>
      <c r="D20" s="1225" t="s">
        <v>1900</v>
      </c>
      <c r="E20" s="1225"/>
      <c r="F20" s="1225"/>
      <c r="G20" s="1225"/>
      <c r="H20" s="1225"/>
      <c r="I20" s="1225"/>
      <c r="J20" s="1225"/>
      <c r="K20" s="1225"/>
      <c r="L20" s="589"/>
      <c r="M20" s="589"/>
      <c r="N20" s="589"/>
      <c r="O20" s="589"/>
      <c r="P20" s="589"/>
      <c r="Q20" s="589"/>
      <c r="R20" s="589"/>
      <c r="S20" s="589"/>
      <c r="T20" s="589"/>
      <c r="U20" s="589"/>
      <c r="V20" s="586"/>
      <c r="W20" s="586"/>
      <c r="X20" s="586"/>
      <c r="Y20" s="586"/>
      <c r="Z20" s="586"/>
      <c r="AA20" s="586"/>
      <c r="AB20" s="586"/>
      <c r="AC20" s="586"/>
      <c r="AD20" s="586"/>
      <c r="AE20" s="586"/>
      <c r="AF20" s="586"/>
      <c r="AG20" s="586"/>
      <c r="AH20" s="586"/>
      <c r="AI20" s="586"/>
      <c r="AJ20" s="583"/>
      <c r="AK20" s="583"/>
      <c r="AL20" s="583"/>
      <c r="AM20" s="583"/>
      <c r="AN20" s="583"/>
      <c r="AO20" s="583"/>
      <c r="AP20" s="583"/>
      <c r="AQ20" s="583"/>
      <c r="AR20" s="583"/>
      <c r="AS20" s="583"/>
      <c r="AT20" s="583"/>
      <c r="AU20" s="583"/>
      <c r="AV20" s="583"/>
      <c r="AW20" s="583"/>
      <c r="AX20" s="583"/>
    </row>
    <row r="21" spans="1:50">
      <c r="A21" s="586"/>
      <c r="B21" s="1225"/>
      <c r="C21" s="1225"/>
      <c r="D21" s="1225" t="s">
        <v>460</v>
      </c>
      <c r="E21" s="1225"/>
      <c r="F21" s="1225" t="s">
        <v>1393</v>
      </c>
      <c r="G21" s="1225"/>
      <c r="H21" s="1225" t="s">
        <v>1394</v>
      </c>
      <c r="I21" s="1225"/>
      <c r="J21" s="1225" t="s">
        <v>1420</v>
      </c>
      <c r="K21" s="1225"/>
      <c r="L21" s="589"/>
      <c r="M21" s="589"/>
      <c r="N21" s="589"/>
      <c r="O21" s="589"/>
      <c r="P21" s="589"/>
      <c r="Q21" s="589"/>
      <c r="R21" s="589"/>
      <c r="S21" s="589"/>
      <c r="T21" s="589"/>
      <c r="U21" s="589"/>
      <c r="V21" s="586"/>
      <c r="W21" s="586"/>
      <c r="X21" s="586"/>
      <c r="Y21" s="586"/>
      <c r="Z21" s="586"/>
      <c r="AA21" s="586"/>
      <c r="AB21" s="586"/>
      <c r="AC21" s="586"/>
      <c r="AD21" s="586"/>
      <c r="AE21" s="586"/>
      <c r="AF21" s="586"/>
      <c r="AG21" s="586"/>
      <c r="AH21" s="586"/>
      <c r="AI21" s="586"/>
      <c r="AJ21" s="583"/>
      <c r="AK21" s="583"/>
      <c r="AL21" s="583"/>
      <c r="AM21" s="583"/>
      <c r="AN21" s="583"/>
      <c r="AO21" s="583"/>
      <c r="AP21" s="583"/>
      <c r="AQ21" s="583"/>
      <c r="AR21" s="583"/>
      <c r="AS21" s="583"/>
      <c r="AT21" s="583"/>
      <c r="AU21" s="583"/>
      <c r="AV21" s="583"/>
      <c r="AW21" s="583"/>
      <c r="AX21" s="583"/>
    </row>
    <row r="22" spans="1:50">
      <c r="A22" s="586"/>
      <c r="B22" s="1225"/>
      <c r="C22" s="1225"/>
      <c r="D22" s="1225"/>
      <c r="E22" s="1225"/>
      <c r="F22" s="1225"/>
      <c r="G22" s="1225"/>
      <c r="H22" s="1225"/>
      <c r="I22" s="1225"/>
      <c r="J22" s="1225"/>
      <c r="K22" s="1225"/>
      <c r="L22" s="589"/>
      <c r="M22" s="589"/>
      <c r="N22" s="589"/>
      <c r="O22" s="589"/>
      <c r="P22" s="589"/>
      <c r="Q22" s="589"/>
      <c r="R22" s="589"/>
      <c r="S22" s="589"/>
      <c r="T22" s="589"/>
      <c r="U22" s="589"/>
      <c r="V22" s="586"/>
      <c r="W22" s="586"/>
      <c r="X22" s="586"/>
      <c r="Y22" s="586"/>
      <c r="Z22" s="586"/>
      <c r="AA22" s="586"/>
      <c r="AB22" s="586"/>
      <c r="AC22" s="586"/>
      <c r="AD22" s="586"/>
      <c r="AE22" s="586"/>
      <c r="AF22" s="586"/>
      <c r="AG22" s="586"/>
      <c r="AH22" s="586"/>
      <c r="AI22" s="586"/>
      <c r="AJ22" s="583"/>
      <c r="AK22" s="583"/>
      <c r="AL22" s="583"/>
      <c r="AM22" s="583"/>
      <c r="AN22" s="583"/>
      <c r="AO22" s="583"/>
      <c r="AP22" s="583"/>
      <c r="AQ22" s="583"/>
      <c r="AR22" s="583"/>
      <c r="AS22" s="583"/>
      <c r="AT22" s="583"/>
      <c r="AU22" s="583"/>
      <c r="AV22" s="583"/>
      <c r="AW22" s="583"/>
      <c r="AX22" s="583"/>
    </row>
    <row r="23" spans="1:50">
      <c r="A23" s="586"/>
      <c r="B23" s="1214" t="s">
        <v>1005</v>
      </c>
      <c r="C23" s="1215"/>
      <c r="D23" s="1237">
        <v>2416.0500000000002</v>
      </c>
      <c r="E23" s="1237"/>
      <c r="F23" s="1237">
        <v>2277.56</v>
      </c>
      <c r="G23" s="1237"/>
      <c r="H23" s="1237">
        <v>132.26</v>
      </c>
      <c r="I23" s="1237"/>
      <c r="J23" s="1237">
        <v>6.83</v>
      </c>
      <c r="K23" s="1237"/>
      <c r="L23" s="185"/>
      <c r="M23" s="185"/>
      <c r="N23" s="185"/>
      <c r="O23" s="185"/>
      <c r="P23" s="185"/>
      <c r="Q23" s="185"/>
      <c r="R23" s="185"/>
      <c r="S23" s="185"/>
      <c r="T23" s="185"/>
      <c r="U23" s="185"/>
      <c r="V23" s="586"/>
      <c r="W23" s="586"/>
      <c r="X23" s="586"/>
      <c r="Y23" s="586"/>
      <c r="Z23" s="586"/>
      <c r="AA23" s="586"/>
      <c r="AB23" s="586"/>
      <c r="AC23" s="586"/>
      <c r="AD23" s="586"/>
      <c r="AE23" s="586"/>
      <c r="AF23" s="586"/>
      <c r="AG23" s="586"/>
      <c r="AH23" s="586"/>
      <c r="AI23" s="586"/>
      <c r="AJ23" s="583"/>
      <c r="AK23" s="583"/>
      <c r="AL23" s="583"/>
      <c r="AM23" s="583"/>
      <c r="AN23" s="583"/>
      <c r="AO23" s="583"/>
      <c r="AP23" s="583"/>
      <c r="AQ23" s="583"/>
      <c r="AR23" s="583"/>
      <c r="AS23" s="583"/>
      <c r="AT23" s="583"/>
      <c r="AU23" s="583"/>
      <c r="AV23" s="583"/>
      <c r="AW23" s="583"/>
      <c r="AX23" s="583"/>
    </row>
    <row r="24" spans="1:50">
      <c r="A24" s="586"/>
      <c r="B24" s="1214" t="s">
        <v>1006</v>
      </c>
      <c r="C24" s="1215"/>
      <c r="D24" s="1237">
        <v>2222.38</v>
      </c>
      <c r="E24" s="1237"/>
      <c r="F24" s="1237">
        <v>2092.3200000000002</v>
      </c>
      <c r="G24" s="1237"/>
      <c r="H24" s="1237">
        <v>121.6</v>
      </c>
      <c r="I24" s="1237"/>
      <c r="J24" s="1237">
        <v>8.4600000000000009</v>
      </c>
      <c r="K24" s="1237"/>
      <c r="L24" s="185"/>
      <c r="M24" s="185"/>
      <c r="N24" s="185"/>
      <c r="O24" s="185"/>
      <c r="P24" s="185"/>
      <c r="Q24" s="185"/>
      <c r="R24" s="185"/>
      <c r="S24" s="185"/>
      <c r="T24" s="185"/>
      <c r="U24" s="185"/>
      <c r="V24" s="586"/>
      <c r="W24" s="586"/>
      <c r="X24" s="586"/>
      <c r="Y24" s="586"/>
      <c r="Z24" s="586"/>
      <c r="AA24" s="586"/>
      <c r="AB24" s="586"/>
      <c r="AC24" s="586"/>
      <c r="AD24" s="586"/>
      <c r="AE24" s="586"/>
      <c r="AF24" s="586"/>
      <c r="AG24" s="586"/>
      <c r="AH24" s="586"/>
      <c r="AI24" s="586"/>
      <c r="AJ24" s="583"/>
      <c r="AK24" s="583"/>
      <c r="AL24" s="583"/>
      <c r="AM24" s="583"/>
      <c r="AN24" s="583"/>
      <c r="AO24" s="583"/>
      <c r="AP24" s="583"/>
      <c r="AQ24" s="583"/>
      <c r="AR24" s="583"/>
      <c r="AS24" s="583"/>
      <c r="AT24" s="583"/>
      <c r="AU24" s="583"/>
      <c r="AV24" s="583"/>
      <c r="AW24" s="583"/>
      <c r="AX24" s="583"/>
    </row>
    <row r="25" spans="1:50">
      <c r="A25" s="586"/>
      <c r="B25" s="1214" t="s">
        <v>1812</v>
      </c>
      <c r="C25" s="1215"/>
      <c r="D25" s="1237">
        <v>2140.09</v>
      </c>
      <c r="E25" s="1237"/>
      <c r="F25" s="1237">
        <v>2024.32</v>
      </c>
      <c r="G25" s="1237"/>
      <c r="H25" s="1237">
        <v>109.54</v>
      </c>
      <c r="I25" s="1237"/>
      <c r="J25" s="1237">
        <v>6.23</v>
      </c>
      <c r="K25" s="1237"/>
      <c r="L25" s="185"/>
      <c r="M25" s="185"/>
      <c r="N25" s="185"/>
      <c r="O25" s="185"/>
      <c r="P25" s="185"/>
      <c r="Q25" s="185"/>
      <c r="R25" s="185"/>
      <c r="S25" s="185"/>
      <c r="T25" s="185"/>
      <c r="U25" s="185"/>
      <c r="V25" s="586"/>
      <c r="W25" s="586"/>
      <c r="X25" s="586"/>
      <c r="Y25" s="586"/>
      <c r="Z25" s="586"/>
      <c r="AA25" s="586"/>
      <c r="AB25" s="586"/>
      <c r="AC25" s="586"/>
      <c r="AD25" s="586"/>
      <c r="AE25" s="586"/>
      <c r="AF25" s="586"/>
      <c r="AG25" s="586"/>
      <c r="AH25" s="586"/>
      <c r="AI25" s="586"/>
      <c r="AJ25" s="583"/>
      <c r="AK25" s="583"/>
      <c r="AL25" s="583"/>
      <c r="AM25" s="583"/>
      <c r="AN25" s="583"/>
      <c r="AO25" s="583"/>
      <c r="AP25" s="583"/>
      <c r="AQ25" s="583"/>
      <c r="AR25" s="583"/>
      <c r="AS25" s="583"/>
      <c r="AT25" s="583"/>
      <c r="AU25" s="583"/>
      <c r="AV25" s="583"/>
      <c r="AW25" s="583"/>
      <c r="AX25" s="583"/>
    </row>
    <row r="26" spans="1:50">
      <c r="A26" s="586"/>
      <c r="B26" s="1214" t="s">
        <v>758</v>
      </c>
      <c r="C26" s="1215"/>
      <c r="D26" s="1237">
        <v>1902.12</v>
      </c>
      <c r="E26" s="1237"/>
      <c r="F26" s="1237">
        <v>1815.86</v>
      </c>
      <c r="G26" s="1237"/>
      <c r="H26" s="1237">
        <v>81.09</v>
      </c>
      <c r="I26" s="1237"/>
      <c r="J26" s="1237">
        <v>5.17</v>
      </c>
      <c r="K26" s="1237"/>
      <c r="L26" s="185"/>
      <c r="M26" s="185"/>
      <c r="N26" s="185"/>
      <c r="O26" s="185"/>
      <c r="P26" s="185"/>
      <c r="Q26" s="185"/>
      <c r="R26" s="185"/>
      <c r="S26" s="185"/>
      <c r="T26" s="185"/>
      <c r="U26" s="185"/>
      <c r="V26" s="586"/>
      <c r="W26" s="586"/>
      <c r="X26" s="586"/>
      <c r="Y26" s="586"/>
      <c r="Z26" s="586"/>
      <c r="AA26" s="586"/>
      <c r="AB26" s="586"/>
      <c r="AC26" s="586"/>
      <c r="AD26" s="586"/>
      <c r="AE26" s="586"/>
      <c r="AF26" s="586"/>
      <c r="AG26" s="586"/>
      <c r="AH26" s="586"/>
      <c r="AI26" s="586"/>
      <c r="AJ26" s="583"/>
      <c r="AK26" s="583"/>
      <c r="AL26" s="583"/>
      <c r="AM26" s="583"/>
      <c r="AN26" s="583"/>
      <c r="AO26" s="583"/>
      <c r="AP26" s="583"/>
      <c r="AQ26" s="583"/>
      <c r="AR26" s="583"/>
      <c r="AS26" s="583"/>
      <c r="AT26" s="583"/>
      <c r="AU26" s="583"/>
      <c r="AV26" s="583"/>
      <c r="AW26" s="583"/>
      <c r="AX26" s="583"/>
    </row>
    <row r="27" spans="1:50">
      <c r="A27" s="586"/>
      <c r="B27" s="1214" t="s">
        <v>1457</v>
      </c>
      <c r="C27" s="1215"/>
      <c r="D27" s="1233">
        <v>2216</v>
      </c>
      <c r="E27" s="1233"/>
      <c r="F27" s="1233">
        <v>2128</v>
      </c>
      <c r="G27" s="1233"/>
      <c r="H27" s="1233">
        <v>83</v>
      </c>
      <c r="I27" s="1233"/>
      <c r="J27" s="1233">
        <v>4</v>
      </c>
      <c r="K27" s="1233"/>
      <c r="L27" s="185"/>
      <c r="M27" s="185"/>
      <c r="N27" s="185"/>
      <c r="O27" s="185"/>
      <c r="P27" s="185"/>
      <c r="Q27" s="185"/>
      <c r="R27" s="185"/>
      <c r="S27" s="185"/>
      <c r="T27" s="185"/>
      <c r="U27" s="185"/>
      <c r="V27" s="586"/>
      <c r="W27" s="586"/>
      <c r="X27" s="586"/>
      <c r="Y27" s="586"/>
      <c r="Z27" s="586"/>
      <c r="AA27" s="586"/>
      <c r="AB27" s="586"/>
      <c r="AC27" s="586"/>
      <c r="AD27" s="586"/>
      <c r="AE27" s="586"/>
      <c r="AF27" s="586"/>
      <c r="AG27" s="586"/>
      <c r="AH27" s="586"/>
      <c r="AI27" s="586"/>
      <c r="AJ27" s="583"/>
      <c r="AK27" s="583"/>
      <c r="AL27" s="583"/>
      <c r="AM27" s="583"/>
      <c r="AN27" s="583"/>
      <c r="AO27" s="583"/>
      <c r="AP27" s="583"/>
      <c r="AQ27" s="583"/>
      <c r="AR27" s="583"/>
      <c r="AS27" s="583"/>
      <c r="AT27" s="583"/>
      <c r="AU27" s="583"/>
      <c r="AV27" s="583"/>
      <c r="AW27" s="583"/>
      <c r="AX27" s="583"/>
    </row>
    <row r="28" spans="1:50">
      <c r="A28" s="586"/>
      <c r="B28" s="585" t="s">
        <v>495</v>
      </c>
      <c r="C28" s="592" t="s">
        <v>1037</v>
      </c>
      <c r="D28" s="593"/>
      <c r="E28" s="593"/>
      <c r="F28" s="593"/>
      <c r="G28" s="593"/>
      <c r="H28" s="593"/>
      <c r="I28" s="593"/>
      <c r="J28" s="593"/>
      <c r="K28" s="593"/>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3"/>
      <c r="AK28" s="583"/>
      <c r="AL28" s="583"/>
      <c r="AM28" s="583"/>
      <c r="AN28" s="583"/>
      <c r="AO28" s="583"/>
      <c r="AP28" s="583"/>
      <c r="AQ28" s="583"/>
      <c r="AR28" s="583"/>
      <c r="AS28" s="583"/>
      <c r="AT28" s="583"/>
      <c r="AU28" s="583"/>
      <c r="AV28" s="583"/>
      <c r="AW28" s="583"/>
      <c r="AX28" s="583"/>
    </row>
    <row r="29" spans="1:50">
      <c r="A29" s="586"/>
      <c r="B29" s="594"/>
      <c r="C29" s="594"/>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3"/>
      <c r="AK29" s="583"/>
      <c r="AL29" s="583"/>
      <c r="AM29" s="583"/>
      <c r="AN29" s="583"/>
      <c r="AO29" s="583"/>
      <c r="AP29" s="583"/>
      <c r="AQ29" s="583"/>
      <c r="AR29" s="583"/>
      <c r="AS29" s="583"/>
      <c r="AT29" s="583"/>
      <c r="AU29" s="583"/>
      <c r="AV29" s="583"/>
      <c r="AW29" s="583"/>
      <c r="AX29" s="583"/>
    </row>
    <row r="30" spans="1:50">
      <c r="A30" s="586"/>
      <c r="B30" s="594"/>
      <c r="C30" s="1234"/>
      <c r="D30" s="1234"/>
      <c r="E30" s="1234"/>
      <c r="F30" s="1234"/>
      <c r="G30" s="1234"/>
      <c r="H30" s="1234"/>
      <c r="I30" s="1234"/>
      <c r="J30" s="1234"/>
      <c r="K30" s="1234"/>
      <c r="L30" s="1234"/>
      <c r="M30" s="1234"/>
      <c r="N30" s="1234"/>
      <c r="O30" s="1234"/>
      <c r="P30" s="1234"/>
      <c r="Q30" s="586"/>
      <c r="R30" s="586"/>
      <c r="S30" s="586"/>
      <c r="T30" s="586"/>
      <c r="U30" s="586"/>
      <c r="V30" s="586"/>
      <c r="W30" s="586"/>
      <c r="X30" s="586"/>
      <c r="Y30" s="586"/>
      <c r="Z30" s="586"/>
      <c r="AA30" s="586"/>
      <c r="AB30" s="586"/>
      <c r="AC30" s="586"/>
      <c r="AD30" s="586"/>
      <c r="AE30" s="586"/>
      <c r="AF30" s="586"/>
      <c r="AG30" s="586"/>
      <c r="AH30" s="586"/>
      <c r="AI30" s="586"/>
      <c r="AJ30" s="583"/>
      <c r="AK30" s="583"/>
      <c r="AL30" s="583"/>
      <c r="AM30" s="583"/>
      <c r="AN30" s="583"/>
      <c r="AO30" s="583"/>
      <c r="AP30" s="583"/>
      <c r="AQ30" s="583"/>
      <c r="AR30" s="583"/>
      <c r="AS30" s="583"/>
      <c r="AT30" s="583"/>
      <c r="AU30" s="583"/>
      <c r="AV30" s="583"/>
      <c r="AW30" s="583"/>
      <c r="AX30" s="583"/>
    </row>
    <row r="31" spans="1:50">
      <c r="A31" s="586"/>
      <c r="B31" s="594"/>
      <c r="C31" s="594"/>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3"/>
      <c r="AK31" s="583"/>
      <c r="AL31" s="583"/>
      <c r="AM31" s="583"/>
      <c r="AN31" s="583"/>
      <c r="AO31" s="583"/>
      <c r="AP31" s="583"/>
      <c r="AQ31" s="583"/>
      <c r="AR31" s="583"/>
      <c r="AS31" s="583"/>
      <c r="AT31" s="583"/>
      <c r="AU31" s="583"/>
      <c r="AV31" s="583"/>
      <c r="AW31" s="583"/>
      <c r="AX31" s="583"/>
    </row>
    <row r="32" spans="1:50">
      <c r="A32" s="586"/>
      <c r="B32" s="586"/>
      <c r="C32" s="586"/>
      <c r="D32" s="586"/>
      <c r="E32" s="586"/>
      <c r="F32" s="586"/>
      <c r="G32" s="586"/>
      <c r="H32" s="586"/>
      <c r="I32" s="586"/>
      <c r="J32" s="586"/>
      <c r="K32" s="586"/>
      <c r="L32" s="593"/>
      <c r="M32" s="593"/>
      <c r="N32" s="593"/>
      <c r="O32" s="593"/>
      <c r="P32" s="593"/>
      <c r="Q32" s="593"/>
      <c r="R32" s="593"/>
      <c r="S32" s="593"/>
      <c r="T32" s="586"/>
      <c r="U32" s="586"/>
      <c r="V32" s="586"/>
      <c r="W32" s="586"/>
      <c r="X32" s="586"/>
      <c r="Y32" s="586"/>
      <c r="Z32" s="586"/>
      <c r="AA32" s="586"/>
      <c r="AB32" s="586"/>
      <c r="AC32" s="586"/>
      <c r="AD32" s="586"/>
      <c r="AE32" s="586"/>
      <c r="AF32" s="586"/>
      <c r="AG32" s="586"/>
      <c r="AH32" s="586"/>
      <c r="AI32" s="586"/>
      <c r="AJ32" s="583"/>
      <c r="AK32" s="583"/>
      <c r="AL32" s="583"/>
      <c r="AM32" s="583"/>
      <c r="AN32" s="583"/>
      <c r="AO32" s="583"/>
      <c r="AP32" s="583"/>
      <c r="AQ32" s="583"/>
      <c r="AR32" s="583"/>
      <c r="AS32" s="583"/>
      <c r="AT32" s="583"/>
      <c r="AU32" s="583"/>
      <c r="AV32" s="583"/>
      <c r="AW32" s="583"/>
      <c r="AX32" s="583"/>
    </row>
    <row r="33" spans="1:50" ht="26.25" customHeight="1">
      <c r="A33" s="580" t="s">
        <v>13</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83"/>
      <c r="AF33" s="583"/>
      <c r="AG33" s="583"/>
      <c r="AH33" s="583"/>
      <c r="AI33" s="583"/>
      <c r="AJ33" s="583"/>
      <c r="AK33" s="583"/>
      <c r="AL33" s="583"/>
      <c r="AM33" s="583"/>
      <c r="AN33" s="583"/>
      <c r="AO33" s="583"/>
      <c r="AP33" s="583"/>
      <c r="AQ33" s="583"/>
      <c r="AR33" s="583"/>
      <c r="AS33" s="583"/>
      <c r="AT33" s="583"/>
      <c r="AU33" s="583"/>
      <c r="AV33" s="583"/>
      <c r="AW33" s="583"/>
      <c r="AX33" s="583"/>
    </row>
    <row r="34" spans="1:50">
      <c r="A34" s="586"/>
      <c r="B34" s="1235" t="s">
        <v>959</v>
      </c>
      <c r="C34" s="1235"/>
      <c r="D34" s="1235"/>
      <c r="E34" s="1235"/>
      <c r="F34" s="1235"/>
      <c r="G34" s="1235"/>
      <c r="H34" s="1235"/>
      <c r="I34" s="1235"/>
      <c r="J34" s="1235"/>
      <c r="K34" s="1235"/>
      <c r="L34" s="1235"/>
      <c r="M34" s="1235"/>
      <c r="N34" s="1235"/>
      <c r="O34" s="1235"/>
      <c r="P34" s="1235"/>
      <c r="Q34" s="1235"/>
      <c r="R34" s="1235"/>
      <c r="S34" s="1235"/>
      <c r="T34" s="592"/>
      <c r="U34" s="592"/>
      <c r="V34" s="586"/>
      <c r="W34" s="586"/>
      <c r="X34" s="586"/>
      <c r="Y34" s="586"/>
      <c r="Z34" s="586"/>
      <c r="AA34" s="586"/>
      <c r="AB34" s="586"/>
      <c r="AC34" s="586"/>
      <c r="AD34" s="586"/>
      <c r="AE34" s="583"/>
      <c r="AF34" s="583"/>
      <c r="AG34" s="583"/>
      <c r="AH34" s="583"/>
      <c r="AI34" s="583"/>
      <c r="AJ34" s="583"/>
      <c r="AK34" s="583"/>
      <c r="AL34" s="583"/>
      <c r="AM34" s="583"/>
      <c r="AN34" s="583"/>
      <c r="AO34" s="583"/>
      <c r="AP34" s="583"/>
      <c r="AQ34" s="583"/>
      <c r="AR34" s="583"/>
      <c r="AS34" s="583"/>
      <c r="AT34" s="583"/>
      <c r="AU34" s="583"/>
      <c r="AV34" s="583"/>
      <c r="AW34" s="583"/>
      <c r="AX34" s="583"/>
    </row>
    <row r="35" spans="1:50">
      <c r="A35" s="586"/>
      <c r="B35" s="1236" t="s">
        <v>960</v>
      </c>
      <c r="C35" s="1236"/>
      <c r="D35" s="1236"/>
      <c r="E35" s="1236"/>
      <c r="F35" s="1236"/>
      <c r="G35" s="1236"/>
      <c r="H35" s="1236"/>
      <c r="I35" s="1236"/>
      <c r="J35" s="1236"/>
      <c r="K35" s="1236"/>
      <c r="L35" s="1236"/>
      <c r="M35" s="1236"/>
      <c r="N35" s="1236"/>
      <c r="O35" s="1236"/>
      <c r="P35" s="1236"/>
      <c r="Q35" s="1236"/>
      <c r="R35" s="1236"/>
      <c r="S35" s="1236"/>
      <c r="T35" s="592"/>
      <c r="U35" s="592"/>
      <c r="V35" s="586"/>
      <c r="W35" s="586"/>
      <c r="X35" s="586"/>
      <c r="Y35" s="586"/>
      <c r="Z35" s="586"/>
      <c r="AA35" s="586"/>
      <c r="AB35" s="586"/>
      <c r="AC35" s="586"/>
      <c r="AD35" s="586"/>
      <c r="AE35" s="583"/>
      <c r="AF35" s="583"/>
      <c r="AG35" s="583"/>
      <c r="AH35" s="583"/>
      <c r="AI35" s="583"/>
      <c r="AJ35" s="583"/>
      <c r="AK35" s="583"/>
      <c r="AL35" s="583"/>
      <c r="AM35" s="583"/>
      <c r="AN35" s="583"/>
      <c r="AO35" s="583"/>
      <c r="AP35" s="583"/>
      <c r="AQ35" s="583"/>
      <c r="AR35" s="583"/>
      <c r="AS35" s="583"/>
      <c r="AT35" s="583"/>
      <c r="AU35" s="583"/>
      <c r="AV35" s="583"/>
      <c r="AW35" s="583"/>
      <c r="AX35" s="583"/>
    </row>
    <row r="36" spans="1:50" ht="18.75" customHeight="1">
      <c r="A36" s="586"/>
      <c r="B36" s="1227" t="s">
        <v>1957</v>
      </c>
      <c r="C36" s="1228"/>
      <c r="D36" s="1227" t="s">
        <v>1820</v>
      </c>
      <c r="E36" s="1228"/>
      <c r="F36" s="1231" t="s">
        <v>961</v>
      </c>
      <c r="G36" s="1231"/>
      <c r="H36" s="1224" t="s">
        <v>962</v>
      </c>
      <c r="I36" s="1224"/>
      <c r="J36" s="1224" t="s">
        <v>963</v>
      </c>
      <c r="K36" s="1224"/>
      <c r="L36" s="1224" t="s">
        <v>964</v>
      </c>
      <c r="M36" s="1224"/>
      <c r="N36" s="1225" t="s">
        <v>965</v>
      </c>
      <c r="O36" s="1225"/>
      <c r="P36" s="1225" t="s">
        <v>966</v>
      </c>
      <c r="Q36" s="1225"/>
      <c r="R36" s="1224" t="s">
        <v>967</v>
      </c>
      <c r="S36" s="1225"/>
      <c r="T36" s="1226"/>
      <c r="U36" s="1226"/>
      <c r="V36" s="592"/>
      <c r="W36" s="596"/>
      <c r="X36" s="586"/>
      <c r="Y36" s="586"/>
      <c r="Z36" s="586"/>
      <c r="AA36" s="586"/>
      <c r="AB36" s="586"/>
      <c r="AC36" s="586"/>
      <c r="AD36" s="586"/>
      <c r="AE36" s="583"/>
      <c r="AF36" s="583"/>
      <c r="AG36" s="583"/>
      <c r="AH36" s="583"/>
      <c r="AI36" s="583"/>
      <c r="AJ36" s="583"/>
      <c r="AK36" s="583"/>
      <c r="AL36" s="583"/>
      <c r="AM36" s="583"/>
      <c r="AN36" s="583"/>
      <c r="AO36" s="583"/>
      <c r="AP36" s="583"/>
      <c r="AQ36" s="583"/>
      <c r="AR36" s="583"/>
      <c r="AS36" s="583"/>
      <c r="AT36" s="583"/>
      <c r="AU36" s="583"/>
      <c r="AV36" s="583"/>
      <c r="AW36" s="583"/>
      <c r="AX36" s="583"/>
    </row>
    <row r="37" spans="1:50" ht="18.75" customHeight="1">
      <c r="A37" s="586"/>
      <c r="B37" s="1229"/>
      <c r="C37" s="1230"/>
      <c r="D37" s="1229"/>
      <c r="E37" s="1230"/>
      <c r="F37" s="1232"/>
      <c r="G37" s="1232"/>
      <c r="H37" s="1224"/>
      <c r="I37" s="1224"/>
      <c r="J37" s="1224"/>
      <c r="K37" s="1224"/>
      <c r="L37" s="1224"/>
      <c r="M37" s="1224"/>
      <c r="N37" s="1225"/>
      <c r="O37" s="1225"/>
      <c r="P37" s="1225"/>
      <c r="Q37" s="1225"/>
      <c r="R37" s="1225"/>
      <c r="S37" s="1225"/>
      <c r="T37" s="1226"/>
      <c r="U37" s="1226"/>
      <c r="V37" s="592"/>
      <c r="W37" s="596"/>
      <c r="X37" s="586"/>
      <c r="Y37" s="586"/>
      <c r="Z37" s="586"/>
      <c r="AA37" s="586"/>
      <c r="AB37" s="586"/>
      <c r="AC37" s="586"/>
      <c r="AD37" s="586"/>
      <c r="AE37" s="583"/>
      <c r="AF37" s="583"/>
      <c r="AG37" s="583"/>
      <c r="AH37" s="583"/>
      <c r="AI37" s="583"/>
      <c r="AJ37" s="583"/>
      <c r="AK37" s="583"/>
      <c r="AL37" s="583"/>
      <c r="AM37" s="583"/>
      <c r="AN37" s="583"/>
      <c r="AO37" s="583"/>
      <c r="AP37" s="583"/>
      <c r="AQ37" s="583"/>
      <c r="AR37" s="583"/>
      <c r="AS37" s="583"/>
      <c r="AT37" s="583"/>
      <c r="AU37" s="583"/>
      <c r="AV37" s="583"/>
      <c r="AW37" s="583"/>
      <c r="AX37" s="583"/>
    </row>
    <row r="38" spans="1:50">
      <c r="A38" s="586"/>
      <c r="B38" s="1214" t="s">
        <v>1608</v>
      </c>
      <c r="C38" s="1215"/>
      <c r="D38" s="1216">
        <f t="shared" ref="D38:D43" si="2">SUM(F38:S38)</f>
        <v>2950</v>
      </c>
      <c r="E38" s="1221"/>
      <c r="F38" s="1222"/>
      <c r="G38" s="1222"/>
      <c r="H38" s="1223">
        <v>486</v>
      </c>
      <c r="I38" s="1212"/>
      <c r="J38" s="1211">
        <v>443</v>
      </c>
      <c r="K38" s="1212"/>
      <c r="L38" s="1211">
        <v>940</v>
      </c>
      <c r="M38" s="1212"/>
      <c r="N38" s="1219">
        <v>711</v>
      </c>
      <c r="O38" s="1220"/>
      <c r="P38" s="1219">
        <v>283</v>
      </c>
      <c r="Q38" s="1220"/>
      <c r="R38" s="1219">
        <v>87</v>
      </c>
      <c r="S38" s="1220"/>
      <c r="T38" s="188"/>
      <c r="U38" s="188"/>
      <c r="V38" s="188"/>
      <c r="W38" s="188"/>
      <c r="X38" s="586"/>
      <c r="Y38" s="586"/>
      <c r="Z38" s="586"/>
      <c r="AA38" s="586"/>
      <c r="AB38" s="586"/>
      <c r="AC38" s="586"/>
      <c r="AD38" s="586"/>
      <c r="AE38" s="583"/>
      <c r="AF38" s="583"/>
      <c r="AG38" s="583"/>
      <c r="AH38" s="583"/>
      <c r="AI38" s="583"/>
      <c r="AJ38" s="583"/>
      <c r="AK38" s="583"/>
      <c r="AL38" s="583"/>
      <c r="AM38" s="583"/>
      <c r="AN38" s="583"/>
      <c r="AO38" s="583"/>
      <c r="AP38" s="583"/>
      <c r="AQ38" s="583"/>
      <c r="AR38" s="583"/>
      <c r="AS38" s="583"/>
      <c r="AT38" s="583"/>
      <c r="AU38" s="583"/>
      <c r="AV38" s="583"/>
      <c r="AW38" s="583"/>
      <c r="AX38" s="583"/>
    </row>
    <row r="39" spans="1:50">
      <c r="A39" s="586"/>
      <c r="B39" s="1214" t="s">
        <v>1609</v>
      </c>
      <c r="C39" s="1215"/>
      <c r="D39" s="1216">
        <f t="shared" si="2"/>
        <v>2790</v>
      </c>
      <c r="E39" s="1221"/>
      <c r="F39" s="1222"/>
      <c r="G39" s="1222"/>
      <c r="H39" s="1223">
        <v>462</v>
      </c>
      <c r="I39" s="1212"/>
      <c r="J39" s="1211">
        <v>386</v>
      </c>
      <c r="K39" s="1212"/>
      <c r="L39" s="1211">
        <v>848</v>
      </c>
      <c r="M39" s="1212"/>
      <c r="N39" s="1219">
        <v>700</v>
      </c>
      <c r="O39" s="1220"/>
      <c r="P39" s="1219">
        <v>270</v>
      </c>
      <c r="Q39" s="1220"/>
      <c r="R39" s="1219">
        <v>124</v>
      </c>
      <c r="S39" s="1220"/>
      <c r="T39" s="188"/>
      <c r="U39" s="188"/>
      <c r="V39" s="188"/>
      <c r="W39" s="188"/>
      <c r="X39" s="586"/>
      <c r="Y39" s="586"/>
      <c r="Z39" s="586"/>
      <c r="AA39" s="586"/>
      <c r="AB39" s="586"/>
      <c r="AC39" s="586"/>
      <c r="AD39" s="586"/>
      <c r="AE39" s="583"/>
      <c r="AF39" s="583"/>
      <c r="AG39" s="583"/>
      <c r="AH39" s="583"/>
      <c r="AI39" s="583"/>
      <c r="AJ39" s="583"/>
      <c r="AK39" s="583"/>
      <c r="AL39" s="583"/>
      <c r="AM39" s="583"/>
      <c r="AN39" s="583"/>
      <c r="AO39" s="583"/>
      <c r="AP39" s="583"/>
      <c r="AQ39" s="583"/>
      <c r="AR39" s="583"/>
      <c r="AS39" s="583"/>
      <c r="AT39" s="583"/>
      <c r="AU39" s="583"/>
      <c r="AV39" s="583"/>
      <c r="AW39" s="583"/>
      <c r="AX39" s="583"/>
    </row>
    <row r="40" spans="1:50">
      <c r="A40" s="586"/>
      <c r="B40" s="1214" t="s">
        <v>1005</v>
      </c>
      <c r="C40" s="1215"/>
      <c r="D40" s="1216">
        <f t="shared" si="2"/>
        <v>2500</v>
      </c>
      <c r="E40" s="1221"/>
      <c r="F40" s="1222"/>
      <c r="G40" s="1222"/>
      <c r="H40" s="1223">
        <v>345</v>
      </c>
      <c r="I40" s="1212"/>
      <c r="J40" s="1211">
        <v>356</v>
      </c>
      <c r="K40" s="1212"/>
      <c r="L40" s="1211">
        <v>750</v>
      </c>
      <c r="M40" s="1212"/>
      <c r="N40" s="1219">
        <v>629</v>
      </c>
      <c r="O40" s="1220"/>
      <c r="P40" s="1219">
        <v>271</v>
      </c>
      <c r="Q40" s="1220"/>
      <c r="R40" s="1219">
        <v>149</v>
      </c>
      <c r="S40" s="1220"/>
      <c r="T40" s="188"/>
      <c r="U40" s="188"/>
      <c r="V40" s="188"/>
      <c r="W40" s="188"/>
      <c r="X40" s="586"/>
      <c r="Y40" s="586"/>
      <c r="Z40" s="586"/>
      <c r="AA40" s="586"/>
      <c r="AB40" s="586"/>
      <c r="AC40" s="586"/>
      <c r="AD40" s="586"/>
      <c r="AE40" s="583"/>
      <c r="AF40" s="583"/>
      <c r="AG40" s="583"/>
      <c r="AH40" s="583"/>
      <c r="AI40" s="583"/>
      <c r="AJ40" s="583"/>
      <c r="AK40" s="583"/>
      <c r="AL40" s="583"/>
      <c r="AM40" s="583"/>
      <c r="AN40" s="583"/>
      <c r="AO40" s="583"/>
      <c r="AP40" s="583"/>
      <c r="AQ40" s="583"/>
      <c r="AR40" s="583"/>
      <c r="AS40" s="583"/>
      <c r="AT40" s="583"/>
      <c r="AU40" s="583"/>
      <c r="AV40" s="583"/>
      <c r="AW40" s="583"/>
      <c r="AX40" s="583"/>
    </row>
    <row r="41" spans="1:50">
      <c r="A41" s="586"/>
      <c r="B41" s="1214" t="s">
        <v>1006</v>
      </c>
      <c r="C41" s="1215"/>
      <c r="D41" s="1216">
        <f t="shared" si="2"/>
        <v>2199</v>
      </c>
      <c r="E41" s="1221"/>
      <c r="F41" s="1222"/>
      <c r="G41" s="1222"/>
      <c r="H41" s="1223">
        <v>301</v>
      </c>
      <c r="I41" s="1212"/>
      <c r="J41" s="1211">
        <v>330</v>
      </c>
      <c r="K41" s="1212"/>
      <c r="L41" s="1211">
        <v>648</v>
      </c>
      <c r="M41" s="1212"/>
      <c r="N41" s="1219">
        <v>506</v>
      </c>
      <c r="O41" s="1220"/>
      <c r="P41" s="1219">
        <v>258</v>
      </c>
      <c r="Q41" s="1220"/>
      <c r="R41" s="1219">
        <v>156</v>
      </c>
      <c r="S41" s="1220"/>
      <c r="T41" s="188"/>
      <c r="U41" s="188"/>
      <c r="V41" s="188"/>
      <c r="W41" s="188"/>
      <c r="X41" s="586"/>
      <c r="Y41" s="586"/>
      <c r="Z41" s="586"/>
      <c r="AA41" s="586"/>
      <c r="AB41" s="586"/>
      <c r="AC41" s="586"/>
      <c r="AD41" s="586"/>
      <c r="AE41" s="583"/>
      <c r="AF41" s="583"/>
      <c r="AG41" s="583"/>
      <c r="AH41" s="583"/>
      <c r="AI41" s="583"/>
      <c r="AJ41" s="583"/>
      <c r="AK41" s="583"/>
      <c r="AL41" s="583"/>
      <c r="AM41" s="583"/>
      <c r="AN41" s="583"/>
      <c r="AO41" s="583"/>
      <c r="AP41" s="583"/>
      <c r="AQ41" s="583"/>
      <c r="AR41" s="583"/>
      <c r="AS41" s="583"/>
      <c r="AT41" s="583"/>
      <c r="AU41" s="583"/>
      <c r="AV41" s="583"/>
      <c r="AW41" s="583"/>
      <c r="AX41" s="583"/>
    </row>
    <row r="42" spans="1:50">
      <c r="A42" s="586"/>
      <c r="B42" s="1214" t="s">
        <v>1812</v>
      </c>
      <c r="C42" s="1215"/>
      <c r="D42" s="1216">
        <f t="shared" si="2"/>
        <v>1984</v>
      </c>
      <c r="E42" s="1221"/>
      <c r="F42" s="1222"/>
      <c r="G42" s="1222"/>
      <c r="H42" s="1223">
        <v>298</v>
      </c>
      <c r="I42" s="1212"/>
      <c r="J42" s="1211">
        <v>277</v>
      </c>
      <c r="K42" s="1212"/>
      <c r="L42" s="1211">
        <v>577</v>
      </c>
      <c r="M42" s="1212"/>
      <c r="N42" s="1219">
        <v>448</v>
      </c>
      <c r="O42" s="1220"/>
      <c r="P42" s="1219">
        <v>205</v>
      </c>
      <c r="Q42" s="1220"/>
      <c r="R42" s="1219">
        <v>179</v>
      </c>
      <c r="S42" s="1220"/>
      <c r="T42" s="188"/>
      <c r="U42" s="188"/>
      <c r="V42" s="188"/>
      <c r="W42" s="188"/>
      <c r="X42" s="586"/>
      <c r="Y42" s="586"/>
      <c r="Z42" s="586"/>
      <c r="AA42" s="586"/>
      <c r="AB42" s="586"/>
      <c r="AC42" s="586"/>
      <c r="AD42" s="586"/>
      <c r="AE42" s="583"/>
      <c r="AF42" s="583"/>
      <c r="AG42" s="583"/>
      <c r="AH42" s="583"/>
      <c r="AI42" s="583"/>
      <c r="AJ42" s="583"/>
      <c r="AK42" s="583"/>
      <c r="AL42" s="583"/>
      <c r="AM42" s="583"/>
      <c r="AN42" s="583"/>
      <c r="AO42" s="583"/>
      <c r="AP42" s="583"/>
      <c r="AQ42" s="583"/>
      <c r="AR42" s="583"/>
      <c r="AS42" s="583"/>
      <c r="AT42" s="583"/>
      <c r="AU42" s="583"/>
      <c r="AV42" s="583"/>
      <c r="AW42" s="583"/>
      <c r="AX42" s="583"/>
    </row>
    <row r="43" spans="1:50">
      <c r="A43" s="586"/>
      <c r="B43" s="1214" t="s">
        <v>758</v>
      </c>
      <c r="C43" s="1215"/>
      <c r="D43" s="1216">
        <f t="shared" si="2"/>
        <v>1413</v>
      </c>
      <c r="E43" s="1221"/>
      <c r="F43" s="1222"/>
      <c r="G43" s="1222"/>
      <c r="H43" s="1223">
        <v>25</v>
      </c>
      <c r="I43" s="1212"/>
      <c r="J43" s="1211">
        <v>226</v>
      </c>
      <c r="K43" s="1212"/>
      <c r="L43" s="1211">
        <v>461</v>
      </c>
      <c r="M43" s="1212"/>
      <c r="N43" s="1219">
        <v>364</v>
      </c>
      <c r="O43" s="1220"/>
      <c r="P43" s="1219">
        <v>139</v>
      </c>
      <c r="Q43" s="1220"/>
      <c r="R43" s="1219">
        <v>198</v>
      </c>
      <c r="S43" s="1220"/>
      <c r="T43" s="188"/>
      <c r="U43" s="188"/>
      <c r="V43" s="188"/>
      <c r="W43" s="188"/>
      <c r="X43" s="586"/>
      <c r="Y43" s="586"/>
      <c r="Z43" s="586"/>
      <c r="AA43" s="586"/>
      <c r="AB43" s="586"/>
      <c r="AC43" s="586"/>
      <c r="AD43" s="586"/>
      <c r="AE43" s="583"/>
      <c r="AF43" s="583"/>
      <c r="AG43" s="583"/>
      <c r="AH43" s="583"/>
      <c r="AI43" s="583"/>
      <c r="AJ43" s="583"/>
      <c r="AK43" s="583"/>
      <c r="AL43" s="583"/>
      <c r="AM43" s="583"/>
      <c r="AN43" s="583"/>
      <c r="AO43" s="583"/>
      <c r="AP43" s="583"/>
      <c r="AQ43" s="583"/>
      <c r="AR43" s="583"/>
      <c r="AS43" s="583"/>
      <c r="AT43" s="583"/>
      <c r="AU43" s="583"/>
      <c r="AV43" s="583"/>
      <c r="AW43" s="583"/>
      <c r="AX43" s="583"/>
    </row>
    <row r="44" spans="1:50">
      <c r="A44" s="586"/>
      <c r="B44" s="1214" t="s">
        <v>1457</v>
      </c>
      <c r="C44" s="1215"/>
      <c r="D44" s="1216">
        <v>1143</v>
      </c>
      <c r="E44" s="1216"/>
      <c r="F44" s="1217">
        <v>29</v>
      </c>
      <c r="G44" s="1218"/>
      <c r="H44" s="1211">
        <v>13</v>
      </c>
      <c r="I44" s="1212"/>
      <c r="J44" s="1211">
        <v>167</v>
      </c>
      <c r="K44" s="1212"/>
      <c r="L44" s="1211">
        <v>356</v>
      </c>
      <c r="M44" s="1212"/>
      <c r="N44" s="1211">
        <v>270</v>
      </c>
      <c r="O44" s="1212"/>
      <c r="P44" s="1211">
        <v>115</v>
      </c>
      <c r="Q44" s="1212"/>
      <c r="R44" s="1211">
        <v>193</v>
      </c>
      <c r="S44" s="1212"/>
      <c r="T44" s="188"/>
      <c r="U44" s="188"/>
      <c r="V44" s="188"/>
      <c r="W44" s="188"/>
      <c r="X44" s="586"/>
      <c r="Y44" s="586"/>
      <c r="Z44" s="586"/>
      <c r="AA44" s="586"/>
      <c r="AB44" s="586"/>
      <c r="AC44" s="586"/>
      <c r="AD44" s="586"/>
      <c r="AE44" s="583"/>
      <c r="AF44" s="583"/>
      <c r="AG44" s="583"/>
      <c r="AH44" s="583"/>
      <c r="AI44" s="583"/>
      <c r="AJ44" s="583"/>
      <c r="AK44" s="583"/>
      <c r="AL44" s="583"/>
      <c r="AM44" s="583"/>
      <c r="AN44" s="583"/>
      <c r="AO44" s="583"/>
      <c r="AP44" s="583"/>
      <c r="AQ44" s="583"/>
      <c r="AR44" s="583"/>
      <c r="AS44" s="583"/>
      <c r="AT44" s="583"/>
      <c r="AU44" s="583"/>
      <c r="AV44" s="583"/>
      <c r="AW44" s="583"/>
      <c r="AX44" s="583"/>
    </row>
    <row r="45" spans="1:50">
      <c r="A45" s="586"/>
      <c r="B45" s="585" t="s">
        <v>495</v>
      </c>
      <c r="C45" s="1213" t="s">
        <v>1037</v>
      </c>
      <c r="D45" s="1213"/>
      <c r="E45" s="1213"/>
      <c r="F45" s="1213"/>
      <c r="G45" s="1213"/>
      <c r="H45" s="597"/>
      <c r="I45" s="597"/>
      <c r="J45" s="597"/>
      <c r="K45" s="597"/>
      <c r="L45" s="597"/>
      <c r="M45" s="597"/>
      <c r="N45" s="597"/>
      <c r="O45" s="597"/>
      <c r="P45" s="597"/>
      <c r="Q45" s="597"/>
      <c r="R45" s="597"/>
      <c r="S45" s="597"/>
      <c r="T45" s="593"/>
      <c r="U45" s="593"/>
      <c r="V45" s="593"/>
      <c r="W45" s="593"/>
      <c r="X45" s="586"/>
      <c r="Y45" s="586"/>
      <c r="Z45" s="586"/>
      <c r="AA45" s="586"/>
      <c r="AB45" s="586"/>
      <c r="AC45" s="586"/>
      <c r="AD45" s="586"/>
      <c r="AE45" s="583"/>
      <c r="AF45" s="583"/>
      <c r="AG45" s="583"/>
      <c r="AH45" s="583"/>
      <c r="AI45" s="583"/>
      <c r="AJ45" s="583"/>
      <c r="AK45" s="583"/>
      <c r="AL45" s="583"/>
      <c r="AM45" s="583"/>
      <c r="AN45" s="583"/>
      <c r="AO45" s="583"/>
      <c r="AP45" s="583"/>
      <c r="AQ45" s="583"/>
      <c r="AR45" s="583"/>
      <c r="AS45" s="583"/>
      <c r="AT45" s="583"/>
      <c r="AU45" s="583"/>
      <c r="AV45" s="583"/>
      <c r="AW45" s="583"/>
      <c r="AX45" s="583"/>
    </row>
    <row r="46" spans="1:50">
      <c r="A46" s="586"/>
      <c r="C46" s="594"/>
      <c r="D46" s="598"/>
      <c r="E46" s="598"/>
      <c r="F46" s="598"/>
      <c r="G46" s="598"/>
      <c r="H46" s="598"/>
      <c r="I46" s="598"/>
      <c r="J46" s="598"/>
      <c r="K46" s="598"/>
      <c r="L46" s="598"/>
      <c r="M46" s="598"/>
      <c r="N46" s="598"/>
      <c r="O46" s="598"/>
      <c r="P46" s="598"/>
      <c r="Q46" s="586"/>
      <c r="R46" s="586"/>
      <c r="S46" s="586"/>
      <c r="T46" s="586"/>
      <c r="U46" s="586"/>
      <c r="V46" s="586"/>
      <c r="W46" s="586"/>
      <c r="X46" s="586"/>
      <c r="Y46" s="586"/>
      <c r="Z46" s="586"/>
      <c r="AA46" s="586"/>
      <c r="AB46" s="586"/>
      <c r="AC46" s="586"/>
      <c r="AD46" s="586"/>
      <c r="AE46" s="583"/>
      <c r="AF46" s="583"/>
      <c r="AG46" s="583"/>
      <c r="AH46" s="583"/>
      <c r="AI46" s="583"/>
      <c r="AJ46" s="583"/>
      <c r="AK46" s="583"/>
      <c r="AL46" s="583"/>
      <c r="AM46" s="583"/>
      <c r="AN46" s="583"/>
      <c r="AO46" s="583"/>
      <c r="AP46" s="583"/>
      <c r="AQ46" s="583"/>
      <c r="AR46" s="583"/>
      <c r="AS46" s="583"/>
      <c r="AT46" s="583"/>
      <c r="AU46" s="583"/>
      <c r="AV46" s="583"/>
      <c r="AW46" s="583"/>
      <c r="AX46" s="583"/>
    </row>
    <row r="47" spans="1:50">
      <c r="A47" s="586"/>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3"/>
      <c r="AF47" s="583"/>
      <c r="AG47" s="583"/>
      <c r="AH47" s="583"/>
      <c r="AI47" s="583"/>
      <c r="AJ47" s="583"/>
      <c r="AK47" s="583"/>
      <c r="AL47" s="583"/>
      <c r="AM47" s="583"/>
      <c r="AN47" s="583"/>
      <c r="AO47" s="583"/>
      <c r="AP47" s="583"/>
      <c r="AQ47" s="583"/>
      <c r="AR47" s="583"/>
      <c r="AS47" s="583"/>
      <c r="AT47" s="583"/>
      <c r="AU47" s="583"/>
      <c r="AV47" s="583"/>
      <c r="AW47" s="583"/>
      <c r="AX47" s="583"/>
    </row>
    <row r="48" spans="1:50">
      <c r="A48" s="58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3"/>
      <c r="AF48" s="583"/>
      <c r="AG48" s="583"/>
      <c r="AH48" s="583"/>
      <c r="AI48" s="583"/>
      <c r="AJ48" s="583"/>
      <c r="AK48" s="583"/>
      <c r="AL48" s="583"/>
      <c r="AM48" s="583"/>
      <c r="AN48" s="583"/>
      <c r="AO48" s="583"/>
      <c r="AP48" s="583"/>
      <c r="AQ48" s="583"/>
      <c r="AR48" s="583"/>
      <c r="AS48" s="583"/>
      <c r="AT48" s="583"/>
      <c r="AU48" s="583"/>
      <c r="AV48" s="583"/>
      <c r="AW48" s="583"/>
      <c r="AX48" s="583"/>
    </row>
    <row r="49" spans="1:50">
      <c r="A49" s="586"/>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3"/>
      <c r="AF49" s="583"/>
      <c r="AG49" s="583"/>
      <c r="AH49" s="583"/>
      <c r="AI49" s="583"/>
      <c r="AJ49" s="583"/>
      <c r="AK49" s="583"/>
      <c r="AL49" s="583"/>
      <c r="AM49" s="583"/>
      <c r="AN49" s="583"/>
      <c r="AO49" s="583"/>
      <c r="AP49" s="583"/>
      <c r="AQ49" s="583"/>
      <c r="AR49" s="583"/>
      <c r="AS49" s="583"/>
      <c r="AT49" s="583"/>
      <c r="AU49" s="583"/>
      <c r="AV49" s="583"/>
      <c r="AW49" s="583"/>
      <c r="AX49" s="583"/>
    </row>
    <row r="50" spans="1:50">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row>
    <row r="51" spans="1:50">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row>
    <row r="52" spans="1:50">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row>
    <row r="53" spans="1:50">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row>
    <row r="54" spans="1:50">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row>
    <row r="55" spans="1:50">
      <c r="A55" s="58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row>
    <row r="56" spans="1:50">
      <c r="A56" s="583"/>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row>
    <row r="57" spans="1:50">
      <c r="A57" s="583"/>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row>
    <row r="58" spans="1:50">
      <c r="A58" s="583"/>
      <c r="B58" s="583"/>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row>
    <row r="59" spans="1:50">
      <c r="A59" s="583"/>
      <c r="B59" s="583"/>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row>
    <row r="60" spans="1:50">
      <c r="A60" s="583"/>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row>
    <row r="61" spans="1:50">
      <c r="A61" s="583"/>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row>
    <row r="62" spans="1:50">
      <c r="A62" s="583"/>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row>
    <row r="63" spans="1:50">
      <c r="A63" s="583"/>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row>
    <row r="64" spans="1:50">
      <c r="A64" s="583"/>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row>
    <row r="65" spans="1:50">
      <c r="A65" s="583"/>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row>
    <row r="66" spans="1:50">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row>
    <row r="67" spans="1:50">
      <c r="A67" s="583"/>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row>
    <row r="68" spans="1:50">
      <c r="A68" s="583"/>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row>
    <row r="69" spans="1:50">
      <c r="A69" s="583"/>
      <c r="B69" s="583"/>
      <c r="C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row>
    <row r="70" spans="1:50">
      <c r="A70" s="583"/>
      <c r="B70" s="583"/>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row>
    <row r="71" spans="1:50">
      <c r="A71" s="583"/>
      <c r="B71" s="583"/>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row>
    <row r="72" spans="1:50">
      <c r="A72" s="583"/>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row>
    <row r="73" spans="1:50">
      <c r="A73" s="583"/>
      <c r="B73" s="583"/>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3"/>
      <c r="AV73" s="583"/>
      <c r="AW73" s="583"/>
      <c r="AX73" s="583"/>
    </row>
    <row r="74" spans="1:50">
      <c r="A74" s="583"/>
      <c r="B74" s="583"/>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c r="AO74" s="583"/>
      <c r="AP74" s="583"/>
      <c r="AQ74" s="583"/>
      <c r="AR74" s="583"/>
      <c r="AS74" s="583"/>
      <c r="AT74" s="583"/>
      <c r="AU74" s="583"/>
      <c r="AV74" s="583"/>
      <c r="AW74" s="583"/>
      <c r="AX74" s="583"/>
    </row>
    <row r="75" spans="1:50">
      <c r="A75" s="583"/>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row>
    <row r="76" spans="1:50">
      <c r="A76" s="583"/>
      <c r="B76" s="583"/>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row>
    <row r="77" spans="1:50">
      <c r="A77" s="583"/>
      <c r="B77" s="583"/>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3"/>
    </row>
    <row r="78" spans="1:50">
      <c r="A78" s="583"/>
      <c r="B78" s="583"/>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row>
    <row r="79" spans="1:50">
      <c r="A79" s="583"/>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row>
    <row r="80" spans="1:50">
      <c r="A80" s="583"/>
      <c r="B80" s="583"/>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583"/>
    </row>
    <row r="81" spans="1:50">
      <c r="A81" s="583"/>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row>
    <row r="82" spans="1:50">
      <c r="A82" s="583"/>
      <c r="B82" s="583"/>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row>
    <row r="83" spans="1:50">
      <c r="A83" s="583"/>
      <c r="B83" s="583"/>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row>
    <row r="84" spans="1:50">
      <c r="A84" s="583"/>
      <c r="B84" s="583"/>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row>
    <row r="85" spans="1:50">
      <c r="A85" s="583"/>
      <c r="B85" s="583"/>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row>
    <row r="86" spans="1:50">
      <c r="A86" s="583"/>
      <c r="B86" s="583"/>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row>
    <row r="87" spans="1:50">
      <c r="A87" s="583"/>
      <c r="B87" s="583"/>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row>
    <row r="88" spans="1:50">
      <c r="A88" s="583"/>
      <c r="B88" s="583"/>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row>
    <row r="89" spans="1:50">
      <c r="A89" s="583"/>
      <c r="B89" s="583"/>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row>
    <row r="90" spans="1:50">
      <c r="A90" s="583"/>
      <c r="B90" s="583"/>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row>
    <row r="91" spans="1:50">
      <c r="A91" s="583"/>
      <c r="B91" s="58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row>
    <row r="92" spans="1:50">
      <c r="A92" s="583"/>
      <c r="B92" s="583"/>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row>
    <row r="93" spans="1:50">
      <c r="A93" s="583"/>
      <c r="B93" s="583"/>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row>
    <row r="94" spans="1:50">
      <c r="A94" s="583"/>
      <c r="B94" s="583"/>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row>
    <row r="95" spans="1:50">
      <c r="A95" s="583"/>
      <c r="B95" s="583"/>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row>
    <row r="96" spans="1:50">
      <c r="A96" s="583"/>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row>
    <row r="97" spans="1:50">
      <c r="A97" s="583"/>
      <c r="B97" s="583"/>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c r="AO97" s="583"/>
      <c r="AP97" s="583"/>
      <c r="AQ97" s="583"/>
      <c r="AR97" s="583"/>
      <c r="AS97" s="583"/>
      <c r="AT97" s="583"/>
      <c r="AU97" s="583"/>
      <c r="AV97" s="583"/>
      <c r="AW97" s="583"/>
      <c r="AX97" s="583"/>
    </row>
    <row r="98" spans="1:50">
      <c r="A98" s="583"/>
      <c r="B98" s="583"/>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3"/>
      <c r="AL98" s="583"/>
      <c r="AM98" s="583"/>
      <c r="AN98" s="583"/>
      <c r="AO98" s="583"/>
      <c r="AP98" s="583"/>
      <c r="AQ98" s="583"/>
      <c r="AR98" s="583"/>
      <c r="AS98" s="583"/>
      <c r="AT98" s="583"/>
      <c r="AU98" s="583"/>
      <c r="AV98" s="583"/>
      <c r="AW98" s="583"/>
      <c r="AX98" s="583"/>
    </row>
    <row r="99" spans="1:50">
      <c r="A99" s="583"/>
      <c r="B99" s="583"/>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3"/>
    </row>
    <row r="100" spans="1:50">
      <c r="A100" s="583"/>
      <c r="B100" s="583"/>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3"/>
      <c r="AK100" s="583"/>
      <c r="AL100" s="583"/>
      <c r="AM100" s="583"/>
      <c r="AN100" s="583"/>
      <c r="AO100" s="583"/>
      <c r="AP100" s="583"/>
      <c r="AQ100" s="583"/>
      <c r="AR100" s="583"/>
      <c r="AS100" s="583"/>
      <c r="AT100" s="583"/>
      <c r="AU100" s="583"/>
      <c r="AV100" s="583"/>
      <c r="AW100" s="583"/>
      <c r="AX100" s="583"/>
    </row>
    <row r="101" spans="1:50">
      <c r="A101" s="583"/>
      <c r="B101" s="583"/>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3"/>
      <c r="AK101" s="583"/>
      <c r="AL101" s="583"/>
      <c r="AM101" s="583"/>
      <c r="AN101" s="583"/>
      <c r="AO101" s="583"/>
      <c r="AP101" s="583"/>
      <c r="AQ101" s="583"/>
      <c r="AR101" s="583"/>
      <c r="AS101" s="583"/>
      <c r="AT101" s="583"/>
      <c r="AU101" s="583"/>
      <c r="AV101" s="583"/>
      <c r="AW101" s="583"/>
      <c r="AX101" s="583"/>
    </row>
    <row r="102" spans="1:50">
      <c r="A102" s="583"/>
      <c r="B102" s="583"/>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row>
    <row r="103" spans="1:50">
      <c r="A103" s="583"/>
      <c r="B103" s="583"/>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3"/>
    </row>
    <row r="104" spans="1:50">
      <c r="A104" s="583"/>
      <c r="B104" s="583"/>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row>
    <row r="105" spans="1:50">
      <c r="A105" s="583"/>
      <c r="B105" s="583"/>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row>
    <row r="106" spans="1:50">
      <c r="A106" s="583"/>
      <c r="B106" s="583"/>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row>
    <row r="107" spans="1:50">
      <c r="A107" s="583"/>
      <c r="B107" s="583"/>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3"/>
    </row>
    <row r="108" spans="1:50">
      <c r="A108" s="583"/>
      <c r="B108" s="583"/>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row>
    <row r="109" spans="1:50">
      <c r="A109" s="583"/>
      <c r="B109" s="583"/>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3"/>
    </row>
    <row r="110" spans="1:50">
      <c r="A110" s="583"/>
      <c r="B110" s="583"/>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row>
    <row r="111" spans="1:50">
      <c r="A111" s="583"/>
      <c r="B111" s="583"/>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3"/>
    </row>
    <row r="112" spans="1:50">
      <c r="A112" s="583"/>
      <c r="B112" s="583"/>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row>
    <row r="113" spans="1:50">
      <c r="A113" s="583"/>
      <c r="B113" s="583"/>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3"/>
    </row>
    <row r="114" spans="1:50">
      <c r="A114" s="583"/>
      <c r="B114" s="583"/>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3"/>
      <c r="AL114" s="583"/>
      <c r="AM114" s="583"/>
      <c r="AN114" s="583"/>
      <c r="AO114" s="583"/>
      <c r="AP114" s="583"/>
      <c r="AQ114" s="583"/>
      <c r="AR114" s="583"/>
      <c r="AS114" s="583"/>
      <c r="AT114" s="583"/>
      <c r="AU114" s="583"/>
      <c r="AV114" s="583"/>
      <c r="AW114" s="583"/>
      <c r="AX114" s="583"/>
    </row>
    <row r="115" spans="1:50">
      <c r="A115" s="583"/>
      <c r="B115" s="583"/>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83"/>
    </row>
    <row r="116" spans="1:50">
      <c r="A116" s="583"/>
      <c r="B116" s="583"/>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83"/>
    </row>
    <row r="117" spans="1:50">
      <c r="A117" s="583"/>
      <c r="B117" s="583"/>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3"/>
      <c r="AL117" s="583"/>
      <c r="AM117" s="583"/>
      <c r="AN117" s="583"/>
      <c r="AO117" s="583"/>
      <c r="AP117" s="583"/>
      <c r="AQ117" s="583"/>
      <c r="AR117" s="583"/>
      <c r="AS117" s="583"/>
      <c r="AT117" s="583"/>
      <c r="AU117" s="583"/>
      <c r="AV117" s="583"/>
      <c r="AW117" s="583"/>
      <c r="AX117" s="583"/>
    </row>
    <row r="118" spans="1:50">
      <c r="A118" s="583"/>
      <c r="B118" s="583"/>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3"/>
      <c r="AL118" s="583"/>
      <c r="AM118" s="583"/>
      <c r="AN118" s="583"/>
      <c r="AO118" s="583"/>
      <c r="AP118" s="583"/>
      <c r="AQ118" s="583"/>
      <c r="AR118" s="583"/>
      <c r="AS118" s="583"/>
      <c r="AT118" s="583"/>
      <c r="AU118" s="583"/>
      <c r="AV118" s="583"/>
      <c r="AW118" s="583"/>
      <c r="AX118" s="583"/>
    </row>
    <row r="119" spans="1:50">
      <c r="A119" s="583"/>
      <c r="B119" s="583"/>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row>
    <row r="120" spans="1:50">
      <c r="A120" s="583"/>
      <c r="B120" s="583"/>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3"/>
    </row>
    <row r="121" spans="1:50">
      <c r="A121" s="583"/>
      <c r="B121" s="583"/>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3"/>
      <c r="AL121" s="583"/>
      <c r="AM121" s="583"/>
      <c r="AN121" s="583"/>
      <c r="AO121" s="583"/>
      <c r="AP121" s="583"/>
      <c r="AQ121" s="583"/>
      <c r="AR121" s="583"/>
      <c r="AS121" s="583"/>
      <c r="AT121" s="583"/>
      <c r="AU121" s="583"/>
      <c r="AV121" s="583"/>
      <c r="AW121" s="583"/>
      <c r="AX121" s="583"/>
    </row>
    <row r="122" spans="1:50">
      <c r="A122" s="583"/>
      <c r="B122" s="583"/>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3"/>
      <c r="AL122" s="583"/>
      <c r="AM122" s="583"/>
      <c r="AN122" s="583"/>
      <c r="AO122" s="583"/>
      <c r="AP122" s="583"/>
      <c r="AQ122" s="583"/>
      <c r="AR122" s="583"/>
      <c r="AS122" s="583"/>
      <c r="AT122" s="583"/>
      <c r="AU122" s="583"/>
      <c r="AV122" s="583"/>
      <c r="AW122" s="583"/>
      <c r="AX122" s="583"/>
    </row>
    <row r="123" spans="1:50">
      <c r="A123" s="583"/>
      <c r="B123" s="583"/>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3"/>
    </row>
    <row r="124" spans="1:50">
      <c r="A124" s="583"/>
      <c r="B124" s="583"/>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3"/>
      <c r="AL124" s="583"/>
      <c r="AM124" s="583"/>
      <c r="AN124" s="583"/>
      <c r="AO124" s="583"/>
      <c r="AP124" s="583"/>
      <c r="AQ124" s="583"/>
      <c r="AR124" s="583"/>
      <c r="AS124" s="583"/>
      <c r="AT124" s="583"/>
      <c r="AU124" s="583"/>
      <c r="AV124" s="583"/>
      <c r="AW124" s="583"/>
      <c r="AX124" s="583"/>
    </row>
    <row r="125" spans="1:50">
      <c r="A125" s="583"/>
      <c r="B125" s="583"/>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3"/>
      <c r="AL125" s="583"/>
      <c r="AM125" s="583"/>
      <c r="AN125" s="583"/>
      <c r="AO125" s="583"/>
      <c r="AP125" s="583"/>
      <c r="AQ125" s="583"/>
      <c r="AR125" s="583"/>
      <c r="AS125" s="583"/>
      <c r="AT125" s="583"/>
      <c r="AU125" s="583"/>
      <c r="AV125" s="583"/>
      <c r="AW125" s="583"/>
      <c r="AX125" s="583"/>
    </row>
    <row r="126" spans="1:50">
      <c r="A126" s="583"/>
      <c r="B126" s="583"/>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3"/>
    </row>
    <row r="127" spans="1:50">
      <c r="A127" s="583"/>
      <c r="B127" s="583"/>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3"/>
    </row>
    <row r="128" spans="1:50">
      <c r="A128" s="583"/>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3"/>
    </row>
    <row r="129" spans="1:50">
      <c r="A129" s="583"/>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3"/>
    </row>
    <row r="130" spans="1:50">
      <c r="A130" s="583"/>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3"/>
    </row>
    <row r="131" spans="1:50">
      <c r="A131" s="583"/>
      <c r="B131" s="583"/>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3"/>
    </row>
    <row r="132" spans="1:50">
      <c r="A132" s="583"/>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3"/>
    </row>
    <row r="133" spans="1:50">
      <c r="A133" s="583"/>
      <c r="B133" s="583"/>
      <c r="C133" s="583"/>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3"/>
    </row>
    <row r="134" spans="1:50">
      <c r="A134" s="583"/>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3"/>
    </row>
    <row r="135" spans="1:50">
      <c r="A135" s="583"/>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3"/>
      <c r="AL135" s="583"/>
      <c r="AM135" s="583"/>
      <c r="AN135" s="583"/>
      <c r="AO135" s="583"/>
      <c r="AP135" s="583"/>
      <c r="AQ135" s="583"/>
      <c r="AR135" s="583"/>
      <c r="AS135" s="583"/>
      <c r="AT135" s="583"/>
      <c r="AU135" s="583"/>
      <c r="AV135" s="583"/>
      <c r="AW135" s="583"/>
      <c r="AX135" s="583"/>
    </row>
    <row r="136" spans="1:50">
      <c r="A136" s="583"/>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3"/>
    </row>
    <row r="137" spans="1:50">
      <c r="A137" s="583"/>
      <c r="B137" s="583"/>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3"/>
      <c r="AL137" s="583"/>
      <c r="AM137" s="583"/>
      <c r="AN137" s="583"/>
      <c r="AO137" s="583"/>
      <c r="AP137" s="583"/>
      <c r="AQ137" s="583"/>
      <c r="AR137" s="583"/>
      <c r="AS137" s="583"/>
      <c r="AT137" s="583"/>
      <c r="AU137" s="583"/>
      <c r="AV137" s="583"/>
      <c r="AW137" s="583"/>
      <c r="AX137" s="583"/>
    </row>
    <row r="138" spans="1:50">
      <c r="A138" s="583"/>
      <c r="B138" s="583"/>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row>
    <row r="139" spans="1:50">
      <c r="A139" s="583"/>
      <c r="B139" s="583"/>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row>
    <row r="140" spans="1:50">
      <c r="A140" s="583"/>
      <c r="B140" s="583"/>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row>
    <row r="141" spans="1:50">
      <c r="A141" s="583"/>
      <c r="B141" s="583"/>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3"/>
      <c r="AL141" s="583"/>
      <c r="AM141" s="583"/>
      <c r="AN141" s="583"/>
      <c r="AO141" s="583"/>
      <c r="AP141" s="583"/>
      <c r="AQ141" s="583"/>
      <c r="AR141" s="583"/>
      <c r="AS141" s="583"/>
      <c r="AT141" s="583"/>
      <c r="AU141" s="583"/>
      <c r="AV141" s="583"/>
      <c r="AW141" s="583"/>
      <c r="AX141" s="583"/>
    </row>
    <row r="142" spans="1:50">
      <c r="A142" s="583"/>
      <c r="B142" s="583"/>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3"/>
      <c r="AL142" s="583"/>
      <c r="AM142" s="583"/>
      <c r="AN142" s="583"/>
      <c r="AO142" s="583"/>
      <c r="AP142" s="583"/>
      <c r="AQ142" s="583"/>
      <c r="AR142" s="583"/>
      <c r="AS142" s="583"/>
      <c r="AT142" s="583"/>
      <c r="AU142" s="583"/>
      <c r="AV142" s="583"/>
      <c r="AW142" s="583"/>
      <c r="AX142" s="583"/>
    </row>
    <row r="143" spans="1:50">
      <c r="A143" s="583"/>
      <c r="B143" s="583"/>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3"/>
      <c r="AL143" s="583"/>
      <c r="AM143" s="583"/>
      <c r="AN143" s="583"/>
      <c r="AO143" s="583"/>
      <c r="AP143" s="583"/>
      <c r="AQ143" s="583"/>
      <c r="AR143" s="583"/>
      <c r="AS143" s="583"/>
      <c r="AT143" s="583"/>
      <c r="AU143" s="583"/>
      <c r="AV143" s="583"/>
      <c r="AW143" s="583"/>
      <c r="AX143" s="583"/>
    </row>
    <row r="144" spans="1:50">
      <c r="A144" s="583"/>
      <c r="B144" s="583"/>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583"/>
      <c r="AM144" s="583"/>
      <c r="AN144" s="583"/>
      <c r="AO144" s="583"/>
      <c r="AP144" s="583"/>
      <c r="AQ144" s="583"/>
      <c r="AR144" s="583"/>
      <c r="AS144" s="583"/>
      <c r="AT144" s="583"/>
      <c r="AU144" s="583"/>
      <c r="AV144" s="583"/>
      <c r="AW144" s="583"/>
      <c r="AX144" s="583"/>
    </row>
    <row r="145" spans="1:50">
      <c r="A145" s="583"/>
      <c r="B145" s="583"/>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3"/>
    </row>
    <row r="146" spans="1:50">
      <c r="A146" s="583"/>
      <c r="B146" s="583"/>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3"/>
    </row>
    <row r="147" spans="1:50">
      <c r="A147" s="583"/>
      <c r="B147" s="583"/>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3"/>
    </row>
  </sheetData>
  <mergeCells count="170">
    <mergeCell ref="B2:O2"/>
    <mergeCell ref="B3:C5"/>
    <mergeCell ref="D3:E5"/>
    <mergeCell ref="F3:I3"/>
    <mergeCell ref="J3:O3"/>
    <mergeCell ref="F4:G5"/>
    <mergeCell ref="H4:I5"/>
    <mergeCell ref="J4:O4"/>
    <mergeCell ref="B7:C7"/>
    <mergeCell ref="D7:E7"/>
    <mergeCell ref="F7:G7"/>
    <mergeCell ref="H7:I7"/>
    <mergeCell ref="N5:O5"/>
    <mergeCell ref="B6:C6"/>
    <mergeCell ref="D6:E6"/>
    <mergeCell ref="F6:G6"/>
    <mergeCell ref="J5:K5"/>
    <mergeCell ref="L5:M5"/>
    <mergeCell ref="L6:M6"/>
    <mergeCell ref="N6:O6"/>
    <mergeCell ref="H6:I6"/>
    <mergeCell ref="J6:K6"/>
    <mergeCell ref="J7:K7"/>
    <mergeCell ref="L7:M7"/>
    <mergeCell ref="N7:O7"/>
    <mergeCell ref="B8:C8"/>
    <mergeCell ref="D8:E8"/>
    <mergeCell ref="F8:G8"/>
    <mergeCell ref="H8:I8"/>
    <mergeCell ref="J8:K8"/>
    <mergeCell ref="L8:M8"/>
    <mergeCell ref="N8:O8"/>
    <mergeCell ref="N9:O9"/>
    <mergeCell ref="B9:C9"/>
    <mergeCell ref="D9:E9"/>
    <mergeCell ref="B11:C11"/>
    <mergeCell ref="D11:E11"/>
    <mergeCell ref="F11:G11"/>
    <mergeCell ref="H11:I11"/>
    <mergeCell ref="C15:Q15"/>
    <mergeCell ref="B10:C10"/>
    <mergeCell ref="D10:E10"/>
    <mergeCell ref="F10:G10"/>
    <mergeCell ref="H10:I10"/>
    <mergeCell ref="J10:K10"/>
    <mergeCell ref="L10:M10"/>
    <mergeCell ref="N10:O10"/>
    <mergeCell ref="J9:K9"/>
    <mergeCell ref="L9:M9"/>
    <mergeCell ref="F9:G9"/>
    <mergeCell ref="H9:I9"/>
    <mergeCell ref="B19:K19"/>
    <mergeCell ref="B20:C22"/>
    <mergeCell ref="D20:K20"/>
    <mergeCell ref="D21:E22"/>
    <mergeCell ref="F21:G22"/>
    <mergeCell ref="H21:I22"/>
    <mergeCell ref="J21:K22"/>
    <mergeCell ref="N11:O11"/>
    <mergeCell ref="B12:C12"/>
    <mergeCell ref="D12:E12"/>
    <mergeCell ref="F12:G12"/>
    <mergeCell ref="H12:I12"/>
    <mergeCell ref="J12:K12"/>
    <mergeCell ref="L12:M12"/>
    <mergeCell ref="N12:O12"/>
    <mergeCell ref="J11:K11"/>
    <mergeCell ref="L11:M11"/>
    <mergeCell ref="J23:K23"/>
    <mergeCell ref="B24:C24"/>
    <mergeCell ref="D24:E24"/>
    <mergeCell ref="F24:G24"/>
    <mergeCell ref="H24:I24"/>
    <mergeCell ref="J24:K24"/>
    <mergeCell ref="B23:C23"/>
    <mergeCell ref="D23:E23"/>
    <mergeCell ref="F23:G23"/>
    <mergeCell ref="H23:I23"/>
    <mergeCell ref="J27:K27"/>
    <mergeCell ref="C30:P30"/>
    <mergeCell ref="B34:S34"/>
    <mergeCell ref="B35:S35"/>
    <mergeCell ref="B27:C27"/>
    <mergeCell ref="D27:E27"/>
    <mergeCell ref="F27:G27"/>
    <mergeCell ref="H27:I27"/>
    <mergeCell ref="J25:K25"/>
    <mergeCell ref="B26:C26"/>
    <mergeCell ref="D26:E26"/>
    <mergeCell ref="F26:G26"/>
    <mergeCell ref="H26:I26"/>
    <mergeCell ref="J26:K26"/>
    <mergeCell ref="B25:C25"/>
    <mergeCell ref="D25:E25"/>
    <mergeCell ref="F25:G25"/>
    <mergeCell ref="H25:I25"/>
    <mergeCell ref="R36:S37"/>
    <mergeCell ref="T36:U37"/>
    <mergeCell ref="B38:C38"/>
    <mergeCell ref="D38:E38"/>
    <mergeCell ref="F38:G38"/>
    <mergeCell ref="H38:I38"/>
    <mergeCell ref="J38:K38"/>
    <mergeCell ref="L38:M38"/>
    <mergeCell ref="N38:O38"/>
    <mergeCell ref="P38:Q38"/>
    <mergeCell ref="J36:K37"/>
    <mergeCell ref="L36:M37"/>
    <mergeCell ref="N36:O37"/>
    <mergeCell ref="P36:Q37"/>
    <mergeCell ref="B36:C37"/>
    <mergeCell ref="D36:E37"/>
    <mergeCell ref="F36:G37"/>
    <mergeCell ref="H36:I37"/>
    <mergeCell ref="R38:S38"/>
    <mergeCell ref="B39:C39"/>
    <mergeCell ref="D39:E39"/>
    <mergeCell ref="F39:G39"/>
    <mergeCell ref="H39:I39"/>
    <mergeCell ref="J39:K39"/>
    <mergeCell ref="L39:M39"/>
    <mergeCell ref="N39:O39"/>
    <mergeCell ref="P39:Q39"/>
    <mergeCell ref="R39:S39"/>
    <mergeCell ref="R40:S40"/>
    <mergeCell ref="B41:C41"/>
    <mergeCell ref="D41:E41"/>
    <mergeCell ref="F41:G41"/>
    <mergeCell ref="H41:I41"/>
    <mergeCell ref="J41:K41"/>
    <mergeCell ref="L41:M41"/>
    <mergeCell ref="N41:O41"/>
    <mergeCell ref="P41:Q41"/>
    <mergeCell ref="R41:S41"/>
    <mergeCell ref="J40:K40"/>
    <mergeCell ref="L40:M40"/>
    <mergeCell ref="N40:O40"/>
    <mergeCell ref="P40:Q40"/>
    <mergeCell ref="B40:C40"/>
    <mergeCell ref="D40:E40"/>
    <mergeCell ref="F40:G40"/>
    <mergeCell ref="H40:I40"/>
    <mergeCell ref="R42:S42"/>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4:S44"/>
    <mergeCell ref="C45:G45"/>
    <mergeCell ref="J44:K44"/>
    <mergeCell ref="L44:M44"/>
    <mergeCell ref="N44:O44"/>
    <mergeCell ref="P44:Q44"/>
    <mergeCell ref="B44:C44"/>
    <mergeCell ref="D44:E44"/>
    <mergeCell ref="F44:G44"/>
    <mergeCell ref="H44:I44"/>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7"/>
  <sheetViews>
    <sheetView zoomScaleNormal="100" workbookViewId="0">
      <selection activeCell="Z24" sqref="Z24"/>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427" customFormat="1" ht="26.25" customHeight="1">
      <c r="A1" s="425" t="s">
        <v>1574</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8.75" customHeight="1">
      <c r="I2" s="39"/>
      <c r="N2" s="1262" t="s">
        <v>1668</v>
      </c>
      <c r="O2" s="1262"/>
      <c r="P2" s="1262"/>
      <c r="Q2" s="1262"/>
      <c r="R2" s="1262"/>
      <c r="S2" s="1262"/>
      <c r="T2" s="1262"/>
      <c r="U2" s="1262"/>
      <c r="V2" s="1262"/>
      <c r="W2" s="1262"/>
    </row>
    <row r="3" spans="1:35" ht="20.25" customHeight="1">
      <c r="B3" s="1278" t="s">
        <v>1817</v>
      </c>
      <c r="C3" s="1278"/>
      <c r="D3" s="1271" t="s">
        <v>2147</v>
      </c>
      <c r="E3" s="1272"/>
      <c r="F3" s="1272"/>
      <c r="G3" s="1273"/>
      <c r="H3" s="1271" t="s">
        <v>1226</v>
      </c>
      <c r="I3" s="1272"/>
      <c r="J3" s="1272"/>
      <c r="K3" s="1273"/>
      <c r="L3" s="1271" t="s">
        <v>560</v>
      </c>
      <c r="M3" s="1272"/>
      <c r="N3" s="1272"/>
      <c r="O3" s="1273"/>
      <c r="P3" s="1271" t="s">
        <v>2049</v>
      </c>
      <c r="Q3" s="1272"/>
      <c r="R3" s="1272"/>
      <c r="S3" s="1273"/>
      <c r="T3" s="1271" t="s">
        <v>2349</v>
      </c>
      <c r="U3" s="1272"/>
      <c r="V3" s="1272"/>
      <c r="W3" s="1273"/>
    </row>
    <row r="4" spans="1:35" ht="20.25" customHeight="1">
      <c r="B4" s="1278"/>
      <c r="C4" s="1278"/>
      <c r="D4" s="1278" t="s">
        <v>516</v>
      </c>
      <c r="E4" s="1278"/>
      <c r="F4" s="1271" t="s">
        <v>1017</v>
      </c>
      <c r="G4" s="1273"/>
      <c r="H4" s="1266" t="s">
        <v>516</v>
      </c>
      <c r="I4" s="1266"/>
      <c r="J4" s="1267" t="s">
        <v>1017</v>
      </c>
      <c r="K4" s="1268"/>
      <c r="L4" s="1266" t="s">
        <v>516</v>
      </c>
      <c r="M4" s="1266"/>
      <c r="N4" s="1267" t="s">
        <v>1017</v>
      </c>
      <c r="O4" s="1268"/>
      <c r="P4" s="1266" t="s">
        <v>516</v>
      </c>
      <c r="Q4" s="1266"/>
      <c r="R4" s="1267" t="s">
        <v>1017</v>
      </c>
      <c r="S4" s="1268"/>
      <c r="T4" s="1266" t="s">
        <v>516</v>
      </c>
      <c r="U4" s="1266"/>
      <c r="V4" s="1267" t="s">
        <v>1017</v>
      </c>
      <c r="W4" s="1268"/>
    </row>
    <row r="5" spans="1:35" ht="20.25" customHeight="1">
      <c r="B5" s="1279" t="s">
        <v>1422</v>
      </c>
      <c r="C5" s="1279"/>
      <c r="D5" s="1274">
        <v>1540</v>
      </c>
      <c r="E5" s="1274"/>
      <c r="F5" s="1274">
        <v>8210</v>
      </c>
      <c r="G5" s="1274"/>
      <c r="H5" s="1274">
        <v>1530</v>
      </c>
      <c r="I5" s="1274"/>
      <c r="J5" s="1274">
        <v>8140</v>
      </c>
      <c r="K5" s="1274"/>
      <c r="L5" s="1269">
        <v>1500</v>
      </c>
      <c r="M5" s="1269"/>
      <c r="N5" s="1269">
        <v>7890</v>
      </c>
      <c r="O5" s="1269"/>
      <c r="P5" s="1269">
        <v>1490</v>
      </c>
      <c r="Q5" s="1269"/>
      <c r="R5" s="1269">
        <v>7980</v>
      </c>
      <c r="S5" s="1269"/>
      <c r="T5" s="1269">
        <v>1510</v>
      </c>
      <c r="U5" s="1269"/>
      <c r="V5" s="1269">
        <v>8130</v>
      </c>
      <c r="W5" s="1269"/>
    </row>
    <row r="6" spans="1:35" ht="20.25" customHeight="1">
      <c r="B6" s="1277" t="s">
        <v>1423</v>
      </c>
      <c r="C6" s="1277"/>
      <c r="D6" s="1270">
        <v>575</v>
      </c>
      <c r="E6" s="1270"/>
      <c r="F6" s="1275">
        <v>2040</v>
      </c>
      <c r="G6" s="1276"/>
      <c r="H6" s="1270">
        <v>581</v>
      </c>
      <c r="I6" s="1270"/>
      <c r="J6" s="1275">
        <v>1570</v>
      </c>
      <c r="K6" s="1276"/>
      <c r="L6" s="1265">
        <v>613</v>
      </c>
      <c r="M6" s="1265"/>
      <c r="N6" s="1265">
        <v>1800</v>
      </c>
      <c r="O6" s="1265"/>
      <c r="P6" s="1265">
        <v>603</v>
      </c>
      <c r="Q6" s="1265"/>
      <c r="R6" s="1265">
        <v>2110</v>
      </c>
      <c r="S6" s="1265"/>
      <c r="T6" s="1265">
        <v>608</v>
      </c>
      <c r="U6" s="1265"/>
      <c r="V6" s="1265">
        <v>1950</v>
      </c>
      <c r="W6" s="1265"/>
    </row>
    <row r="7" spans="1:35" ht="20.25" customHeight="1">
      <c r="B7" s="1277" t="s">
        <v>2148</v>
      </c>
      <c r="C7" s="1277"/>
      <c r="D7" s="1265" t="s">
        <v>16</v>
      </c>
      <c r="E7" s="1265"/>
      <c r="F7" s="1265" t="s">
        <v>16</v>
      </c>
      <c r="G7" s="1265"/>
      <c r="H7" s="1265" t="s">
        <v>16</v>
      </c>
      <c r="I7" s="1265"/>
      <c r="J7" s="1265" t="s">
        <v>16</v>
      </c>
      <c r="K7" s="1265"/>
      <c r="L7" s="1265" t="s">
        <v>16</v>
      </c>
      <c r="M7" s="1265"/>
      <c r="N7" s="1265" t="s">
        <v>16</v>
      </c>
      <c r="O7" s="1265"/>
      <c r="P7" s="1265" t="s">
        <v>16</v>
      </c>
      <c r="Q7" s="1265"/>
      <c r="R7" s="1265" t="s">
        <v>16</v>
      </c>
      <c r="S7" s="1265"/>
      <c r="T7" s="1265" t="s">
        <v>16</v>
      </c>
      <c r="U7" s="1265"/>
      <c r="V7" s="1265" t="s">
        <v>16</v>
      </c>
      <c r="W7" s="1265"/>
    </row>
    <row r="8" spans="1:35" ht="20.25" customHeight="1">
      <c r="B8" s="1277" t="s">
        <v>1405</v>
      </c>
      <c r="C8" s="1277"/>
      <c r="D8" s="1270">
        <v>557</v>
      </c>
      <c r="E8" s="1270"/>
      <c r="F8" s="1270">
        <v>958</v>
      </c>
      <c r="G8" s="1270"/>
      <c r="H8" s="1270">
        <v>579</v>
      </c>
      <c r="I8" s="1270"/>
      <c r="J8" s="1270">
        <v>1150</v>
      </c>
      <c r="K8" s="1270"/>
      <c r="L8" s="1265">
        <v>617</v>
      </c>
      <c r="M8" s="1265"/>
      <c r="N8" s="1265">
        <v>1080</v>
      </c>
      <c r="O8" s="1265"/>
      <c r="P8" s="1265">
        <v>615</v>
      </c>
      <c r="Q8" s="1265"/>
      <c r="R8" s="1265">
        <v>1050</v>
      </c>
      <c r="S8" s="1265"/>
      <c r="T8" s="1265">
        <v>599</v>
      </c>
      <c r="U8" s="1265"/>
      <c r="V8" s="1265">
        <v>1070</v>
      </c>
      <c r="W8" s="1265"/>
    </row>
    <row r="9" spans="1:35" ht="20.25" customHeight="1">
      <c r="B9" s="1277" t="s">
        <v>1421</v>
      </c>
      <c r="C9" s="1277"/>
      <c r="D9" s="1265" t="s">
        <v>16</v>
      </c>
      <c r="E9" s="1265"/>
      <c r="F9" s="1265" t="s">
        <v>16</v>
      </c>
      <c r="G9" s="1265"/>
      <c r="H9" s="1265" t="s">
        <v>16</v>
      </c>
      <c r="I9" s="1265"/>
      <c r="J9" s="1265" t="s">
        <v>16</v>
      </c>
      <c r="K9" s="1265"/>
      <c r="L9" s="1263" t="s">
        <v>16</v>
      </c>
      <c r="M9" s="1263"/>
      <c r="N9" s="1263" t="s">
        <v>16</v>
      </c>
      <c r="O9" s="1263"/>
      <c r="P9" s="1263" t="s">
        <v>16</v>
      </c>
      <c r="Q9" s="1263"/>
      <c r="R9" s="1263" t="s">
        <v>16</v>
      </c>
      <c r="S9" s="1263"/>
      <c r="T9" s="1263" t="s">
        <v>16</v>
      </c>
      <c r="U9" s="1263"/>
      <c r="V9" s="1263" t="s">
        <v>16</v>
      </c>
      <c r="W9" s="1263"/>
    </row>
    <row r="10" spans="1:35" ht="20.25" customHeight="1">
      <c r="B10" s="1277" t="s">
        <v>2149</v>
      </c>
      <c r="C10" s="1277"/>
      <c r="D10" s="1265" t="s">
        <v>16</v>
      </c>
      <c r="E10" s="1265"/>
      <c r="F10" s="1265" t="s">
        <v>16</v>
      </c>
      <c r="G10" s="1265"/>
      <c r="H10" s="1265" t="s">
        <v>16</v>
      </c>
      <c r="I10" s="1265"/>
      <c r="J10" s="1265" t="s">
        <v>16</v>
      </c>
      <c r="K10" s="1265"/>
      <c r="L10" s="1263" t="s">
        <v>16</v>
      </c>
      <c r="M10" s="1263"/>
      <c r="N10" s="1263" t="s">
        <v>16</v>
      </c>
      <c r="O10" s="1263"/>
      <c r="P10" s="1263" t="s">
        <v>16</v>
      </c>
      <c r="Q10" s="1263"/>
      <c r="R10" s="1263" t="s">
        <v>16</v>
      </c>
      <c r="S10" s="1263"/>
      <c r="T10" s="1263" t="s">
        <v>16</v>
      </c>
      <c r="U10" s="1263"/>
      <c r="V10" s="1263" t="s">
        <v>16</v>
      </c>
      <c r="W10" s="1263"/>
    </row>
    <row r="11" spans="1:35" ht="20.25" customHeight="1">
      <c r="B11" s="1277" t="s">
        <v>2150</v>
      </c>
      <c r="C11" s="1277"/>
      <c r="D11" s="1265" t="s">
        <v>16</v>
      </c>
      <c r="E11" s="1265"/>
      <c r="F11" s="1265" t="s">
        <v>16</v>
      </c>
      <c r="G11" s="1265"/>
      <c r="H11" s="1265" t="s">
        <v>16</v>
      </c>
      <c r="I11" s="1265"/>
      <c r="J11" s="1265" t="s">
        <v>16</v>
      </c>
      <c r="K11" s="1265"/>
      <c r="L11" s="1263" t="s">
        <v>16</v>
      </c>
      <c r="M11" s="1263"/>
      <c r="N11" s="1263" t="s">
        <v>16</v>
      </c>
      <c r="O11" s="1263"/>
      <c r="P11" s="1263" t="s">
        <v>16</v>
      </c>
      <c r="Q11" s="1263"/>
      <c r="R11" s="1263" t="s">
        <v>16</v>
      </c>
      <c r="S11" s="1263"/>
      <c r="T11" s="1263" t="s">
        <v>16</v>
      </c>
      <c r="U11" s="1263"/>
      <c r="V11" s="1263" t="s">
        <v>16</v>
      </c>
      <c r="W11" s="1263"/>
    </row>
    <row r="12" spans="1:35" ht="20.25" customHeight="1">
      <c r="B12" s="1277" t="s">
        <v>2151</v>
      </c>
      <c r="C12" s="1277"/>
      <c r="D12" s="1265" t="s">
        <v>16</v>
      </c>
      <c r="E12" s="1265"/>
      <c r="F12" s="1265" t="s">
        <v>16</v>
      </c>
      <c r="G12" s="1265"/>
      <c r="H12" s="1265" t="s">
        <v>16</v>
      </c>
      <c r="I12" s="1265"/>
      <c r="J12" s="1265" t="s">
        <v>16</v>
      </c>
      <c r="K12" s="1265"/>
      <c r="L12" s="1263" t="s">
        <v>16</v>
      </c>
      <c r="M12" s="1263"/>
      <c r="N12" s="1263" t="s">
        <v>16</v>
      </c>
      <c r="O12" s="1263"/>
      <c r="P12" s="1263" t="s">
        <v>16</v>
      </c>
      <c r="Q12" s="1263"/>
      <c r="R12" s="1263" t="s">
        <v>16</v>
      </c>
      <c r="S12" s="1263"/>
      <c r="T12" s="1263" t="s">
        <v>16</v>
      </c>
      <c r="U12" s="1263"/>
      <c r="V12" s="1263" t="s">
        <v>16</v>
      </c>
      <c r="W12" s="1263"/>
    </row>
    <row r="13" spans="1:35" ht="20.25" customHeight="1">
      <c r="B13" s="1277" t="s">
        <v>2152</v>
      </c>
      <c r="C13" s="1277"/>
      <c r="D13" s="1265" t="s">
        <v>16</v>
      </c>
      <c r="E13" s="1265"/>
      <c r="F13" s="1265" t="s">
        <v>16</v>
      </c>
      <c r="G13" s="1265"/>
      <c r="H13" s="1265" t="s">
        <v>16</v>
      </c>
      <c r="I13" s="1265"/>
      <c r="J13" s="1265" t="s">
        <v>16</v>
      </c>
      <c r="K13" s="1265"/>
      <c r="L13" s="1263" t="s">
        <v>16</v>
      </c>
      <c r="M13" s="1263"/>
      <c r="N13" s="1263" t="s">
        <v>16</v>
      </c>
      <c r="O13" s="1263"/>
      <c r="P13" s="1263" t="s">
        <v>16</v>
      </c>
      <c r="Q13" s="1263"/>
      <c r="R13" s="1263" t="s">
        <v>16</v>
      </c>
      <c r="S13" s="1263"/>
      <c r="T13" s="1263" t="s">
        <v>16</v>
      </c>
      <c r="U13" s="1263"/>
      <c r="V13" s="1263" t="s">
        <v>16</v>
      </c>
      <c r="W13" s="1263"/>
    </row>
    <row r="14" spans="1:35" ht="20.25" customHeight="1">
      <c r="B14" s="1277" t="s">
        <v>2153</v>
      </c>
      <c r="C14" s="1277"/>
      <c r="D14" s="1265" t="s">
        <v>16</v>
      </c>
      <c r="E14" s="1265"/>
      <c r="F14" s="1265" t="s">
        <v>16</v>
      </c>
      <c r="G14" s="1265"/>
      <c r="H14" s="1265" t="s">
        <v>16</v>
      </c>
      <c r="I14" s="1265"/>
      <c r="J14" s="1265" t="s">
        <v>16</v>
      </c>
      <c r="K14" s="1265"/>
      <c r="L14" s="1263" t="s">
        <v>16</v>
      </c>
      <c r="M14" s="1263"/>
      <c r="N14" s="1263" t="s">
        <v>16</v>
      </c>
      <c r="O14" s="1263"/>
      <c r="P14" s="1263" t="s">
        <v>16</v>
      </c>
      <c r="Q14" s="1263"/>
      <c r="R14" s="1263" t="s">
        <v>16</v>
      </c>
      <c r="S14" s="1263"/>
      <c r="T14" s="1263" t="s">
        <v>16</v>
      </c>
      <c r="U14" s="1263"/>
      <c r="V14" s="1263" t="s">
        <v>16</v>
      </c>
      <c r="W14" s="1263"/>
    </row>
    <row r="15" spans="1:35" ht="20.25" customHeight="1">
      <c r="B15" s="1277" t="s">
        <v>2154</v>
      </c>
      <c r="C15" s="1277"/>
      <c r="D15" s="1265" t="s">
        <v>16</v>
      </c>
      <c r="E15" s="1265"/>
      <c r="F15" s="1265" t="s">
        <v>16</v>
      </c>
      <c r="G15" s="1265"/>
      <c r="H15" s="1265" t="s">
        <v>16</v>
      </c>
      <c r="I15" s="1265"/>
      <c r="J15" s="1265" t="s">
        <v>16</v>
      </c>
      <c r="K15" s="1265"/>
      <c r="L15" s="1263" t="s">
        <v>16</v>
      </c>
      <c r="M15" s="1263"/>
      <c r="N15" s="1263" t="s">
        <v>16</v>
      </c>
      <c r="O15" s="1263"/>
      <c r="P15" s="1263" t="s">
        <v>16</v>
      </c>
      <c r="Q15" s="1263"/>
      <c r="R15" s="1263" t="s">
        <v>16</v>
      </c>
      <c r="S15" s="1263"/>
      <c r="T15" s="1263" t="s">
        <v>16</v>
      </c>
      <c r="U15" s="1263"/>
      <c r="V15" s="1263" t="s">
        <v>16</v>
      </c>
      <c r="W15" s="1263"/>
    </row>
    <row r="16" spans="1:35" ht="20.25" customHeight="1">
      <c r="B16" s="1277" t="s">
        <v>2155</v>
      </c>
      <c r="C16" s="1277"/>
      <c r="D16" s="1265" t="s">
        <v>16</v>
      </c>
      <c r="E16" s="1265"/>
      <c r="F16" s="1265" t="s">
        <v>16</v>
      </c>
      <c r="G16" s="1265"/>
      <c r="H16" s="1265" t="s">
        <v>16</v>
      </c>
      <c r="I16" s="1265"/>
      <c r="J16" s="1265" t="s">
        <v>16</v>
      </c>
      <c r="K16" s="1265"/>
      <c r="L16" s="1263" t="s">
        <v>16</v>
      </c>
      <c r="M16" s="1263"/>
      <c r="N16" s="1263" t="s">
        <v>16</v>
      </c>
      <c r="O16" s="1263"/>
      <c r="P16" s="1263" t="s">
        <v>16</v>
      </c>
      <c r="Q16" s="1263"/>
      <c r="R16" s="1263" t="s">
        <v>16</v>
      </c>
      <c r="S16" s="1263"/>
      <c r="T16" s="1263" t="s">
        <v>16</v>
      </c>
      <c r="U16" s="1263"/>
      <c r="V16" s="1263" t="s">
        <v>16</v>
      </c>
      <c r="W16" s="1263"/>
    </row>
    <row r="17" spans="1:24" ht="20.25" customHeight="1">
      <c r="B17" s="1277" t="s">
        <v>2156</v>
      </c>
      <c r="C17" s="1277"/>
      <c r="D17" s="1265" t="s">
        <v>16</v>
      </c>
      <c r="E17" s="1265"/>
      <c r="F17" s="1265" t="s">
        <v>16</v>
      </c>
      <c r="G17" s="1265"/>
      <c r="H17" s="1265" t="s">
        <v>16</v>
      </c>
      <c r="I17" s="1265"/>
      <c r="J17" s="1265" t="s">
        <v>16</v>
      </c>
      <c r="K17" s="1265"/>
      <c r="L17" s="1263" t="s">
        <v>16</v>
      </c>
      <c r="M17" s="1263"/>
      <c r="N17" s="1263" t="s">
        <v>16</v>
      </c>
      <c r="O17" s="1263"/>
      <c r="P17" s="1263" t="s">
        <v>16</v>
      </c>
      <c r="Q17" s="1263"/>
      <c r="R17" s="1263" t="s">
        <v>16</v>
      </c>
      <c r="S17" s="1263"/>
      <c r="T17" s="1263" t="s">
        <v>16</v>
      </c>
      <c r="U17" s="1263"/>
      <c r="V17" s="1263" t="s">
        <v>16</v>
      </c>
      <c r="W17" s="1263"/>
    </row>
    <row r="18" spans="1:24" ht="20.25" customHeight="1">
      <c r="B18" s="1277" t="s">
        <v>2157</v>
      </c>
      <c r="C18" s="1277"/>
      <c r="D18" s="1265" t="s">
        <v>16</v>
      </c>
      <c r="E18" s="1265"/>
      <c r="F18" s="1265" t="s">
        <v>16</v>
      </c>
      <c r="G18" s="1265"/>
      <c r="H18" s="1265" t="s">
        <v>16</v>
      </c>
      <c r="I18" s="1265"/>
      <c r="J18" s="1265" t="s">
        <v>16</v>
      </c>
      <c r="K18" s="1265"/>
      <c r="L18" s="1263" t="s">
        <v>16</v>
      </c>
      <c r="M18" s="1263"/>
      <c r="N18" s="1263" t="s">
        <v>16</v>
      </c>
      <c r="O18" s="1263"/>
      <c r="P18" s="1263" t="s">
        <v>16</v>
      </c>
      <c r="Q18" s="1263"/>
      <c r="R18" s="1263" t="s">
        <v>16</v>
      </c>
      <c r="S18" s="1263"/>
      <c r="T18" s="1263" t="s">
        <v>16</v>
      </c>
      <c r="U18" s="1263"/>
      <c r="V18" s="1263" t="s">
        <v>16</v>
      </c>
      <c r="W18" s="1263"/>
    </row>
    <row r="19" spans="1:24" ht="20.25" customHeight="1">
      <c r="B19" s="1277" t="s">
        <v>2158</v>
      </c>
      <c r="C19" s="1277"/>
      <c r="D19" s="1265" t="s">
        <v>16</v>
      </c>
      <c r="E19" s="1265"/>
      <c r="F19" s="1265" t="s">
        <v>16</v>
      </c>
      <c r="G19" s="1265"/>
      <c r="H19" s="1265" t="s">
        <v>16</v>
      </c>
      <c r="I19" s="1265"/>
      <c r="J19" s="1265" t="s">
        <v>16</v>
      </c>
      <c r="K19" s="1265"/>
      <c r="L19" s="1263" t="s">
        <v>16</v>
      </c>
      <c r="M19" s="1263"/>
      <c r="N19" s="1263" t="s">
        <v>16</v>
      </c>
      <c r="O19" s="1263"/>
      <c r="P19" s="1263" t="s">
        <v>16</v>
      </c>
      <c r="Q19" s="1263"/>
      <c r="R19" s="1263" t="s">
        <v>16</v>
      </c>
      <c r="S19" s="1263"/>
      <c r="T19" s="1263" t="s">
        <v>16</v>
      </c>
      <c r="U19" s="1263"/>
      <c r="V19" s="1263" t="s">
        <v>16</v>
      </c>
      <c r="W19" s="1263"/>
    </row>
    <row r="20" spans="1:24" s="59" customFormat="1" ht="20.25" customHeight="1">
      <c r="B20" s="1277" t="s">
        <v>2159</v>
      </c>
      <c r="C20" s="1277"/>
      <c r="D20" s="1265" t="s">
        <v>16</v>
      </c>
      <c r="E20" s="1265"/>
      <c r="F20" s="1265" t="s">
        <v>16</v>
      </c>
      <c r="G20" s="1265"/>
      <c r="H20" s="1265" t="s">
        <v>16</v>
      </c>
      <c r="I20" s="1265"/>
      <c r="J20" s="1265" t="s">
        <v>16</v>
      </c>
      <c r="K20" s="1265"/>
      <c r="L20" s="1263" t="s">
        <v>16</v>
      </c>
      <c r="M20" s="1263"/>
      <c r="N20" s="1263" t="s">
        <v>16</v>
      </c>
      <c r="O20" s="1263"/>
      <c r="P20" s="1263" t="s">
        <v>16</v>
      </c>
      <c r="Q20" s="1263"/>
      <c r="R20" s="1263" t="s">
        <v>16</v>
      </c>
      <c r="S20" s="1263"/>
      <c r="T20" s="1263" t="s">
        <v>16</v>
      </c>
      <c r="U20" s="1263"/>
      <c r="V20" s="1263" t="s">
        <v>16</v>
      </c>
      <c r="W20" s="1263"/>
    </row>
    <row r="21" spans="1:24" ht="20.25" customHeight="1">
      <c r="B21" s="1280" t="s">
        <v>498</v>
      </c>
      <c r="C21" s="1280"/>
      <c r="D21" s="1281" t="s">
        <v>16</v>
      </c>
      <c r="E21" s="1281"/>
      <c r="F21" s="1281" t="s">
        <v>16</v>
      </c>
      <c r="G21" s="1281"/>
      <c r="H21" s="1281" t="s">
        <v>16</v>
      </c>
      <c r="I21" s="1281"/>
      <c r="J21" s="1281" t="s">
        <v>16</v>
      </c>
      <c r="K21" s="1281"/>
      <c r="L21" s="1264" t="s">
        <v>16</v>
      </c>
      <c r="M21" s="1264"/>
      <c r="N21" s="1264" t="s">
        <v>16</v>
      </c>
      <c r="O21" s="1264"/>
      <c r="P21" s="1264" t="s">
        <v>16</v>
      </c>
      <c r="Q21" s="1264"/>
      <c r="R21" s="1264" t="s">
        <v>16</v>
      </c>
      <c r="S21" s="1264"/>
      <c r="T21" s="1264" t="s">
        <v>16</v>
      </c>
      <c r="U21" s="1264"/>
      <c r="V21" s="1264" t="s">
        <v>16</v>
      </c>
      <c r="W21" s="1264"/>
    </row>
    <row r="22" spans="1:24" ht="16.5" customHeight="1">
      <c r="B22" s="95"/>
      <c r="C22" s="60"/>
      <c r="D22" s="59"/>
      <c r="E22" s="59"/>
      <c r="F22" s="59"/>
      <c r="G22" s="59"/>
      <c r="H22" s="59"/>
      <c r="I22" s="59"/>
      <c r="J22" s="59"/>
      <c r="K22" s="59"/>
      <c r="L22" s="59"/>
      <c r="M22" s="59"/>
      <c r="N22" s="59"/>
      <c r="O22" s="59"/>
      <c r="P22" s="59"/>
      <c r="Q22" s="59"/>
      <c r="R22" s="59"/>
      <c r="S22" s="59"/>
      <c r="T22" s="59"/>
      <c r="U22" s="59"/>
      <c r="V22" s="59"/>
      <c r="W22" s="59"/>
      <c r="X22" s="59"/>
    </row>
    <row r="23" spans="1:24" ht="18.75" customHeight="1">
      <c r="B23" s="59" t="s">
        <v>495</v>
      </c>
      <c r="C23" s="60" t="s">
        <v>1786</v>
      </c>
      <c r="D23" s="8"/>
      <c r="E23" s="8"/>
      <c r="F23" s="8"/>
      <c r="G23" s="8"/>
      <c r="H23" s="8"/>
      <c r="I23" s="8"/>
      <c r="J23" s="8"/>
      <c r="K23" s="8"/>
      <c r="L23" s="8"/>
      <c r="M23" s="8"/>
      <c r="N23" s="8"/>
      <c r="O23" s="8"/>
      <c r="P23" s="8"/>
      <c r="Q23" s="8"/>
      <c r="R23" s="8"/>
      <c r="S23" s="8"/>
    </row>
    <row r="24" spans="1:24" ht="10.5" customHeight="1">
      <c r="B24" s="59"/>
      <c r="C24" s="60"/>
      <c r="D24" s="8"/>
      <c r="E24" s="8"/>
      <c r="F24" s="8"/>
      <c r="G24" s="8"/>
      <c r="H24" s="8"/>
      <c r="I24" s="8"/>
      <c r="J24" s="8"/>
      <c r="K24" s="8"/>
      <c r="L24" s="8"/>
      <c r="M24" s="8"/>
      <c r="N24" s="8"/>
      <c r="O24" s="8"/>
      <c r="P24" s="8"/>
      <c r="Q24" s="8"/>
      <c r="R24" s="8"/>
      <c r="S24" s="8"/>
    </row>
    <row r="25" spans="1:24" ht="16.5" customHeight="1">
      <c r="B25" s="8"/>
      <c r="C25" s="8"/>
      <c r="D25" s="8"/>
      <c r="E25" s="8"/>
      <c r="F25" s="8"/>
      <c r="G25" s="8"/>
      <c r="H25" s="8"/>
      <c r="I25" s="8"/>
      <c r="J25" s="8"/>
      <c r="K25" s="8"/>
      <c r="L25" s="8"/>
      <c r="M25" s="8"/>
      <c r="N25" s="8"/>
      <c r="O25" s="8"/>
      <c r="P25" s="8"/>
      <c r="Q25" s="8"/>
      <c r="R25" s="8"/>
      <c r="S25" s="8"/>
      <c r="T25" s="8"/>
      <c r="U25" s="8"/>
      <c r="V25" s="8"/>
      <c r="W25" s="8"/>
      <c r="X25" s="8"/>
    </row>
    <row r="26" spans="1:24" ht="26.25" customHeight="1">
      <c r="A26" s="425" t="s">
        <v>1575</v>
      </c>
      <c r="B26" s="429"/>
      <c r="C26" s="429"/>
      <c r="D26" s="429"/>
      <c r="E26" s="429"/>
      <c r="F26" s="429"/>
      <c r="G26" s="429"/>
      <c r="H26" s="429"/>
      <c r="I26" s="429"/>
      <c r="J26" s="429"/>
      <c r="K26" s="429"/>
      <c r="L26" s="429"/>
      <c r="M26" s="429"/>
      <c r="N26" s="429"/>
      <c r="O26" s="429"/>
      <c r="P26" s="429"/>
      <c r="Q26" s="429"/>
      <c r="R26" s="429"/>
      <c r="S26" s="429"/>
      <c r="T26" s="429"/>
      <c r="U26" s="429"/>
      <c r="V26" s="429"/>
      <c r="W26" s="429"/>
      <c r="X26" s="8"/>
    </row>
    <row r="27" spans="1:24" ht="16.5" customHeight="1">
      <c r="B27" s="59"/>
      <c r="C27" s="59"/>
      <c r="D27" s="59"/>
      <c r="E27" s="59"/>
      <c r="F27" s="59"/>
      <c r="G27" s="59"/>
      <c r="H27" s="59"/>
      <c r="I27" s="59"/>
      <c r="J27" s="59"/>
      <c r="K27" s="59"/>
      <c r="L27" s="59"/>
      <c r="M27" s="943" t="s">
        <v>88</v>
      </c>
      <c r="N27" s="943"/>
      <c r="O27" s="943"/>
      <c r="P27" s="943"/>
      <c r="Q27" s="943"/>
      <c r="R27" s="943"/>
      <c r="S27" s="943"/>
      <c r="T27" s="943"/>
      <c r="U27" s="943"/>
      <c r="V27" s="943"/>
      <c r="W27" s="943"/>
    </row>
    <row r="28" spans="1:24" ht="16.5" customHeight="1">
      <c r="B28" s="900" t="s">
        <v>1406</v>
      </c>
      <c r="C28" s="900"/>
      <c r="D28" s="900"/>
      <c r="E28" s="900"/>
      <c r="F28" s="900"/>
      <c r="G28" s="900"/>
      <c r="H28" s="900" t="s">
        <v>507</v>
      </c>
      <c r="I28" s="900"/>
      <c r="J28" s="900"/>
      <c r="K28" s="900"/>
      <c r="L28" s="900" t="s">
        <v>514</v>
      </c>
      <c r="M28" s="900"/>
      <c r="N28" s="900"/>
      <c r="O28" s="900"/>
      <c r="P28" s="900" t="s">
        <v>1028</v>
      </c>
      <c r="Q28" s="900"/>
      <c r="R28" s="900"/>
      <c r="S28" s="900"/>
      <c r="T28" s="900" t="s">
        <v>2321</v>
      </c>
      <c r="U28" s="900"/>
      <c r="V28" s="900"/>
      <c r="W28" s="900"/>
    </row>
    <row r="29" spans="1:24" ht="16.5" customHeight="1">
      <c r="B29" s="900"/>
      <c r="C29" s="900"/>
      <c r="D29" s="900"/>
      <c r="E29" s="900"/>
      <c r="F29" s="900"/>
      <c r="G29" s="900"/>
      <c r="H29" s="900" t="s">
        <v>1407</v>
      </c>
      <c r="I29" s="900"/>
      <c r="J29" s="900" t="s">
        <v>516</v>
      </c>
      <c r="K29" s="900"/>
      <c r="L29" s="900" t="s">
        <v>1407</v>
      </c>
      <c r="M29" s="900"/>
      <c r="N29" s="900" t="s">
        <v>516</v>
      </c>
      <c r="O29" s="900"/>
      <c r="P29" s="905" t="s">
        <v>1010</v>
      </c>
      <c r="Q29" s="908"/>
      <c r="R29" s="900" t="s">
        <v>516</v>
      </c>
      <c r="S29" s="900"/>
      <c r="T29" s="905" t="s">
        <v>1010</v>
      </c>
      <c r="U29" s="908"/>
      <c r="V29" s="900" t="s">
        <v>516</v>
      </c>
      <c r="W29" s="900"/>
    </row>
    <row r="30" spans="1:24" ht="35.25" customHeight="1">
      <c r="B30" s="900" t="s">
        <v>1408</v>
      </c>
      <c r="C30" s="900"/>
      <c r="D30" s="900"/>
      <c r="E30" s="900"/>
      <c r="F30" s="900"/>
      <c r="G30" s="900"/>
      <c r="H30" s="1007">
        <f>SUM(H31:I35)</f>
        <v>100</v>
      </c>
      <c r="I30" s="1008"/>
      <c r="J30" s="1260">
        <f>SUM(J31:K35)</f>
        <v>1023</v>
      </c>
      <c r="K30" s="1260"/>
      <c r="L30" s="1255">
        <v>85</v>
      </c>
      <c r="M30" s="1256"/>
      <c r="N30" s="1255">
        <v>1372</v>
      </c>
      <c r="O30" s="1258"/>
      <c r="P30" s="1255">
        <v>153</v>
      </c>
      <c r="Q30" s="1256"/>
      <c r="R30" s="1255">
        <v>921</v>
      </c>
      <c r="S30" s="1258"/>
      <c r="T30" s="1255">
        <v>90</v>
      </c>
      <c r="U30" s="1256"/>
      <c r="V30" s="1255">
        <v>1363</v>
      </c>
      <c r="W30" s="1258"/>
    </row>
    <row r="31" spans="1:24" ht="35.25" customHeight="1">
      <c r="B31" s="1259" t="s">
        <v>1449</v>
      </c>
      <c r="C31" s="1261"/>
      <c r="D31" s="1261"/>
      <c r="E31" s="1261"/>
      <c r="F31" s="1261"/>
      <c r="G31" s="1261"/>
      <c r="H31" s="1007">
        <v>39</v>
      </c>
      <c r="I31" s="1008"/>
      <c r="J31" s="1260">
        <v>716</v>
      </c>
      <c r="K31" s="1260"/>
      <c r="L31" s="1255">
        <v>35</v>
      </c>
      <c r="M31" s="1256"/>
      <c r="N31" s="1255">
        <v>742</v>
      </c>
      <c r="O31" s="1258"/>
      <c r="P31" s="1255">
        <v>48</v>
      </c>
      <c r="Q31" s="1256"/>
      <c r="R31" s="1255">
        <v>491</v>
      </c>
      <c r="S31" s="1258"/>
      <c r="T31" s="1255">
        <v>34</v>
      </c>
      <c r="U31" s="1256"/>
      <c r="V31" s="1255">
        <v>984</v>
      </c>
      <c r="W31" s="1258"/>
    </row>
    <row r="32" spans="1:24" ht="35.25" customHeight="1">
      <c r="B32" s="1259" t="s">
        <v>89</v>
      </c>
      <c r="C32" s="1261"/>
      <c r="D32" s="1261"/>
      <c r="E32" s="1261"/>
      <c r="F32" s="1261"/>
      <c r="G32" s="1261"/>
      <c r="H32" s="1007">
        <v>8</v>
      </c>
      <c r="I32" s="1008"/>
      <c r="J32" s="1260">
        <v>25</v>
      </c>
      <c r="K32" s="1260"/>
      <c r="L32" s="1255">
        <v>7</v>
      </c>
      <c r="M32" s="1256"/>
      <c r="N32" s="1255">
        <v>15</v>
      </c>
      <c r="O32" s="1258"/>
      <c r="P32" s="1255">
        <v>9</v>
      </c>
      <c r="Q32" s="1256"/>
      <c r="R32" s="1255">
        <v>25</v>
      </c>
      <c r="S32" s="1258"/>
      <c r="T32" s="1255">
        <v>6</v>
      </c>
      <c r="U32" s="1256"/>
      <c r="V32" s="1255">
        <v>48</v>
      </c>
      <c r="W32" s="1258"/>
    </row>
    <row r="33" spans="2:23" ht="35.25" customHeight="1">
      <c r="B33" s="1259" t="s">
        <v>1726</v>
      </c>
      <c r="C33" s="1261"/>
      <c r="D33" s="1261"/>
      <c r="E33" s="1261"/>
      <c r="F33" s="1261"/>
      <c r="G33" s="1261"/>
      <c r="H33" s="1007">
        <v>23</v>
      </c>
      <c r="I33" s="1008"/>
      <c r="J33" s="1260">
        <v>199</v>
      </c>
      <c r="K33" s="1260"/>
      <c r="L33" s="1255">
        <v>20</v>
      </c>
      <c r="M33" s="1256"/>
      <c r="N33" s="1255">
        <v>181</v>
      </c>
      <c r="O33" s="1258"/>
      <c r="P33" s="1255">
        <v>16</v>
      </c>
      <c r="Q33" s="1256"/>
      <c r="R33" s="1255">
        <v>30</v>
      </c>
      <c r="S33" s="1258"/>
      <c r="T33" s="1255">
        <v>16</v>
      </c>
      <c r="U33" s="1256"/>
      <c r="V33" s="1255">
        <v>78</v>
      </c>
      <c r="W33" s="1258"/>
    </row>
    <row r="34" spans="2:23" ht="35.25" customHeight="1">
      <c r="B34" s="1259" t="s">
        <v>2052</v>
      </c>
      <c r="C34" s="1261"/>
      <c r="D34" s="1261"/>
      <c r="E34" s="1261"/>
      <c r="F34" s="1261"/>
      <c r="G34" s="1261"/>
      <c r="H34" s="1007">
        <v>12</v>
      </c>
      <c r="I34" s="1008"/>
      <c r="J34" s="1260">
        <v>34</v>
      </c>
      <c r="K34" s="1260"/>
      <c r="L34" s="1255">
        <v>8</v>
      </c>
      <c r="M34" s="1256"/>
      <c r="N34" s="1255">
        <v>357</v>
      </c>
      <c r="O34" s="1258"/>
      <c r="P34" s="1255">
        <v>24</v>
      </c>
      <c r="Q34" s="1256"/>
      <c r="R34" s="1255">
        <v>47</v>
      </c>
      <c r="S34" s="1258"/>
      <c r="T34" s="1255">
        <v>15</v>
      </c>
      <c r="U34" s="1256"/>
      <c r="V34" s="1255">
        <v>116</v>
      </c>
      <c r="W34" s="1258"/>
    </row>
    <row r="35" spans="2:23" ht="35.25" customHeight="1">
      <c r="B35" s="1259" t="s">
        <v>2053</v>
      </c>
      <c r="C35" s="1261"/>
      <c r="D35" s="1261"/>
      <c r="E35" s="1261"/>
      <c r="F35" s="1261"/>
      <c r="G35" s="1261"/>
      <c r="H35" s="1007">
        <v>18</v>
      </c>
      <c r="I35" s="1008"/>
      <c r="J35" s="1260">
        <v>49</v>
      </c>
      <c r="K35" s="1260"/>
      <c r="L35" s="1255">
        <v>15</v>
      </c>
      <c r="M35" s="1256"/>
      <c r="N35" s="1255">
        <v>77</v>
      </c>
      <c r="O35" s="1258"/>
      <c r="P35" s="1255">
        <v>56</v>
      </c>
      <c r="Q35" s="1256"/>
      <c r="R35" s="1255">
        <v>328</v>
      </c>
      <c r="S35" s="1258"/>
      <c r="T35" s="1255">
        <v>19</v>
      </c>
      <c r="U35" s="1256"/>
      <c r="V35" s="1255">
        <v>137</v>
      </c>
      <c r="W35" s="1258"/>
    </row>
    <row r="36" spans="2:23" ht="35.25" customHeight="1">
      <c r="B36" s="1259" t="s">
        <v>1409</v>
      </c>
      <c r="C36" s="1259"/>
      <c r="D36" s="1259"/>
      <c r="E36" s="1259"/>
      <c r="F36" s="1259"/>
      <c r="G36" s="1259"/>
      <c r="H36" s="1100" t="s">
        <v>15</v>
      </c>
      <c r="I36" s="1179"/>
      <c r="J36" s="1260" t="s">
        <v>15</v>
      </c>
      <c r="K36" s="1260"/>
      <c r="L36" s="1007" t="s">
        <v>15</v>
      </c>
      <c r="M36" s="1257"/>
      <c r="N36" s="1007" t="s">
        <v>15</v>
      </c>
      <c r="O36" s="1008"/>
      <c r="P36" s="1007" t="s">
        <v>15</v>
      </c>
      <c r="Q36" s="1257"/>
      <c r="R36" s="1007" t="s">
        <v>15</v>
      </c>
      <c r="S36" s="1008"/>
      <c r="T36" s="1007" t="s">
        <v>15</v>
      </c>
      <c r="U36" s="1257"/>
      <c r="V36" s="1007" t="s">
        <v>15</v>
      </c>
      <c r="W36" s="1008"/>
    </row>
    <row r="37" spans="2:23" ht="16.5" customHeight="1">
      <c r="B37" s="8"/>
      <c r="C37" s="8"/>
      <c r="D37" s="65"/>
      <c r="E37" s="65"/>
      <c r="F37" s="65"/>
      <c r="G37" s="65"/>
      <c r="H37" s="65"/>
      <c r="I37" s="65"/>
      <c r="J37" s="65"/>
      <c r="K37" s="65"/>
      <c r="L37" s="65"/>
      <c r="M37" s="65"/>
      <c r="N37" s="65"/>
      <c r="O37" s="65"/>
      <c r="P37" s="65"/>
      <c r="Q37" s="65"/>
      <c r="R37" s="65"/>
      <c r="S37" s="65"/>
    </row>
    <row r="38" spans="2:23" ht="47.25" customHeight="1">
      <c r="B38" s="59"/>
      <c r="C38" s="59"/>
      <c r="D38" s="59"/>
      <c r="E38" s="59"/>
      <c r="F38" s="59"/>
      <c r="G38" s="59"/>
      <c r="H38" s="59"/>
      <c r="I38" s="59"/>
      <c r="J38" s="59"/>
      <c r="K38" s="59"/>
      <c r="L38" s="59"/>
      <c r="M38" s="59"/>
      <c r="N38" s="59"/>
      <c r="O38" s="59"/>
      <c r="P38" s="59"/>
      <c r="Q38" s="59"/>
      <c r="R38" s="59"/>
      <c r="S38" s="59"/>
    </row>
    <row r="39" spans="2:23" ht="18.75" customHeight="1"/>
    <row r="40" spans="2:23" ht="18.75" customHeight="1"/>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281">
    <mergeCell ref="V36:W36"/>
    <mergeCell ref="V18:W18"/>
    <mergeCell ref="V19:W19"/>
    <mergeCell ref="V20:W20"/>
    <mergeCell ref="V21:W21"/>
    <mergeCell ref="T17:U17"/>
    <mergeCell ref="T18:U18"/>
    <mergeCell ref="V7:W7"/>
    <mergeCell ref="V8:W8"/>
    <mergeCell ref="V9:W9"/>
    <mergeCell ref="V10:W10"/>
    <mergeCell ref="V11:W11"/>
    <mergeCell ref="V12:W12"/>
    <mergeCell ref="V13:W13"/>
    <mergeCell ref="V14:W14"/>
    <mergeCell ref="V15:W15"/>
    <mergeCell ref="V16:W16"/>
    <mergeCell ref="V17:W17"/>
    <mergeCell ref="T36:U36"/>
    <mergeCell ref="T35:U35"/>
    <mergeCell ref="T14:U14"/>
    <mergeCell ref="T15:U15"/>
    <mergeCell ref="T16:U16"/>
    <mergeCell ref="V35:W35"/>
    <mergeCell ref="P3:S3"/>
    <mergeCell ref="D3:G3"/>
    <mergeCell ref="T30:U30"/>
    <mergeCell ref="V30:W30"/>
    <mergeCell ref="L21:M21"/>
    <mergeCell ref="N21:O21"/>
    <mergeCell ref="H21:I21"/>
    <mergeCell ref="J21:K21"/>
    <mergeCell ref="D21:E21"/>
    <mergeCell ref="F21:G21"/>
    <mergeCell ref="T3:W3"/>
    <mergeCell ref="T4:U4"/>
    <mergeCell ref="V4:W4"/>
    <mergeCell ref="T5:U5"/>
    <mergeCell ref="V5:W5"/>
    <mergeCell ref="T6:U6"/>
    <mergeCell ref="V6:W6"/>
    <mergeCell ref="T7:U7"/>
    <mergeCell ref="T8:U8"/>
    <mergeCell ref="T9:U9"/>
    <mergeCell ref="T10:U10"/>
    <mergeCell ref="T11:U11"/>
    <mergeCell ref="T12:U12"/>
    <mergeCell ref="T13:U13"/>
    <mergeCell ref="B19:C19"/>
    <mergeCell ref="B18:C18"/>
    <mergeCell ref="D18:E18"/>
    <mergeCell ref="N30:O30"/>
    <mergeCell ref="B28:G29"/>
    <mergeCell ref="H28:K28"/>
    <mergeCell ref="L28:O28"/>
    <mergeCell ref="B30:G30"/>
    <mergeCell ref="B7:C7"/>
    <mergeCell ref="B9:C9"/>
    <mergeCell ref="B20:C20"/>
    <mergeCell ref="B21:C21"/>
    <mergeCell ref="B13:C13"/>
    <mergeCell ref="B11:C11"/>
    <mergeCell ref="B17:C17"/>
    <mergeCell ref="B14:C14"/>
    <mergeCell ref="B16:C16"/>
    <mergeCell ref="B15:C15"/>
    <mergeCell ref="H20:I20"/>
    <mergeCell ref="H30:I30"/>
    <mergeCell ref="H29:I29"/>
    <mergeCell ref="J29:K29"/>
    <mergeCell ref="L29:M29"/>
    <mergeCell ref="J30:K30"/>
    <mergeCell ref="B12:C12"/>
    <mergeCell ref="D4:E4"/>
    <mergeCell ref="D5:E5"/>
    <mergeCell ref="D6:E6"/>
    <mergeCell ref="D7:E7"/>
    <mergeCell ref="B3:C4"/>
    <mergeCell ref="B10:C10"/>
    <mergeCell ref="B8:C8"/>
    <mergeCell ref="B6:C6"/>
    <mergeCell ref="B5:C5"/>
    <mergeCell ref="D14:E14"/>
    <mergeCell ref="D12:E12"/>
    <mergeCell ref="D19:E19"/>
    <mergeCell ref="F17:G17"/>
    <mergeCell ref="F15:G15"/>
    <mergeCell ref="L20:M20"/>
    <mergeCell ref="N20:O20"/>
    <mergeCell ref="D20:E20"/>
    <mergeCell ref="F19:G19"/>
    <mergeCell ref="D13:E13"/>
    <mergeCell ref="L18:M18"/>
    <mergeCell ref="N18:O18"/>
    <mergeCell ref="L17:M17"/>
    <mergeCell ref="N17:O17"/>
    <mergeCell ref="N31:O31"/>
    <mergeCell ref="T19:U19"/>
    <mergeCell ref="T20:U20"/>
    <mergeCell ref="T21:U21"/>
    <mergeCell ref="L30:M30"/>
    <mergeCell ref="T34:U34"/>
    <mergeCell ref="T31:U31"/>
    <mergeCell ref="T32:U32"/>
    <mergeCell ref="T33:U33"/>
    <mergeCell ref="N19:O19"/>
    <mergeCell ref="L19:M19"/>
    <mergeCell ref="T29:U29"/>
    <mergeCell ref="T28:W28"/>
    <mergeCell ref="M27:W27"/>
    <mergeCell ref="P29:Q29"/>
    <mergeCell ref="R29:S29"/>
    <mergeCell ref="N29:O29"/>
    <mergeCell ref="P28:S28"/>
    <mergeCell ref="N32:O32"/>
    <mergeCell ref="V29:W29"/>
    <mergeCell ref="V34:W34"/>
    <mergeCell ref="V31:W31"/>
    <mergeCell ref="V32:W32"/>
    <mergeCell ref="V33:W33"/>
    <mergeCell ref="F8:G8"/>
    <mergeCell ref="H10:I10"/>
    <mergeCell ref="J10:K10"/>
    <mergeCell ref="F11:G11"/>
    <mergeCell ref="F9:G9"/>
    <mergeCell ref="H9:I9"/>
    <mergeCell ref="D16:E16"/>
    <mergeCell ref="J20:K20"/>
    <mergeCell ref="J15:K15"/>
    <mergeCell ref="J17:K17"/>
    <mergeCell ref="H17:I17"/>
    <mergeCell ref="J18:K18"/>
    <mergeCell ref="F16:G16"/>
    <mergeCell ref="D15:E15"/>
    <mergeCell ref="D17:E17"/>
    <mergeCell ref="F20:G20"/>
    <mergeCell ref="D8:E8"/>
    <mergeCell ref="D9:E9"/>
    <mergeCell ref="D11:E11"/>
    <mergeCell ref="F18:G18"/>
    <mergeCell ref="J19:K19"/>
    <mergeCell ref="H19:I19"/>
    <mergeCell ref="H18:I18"/>
    <mergeCell ref="H11:I11"/>
    <mergeCell ref="F4:G4"/>
    <mergeCell ref="L4:M4"/>
    <mergeCell ref="J4:K4"/>
    <mergeCell ref="N4:O4"/>
    <mergeCell ref="F5:G5"/>
    <mergeCell ref="H7:I7"/>
    <mergeCell ref="J7:K7"/>
    <mergeCell ref="F6:G6"/>
    <mergeCell ref="F7:G7"/>
    <mergeCell ref="H3:K3"/>
    <mergeCell ref="L6:M6"/>
    <mergeCell ref="H4:I4"/>
    <mergeCell ref="N6:O6"/>
    <mergeCell ref="L5:M5"/>
    <mergeCell ref="N5:O5"/>
    <mergeCell ref="H5:I5"/>
    <mergeCell ref="L3:O3"/>
    <mergeCell ref="J5:K5"/>
    <mergeCell ref="H6:I6"/>
    <mergeCell ref="J6:K6"/>
    <mergeCell ref="N16:O16"/>
    <mergeCell ref="N12:O12"/>
    <mergeCell ref="D10:E10"/>
    <mergeCell ref="F10:G10"/>
    <mergeCell ref="L12:M12"/>
    <mergeCell ref="H16:I16"/>
    <mergeCell ref="J16:K16"/>
    <mergeCell ref="F14:G14"/>
    <mergeCell ref="F13:G13"/>
    <mergeCell ref="N13:O13"/>
    <mergeCell ref="L14:M14"/>
    <mergeCell ref="N14:O14"/>
    <mergeCell ref="L13:M13"/>
    <mergeCell ref="N15:O15"/>
    <mergeCell ref="L16:M16"/>
    <mergeCell ref="L15:M15"/>
    <mergeCell ref="N10:O10"/>
    <mergeCell ref="F12:G12"/>
    <mergeCell ref="H15:I15"/>
    <mergeCell ref="J12:K12"/>
    <mergeCell ref="H13:I13"/>
    <mergeCell ref="J13:K13"/>
    <mergeCell ref="L11:M11"/>
    <mergeCell ref="L10:M10"/>
    <mergeCell ref="J11:K11"/>
    <mergeCell ref="L7:M7"/>
    <mergeCell ref="H8:I8"/>
    <mergeCell ref="J14:K14"/>
    <mergeCell ref="H12:I12"/>
    <mergeCell ref="H14:I14"/>
    <mergeCell ref="J9:K9"/>
    <mergeCell ref="L9:M9"/>
    <mergeCell ref="P8:Q8"/>
    <mergeCell ref="N11:O11"/>
    <mergeCell ref="N9:O9"/>
    <mergeCell ref="N7:O7"/>
    <mergeCell ref="N8:O8"/>
    <mergeCell ref="J8:K8"/>
    <mergeCell ref="L8:M8"/>
    <mergeCell ref="R8:S8"/>
    <mergeCell ref="P9:Q9"/>
    <mergeCell ref="R9:S9"/>
    <mergeCell ref="P6:Q6"/>
    <mergeCell ref="R6:S6"/>
    <mergeCell ref="P7:Q7"/>
    <mergeCell ref="R7:S7"/>
    <mergeCell ref="P4:Q4"/>
    <mergeCell ref="R4:S4"/>
    <mergeCell ref="P5:Q5"/>
    <mergeCell ref="R5:S5"/>
    <mergeCell ref="R15:S15"/>
    <mergeCell ref="P12:Q12"/>
    <mergeCell ref="R12:S12"/>
    <mergeCell ref="P13:Q13"/>
    <mergeCell ref="R13:S13"/>
    <mergeCell ref="P10:Q10"/>
    <mergeCell ref="R10:S10"/>
    <mergeCell ref="P11:Q11"/>
    <mergeCell ref="R11:S11"/>
    <mergeCell ref="B31:G31"/>
    <mergeCell ref="H31:I31"/>
    <mergeCell ref="J31:K31"/>
    <mergeCell ref="L31:M31"/>
    <mergeCell ref="B32:G32"/>
    <mergeCell ref="H32:I32"/>
    <mergeCell ref="J32:K32"/>
    <mergeCell ref="L32:M32"/>
    <mergeCell ref="N2:W2"/>
    <mergeCell ref="P20:Q20"/>
    <mergeCell ref="R20:S20"/>
    <mergeCell ref="P21:Q21"/>
    <mergeCell ref="R21:S21"/>
    <mergeCell ref="P18:Q18"/>
    <mergeCell ref="R18:S18"/>
    <mergeCell ref="P19:Q19"/>
    <mergeCell ref="R19:S19"/>
    <mergeCell ref="P16:Q16"/>
    <mergeCell ref="R16:S16"/>
    <mergeCell ref="P17:Q17"/>
    <mergeCell ref="R17:S17"/>
    <mergeCell ref="P14:Q14"/>
    <mergeCell ref="R14:S14"/>
    <mergeCell ref="P15:Q15"/>
    <mergeCell ref="B34:G34"/>
    <mergeCell ref="H34:I34"/>
    <mergeCell ref="J34:K34"/>
    <mergeCell ref="L34:M34"/>
    <mergeCell ref="N34:O34"/>
    <mergeCell ref="B33:G33"/>
    <mergeCell ref="H33:I33"/>
    <mergeCell ref="J33:K33"/>
    <mergeCell ref="L33:M33"/>
    <mergeCell ref="N33:O33"/>
    <mergeCell ref="B36:G36"/>
    <mergeCell ref="H36:I36"/>
    <mergeCell ref="J36:K36"/>
    <mergeCell ref="L36:M36"/>
    <mergeCell ref="N36:O36"/>
    <mergeCell ref="B35:G35"/>
    <mergeCell ref="H35:I35"/>
    <mergeCell ref="J35:K35"/>
    <mergeCell ref="L35:M35"/>
    <mergeCell ref="N35:O35"/>
    <mergeCell ref="R36:S36"/>
    <mergeCell ref="P30:Q30"/>
    <mergeCell ref="P31:Q31"/>
    <mergeCell ref="P32:Q32"/>
    <mergeCell ref="P33:Q33"/>
    <mergeCell ref="P34:Q34"/>
    <mergeCell ref="P35:Q35"/>
    <mergeCell ref="P36:Q36"/>
    <mergeCell ref="R30:S30"/>
    <mergeCell ref="R31:S31"/>
    <mergeCell ref="R32:S32"/>
    <mergeCell ref="R33:S33"/>
    <mergeCell ref="R34:S34"/>
    <mergeCell ref="R35:S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Z24" sqref="Z24"/>
    </sheetView>
  </sheetViews>
  <sheetFormatPr defaultRowHeight="13.5"/>
  <cols>
    <col min="1" max="1" width="0.875" style="21" customWidth="1"/>
    <col min="2" max="17" width="3.875" style="21" customWidth="1"/>
    <col min="18" max="24" width="4.625" style="21" customWidth="1"/>
    <col min="25" max="16384" width="9" style="21"/>
  </cols>
  <sheetData>
    <row r="1" spans="1:29" s="427" customFormat="1" ht="26.25" customHeight="1">
      <c r="A1" s="425" t="s">
        <v>1576</v>
      </c>
      <c r="B1" s="429"/>
      <c r="C1" s="429"/>
      <c r="D1" s="429"/>
      <c r="E1" s="429"/>
      <c r="F1" s="429"/>
      <c r="G1" s="429"/>
      <c r="H1" s="429"/>
      <c r="I1" s="429"/>
      <c r="J1" s="429"/>
      <c r="K1" s="429"/>
      <c r="L1" s="429"/>
      <c r="M1" s="429"/>
      <c r="N1" s="429"/>
      <c r="O1" s="429"/>
      <c r="P1" s="429"/>
      <c r="Q1" s="429"/>
      <c r="R1" s="428"/>
      <c r="S1" s="428"/>
      <c r="T1" s="428"/>
      <c r="U1" s="428"/>
      <c r="V1" s="428"/>
      <c r="W1" s="428"/>
      <c r="X1" s="428"/>
      <c r="Y1" s="428"/>
      <c r="Z1" s="428"/>
      <c r="AA1" s="428"/>
      <c r="AB1" s="428"/>
      <c r="AC1" s="428"/>
    </row>
    <row r="2" spans="1:29" ht="18.75" customHeight="1">
      <c r="M2" s="1126" t="s">
        <v>47</v>
      </c>
      <c r="N2" s="1126"/>
      <c r="O2" s="1126"/>
      <c r="P2" s="1126"/>
      <c r="Q2" s="1126"/>
    </row>
    <row r="3" spans="1:29" ht="18.75" customHeight="1">
      <c r="B3" s="1148" t="s">
        <v>1824</v>
      </c>
      <c r="C3" s="1149"/>
      <c r="D3" s="905" t="s">
        <v>489</v>
      </c>
      <c r="E3" s="906"/>
      <c r="F3" s="906"/>
      <c r="G3" s="906"/>
      <c r="H3" s="906"/>
      <c r="I3" s="906"/>
      <c r="J3" s="906"/>
      <c r="K3" s="906"/>
      <c r="L3" s="906"/>
      <c r="M3" s="906"/>
      <c r="N3" s="906"/>
      <c r="O3" s="906"/>
      <c r="P3" s="906"/>
      <c r="Q3" s="908"/>
    </row>
    <row r="4" spans="1:29" ht="18.75" customHeight="1">
      <c r="B4" s="1296"/>
      <c r="C4" s="1297"/>
      <c r="D4" s="1068" t="s">
        <v>460</v>
      </c>
      <c r="E4" s="1068"/>
      <c r="F4" s="1288" t="s">
        <v>48</v>
      </c>
      <c r="G4" s="1288"/>
      <c r="H4" s="1288" t="s">
        <v>49</v>
      </c>
      <c r="I4" s="1288"/>
      <c r="J4" s="1288" t="s">
        <v>50</v>
      </c>
      <c r="K4" s="1295"/>
      <c r="L4" s="1284" t="s">
        <v>51</v>
      </c>
      <c r="M4" s="1285"/>
      <c r="N4" s="1288" t="s">
        <v>52</v>
      </c>
      <c r="O4" s="1288"/>
      <c r="P4" s="1289" t="s">
        <v>14</v>
      </c>
      <c r="Q4" s="1290"/>
    </row>
    <row r="5" spans="1:29" ht="18.75" customHeight="1">
      <c r="B5" s="1296"/>
      <c r="C5" s="1297"/>
      <c r="D5" s="1068"/>
      <c r="E5" s="1068"/>
      <c r="F5" s="1288"/>
      <c r="G5" s="1288"/>
      <c r="H5" s="1288"/>
      <c r="I5" s="1288"/>
      <c r="J5" s="1295"/>
      <c r="K5" s="1295"/>
      <c r="L5" s="1286"/>
      <c r="M5" s="1287"/>
      <c r="N5" s="1288"/>
      <c r="O5" s="1288"/>
      <c r="P5" s="1291"/>
      <c r="Q5" s="1292"/>
    </row>
    <row r="6" spans="1:29" ht="18.75" customHeight="1">
      <c r="B6" s="1132"/>
      <c r="C6" s="1150"/>
      <c r="D6" s="1068"/>
      <c r="E6" s="1068"/>
      <c r="F6" s="1288"/>
      <c r="G6" s="1288"/>
      <c r="H6" s="1288"/>
      <c r="I6" s="1288"/>
      <c r="J6" s="1295"/>
      <c r="K6" s="1295"/>
      <c r="L6" s="1095"/>
      <c r="M6" s="1097"/>
      <c r="N6" s="1288"/>
      <c r="O6" s="1288"/>
      <c r="P6" s="1293"/>
      <c r="Q6" s="1294"/>
    </row>
    <row r="7" spans="1:29" ht="18.75" customHeight="1">
      <c r="B7" s="1068" t="s">
        <v>53</v>
      </c>
      <c r="C7" s="1068"/>
      <c r="D7" s="1007">
        <v>8</v>
      </c>
      <c r="E7" s="1008"/>
      <c r="F7" s="1007" t="s">
        <v>1558</v>
      </c>
      <c r="G7" s="1008"/>
      <c r="H7" s="1007" t="s">
        <v>1558</v>
      </c>
      <c r="I7" s="1008"/>
      <c r="J7" s="1007" t="s">
        <v>1558</v>
      </c>
      <c r="K7" s="1008"/>
      <c r="L7" s="1007">
        <v>8</v>
      </c>
      <c r="M7" s="1008"/>
      <c r="N7" s="1007" t="s">
        <v>1558</v>
      </c>
      <c r="O7" s="1008"/>
      <c r="P7" s="1007" t="s">
        <v>1558</v>
      </c>
      <c r="Q7" s="1008"/>
    </row>
    <row r="8" spans="1:29" ht="18.75" customHeight="1">
      <c r="B8" s="1068" t="s">
        <v>1816</v>
      </c>
      <c r="C8" s="1068"/>
      <c r="D8" s="1007">
        <v>8</v>
      </c>
      <c r="E8" s="1008"/>
      <c r="F8" s="1007" t="s">
        <v>1558</v>
      </c>
      <c r="G8" s="1008"/>
      <c r="H8" s="1007" t="s">
        <v>1558</v>
      </c>
      <c r="I8" s="1008"/>
      <c r="J8" s="1007">
        <v>2</v>
      </c>
      <c r="K8" s="1008"/>
      <c r="L8" s="1007">
        <v>6</v>
      </c>
      <c r="M8" s="1008"/>
      <c r="N8" s="1007" t="s">
        <v>1558</v>
      </c>
      <c r="O8" s="1008"/>
      <c r="P8" s="1007" t="s">
        <v>1558</v>
      </c>
      <c r="Q8" s="1008"/>
    </row>
    <row r="9" spans="1:29" ht="18.75" customHeight="1">
      <c r="B9" s="1068" t="s">
        <v>1470</v>
      </c>
      <c r="C9" s="1068"/>
      <c r="D9" s="1065">
        <v>18</v>
      </c>
      <c r="E9" s="1065"/>
      <c r="F9" s="1065" t="s">
        <v>1558</v>
      </c>
      <c r="G9" s="1065"/>
      <c r="H9" s="1065">
        <v>7</v>
      </c>
      <c r="I9" s="1065"/>
      <c r="J9" s="1065">
        <v>5</v>
      </c>
      <c r="K9" s="1065"/>
      <c r="L9" s="1065">
        <v>6</v>
      </c>
      <c r="M9" s="1065"/>
      <c r="N9" s="1065" t="s">
        <v>1558</v>
      </c>
      <c r="O9" s="1065"/>
      <c r="P9" s="1065" t="s">
        <v>1558</v>
      </c>
      <c r="Q9" s="1065"/>
    </row>
    <row r="10" spans="1:29" ht="18.75" customHeight="1">
      <c r="B10" s="1068" t="s">
        <v>1028</v>
      </c>
      <c r="C10" s="1068"/>
      <c r="D10" s="1065">
        <v>6</v>
      </c>
      <c r="E10" s="1065"/>
      <c r="F10" s="1065" t="s">
        <v>2362</v>
      </c>
      <c r="G10" s="1065"/>
      <c r="H10" s="1065">
        <v>1</v>
      </c>
      <c r="I10" s="1065"/>
      <c r="J10" s="1065">
        <v>1</v>
      </c>
      <c r="K10" s="1065"/>
      <c r="L10" s="1065">
        <v>4</v>
      </c>
      <c r="M10" s="1065"/>
      <c r="N10" s="1065" t="s">
        <v>2362</v>
      </c>
      <c r="O10" s="1065"/>
      <c r="P10" s="1065" t="s">
        <v>2362</v>
      </c>
      <c r="Q10" s="1065"/>
    </row>
    <row r="11" spans="1:29" ht="18.75" customHeight="1"/>
    <row r="12" spans="1:29" s="427" customFormat="1" ht="26.25" customHeight="1">
      <c r="A12" s="425" t="s">
        <v>1580</v>
      </c>
      <c r="B12" s="429"/>
      <c r="C12" s="429"/>
      <c r="D12" s="429"/>
      <c r="E12" s="429"/>
      <c r="F12" s="429"/>
      <c r="G12" s="429"/>
      <c r="H12" s="429"/>
      <c r="I12" s="429"/>
      <c r="J12" s="429"/>
      <c r="K12" s="429"/>
      <c r="L12" s="429"/>
      <c r="M12" s="429"/>
      <c r="N12" s="429"/>
      <c r="O12" s="429"/>
      <c r="P12" s="429"/>
      <c r="Q12" s="429"/>
      <c r="R12" s="428"/>
      <c r="S12" s="428"/>
      <c r="T12" s="428"/>
      <c r="U12" s="428"/>
      <c r="V12" s="428"/>
      <c r="W12" s="428"/>
      <c r="X12" s="428"/>
      <c r="Y12" s="428"/>
      <c r="Z12" s="428"/>
      <c r="AA12" s="428"/>
      <c r="AB12" s="428"/>
      <c r="AC12" s="428"/>
    </row>
    <row r="13" spans="1:29" ht="18.75" customHeight="1">
      <c r="B13" s="943" t="s">
        <v>47</v>
      </c>
      <c r="C13" s="943"/>
      <c r="D13" s="943"/>
      <c r="E13" s="943"/>
      <c r="F13" s="943"/>
      <c r="G13" s="943"/>
      <c r="H13" s="943"/>
      <c r="I13" s="943"/>
      <c r="J13" s="943"/>
      <c r="K13" s="943"/>
      <c r="L13" s="943"/>
      <c r="M13" s="943"/>
      <c r="N13" s="943"/>
      <c r="O13" s="943"/>
    </row>
    <row r="14" spans="1:29" ht="46.5" customHeight="1">
      <c r="B14" s="1068" t="s">
        <v>1824</v>
      </c>
      <c r="C14" s="1068"/>
      <c r="D14" s="1068" t="s">
        <v>54</v>
      </c>
      <c r="E14" s="1068"/>
      <c r="F14" s="1068" t="s">
        <v>55</v>
      </c>
      <c r="G14" s="1068"/>
      <c r="H14" s="1288" t="s">
        <v>56</v>
      </c>
      <c r="I14" s="1068"/>
      <c r="J14" s="1288" t="s">
        <v>57</v>
      </c>
      <c r="K14" s="1068"/>
      <c r="L14" s="1068" t="s">
        <v>58</v>
      </c>
      <c r="M14" s="1068"/>
      <c r="N14" s="1107" t="s">
        <v>1412</v>
      </c>
      <c r="O14" s="1278"/>
    </row>
    <row r="15" spans="1:29" ht="18.75" customHeight="1">
      <c r="B15" s="1282" t="s">
        <v>53</v>
      </c>
      <c r="C15" s="1282"/>
      <c r="D15" s="1065">
        <v>8</v>
      </c>
      <c r="E15" s="1065"/>
      <c r="F15" s="1065" t="s">
        <v>1558</v>
      </c>
      <c r="G15" s="1065"/>
      <c r="H15" s="1065" t="s">
        <v>1558</v>
      </c>
      <c r="I15" s="1065"/>
      <c r="J15" s="1065" t="s">
        <v>1558</v>
      </c>
      <c r="K15" s="1065"/>
      <c r="L15" s="1065" t="s">
        <v>1558</v>
      </c>
      <c r="M15" s="1065"/>
      <c r="N15" s="1065" t="s">
        <v>1558</v>
      </c>
      <c r="O15" s="1065"/>
    </row>
    <row r="16" spans="1:29" ht="18.75" customHeight="1">
      <c r="B16" s="1282" t="s">
        <v>1816</v>
      </c>
      <c r="C16" s="1282"/>
      <c r="D16" s="1065">
        <v>8</v>
      </c>
      <c r="E16" s="1065"/>
      <c r="F16" s="1065" t="s">
        <v>1558</v>
      </c>
      <c r="G16" s="1065"/>
      <c r="H16" s="1065" t="s">
        <v>1558</v>
      </c>
      <c r="I16" s="1065"/>
      <c r="J16" s="1065" t="s">
        <v>1558</v>
      </c>
      <c r="K16" s="1065"/>
      <c r="L16" s="1065" t="s">
        <v>1558</v>
      </c>
      <c r="M16" s="1065"/>
      <c r="N16" s="1065" t="s">
        <v>1558</v>
      </c>
      <c r="O16" s="1065"/>
    </row>
    <row r="17" spans="1:226" ht="18.75" customHeight="1">
      <c r="B17" s="1282" t="s">
        <v>1470</v>
      </c>
      <c r="C17" s="1282"/>
      <c r="D17" s="1065">
        <v>6</v>
      </c>
      <c r="E17" s="1065"/>
      <c r="F17" s="1065" t="s">
        <v>1558</v>
      </c>
      <c r="G17" s="1065"/>
      <c r="H17" s="1065" t="s">
        <v>1558</v>
      </c>
      <c r="I17" s="1065"/>
      <c r="J17" s="1065" t="s">
        <v>1558</v>
      </c>
      <c r="K17" s="1065"/>
      <c r="L17" s="1065" t="s">
        <v>1558</v>
      </c>
      <c r="M17" s="1065"/>
      <c r="N17" s="1065" t="s">
        <v>1558</v>
      </c>
      <c r="O17" s="1065"/>
    </row>
    <row r="18" spans="1:226" ht="18.75" customHeight="1">
      <c r="B18" s="1282" t="s">
        <v>1028</v>
      </c>
      <c r="C18" s="1282"/>
      <c r="D18" s="1065">
        <v>6</v>
      </c>
      <c r="E18" s="1065"/>
      <c r="F18" s="1065" t="s">
        <v>1558</v>
      </c>
      <c r="G18" s="1065"/>
      <c r="H18" s="1065" t="s">
        <v>1558</v>
      </c>
      <c r="I18" s="1065"/>
      <c r="J18" s="1065" t="s">
        <v>1558</v>
      </c>
      <c r="K18" s="1065"/>
      <c r="L18" s="1065" t="s">
        <v>1558</v>
      </c>
      <c r="M18" s="1065"/>
      <c r="N18" s="1065" t="s">
        <v>1558</v>
      </c>
      <c r="O18" s="1065"/>
    </row>
    <row r="19" spans="1:226" ht="18.75" customHeight="1"/>
    <row r="20" spans="1:226" s="427" customFormat="1" ht="26.25" customHeight="1">
      <c r="A20" s="425" t="s">
        <v>1954</v>
      </c>
      <c r="B20" s="429"/>
      <c r="C20" s="429"/>
      <c r="D20" s="429"/>
      <c r="E20" s="429"/>
      <c r="F20" s="429"/>
      <c r="G20" s="429"/>
      <c r="H20" s="429"/>
      <c r="I20" s="429"/>
      <c r="J20" s="429"/>
      <c r="K20" s="429"/>
      <c r="L20" s="429"/>
      <c r="M20" s="429"/>
      <c r="N20" s="429"/>
      <c r="O20" s="429"/>
      <c r="P20" s="429"/>
      <c r="Q20" s="429"/>
      <c r="R20" s="428"/>
      <c r="S20" s="428"/>
      <c r="T20" s="428"/>
      <c r="U20" s="428"/>
      <c r="V20" s="428"/>
      <c r="W20" s="428"/>
      <c r="X20" s="428"/>
      <c r="Y20" s="428"/>
      <c r="Z20" s="428"/>
      <c r="AA20" s="428"/>
      <c r="AB20" s="428"/>
      <c r="AC20" s="428"/>
    </row>
    <row r="21" spans="1:226" ht="18.75" customHeight="1">
      <c r="B21" s="943" t="s">
        <v>47</v>
      </c>
      <c r="C21" s="943"/>
      <c r="D21" s="943"/>
      <c r="E21" s="943"/>
      <c r="F21" s="943"/>
      <c r="G21" s="943"/>
      <c r="H21" s="943"/>
      <c r="I21" s="943"/>
      <c r="J21" s="943"/>
      <c r="K21" s="943"/>
      <c r="L21" s="943"/>
      <c r="M21" s="943"/>
      <c r="N21" s="943"/>
      <c r="O21" s="943"/>
    </row>
    <row r="22" spans="1:226" ht="18.75" customHeight="1">
      <c r="B22" s="900" t="s">
        <v>1824</v>
      </c>
      <c r="C22" s="900"/>
      <c r="D22" s="1068" t="s">
        <v>1727</v>
      </c>
      <c r="E22" s="1068"/>
      <c r="F22" s="1068"/>
      <c r="G22" s="1068" t="s">
        <v>1413</v>
      </c>
      <c r="H22" s="1068"/>
      <c r="I22" s="1068"/>
      <c r="J22" s="1068" t="s">
        <v>1414</v>
      </c>
      <c r="K22" s="1068"/>
      <c r="L22" s="1068"/>
      <c r="M22" s="1068" t="s">
        <v>1415</v>
      </c>
      <c r="N22" s="1068"/>
      <c r="O22" s="1068"/>
      <c r="P22" s="3"/>
      <c r="Q22" s="3"/>
    </row>
    <row r="23" spans="1:226" ht="18.75" customHeight="1">
      <c r="B23" s="1282" t="s">
        <v>53</v>
      </c>
      <c r="C23" s="1282"/>
      <c r="D23" s="1065">
        <v>8</v>
      </c>
      <c r="E23" s="1065"/>
      <c r="F23" s="1065"/>
      <c r="G23" s="1065">
        <v>15</v>
      </c>
      <c r="H23" s="1065"/>
      <c r="I23" s="1065"/>
      <c r="J23" s="1065" t="s">
        <v>1558</v>
      </c>
      <c r="K23" s="1065"/>
      <c r="L23" s="1065"/>
      <c r="M23" s="1065" t="s">
        <v>1558</v>
      </c>
      <c r="N23" s="1065"/>
      <c r="O23" s="1065"/>
      <c r="P23" s="53"/>
      <c r="Q23" s="53"/>
    </row>
    <row r="24" spans="1:226" ht="18.75" customHeight="1">
      <c r="B24" s="1282" t="s">
        <v>1816</v>
      </c>
      <c r="C24" s="1282"/>
      <c r="D24" s="1065">
        <v>8</v>
      </c>
      <c r="E24" s="1065"/>
      <c r="F24" s="1065"/>
      <c r="G24" s="1065">
        <v>12</v>
      </c>
      <c r="H24" s="1065"/>
      <c r="I24" s="1065"/>
      <c r="J24" s="1065" t="s">
        <v>1558</v>
      </c>
      <c r="K24" s="1065"/>
      <c r="L24" s="1065"/>
      <c r="M24" s="1065" t="s">
        <v>1558</v>
      </c>
      <c r="N24" s="1065"/>
      <c r="O24" s="1065"/>
      <c r="P24" s="53"/>
      <c r="Q24" s="53"/>
    </row>
    <row r="25" spans="1:226" ht="18.75" customHeight="1">
      <c r="B25" s="1282" t="s">
        <v>1470</v>
      </c>
      <c r="C25" s="1282"/>
      <c r="D25" s="1065">
        <v>6</v>
      </c>
      <c r="E25" s="1065"/>
      <c r="F25" s="1065"/>
      <c r="G25" s="1065">
        <v>6</v>
      </c>
      <c r="H25" s="1065"/>
      <c r="I25" s="1065"/>
      <c r="J25" s="1065" t="s">
        <v>1558</v>
      </c>
      <c r="K25" s="1065"/>
      <c r="L25" s="1065"/>
      <c r="M25" s="1065" t="s">
        <v>1558</v>
      </c>
      <c r="N25" s="1065"/>
      <c r="O25" s="1065"/>
      <c r="P25" s="53"/>
      <c r="Q25" s="53"/>
    </row>
    <row r="26" spans="1:226" ht="18.75" customHeight="1">
      <c r="B26" s="1282" t="s">
        <v>1028</v>
      </c>
      <c r="C26" s="1282"/>
      <c r="D26" s="1065">
        <v>6</v>
      </c>
      <c r="E26" s="1065"/>
      <c r="F26" s="1065"/>
      <c r="G26" s="1065">
        <v>8</v>
      </c>
      <c r="H26" s="1065"/>
      <c r="I26" s="1065"/>
      <c r="J26" s="1065">
        <v>3</v>
      </c>
      <c r="K26" s="1065"/>
      <c r="L26" s="1065"/>
      <c r="M26" s="1065" t="s">
        <v>15</v>
      </c>
      <c r="N26" s="1065"/>
      <c r="O26" s="1065"/>
      <c r="P26" s="53"/>
      <c r="Q26" s="53"/>
    </row>
    <row r="27" spans="1:226" ht="18.75" customHeight="1"/>
    <row r="28" spans="1:226" s="51" customFormat="1" ht="26.25" customHeight="1">
      <c r="A28" s="425" t="s">
        <v>378</v>
      </c>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c r="CC28" s="622"/>
      <c r="CD28" s="622"/>
      <c r="CE28" s="622"/>
      <c r="CF28" s="622"/>
      <c r="CG28" s="622"/>
      <c r="CH28" s="622"/>
      <c r="CI28" s="622"/>
      <c r="CJ28" s="622"/>
      <c r="CK28" s="622"/>
      <c r="CL28" s="622"/>
      <c r="CM28" s="622"/>
      <c r="CN28" s="622"/>
      <c r="CO28" s="622"/>
      <c r="CP28" s="622"/>
      <c r="CQ28" s="622"/>
      <c r="CR28" s="622"/>
      <c r="CS28" s="622"/>
      <c r="CT28" s="622"/>
      <c r="CU28" s="622"/>
      <c r="CV28" s="622"/>
      <c r="CW28" s="622"/>
      <c r="CX28" s="622"/>
      <c r="CY28" s="622"/>
      <c r="CZ28" s="622"/>
      <c r="DA28" s="622"/>
      <c r="DB28" s="622"/>
      <c r="DC28" s="622"/>
      <c r="DD28" s="622"/>
      <c r="DE28" s="622"/>
      <c r="DF28" s="622"/>
      <c r="DG28" s="622"/>
      <c r="DH28" s="622"/>
      <c r="DI28" s="622"/>
      <c r="DJ28" s="622"/>
      <c r="DK28" s="622"/>
      <c r="DL28" s="622"/>
      <c r="DM28" s="622"/>
      <c r="DN28" s="622"/>
      <c r="DO28" s="622"/>
      <c r="DP28" s="622"/>
      <c r="DQ28" s="622"/>
      <c r="DR28" s="622"/>
      <c r="DS28" s="622"/>
      <c r="DT28" s="622"/>
      <c r="DU28" s="622"/>
      <c r="DV28" s="622"/>
      <c r="DW28" s="622"/>
      <c r="DX28" s="622"/>
      <c r="DY28" s="622"/>
      <c r="DZ28" s="622"/>
      <c r="EA28" s="622"/>
      <c r="EB28" s="622"/>
      <c r="EC28" s="622"/>
      <c r="ED28" s="622"/>
      <c r="EE28" s="622"/>
      <c r="EF28" s="622"/>
      <c r="EG28" s="622"/>
      <c r="EH28" s="622"/>
      <c r="EI28" s="622"/>
      <c r="EJ28" s="622"/>
      <c r="EK28" s="622"/>
      <c r="EL28" s="622"/>
      <c r="EM28" s="622"/>
      <c r="EN28" s="622"/>
      <c r="EO28" s="622"/>
      <c r="EP28" s="622"/>
      <c r="EQ28" s="622"/>
      <c r="ER28" s="622"/>
      <c r="ES28" s="622"/>
      <c r="ET28" s="622"/>
      <c r="EU28" s="622"/>
      <c r="EV28" s="622"/>
      <c r="EW28" s="622"/>
      <c r="EX28" s="622"/>
      <c r="EY28" s="622"/>
      <c r="EZ28" s="622"/>
      <c r="FA28" s="622"/>
      <c r="FB28" s="622"/>
      <c r="FC28" s="622"/>
      <c r="FD28" s="622"/>
      <c r="FE28" s="622"/>
      <c r="FF28" s="622"/>
      <c r="FG28" s="622"/>
      <c r="FH28" s="622"/>
      <c r="FI28" s="622"/>
      <c r="FJ28" s="622"/>
      <c r="FK28" s="622"/>
      <c r="FL28" s="622"/>
      <c r="FM28" s="622"/>
      <c r="FN28" s="622"/>
      <c r="FO28" s="622"/>
      <c r="FP28" s="622"/>
      <c r="FQ28" s="622"/>
      <c r="FR28" s="622"/>
      <c r="FS28" s="622"/>
      <c r="FT28" s="622"/>
      <c r="FU28" s="622"/>
      <c r="FV28" s="622"/>
      <c r="FW28" s="622"/>
      <c r="FX28" s="622"/>
      <c r="FY28" s="622"/>
      <c r="FZ28" s="622"/>
      <c r="GA28" s="622"/>
      <c r="GB28" s="622"/>
      <c r="GC28" s="622"/>
      <c r="GD28" s="622"/>
      <c r="GE28" s="622"/>
      <c r="GF28" s="622"/>
      <c r="GG28" s="622"/>
      <c r="GH28" s="622"/>
      <c r="GI28" s="622"/>
      <c r="GJ28" s="622"/>
      <c r="GK28" s="622"/>
      <c r="GL28" s="622"/>
      <c r="GM28" s="622"/>
      <c r="GN28" s="622"/>
      <c r="GO28" s="622"/>
      <c r="GP28" s="622"/>
      <c r="GQ28" s="622"/>
      <c r="GR28" s="622"/>
      <c r="GS28" s="622"/>
      <c r="GT28" s="622"/>
      <c r="GU28" s="622"/>
      <c r="GV28" s="622"/>
      <c r="GW28" s="622"/>
      <c r="GX28" s="622"/>
      <c r="GY28" s="622"/>
      <c r="GZ28" s="622"/>
      <c r="HA28" s="622"/>
      <c r="HB28" s="622"/>
      <c r="HC28" s="622"/>
      <c r="HD28" s="622"/>
      <c r="HE28" s="622"/>
      <c r="HF28" s="622"/>
      <c r="HG28" s="622"/>
      <c r="HH28" s="622"/>
      <c r="HI28" s="622"/>
      <c r="HJ28" s="622"/>
      <c r="HK28" s="622"/>
      <c r="HL28" s="622"/>
      <c r="HM28" s="622"/>
      <c r="HN28" s="622"/>
      <c r="HO28" s="622"/>
      <c r="HP28" s="622"/>
      <c r="HQ28" s="622"/>
      <c r="HR28" s="622"/>
    </row>
    <row r="29" spans="1:226" ht="18.75" customHeight="1">
      <c r="B29" s="943" t="s">
        <v>47</v>
      </c>
      <c r="C29" s="943"/>
      <c r="D29" s="943"/>
      <c r="E29" s="943"/>
      <c r="F29" s="943"/>
      <c r="G29" s="943"/>
      <c r="H29" s="943"/>
      <c r="I29" s="943"/>
      <c r="J29" s="943"/>
      <c r="K29" s="943"/>
      <c r="L29" s="943"/>
      <c r="M29" s="943"/>
    </row>
    <row r="30" spans="1:226" ht="18.75" customHeight="1">
      <c r="B30" s="900" t="s">
        <v>1824</v>
      </c>
      <c r="C30" s="900"/>
      <c r="D30" s="900" t="s">
        <v>1416</v>
      </c>
      <c r="E30" s="900"/>
      <c r="F30" s="900"/>
      <c r="G30" s="900"/>
      <c r="H30" s="900"/>
      <c r="I30" s="900"/>
      <c r="J30" s="900"/>
      <c r="K30" s="900"/>
      <c r="L30" s="900"/>
      <c r="M30" s="900"/>
      <c r="N30" s="8"/>
      <c r="O30" s="8"/>
      <c r="P30" s="8"/>
      <c r="Q30" s="8"/>
    </row>
    <row r="31" spans="1:226" ht="18.75" customHeight="1">
      <c r="B31" s="900"/>
      <c r="C31" s="900"/>
      <c r="D31" s="900" t="s">
        <v>460</v>
      </c>
      <c r="E31" s="900"/>
      <c r="F31" s="900" t="s">
        <v>33</v>
      </c>
      <c r="G31" s="900"/>
      <c r="H31" s="900" t="s">
        <v>34</v>
      </c>
      <c r="I31" s="900"/>
      <c r="J31" s="900" t="s">
        <v>35</v>
      </c>
      <c r="K31" s="900"/>
      <c r="L31" s="900" t="s">
        <v>1822</v>
      </c>
      <c r="M31" s="900"/>
      <c r="N31" s="8"/>
      <c r="O31" s="8"/>
      <c r="P31" s="63"/>
      <c r="Q31" s="8"/>
    </row>
    <row r="32" spans="1:226" ht="24.75" customHeight="1">
      <c r="B32" s="900"/>
      <c r="C32" s="900"/>
      <c r="D32" s="900"/>
      <c r="E32" s="900"/>
      <c r="F32" s="900"/>
      <c r="G32" s="900"/>
      <c r="H32" s="900"/>
      <c r="I32" s="900"/>
      <c r="J32" s="900"/>
      <c r="K32" s="900"/>
      <c r="L32" s="900"/>
      <c r="M32" s="900"/>
      <c r="N32" s="8"/>
      <c r="O32" s="8"/>
      <c r="P32" s="8"/>
      <c r="Q32" s="8"/>
    </row>
    <row r="33" spans="2:17" ht="18.75" customHeight="1">
      <c r="B33" s="1282" t="s">
        <v>53</v>
      </c>
      <c r="C33" s="1282"/>
      <c r="D33" s="1065">
        <f>SUM(F33:I33)</f>
        <v>15</v>
      </c>
      <c r="E33" s="1065"/>
      <c r="F33" s="1065">
        <v>13</v>
      </c>
      <c r="G33" s="1065"/>
      <c r="H33" s="1065">
        <v>2</v>
      </c>
      <c r="I33" s="1065"/>
      <c r="J33" s="1065">
        <v>11</v>
      </c>
      <c r="K33" s="1065"/>
      <c r="L33" s="1065">
        <v>4</v>
      </c>
      <c r="M33" s="1065"/>
      <c r="N33" s="118"/>
      <c r="O33" s="118"/>
      <c r="P33" s="118"/>
      <c r="Q33" s="118"/>
    </row>
    <row r="34" spans="2:17" ht="18.75" customHeight="1">
      <c r="B34" s="1282" t="s">
        <v>1816</v>
      </c>
      <c r="C34" s="1282"/>
      <c r="D34" s="1065">
        <v>16</v>
      </c>
      <c r="E34" s="1065"/>
      <c r="F34" s="1065">
        <v>15</v>
      </c>
      <c r="G34" s="1065"/>
      <c r="H34" s="1065">
        <v>1</v>
      </c>
      <c r="I34" s="1065"/>
      <c r="J34" s="1065">
        <v>10</v>
      </c>
      <c r="K34" s="1065"/>
      <c r="L34" s="1065">
        <v>6</v>
      </c>
      <c r="M34" s="1065"/>
      <c r="N34" s="118"/>
      <c r="O34" s="118"/>
      <c r="P34" s="118"/>
      <c r="Q34" s="118"/>
    </row>
    <row r="35" spans="2:17" ht="18.75" customHeight="1">
      <c r="B35" s="1282" t="s">
        <v>1470</v>
      </c>
      <c r="C35" s="1282"/>
      <c r="D35" s="1065">
        <v>10</v>
      </c>
      <c r="E35" s="1065"/>
      <c r="F35" s="1065">
        <v>10</v>
      </c>
      <c r="G35" s="1065"/>
      <c r="H35" s="1283" t="s">
        <v>1558</v>
      </c>
      <c r="I35" s="1283"/>
      <c r="J35" s="1065">
        <v>6</v>
      </c>
      <c r="K35" s="1065"/>
      <c r="L35" s="1065">
        <v>4</v>
      </c>
      <c r="M35" s="1065"/>
      <c r="N35" s="118"/>
      <c r="O35" s="118"/>
      <c r="P35" s="118"/>
      <c r="Q35" s="118"/>
    </row>
    <row r="36" spans="2:17" ht="18.75" customHeight="1">
      <c r="B36" s="1282" t="s">
        <v>1028</v>
      </c>
      <c r="C36" s="1282"/>
      <c r="D36" s="1065">
        <v>12</v>
      </c>
      <c r="E36" s="1065"/>
      <c r="F36" s="1065">
        <v>12</v>
      </c>
      <c r="G36" s="1065"/>
      <c r="H36" s="1283" t="s">
        <v>15</v>
      </c>
      <c r="I36" s="1283"/>
      <c r="J36" s="1065">
        <v>6</v>
      </c>
      <c r="K36" s="1065"/>
      <c r="L36" s="1065">
        <v>6</v>
      </c>
      <c r="M36" s="1065"/>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D3:Q3"/>
    <mergeCell ref="B3:C6"/>
    <mergeCell ref="P7:Q7"/>
    <mergeCell ref="L17:M17"/>
    <mergeCell ref="L8:M8"/>
    <mergeCell ref="N17:O17"/>
    <mergeCell ref="L7:M7"/>
    <mergeCell ref="N7:O7"/>
    <mergeCell ref="N8:O8"/>
    <mergeCell ref="N14:O14"/>
    <mergeCell ref="P9:Q9"/>
    <mergeCell ref="P8:Q8"/>
    <mergeCell ref="D15:E15"/>
    <mergeCell ref="H15:I15"/>
    <mergeCell ref="J16:K16"/>
    <mergeCell ref="D4:E6"/>
    <mergeCell ref="F4:G6"/>
    <mergeCell ref="H4:I6"/>
    <mergeCell ref="J10:K10"/>
    <mergeCell ref="D8:E8"/>
    <mergeCell ref="J14:K14"/>
    <mergeCell ref="F14:G14"/>
    <mergeCell ref="H14:I14"/>
    <mergeCell ref="N18:O18"/>
    <mergeCell ref="J17:K17"/>
    <mergeCell ref="J15:K15"/>
    <mergeCell ref="D16:E16"/>
    <mergeCell ref="F16:G16"/>
    <mergeCell ref="H16:I16"/>
    <mergeCell ref="H9:I9"/>
    <mergeCell ref="F10:G10"/>
    <mergeCell ref="F15:G15"/>
    <mergeCell ref="B8:C8"/>
    <mergeCell ref="B7:C7"/>
    <mergeCell ref="D7:E7"/>
    <mergeCell ref="H10:I10"/>
    <mergeCell ref="B14:C14"/>
    <mergeCell ref="D14:E14"/>
    <mergeCell ref="B13:O13"/>
    <mergeCell ref="J8:K8"/>
    <mergeCell ref="L10:M10"/>
    <mergeCell ref="F7:G7"/>
    <mergeCell ref="H7:I7"/>
    <mergeCell ref="J7:K7"/>
    <mergeCell ref="F8:G8"/>
    <mergeCell ref="H8:I8"/>
    <mergeCell ref="B9:C9"/>
    <mergeCell ref="D9:E9"/>
    <mergeCell ref="F9:G9"/>
    <mergeCell ref="J9:K9"/>
    <mergeCell ref="N15:O15"/>
    <mergeCell ref="L15:M15"/>
    <mergeCell ref="N9:O9"/>
    <mergeCell ref="L35:M35"/>
    <mergeCell ref="B25:C25"/>
    <mergeCell ref="D25:F25"/>
    <mergeCell ref="G25:I25"/>
    <mergeCell ref="D31:E32"/>
    <mergeCell ref="H31:I32"/>
    <mergeCell ref="M23:O23"/>
    <mergeCell ref="M22:O22"/>
    <mergeCell ref="M25:O25"/>
    <mergeCell ref="M24:O24"/>
    <mergeCell ref="B30:C32"/>
    <mergeCell ref="D30:M30"/>
    <mergeCell ref="L31:M32"/>
    <mergeCell ref="D26:F26"/>
    <mergeCell ref="G26:I26"/>
    <mergeCell ref="B24:C24"/>
    <mergeCell ref="B26:C26"/>
    <mergeCell ref="H35:I35"/>
    <mergeCell ref="J31:K32"/>
    <mergeCell ref="F31:G32"/>
    <mergeCell ref="B23:C23"/>
    <mergeCell ref="D23:F23"/>
    <mergeCell ref="G23:I23"/>
    <mergeCell ref="B22:C22"/>
    <mergeCell ref="J18:K18"/>
    <mergeCell ref="J24:L24"/>
    <mergeCell ref="J23:L23"/>
    <mergeCell ref="D24:F24"/>
    <mergeCell ref="G24:I24"/>
    <mergeCell ref="D18:E18"/>
    <mergeCell ref="F18:G18"/>
    <mergeCell ref="H18:I18"/>
    <mergeCell ref="B10:C10"/>
    <mergeCell ref="D10:E10"/>
    <mergeCell ref="B17:C17"/>
    <mergeCell ref="D17:E17"/>
    <mergeCell ref="F17:G17"/>
    <mergeCell ref="B18:C18"/>
    <mergeCell ref="H17:I17"/>
    <mergeCell ref="B21:O21"/>
    <mergeCell ref="D22:F22"/>
    <mergeCell ref="G22:I22"/>
    <mergeCell ref="J22:L22"/>
    <mergeCell ref="N16:O16"/>
    <mergeCell ref="B16:C16"/>
    <mergeCell ref="B15:C15"/>
    <mergeCell ref="L36:M36"/>
    <mergeCell ref="M2:Q2"/>
    <mergeCell ref="N10:O10"/>
    <mergeCell ref="P10:Q10"/>
    <mergeCell ref="L9:M9"/>
    <mergeCell ref="L4:M6"/>
    <mergeCell ref="N4:O6"/>
    <mergeCell ref="P4:Q6"/>
    <mergeCell ref="L14:M14"/>
    <mergeCell ref="L16:M16"/>
    <mergeCell ref="J25:L25"/>
    <mergeCell ref="L18:M18"/>
    <mergeCell ref="J33:K33"/>
    <mergeCell ref="J26:L26"/>
    <mergeCell ref="B29:M29"/>
    <mergeCell ref="M26:O26"/>
    <mergeCell ref="L34:M34"/>
    <mergeCell ref="L33:M33"/>
    <mergeCell ref="F34:G34"/>
    <mergeCell ref="H34:I34"/>
    <mergeCell ref="J34:K34"/>
    <mergeCell ref="F33:G33"/>
    <mergeCell ref="H33:I33"/>
    <mergeCell ref="J4:K6"/>
    <mergeCell ref="B36:C36"/>
    <mergeCell ref="D36:E36"/>
    <mergeCell ref="F36:G36"/>
    <mergeCell ref="H36:I36"/>
    <mergeCell ref="J36:K36"/>
    <mergeCell ref="B35:C35"/>
    <mergeCell ref="D35:E35"/>
    <mergeCell ref="B33:C33"/>
    <mergeCell ref="B34:C34"/>
    <mergeCell ref="D34:E34"/>
    <mergeCell ref="D33:E33"/>
    <mergeCell ref="F35:G35"/>
    <mergeCell ref="J35:K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I19"/>
  <sheetViews>
    <sheetView zoomScaleNormal="100" workbookViewId="0">
      <selection activeCell="Z24" sqref="Z24"/>
    </sheetView>
  </sheetViews>
  <sheetFormatPr defaultRowHeight="13.5"/>
  <cols>
    <col min="1" max="1" width="1.625" style="21" customWidth="1"/>
    <col min="2" max="4" width="4" style="21" customWidth="1"/>
    <col min="5" max="5" width="3.875" style="21" customWidth="1"/>
    <col min="6" max="22" width="4" style="21" customWidth="1"/>
    <col min="23" max="16384" width="9" style="21"/>
  </cols>
  <sheetData>
    <row r="1" spans="1:35" s="427" customFormat="1" ht="26.25" customHeight="1">
      <c r="A1" s="425" t="s">
        <v>379</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43.5" customHeight="1">
      <c r="C2" s="818"/>
      <c r="D2" s="818"/>
      <c r="E2" s="818"/>
      <c r="F2" s="818"/>
      <c r="G2" s="818"/>
      <c r="H2" s="818"/>
      <c r="I2" s="818"/>
      <c r="J2" s="1302" t="s">
        <v>544</v>
      </c>
      <c r="K2" s="1302"/>
      <c r="L2" s="1303" t="s">
        <v>2419</v>
      </c>
      <c r="M2" s="1303"/>
      <c r="N2" s="1303"/>
      <c r="O2" s="1303"/>
      <c r="P2" s="1303"/>
      <c r="Q2" s="1303"/>
      <c r="R2" s="1303"/>
      <c r="S2" s="1303"/>
      <c r="T2" s="1303"/>
      <c r="U2" s="1303"/>
      <c r="V2" s="1303"/>
    </row>
    <row r="3" spans="1:35" ht="54.75" customHeight="1">
      <c r="B3" s="900" t="s">
        <v>1824</v>
      </c>
      <c r="C3" s="900"/>
      <c r="D3" s="900"/>
      <c r="E3" s="1169" t="s">
        <v>1461</v>
      </c>
      <c r="F3" s="900"/>
      <c r="G3" s="900"/>
      <c r="H3" s="1169" t="s">
        <v>1743</v>
      </c>
      <c r="I3" s="900"/>
      <c r="J3" s="900"/>
      <c r="K3" s="1169" t="s">
        <v>1744</v>
      </c>
      <c r="L3" s="1169"/>
      <c r="M3" s="1169"/>
      <c r="N3" s="1169" t="s">
        <v>1745</v>
      </c>
      <c r="O3" s="1169"/>
      <c r="P3" s="1169"/>
      <c r="Q3" s="1169" t="s">
        <v>405</v>
      </c>
      <c r="R3" s="1169"/>
      <c r="S3" s="1169"/>
      <c r="T3" s="1107" t="s">
        <v>2030</v>
      </c>
      <c r="U3" s="1107"/>
      <c r="V3" s="1107"/>
      <c r="W3" s="3"/>
    </row>
    <row r="4" spans="1:35" ht="18.75" customHeight="1">
      <c r="B4" s="905" t="s">
        <v>308</v>
      </c>
      <c r="C4" s="906"/>
      <c r="D4" s="908"/>
      <c r="E4" s="1100">
        <v>118</v>
      </c>
      <c r="F4" s="1101"/>
      <c r="G4" s="1179"/>
      <c r="H4" s="1100">
        <v>8594</v>
      </c>
      <c r="I4" s="1101"/>
      <c r="J4" s="1179"/>
      <c r="K4" s="1299">
        <v>4241832</v>
      </c>
      <c r="L4" s="1300"/>
      <c r="M4" s="1301"/>
      <c r="N4" s="1185">
        <v>10904818</v>
      </c>
      <c r="O4" s="1298"/>
      <c r="P4" s="1186"/>
      <c r="Q4" s="1185">
        <v>25471796</v>
      </c>
      <c r="R4" s="1298"/>
      <c r="S4" s="1186"/>
      <c r="T4" s="1185">
        <v>11108996</v>
      </c>
      <c r="U4" s="1298"/>
      <c r="V4" s="1186"/>
    </row>
    <row r="5" spans="1:35" ht="18.75" customHeight="1">
      <c r="B5" s="905" t="s">
        <v>1457</v>
      </c>
      <c r="C5" s="906"/>
      <c r="D5" s="908"/>
      <c r="E5" s="1100">
        <v>118</v>
      </c>
      <c r="F5" s="1101"/>
      <c r="G5" s="1179"/>
      <c r="H5" s="1185">
        <v>8785</v>
      </c>
      <c r="I5" s="1298"/>
      <c r="J5" s="1186"/>
      <c r="K5" s="1299">
        <v>4515953</v>
      </c>
      <c r="L5" s="1300"/>
      <c r="M5" s="1301"/>
      <c r="N5" s="1185">
        <v>11094629</v>
      </c>
      <c r="O5" s="1298"/>
      <c r="P5" s="1186"/>
      <c r="Q5" s="1185">
        <v>26469269</v>
      </c>
      <c r="R5" s="1298"/>
      <c r="S5" s="1186"/>
      <c r="T5" s="1185">
        <v>13230290</v>
      </c>
      <c r="U5" s="1298"/>
      <c r="V5" s="1186"/>
    </row>
    <row r="6" spans="1:35" ht="18.75" customHeight="1">
      <c r="B6" s="905" t="s">
        <v>507</v>
      </c>
      <c r="C6" s="906"/>
      <c r="D6" s="908"/>
      <c r="E6" s="1185">
        <v>123</v>
      </c>
      <c r="F6" s="1298"/>
      <c r="G6" s="1186"/>
      <c r="H6" s="1100">
        <v>9151</v>
      </c>
      <c r="I6" s="1101"/>
      <c r="J6" s="1179"/>
      <c r="K6" s="1100">
        <v>4894808</v>
      </c>
      <c r="L6" s="1101"/>
      <c r="M6" s="1179"/>
      <c r="N6" s="1100">
        <v>14015445</v>
      </c>
      <c r="O6" s="1101"/>
      <c r="P6" s="1179"/>
      <c r="Q6" s="1100">
        <v>19875605</v>
      </c>
      <c r="R6" s="1101"/>
      <c r="S6" s="1179"/>
      <c r="T6" s="1100">
        <v>4469996</v>
      </c>
      <c r="U6" s="1101"/>
      <c r="V6" s="1179"/>
    </row>
    <row r="7" spans="1:35" ht="18.75" customHeight="1">
      <c r="B7" s="905" t="s">
        <v>514</v>
      </c>
      <c r="C7" s="906"/>
      <c r="D7" s="908"/>
      <c r="E7" s="1185">
        <v>108</v>
      </c>
      <c r="F7" s="1298"/>
      <c r="G7" s="1186"/>
      <c r="H7" s="1100">
        <v>8541</v>
      </c>
      <c r="I7" s="1101"/>
      <c r="J7" s="1179"/>
      <c r="K7" s="1100">
        <v>4663398</v>
      </c>
      <c r="L7" s="1101"/>
      <c r="M7" s="1101"/>
      <c r="N7" s="1100">
        <v>16037513</v>
      </c>
      <c r="O7" s="1101"/>
      <c r="P7" s="1101"/>
      <c r="Q7" s="1100">
        <v>24604952</v>
      </c>
      <c r="R7" s="1101"/>
      <c r="S7" s="1101"/>
      <c r="T7" s="1100">
        <v>6314906</v>
      </c>
      <c r="U7" s="1101"/>
      <c r="V7" s="1179"/>
    </row>
    <row r="8" spans="1:35" ht="18.75" customHeight="1">
      <c r="B8" s="905" t="s">
        <v>1028</v>
      </c>
      <c r="C8" s="906"/>
      <c r="D8" s="908"/>
      <c r="E8" s="1065">
        <v>110</v>
      </c>
      <c r="F8" s="1065"/>
      <c r="G8" s="1065"/>
      <c r="H8" s="1260">
        <v>9072</v>
      </c>
      <c r="I8" s="1260"/>
      <c r="J8" s="1260"/>
      <c r="K8" s="1260">
        <v>5254781</v>
      </c>
      <c r="L8" s="1260"/>
      <c r="M8" s="1260"/>
      <c r="N8" s="1260">
        <v>18030035</v>
      </c>
      <c r="O8" s="1260"/>
      <c r="P8" s="1260"/>
      <c r="Q8" s="1260">
        <v>27507259</v>
      </c>
      <c r="R8" s="1260"/>
      <c r="S8" s="1260"/>
      <c r="T8" s="1260">
        <v>7285734</v>
      </c>
      <c r="U8" s="1260"/>
      <c r="V8" s="1260"/>
    </row>
    <row r="9" spans="1:35" ht="25.5" customHeight="1">
      <c r="B9" s="95" t="s">
        <v>495</v>
      </c>
      <c r="C9" s="60" t="s">
        <v>2031</v>
      </c>
      <c r="D9" s="8"/>
      <c r="E9" s="8"/>
      <c r="F9" s="8"/>
      <c r="G9" s="59"/>
      <c r="H9" s="59"/>
      <c r="I9" s="59"/>
      <c r="J9" s="59"/>
      <c r="K9" s="59"/>
      <c r="L9" s="59"/>
      <c r="M9" s="59"/>
      <c r="N9" s="59"/>
      <c r="O9" s="59"/>
      <c r="P9" s="59"/>
      <c r="Q9" s="59"/>
      <c r="R9" s="59"/>
      <c r="Y9" s="59"/>
      <c r="Z9" s="59"/>
    </row>
    <row r="10" spans="1:35" ht="18.75" customHeight="1">
      <c r="B10" s="32"/>
      <c r="C10" s="60"/>
      <c r="D10" s="8"/>
      <c r="E10" s="118"/>
      <c r="F10" s="118"/>
      <c r="G10" s="118"/>
      <c r="H10" s="79"/>
      <c r="I10" s="79"/>
      <c r="J10" s="79"/>
      <c r="K10" s="79"/>
      <c r="L10" s="79"/>
      <c r="M10" s="79"/>
      <c r="N10" s="79"/>
      <c r="O10" s="79"/>
      <c r="P10" s="79"/>
      <c r="Q10" s="79"/>
      <c r="R10" s="79"/>
      <c r="S10" s="79"/>
      <c r="T10" s="79"/>
      <c r="U10" s="65"/>
      <c r="V10" s="65"/>
    </row>
    <row r="11" spans="1:35" ht="18.75" customHeight="1">
      <c r="B11" s="8"/>
      <c r="C11" s="8"/>
      <c r="D11" s="8"/>
      <c r="E11" s="118"/>
      <c r="F11" s="118"/>
      <c r="G11" s="118"/>
      <c r="H11" s="65"/>
      <c r="I11" s="65"/>
      <c r="J11" s="65"/>
      <c r="K11" s="65"/>
      <c r="L11" s="65"/>
      <c r="M11" s="65"/>
      <c r="N11" s="65"/>
      <c r="O11" s="65"/>
      <c r="P11" s="65"/>
      <c r="Q11" s="65"/>
      <c r="R11" s="65"/>
      <c r="S11" s="65"/>
      <c r="T11" s="65"/>
      <c r="U11" s="65"/>
      <c r="V11" s="65"/>
    </row>
    <row r="12" spans="1:35" ht="18.75" customHeight="1">
      <c r="B12" s="8"/>
      <c r="C12" s="8"/>
      <c r="D12" s="8"/>
      <c r="E12" s="118"/>
      <c r="F12" s="118"/>
      <c r="G12" s="118"/>
      <c r="H12" s="65"/>
      <c r="I12" s="65"/>
      <c r="J12" s="65"/>
      <c r="K12" s="65"/>
      <c r="L12" s="65"/>
      <c r="M12" s="65"/>
      <c r="N12" s="65"/>
      <c r="O12" s="65"/>
      <c r="P12" s="65"/>
      <c r="Q12" s="65"/>
      <c r="R12" s="65"/>
      <c r="S12" s="65"/>
      <c r="T12" s="65"/>
      <c r="U12" s="65"/>
      <c r="V12" s="65"/>
    </row>
    <row r="13" spans="1:35" ht="18.75" customHeight="1">
      <c r="B13" s="8"/>
      <c r="C13" s="8"/>
      <c r="D13" s="8"/>
      <c r="E13" s="118"/>
      <c r="F13" s="118"/>
      <c r="G13" s="118"/>
      <c r="H13" s="65"/>
      <c r="I13" s="65"/>
      <c r="J13" s="65"/>
      <c r="K13" s="65"/>
      <c r="L13" s="65"/>
      <c r="M13" s="65"/>
      <c r="N13" s="65"/>
      <c r="O13" s="65"/>
      <c r="P13" s="65"/>
      <c r="Q13" s="65"/>
      <c r="R13" s="65"/>
      <c r="S13" s="65"/>
      <c r="T13" s="65"/>
      <c r="U13" s="65"/>
      <c r="V13" s="65"/>
    </row>
    <row r="14" spans="1:35" ht="15.75" customHeight="1">
      <c r="B14" s="59"/>
      <c r="C14" s="59"/>
      <c r="D14" s="59"/>
      <c r="E14" s="8"/>
      <c r="F14" s="8"/>
      <c r="G14" s="8"/>
      <c r="H14" s="8"/>
      <c r="I14" s="8"/>
      <c r="J14" s="8"/>
      <c r="K14" s="8"/>
      <c r="L14" s="8"/>
      <c r="M14" s="8"/>
      <c r="N14" s="8"/>
      <c r="O14" s="8"/>
      <c r="P14" s="8"/>
      <c r="Q14" s="8"/>
      <c r="R14" s="8"/>
      <c r="S14" s="8"/>
      <c r="T14" s="8"/>
      <c r="U14" s="8"/>
      <c r="V14" s="8"/>
      <c r="W14" s="59"/>
    </row>
    <row r="15" spans="1:35" ht="54.75" customHeight="1">
      <c r="B15" s="8"/>
      <c r="C15" s="8"/>
      <c r="D15" s="8"/>
      <c r="E15" s="8"/>
      <c r="F15" s="8"/>
      <c r="G15" s="8"/>
      <c r="H15" s="8"/>
      <c r="I15" s="8"/>
      <c r="J15" s="8"/>
      <c r="K15" s="8"/>
      <c r="L15" s="8"/>
      <c r="M15" s="8"/>
      <c r="N15" s="8"/>
      <c r="O15" s="8"/>
      <c r="P15" s="8"/>
      <c r="Q15" s="8"/>
      <c r="R15" s="8"/>
      <c r="S15" s="8"/>
      <c r="T15" s="55"/>
      <c r="U15" s="55"/>
      <c r="V15" s="55"/>
      <c r="W15" s="59"/>
    </row>
    <row r="16" spans="1:35" ht="18.75" customHeight="1">
      <c r="B16" s="59"/>
      <c r="C16" s="59"/>
      <c r="D16" s="59"/>
      <c r="E16" s="59"/>
      <c r="F16" s="59"/>
      <c r="G16" s="59"/>
      <c r="H16" s="59"/>
      <c r="I16" s="59"/>
      <c r="J16" s="59"/>
      <c r="K16" s="59"/>
      <c r="L16" s="59"/>
      <c r="M16" s="59"/>
      <c r="N16" s="59"/>
      <c r="O16" s="59"/>
      <c r="P16" s="59"/>
      <c r="Q16" s="59"/>
      <c r="R16" s="59"/>
      <c r="S16" s="59"/>
      <c r="T16" s="59"/>
      <c r="U16" s="59"/>
      <c r="V16" s="59"/>
      <c r="W16" s="59"/>
    </row>
    <row r="17" spans="2:19" ht="18.75" customHeight="1"/>
    <row r="18" spans="2:19" ht="14.25" customHeight="1">
      <c r="P18" s="59"/>
      <c r="Q18" s="59"/>
      <c r="R18" s="59"/>
      <c r="S18" s="59"/>
    </row>
    <row r="19" spans="2:19" ht="47.25" customHeight="1">
      <c r="B19" s="59"/>
      <c r="C19" s="59"/>
      <c r="D19" s="59"/>
      <c r="E19" s="59"/>
      <c r="F19" s="59"/>
      <c r="G19" s="59"/>
      <c r="H19" s="59"/>
      <c r="I19" s="59"/>
      <c r="J19" s="59"/>
      <c r="K19" s="59"/>
      <c r="L19" s="59"/>
      <c r="M19" s="59"/>
      <c r="N19" s="59"/>
      <c r="O19" s="59"/>
      <c r="P19" s="59"/>
      <c r="Q19" s="59"/>
      <c r="R19" s="59"/>
      <c r="S19" s="59"/>
    </row>
  </sheetData>
  <mergeCells count="44">
    <mergeCell ref="T5:V5"/>
    <mergeCell ref="N5:P5"/>
    <mergeCell ref="Q5:S5"/>
    <mergeCell ref="B3:D3"/>
    <mergeCell ref="E3:G3"/>
    <mergeCell ref="H3:J3"/>
    <mergeCell ref="T4:V4"/>
    <mergeCell ref="J2:K2"/>
    <mergeCell ref="L2:V2"/>
    <mergeCell ref="N4:P4"/>
    <mergeCell ref="Q4:S4"/>
    <mergeCell ref="T3:V3"/>
    <mergeCell ref="N3:P3"/>
    <mergeCell ref="Q3:S3"/>
    <mergeCell ref="K3:M3"/>
    <mergeCell ref="B7:D7"/>
    <mergeCell ref="E7:G7"/>
    <mergeCell ref="H6:J6"/>
    <mergeCell ref="K5:M5"/>
    <mergeCell ref="K4:M4"/>
    <mergeCell ref="B5:D5"/>
    <mergeCell ref="E5:G5"/>
    <mergeCell ref="H7:J7"/>
    <mergeCell ref="K7:M7"/>
    <mergeCell ref="B4:D4"/>
    <mergeCell ref="E4:G4"/>
    <mergeCell ref="H4:J4"/>
    <mergeCell ref="B6:D6"/>
    <mergeCell ref="E6:G6"/>
    <mergeCell ref="H5:J5"/>
    <mergeCell ref="N7:P7"/>
    <mergeCell ref="Q7:S7"/>
    <mergeCell ref="T7:V7"/>
    <mergeCell ref="K6:M6"/>
    <mergeCell ref="N6:P6"/>
    <mergeCell ref="Q6:S6"/>
    <mergeCell ref="T6:V6"/>
    <mergeCell ref="T8:V8"/>
    <mergeCell ref="B8:D8"/>
    <mergeCell ref="E8:G8"/>
    <mergeCell ref="H8:J8"/>
    <mergeCell ref="K8:M8"/>
    <mergeCell ref="N8:P8"/>
    <mergeCell ref="Q8:S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I60"/>
  <sheetViews>
    <sheetView zoomScaleNormal="100" workbookViewId="0">
      <selection activeCell="A2" sqref="A2"/>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427" customFormat="1" ht="26.25" customHeight="1">
      <c r="A1" s="425" t="s">
        <v>1831</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8.75" customHeight="1">
      <c r="B2" s="52" t="s">
        <v>2325</v>
      </c>
      <c r="L2" s="830"/>
      <c r="M2" s="1304" t="s">
        <v>1728</v>
      </c>
      <c r="N2" s="1304"/>
      <c r="O2" s="1304"/>
      <c r="P2" s="1304"/>
      <c r="Q2" s="1304"/>
      <c r="R2" s="1304"/>
      <c r="S2" s="1304"/>
      <c r="T2" s="1304"/>
      <c r="U2" s="1304"/>
      <c r="V2" s="1304"/>
      <c r="W2" s="943"/>
      <c r="X2" s="943"/>
      <c r="Y2" s="943"/>
      <c r="Z2" s="943"/>
      <c r="AA2" s="943"/>
      <c r="AB2" s="943"/>
      <c r="AC2" s="943"/>
      <c r="AD2" s="943"/>
      <c r="AE2" s="943"/>
      <c r="AF2" s="943"/>
      <c r="AG2" s="943"/>
    </row>
    <row r="3" spans="1:35" ht="16.5" customHeight="1">
      <c r="B3" s="900" t="s">
        <v>1824</v>
      </c>
      <c r="C3" s="900"/>
      <c r="D3" s="900"/>
      <c r="E3" s="900" t="s">
        <v>416</v>
      </c>
      <c r="F3" s="900"/>
      <c r="G3" s="900"/>
      <c r="H3" s="900"/>
      <c r="I3" s="900"/>
      <c r="J3" s="900"/>
      <c r="K3" s="900"/>
      <c r="L3" s="900"/>
      <c r="M3" s="900" t="s">
        <v>496</v>
      </c>
      <c r="N3" s="900"/>
      <c r="O3" s="900"/>
      <c r="P3" s="900"/>
      <c r="Q3" s="900"/>
      <c r="R3" s="900"/>
      <c r="S3" s="1169" t="s">
        <v>2141</v>
      </c>
      <c r="T3" s="900"/>
      <c r="U3" s="900"/>
      <c r="V3" s="900"/>
    </row>
    <row r="4" spans="1:35" ht="16.5" customHeight="1">
      <c r="B4" s="900"/>
      <c r="C4" s="900"/>
      <c r="D4" s="900"/>
      <c r="E4" s="900" t="s">
        <v>1814</v>
      </c>
      <c r="F4" s="900"/>
      <c r="G4" s="900" t="s">
        <v>55</v>
      </c>
      <c r="H4" s="900"/>
      <c r="I4" s="900" t="s">
        <v>417</v>
      </c>
      <c r="J4" s="900"/>
      <c r="K4" s="900" t="s">
        <v>54</v>
      </c>
      <c r="L4" s="900"/>
      <c r="M4" s="900" t="s">
        <v>1814</v>
      </c>
      <c r="N4" s="900"/>
      <c r="O4" s="900" t="s">
        <v>418</v>
      </c>
      <c r="P4" s="900"/>
      <c r="Q4" s="1068" t="s">
        <v>419</v>
      </c>
      <c r="R4" s="1068"/>
      <c r="S4" s="900"/>
      <c r="T4" s="900"/>
      <c r="U4" s="900"/>
      <c r="V4" s="900"/>
    </row>
    <row r="5" spans="1:35" ht="12.75" customHeight="1">
      <c r="B5" s="1282" t="s">
        <v>1396</v>
      </c>
      <c r="C5" s="1282"/>
      <c r="D5" s="1282"/>
      <c r="E5" s="1283">
        <v>108</v>
      </c>
      <c r="F5" s="1283"/>
      <c r="G5" s="1283">
        <v>99</v>
      </c>
      <c r="H5" s="1283"/>
      <c r="I5" s="1283">
        <v>1</v>
      </c>
      <c r="J5" s="1283"/>
      <c r="K5" s="1283">
        <v>8</v>
      </c>
      <c r="L5" s="1283"/>
      <c r="M5" s="1283">
        <v>8541</v>
      </c>
      <c r="N5" s="1283"/>
      <c r="O5" s="1283">
        <v>8531</v>
      </c>
      <c r="P5" s="1283"/>
      <c r="Q5" s="1283">
        <v>10</v>
      </c>
      <c r="R5" s="1283"/>
      <c r="S5" s="1211">
        <v>4663398</v>
      </c>
      <c r="T5" s="1223"/>
      <c r="U5" s="1223"/>
      <c r="V5" s="1212"/>
    </row>
    <row r="6" spans="1:35" ht="12.75" customHeight="1">
      <c r="B6" s="1282" t="s">
        <v>420</v>
      </c>
      <c r="C6" s="1282"/>
      <c r="D6" s="1282"/>
      <c r="E6" s="1283">
        <v>10</v>
      </c>
      <c r="F6" s="1283"/>
      <c r="G6" s="1283">
        <v>8</v>
      </c>
      <c r="H6" s="1283"/>
      <c r="I6" s="1283" t="s">
        <v>15</v>
      </c>
      <c r="J6" s="1283"/>
      <c r="K6" s="1283">
        <v>2</v>
      </c>
      <c r="L6" s="1283"/>
      <c r="M6" s="1283">
        <v>173</v>
      </c>
      <c r="N6" s="1283"/>
      <c r="O6" s="1283">
        <v>171</v>
      </c>
      <c r="P6" s="1283"/>
      <c r="Q6" s="1283">
        <v>2</v>
      </c>
      <c r="R6" s="1283"/>
      <c r="S6" s="1283">
        <v>53889</v>
      </c>
      <c r="T6" s="1283"/>
      <c r="U6" s="1283"/>
      <c r="V6" s="1283"/>
    </row>
    <row r="7" spans="1:35" ht="12.75" customHeight="1">
      <c r="B7" s="1282" t="s">
        <v>421</v>
      </c>
      <c r="C7" s="1282"/>
      <c r="D7" s="1282"/>
      <c r="E7" s="1283">
        <v>1</v>
      </c>
      <c r="F7" s="1283"/>
      <c r="G7" s="1283">
        <v>1</v>
      </c>
      <c r="H7" s="1283"/>
      <c r="I7" s="1283" t="s">
        <v>15</v>
      </c>
      <c r="J7" s="1283"/>
      <c r="K7" s="1283" t="s">
        <v>15</v>
      </c>
      <c r="L7" s="1283"/>
      <c r="M7" s="1283">
        <v>5</v>
      </c>
      <c r="N7" s="1283"/>
      <c r="O7" s="1283">
        <v>5</v>
      </c>
      <c r="P7" s="1283"/>
      <c r="Q7" s="1283" t="s">
        <v>15</v>
      </c>
      <c r="R7" s="1283"/>
      <c r="S7" s="1283" t="s">
        <v>1014</v>
      </c>
      <c r="T7" s="1283"/>
      <c r="U7" s="1283"/>
      <c r="V7" s="1283"/>
    </row>
    <row r="8" spans="1:35" ht="12.75" customHeight="1">
      <c r="B8" s="1282" t="s">
        <v>422</v>
      </c>
      <c r="C8" s="1282"/>
      <c r="D8" s="1282"/>
      <c r="E8" s="1283">
        <v>11</v>
      </c>
      <c r="F8" s="1283"/>
      <c r="G8" s="1283">
        <v>11</v>
      </c>
      <c r="H8" s="1283"/>
      <c r="I8" s="1283" t="s">
        <v>15</v>
      </c>
      <c r="J8" s="1283"/>
      <c r="K8" s="1283" t="s">
        <v>15</v>
      </c>
      <c r="L8" s="1283"/>
      <c r="M8" s="1283">
        <v>386</v>
      </c>
      <c r="N8" s="1283"/>
      <c r="O8" s="1283">
        <v>386</v>
      </c>
      <c r="P8" s="1283"/>
      <c r="Q8" s="1283" t="s">
        <v>15</v>
      </c>
      <c r="R8" s="1283"/>
      <c r="S8" s="1283">
        <v>115736</v>
      </c>
      <c r="T8" s="1283"/>
      <c r="U8" s="1283"/>
      <c r="V8" s="1283"/>
    </row>
    <row r="9" spans="1:35" ht="12.75" customHeight="1">
      <c r="B9" s="1282" t="s">
        <v>71</v>
      </c>
      <c r="C9" s="1282"/>
      <c r="D9" s="1282"/>
      <c r="E9" s="1283">
        <v>1</v>
      </c>
      <c r="F9" s="1283"/>
      <c r="G9" s="1283">
        <v>1</v>
      </c>
      <c r="H9" s="1283"/>
      <c r="I9" s="1283" t="s">
        <v>15</v>
      </c>
      <c r="J9" s="1283"/>
      <c r="K9" s="1283" t="s">
        <v>15</v>
      </c>
      <c r="L9" s="1283"/>
      <c r="M9" s="1283">
        <v>6</v>
      </c>
      <c r="N9" s="1283"/>
      <c r="O9" s="1283">
        <v>6</v>
      </c>
      <c r="P9" s="1283"/>
      <c r="Q9" s="1283" t="s">
        <v>15</v>
      </c>
      <c r="R9" s="1283"/>
      <c r="S9" s="1283" t="s">
        <v>1014</v>
      </c>
      <c r="T9" s="1283"/>
      <c r="U9" s="1283"/>
      <c r="V9" s="1283"/>
    </row>
    <row r="10" spans="1:35" ht="12.75" customHeight="1">
      <c r="B10" s="1282" t="s">
        <v>72</v>
      </c>
      <c r="C10" s="1282"/>
      <c r="D10" s="1282"/>
      <c r="E10" s="1283">
        <v>2</v>
      </c>
      <c r="F10" s="1283"/>
      <c r="G10" s="1283">
        <v>2</v>
      </c>
      <c r="H10" s="1283"/>
      <c r="I10" s="1283" t="s">
        <v>15</v>
      </c>
      <c r="J10" s="1283"/>
      <c r="K10" s="1283" t="s">
        <v>15</v>
      </c>
      <c r="L10" s="1283"/>
      <c r="M10" s="1283">
        <v>10</v>
      </c>
      <c r="N10" s="1283"/>
      <c r="O10" s="1283">
        <v>10</v>
      </c>
      <c r="P10" s="1283"/>
      <c r="Q10" s="1283" t="s">
        <v>15</v>
      </c>
      <c r="R10" s="1283"/>
      <c r="S10" s="1283" t="s">
        <v>1014</v>
      </c>
      <c r="T10" s="1283"/>
      <c r="U10" s="1283"/>
      <c r="V10" s="1283"/>
    </row>
    <row r="11" spans="1:35" ht="12.75" customHeight="1">
      <c r="B11" s="1295" t="s">
        <v>73</v>
      </c>
      <c r="C11" s="1282"/>
      <c r="D11" s="1282"/>
      <c r="E11" s="1283">
        <v>6</v>
      </c>
      <c r="F11" s="1283"/>
      <c r="G11" s="1283">
        <v>6</v>
      </c>
      <c r="H11" s="1283"/>
      <c r="I11" s="1283" t="s">
        <v>15</v>
      </c>
      <c r="J11" s="1283"/>
      <c r="K11" s="1283" t="s">
        <v>15</v>
      </c>
      <c r="L11" s="1283"/>
      <c r="M11" s="1283">
        <v>117</v>
      </c>
      <c r="N11" s="1283"/>
      <c r="O11" s="1283">
        <v>117</v>
      </c>
      <c r="P11" s="1283"/>
      <c r="Q11" s="1283" t="s">
        <v>15</v>
      </c>
      <c r="R11" s="1283"/>
      <c r="S11" s="1283">
        <v>33393</v>
      </c>
      <c r="T11" s="1283"/>
      <c r="U11" s="1283"/>
      <c r="V11" s="1283"/>
    </row>
    <row r="12" spans="1:35" ht="12.75" customHeight="1">
      <c r="B12" s="1295" t="s">
        <v>1311</v>
      </c>
      <c r="C12" s="1282"/>
      <c r="D12" s="1282"/>
      <c r="E12" s="1283">
        <v>2</v>
      </c>
      <c r="F12" s="1283"/>
      <c r="G12" s="1283">
        <v>2</v>
      </c>
      <c r="H12" s="1283"/>
      <c r="I12" s="1283" t="s">
        <v>15</v>
      </c>
      <c r="J12" s="1283"/>
      <c r="K12" s="1283" t="s">
        <v>15</v>
      </c>
      <c r="L12" s="1283"/>
      <c r="M12" s="1283">
        <v>13</v>
      </c>
      <c r="N12" s="1283"/>
      <c r="O12" s="1283">
        <v>13</v>
      </c>
      <c r="P12" s="1283"/>
      <c r="Q12" s="1283" t="s">
        <v>15</v>
      </c>
      <c r="R12" s="1283"/>
      <c r="S12" s="1283" t="s">
        <v>1014</v>
      </c>
      <c r="T12" s="1283"/>
      <c r="U12" s="1283"/>
      <c r="V12" s="1283"/>
    </row>
    <row r="13" spans="1:35" ht="12.75" customHeight="1">
      <c r="B13" s="1282" t="s">
        <v>74</v>
      </c>
      <c r="C13" s="1282"/>
      <c r="D13" s="1282"/>
      <c r="E13" s="1283">
        <v>5</v>
      </c>
      <c r="F13" s="1283"/>
      <c r="G13" s="1283">
        <v>5</v>
      </c>
      <c r="H13" s="1283"/>
      <c r="I13" s="1283" t="s">
        <v>15</v>
      </c>
      <c r="J13" s="1283"/>
      <c r="K13" s="1283" t="s">
        <v>15</v>
      </c>
      <c r="L13" s="1283"/>
      <c r="M13" s="1283">
        <v>424</v>
      </c>
      <c r="N13" s="1283"/>
      <c r="O13" s="1283">
        <v>424</v>
      </c>
      <c r="P13" s="1283"/>
      <c r="Q13" s="1283" t="s">
        <v>15</v>
      </c>
      <c r="R13" s="1283"/>
      <c r="S13" s="1283">
        <v>273167</v>
      </c>
      <c r="T13" s="1283"/>
      <c r="U13" s="1283"/>
      <c r="V13" s="1283"/>
    </row>
    <row r="14" spans="1:35" ht="12.75" customHeight="1">
      <c r="B14" s="1282" t="s">
        <v>75</v>
      </c>
      <c r="C14" s="1282"/>
      <c r="D14" s="1282"/>
      <c r="E14" s="1283">
        <v>1</v>
      </c>
      <c r="F14" s="1283"/>
      <c r="G14" s="1283" t="s">
        <v>15</v>
      </c>
      <c r="H14" s="1283"/>
      <c r="I14" s="1283">
        <v>1</v>
      </c>
      <c r="J14" s="1283"/>
      <c r="K14" s="1283" t="s">
        <v>15</v>
      </c>
      <c r="L14" s="1283"/>
      <c r="M14" s="1283">
        <v>6</v>
      </c>
      <c r="N14" s="1283"/>
      <c r="O14" s="1283">
        <v>6</v>
      </c>
      <c r="P14" s="1283"/>
      <c r="Q14" s="1283" t="s">
        <v>15</v>
      </c>
      <c r="R14" s="1283"/>
      <c r="S14" s="1283" t="s">
        <v>1014</v>
      </c>
      <c r="T14" s="1283"/>
      <c r="U14" s="1283"/>
      <c r="V14" s="1283"/>
    </row>
    <row r="15" spans="1:35" ht="12.75" customHeight="1">
      <c r="B15" s="1282" t="s">
        <v>1211</v>
      </c>
      <c r="C15" s="1282"/>
      <c r="D15" s="1282"/>
      <c r="E15" s="1283">
        <v>7</v>
      </c>
      <c r="F15" s="1283"/>
      <c r="G15" s="1283">
        <v>6</v>
      </c>
      <c r="H15" s="1283"/>
      <c r="I15" s="1283" t="s">
        <v>15</v>
      </c>
      <c r="J15" s="1283"/>
      <c r="K15" s="1283">
        <v>1</v>
      </c>
      <c r="L15" s="1283"/>
      <c r="M15" s="1283">
        <v>240</v>
      </c>
      <c r="N15" s="1283"/>
      <c r="O15" s="1283">
        <v>238</v>
      </c>
      <c r="P15" s="1283"/>
      <c r="Q15" s="1283">
        <v>2</v>
      </c>
      <c r="R15" s="1283"/>
      <c r="S15" s="1283">
        <v>105551</v>
      </c>
      <c r="T15" s="1283"/>
      <c r="U15" s="1283"/>
      <c r="V15" s="1283"/>
    </row>
    <row r="16" spans="1:35" ht="12.75" customHeight="1">
      <c r="B16" s="1282" t="s">
        <v>76</v>
      </c>
      <c r="C16" s="1282"/>
      <c r="D16" s="1282"/>
      <c r="E16" s="1283">
        <v>2</v>
      </c>
      <c r="F16" s="1283"/>
      <c r="G16" s="1283">
        <v>2</v>
      </c>
      <c r="H16" s="1283"/>
      <c r="I16" s="1283" t="s">
        <v>15</v>
      </c>
      <c r="J16" s="1283"/>
      <c r="K16" s="1283" t="s">
        <v>15</v>
      </c>
      <c r="L16" s="1283"/>
      <c r="M16" s="1283">
        <v>135</v>
      </c>
      <c r="N16" s="1283"/>
      <c r="O16" s="1283">
        <v>135</v>
      </c>
      <c r="P16" s="1283"/>
      <c r="Q16" s="1283" t="s">
        <v>15</v>
      </c>
      <c r="R16" s="1283"/>
      <c r="S16" s="1283" t="s">
        <v>1014</v>
      </c>
      <c r="T16" s="1283"/>
      <c r="U16" s="1283"/>
      <c r="V16" s="1283"/>
    </row>
    <row r="17" spans="2:22" ht="12.75" customHeight="1">
      <c r="B17" s="1282" t="s">
        <v>77</v>
      </c>
      <c r="C17" s="1282"/>
      <c r="D17" s="1282"/>
      <c r="E17" s="1283" t="s">
        <v>15</v>
      </c>
      <c r="F17" s="1283"/>
      <c r="G17" s="1283" t="s">
        <v>15</v>
      </c>
      <c r="H17" s="1283"/>
      <c r="I17" s="1283" t="s">
        <v>15</v>
      </c>
      <c r="J17" s="1283"/>
      <c r="K17" s="1283" t="s">
        <v>15</v>
      </c>
      <c r="L17" s="1283"/>
      <c r="M17" s="1283" t="s">
        <v>15</v>
      </c>
      <c r="N17" s="1283"/>
      <c r="O17" s="1283" t="s">
        <v>15</v>
      </c>
      <c r="P17" s="1283"/>
      <c r="Q17" s="1283" t="s">
        <v>15</v>
      </c>
      <c r="R17" s="1283"/>
      <c r="S17" s="1283" t="s">
        <v>15</v>
      </c>
      <c r="T17" s="1283"/>
      <c r="U17" s="1283"/>
      <c r="V17" s="1283"/>
    </row>
    <row r="18" spans="2:22" ht="12.75" customHeight="1">
      <c r="B18" s="1282" t="s">
        <v>78</v>
      </c>
      <c r="C18" s="1282"/>
      <c r="D18" s="1282"/>
      <c r="E18" s="1283">
        <v>4</v>
      </c>
      <c r="F18" s="1283"/>
      <c r="G18" s="1283">
        <v>3</v>
      </c>
      <c r="H18" s="1283"/>
      <c r="I18" s="1283" t="s">
        <v>15</v>
      </c>
      <c r="J18" s="1283"/>
      <c r="K18" s="1283">
        <v>1</v>
      </c>
      <c r="L18" s="1283"/>
      <c r="M18" s="1283">
        <v>195</v>
      </c>
      <c r="N18" s="1283"/>
      <c r="O18" s="1283">
        <v>194</v>
      </c>
      <c r="P18" s="1283"/>
      <c r="Q18" s="1283">
        <v>1</v>
      </c>
      <c r="R18" s="1283"/>
      <c r="S18" s="1283">
        <v>105959</v>
      </c>
      <c r="T18" s="1283"/>
      <c r="U18" s="1283"/>
      <c r="V18" s="1283"/>
    </row>
    <row r="19" spans="2:22" ht="12.75" customHeight="1">
      <c r="B19" s="1282" t="s">
        <v>79</v>
      </c>
      <c r="C19" s="1282"/>
      <c r="D19" s="1282"/>
      <c r="E19" s="1283" t="s">
        <v>15</v>
      </c>
      <c r="F19" s="1283"/>
      <c r="G19" s="1283" t="s">
        <v>15</v>
      </c>
      <c r="H19" s="1283"/>
      <c r="I19" s="1283" t="s">
        <v>15</v>
      </c>
      <c r="J19" s="1283"/>
      <c r="K19" s="1283" t="s">
        <v>15</v>
      </c>
      <c r="L19" s="1283"/>
      <c r="M19" s="1283" t="s">
        <v>15</v>
      </c>
      <c r="N19" s="1283"/>
      <c r="O19" s="1283" t="s">
        <v>15</v>
      </c>
      <c r="P19" s="1283"/>
      <c r="Q19" s="1283" t="s">
        <v>15</v>
      </c>
      <c r="R19" s="1283"/>
      <c r="S19" s="1283" t="s">
        <v>15</v>
      </c>
      <c r="T19" s="1283"/>
      <c r="U19" s="1283"/>
      <c r="V19" s="1283"/>
    </row>
    <row r="20" spans="2:22" ht="12.75" customHeight="1">
      <c r="B20" s="1282" t="s">
        <v>80</v>
      </c>
      <c r="C20" s="1282"/>
      <c r="D20" s="1282"/>
      <c r="E20" s="1283">
        <v>3</v>
      </c>
      <c r="F20" s="1283"/>
      <c r="G20" s="1283">
        <v>3</v>
      </c>
      <c r="H20" s="1283"/>
      <c r="I20" s="1283" t="s">
        <v>15</v>
      </c>
      <c r="J20" s="1283"/>
      <c r="K20" s="1283" t="s">
        <v>15</v>
      </c>
      <c r="L20" s="1283"/>
      <c r="M20" s="1283">
        <v>24</v>
      </c>
      <c r="N20" s="1283"/>
      <c r="O20" s="1283">
        <v>24</v>
      </c>
      <c r="P20" s="1283"/>
      <c r="Q20" s="1283" t="s">
        <v>15</v>
      </c>
      <c r="R20" s="1283"/>
      <c r="S20" s="1283">
        <v>5444</v>
      </c>
      <c r="T20" s="1283"/>
      <c r="U20" s="1283"/>
      <c r="V20" s="1283"/>
    </row>
    <row r="21" spans="2:22" ht="12.75" customHeight="1">
      <c r="B21" s="1282" t="s">
        <v>81</v>
      </c>
      <c r="C21" s="1282"/>
      <c r="D21" s="1282"/>
      <c r="E21" s="1283">
        <v>10</v>
      </c>
      <c r="F21" s="1283"/>
      <c r="G21" s="1283">
        <v>10</v>
      </c>
      <c r="H21" s="1283"/>
      <c r="I21" s="1283" t="s">
        <v>15</v>
      </c>
      <c r="J21" s="1283"/>
      <c r="K21" s="1283" t="s">
        <v>15</v>
      </c>
      <c r="L21" s="1283"/>
      <c r="M21" s="1283">
        <v>224</v>
      </c>
      <c r="N21" s="1283"/>
      <c r="O21" s="1283">
        <v>224</v>
      </c>
      <c r="P21" s="1283"/>
      <c r="Q21" s="1283" t="s">
        <v>15</v>
      </c>
      <c r="R21" s="1283"/>
      <c r="S21" s="1283">
        <v>86643</v>
      </c>
      <c r="T21" s="1283"/>
      <c r="U21" s="1283"/>
      <c r="V21" s="1283"/>
    </row>
    <row r="22" spans="2:22" ht="12.75" customHeight="1">
      <c r="B22" s="1295" t="s">
        <v>1860</v>
      </c>
      <c r="C22" s="1282"/>
      <c r="D22" s="1282"/>
      <c r="E22" s="1283">
        <v>4</v>
      </c>
      <c r="F22" s="1283"/>
      <c r="G22" s="1283">
        <v>3</v>
      </c>
      <c r="H22" s="1283"/>
      <c r="I22" s="1283" t="s">
        <v>15</v>
      </c>
      <c r="J22" s="1283"/>
      <c r="K22" s="1283">
        <v>1</v>
      </c>
      <c r="L22" s="1283"/>
      <c r="M22" s="1283">
        <v>351</v>
      </c>
      <c r="N22" s="1283"/>
      <c r="O22" s="1283">
        <v>350</v>
      </c>
      <c r="P22" s="1283"/>
      <c r="Q22" s="1283">
        <v>1</v>
      </c>
      <c r="R22" s="1283"/>
      <c r="S22" s="1283">
        <v>177066</v>
      </c>
      <c r="T22" s="1283"/>
      <c r="U22" s="1283"/>
      <c r="V22" s="1283"/>
    </row>
    <row r="23" spans="2:22" ht="12.75" customHeight="1">
      <c r="B23" s="1295" t="s">
        <v>1861</v>
      </c>
      <c r="C23" s="1282"/>
      <c r="D23" s="1282"/>
      <c r="E23" s="1283">
        <v>16</v>
      </c>
      <c r="F23" s="1283"/>
      <c r="G23" s="1283">
        <v>15</v>
      </c>
      <c r="H23" s="1283"/>
      <c r="I23" s="1283" t="s">
        <v>15</v>
      </c>
      <c r="J23" s="1283"/>
      <c r="K23" s="1283">
        <v>1</v>
      </c>
      <c r="L23" s="1283"/>
      <c r="M23" s="1283">
        <v>1021</v>
      </c>
      <c r="N23" s="1283"/>
      <c r="O23" s="1283">
        <v>1020</v>
      </c>
      <c r="P23" s="1283"/>
      <c r="Q23" s="1283">
        <v>1</v>
      </c>
      <c r="R23" s="1283"/>
      <c r="S23" s="1283">
        <v>553895</v>
      </c>
      <c r="T23" s="1283"/>
      <c r="U23" s="1283"/>
      <c r="V23" s="1283"/>
    </row>
    <row r="24" spans="2:22" ht="12.75" customHeight="1">
      <c r="B24" s="1307" t="s">
        <v>1862</v>
      </c>
      <c r="C24" s="1110"/>
      <c r="D24" s="1111"/>
      <c r="E24" s="1283">
        <v>4</v>
      </c>
      <c r="F24" s="1283"/>
      <c r="G24" s="1283">
        <v>4</v>
      </c>
      <c r="H24" s="1283"/>
      <c r="I24" s="1283" t="s">
        <v>15</v>
      </c>
      <c r="J24" s="1283"/>
      <c r="K24" s="1283" t="s">
        <v>15</v>
      </c>
      <c r="L24" s="1283"/>
      <c r="M24" s="1283">
        <v>138</v>
      </c>
      <c r="N24" s="1283"/>
      <c r="O24" s="1283">
        <v>138</v>
      </c>
      <c r="P24" s="1283"/>
      <c r="Q24" s="1283" t="s">
        <v>15</v>
      </c>
      <c r="R24" s="1283"/>
      <c r="S24" s="1283">
        <v>55055</v>
      </c>
      <c r="T24" s="1283"/>
      <c r="U24" s="1283"/>
      <c r="V24" s="1283"/>
    </row>
    <row r="25" spans="2:22" ht="12.75" customHeight="1">
      <c r="B25" s="1305" t="s">
        <v>1214</v>
      </c>
      <c r="C25" s="1306"/>
      <c r="D25" s="1306"/>
      <c r="E25" s="1283">
        <v>8</v>
      </c>
      <c r="F25" s="1283"/>
      <c r="G25" s="1283">
        <v>8</v>
      </c>
      <c r="H25" s="1283"/>
      <c r="I25" s="1283" t="s">
        <v>15</v>
      </c>
      <c r="J25" s="1283"/>
      <c r="K25" s="1283" t="s">
        <v>15</v>
      </c>
      <c r="L25" s="1283"/>
      <c r="M25" s="1283">
        <v>4770</v>
      </c>
      <c r="N25" s="1283"/>
      <c r="O25" s="1283">
        <v>4770</v>
      </c>
      <c r="P25" s="1283"/>
      <c r="Q25" s="1283" t="s">
        <v>15</v>
      </c>
      <c r="R25" s="1283"/>
      <c r="S25" s="1283">
        <v>2895532</v>
      </c>
      <c r="T25" s="1283"/>
      <c r="U25" s="1283"/>
      <c r="V25" s="1283"/>
    </row>
    <row r="26" spans="2:22" ht="12.75" customHeight="1">
      <c r="B26" s="1295" t="s">
        <v>1863</v>
      </c>
      <c r="C26" s="1282"/>
      <c r="D26" s="1282"/>
      <c r="E26" s="1283">
        <v>3</v>
      </c>
      <c r="F26" s="1283"/>
      <c r="G26" s="1283">
        <v>3</v>
      </c>
      <c r="H26" s="1283"/>
      <c r="I26" s="1283" t="s">
        <v>15</v>
      </c>
      <c r="J26" s="1283"/>
      <c r="K26" s="1283" t="s">
        <v>15</v>
      </c>
      <c r="L26" s="1283"/>
      <c r="M26" s="1283">
        <v>184</v>
      </c>
      <c r="N26" s="1283"/>
      <c r="O26" s="1283">
        <v>184</v>
      </c>
      <c r="P26" s="1283"/>
      <c r="Q26" s="1283" t="s">
        <v>15</v>
      </c>
      <c r="R26" s="1283"/>
      <c r="S26" s="1283">
        <v>87133</v>
      </c>
      <c r="T26" s="1283"/>
      <c r="U26" s="1283"/>
      <c r="V26" s="1283"/>
    </row>
    <row r="27" spans="2:22" ht="12.75" customHeight="1">
      <c r="B27" s="1295" t="s">
        <v>1849</v>
      </c>
      <c r="C27" s="1282"/>
      <c r="D27" s="1282"/>
      <c r="E27" s="1283" t="s">
        <v>15</v>
      </c>
      <c r="F27" s="1283"/>
      <c r="G27" s="1283" t="s">
        <v>15</v>
      </c>
      <c r="H27" s="1283"/>
      <c r="I27" s="1283" t="s">
        <v>15</v>
      </c>
      <c r="J27" s="1283"/>
      <c r="K27" s="1283" t="s">
        <v>15</v>
      </c>
      <c r="L27" s="1283"/>
      <c r="M27" s="1283" t="s">
        <v>15</v>
      </c>
      <c r="N27" s="1283"/>
      <c r="O27" s="1283" t="s">
        <v>15</v>
      </c>
      <c r="P27" s="1283"/>
      <c r="Q27" s="1283" t="s">
        <v>15</v>
      </c>
      <c r="R27" s="1283"/>
      <c r="S27" s="1283" t="s">
        <v>15</v>
      </c>
      <c r="T27" s="1283"/>
      <c r="U27" s="1283"/>
      <c r="V27" s="1283"/>
    </row>
    <row r="28" spans="2:22" ht="12.75" customHeight="1">
      <c r="B28" s="1295" t="s">
        <v>975</v>
      </c>
      <c r="C28" s="1282"/>
      <c r="D28" s="1282"/>
      <c r="E28" s="1283">
        <v>4</v>
      </c>
      <c r="F28" s="1283"/>
      <c r="G28" s="1283">
        <v>3</v>
      </c>
      <c r="H28" s="1283"/>
      <c r="I28" s="1283" t="s">
        <v>15</v>
      </c>
      <c r="J28" s="1283"/>
      <c r="K28" s="1283">
        <v>1</v>
      </c>
      <c r="L28" s="1283"/>
      <c r="M28" s="1283">
        <v>74</v>
      </c>
      <c r="N28" s="1283"/>
      <c r="O28" s="1283">
        <v>73</v>
      </c>
      <c r="P28" s="1283"/>
      <c r="Q28" s="1283">
        <v>1</v>
      </c>
      <c r="R28" s="1283"/>
      <c r="S28" s="1283">
        <v>20140</v>
      </c>
      <c r="T28" s="1283"/>
      <c r="U28" s="1283"/>
      <c r="V28" s="1283"/>
    </row>
    <row r="29" spans="2:22" ht="12.75" customHeight="1">
      <c r="B29" s="1282" t="s">
        <v>443</v>
      </c>
      <c r="C29" s="1282"/>
      <c r="D29" s="1282"/>
      <c r="E29" s="1283">
        <v>4</v>
      </c>
      <c r="F29" s="1283"/>
      <c r="G29" s="1283">
        <v>3</v>
      </c>
      <c r="H29" s="1283"/>
      <c r="I29" s="1283" t="s">
        <v>15</v>
      </c>
      <c r="J29" s="1283"/>
      <c r="K29" s="1283">
        <v>1</v>
      </c>
      <c r="L29" s="1283"/>
      <c r="M29" s="1283">
        <v>45</v>
      </c>
      <c r="N29" s="1283"/>
      <c r="O29" s="1283">
        <v>43</v>
      </c>
      <c r="P29" s="1283"/>
      <c r="Q29" s="1283">
        <v>2</v>
      </c>
      <c r="R29" s="1283"/>
      <c r="S29" s="1283">
        <v>11833</v>
      </c>
      <c r="T29" s="1283"/>
      <c r="U29" s="1283"/>
      <c r="V29" s="1283"/>
    </row>
    <row r="30" spans="2:22" ht="16.5" customHeight="1">
      <c r="B30" s="33" t="s">
        <v>495</v>
      </c>
      <c r="C30" s="21" t="s">
        <v>1833</v>
      </c>
      <c r="M30" s="76"/>
    </row>
    <row r="31" spans="2:22" ht="18.75" customHeight="1"/>
    <row r="32" spans="2:22" ht="18.75" customHeight="1">
      <c r="B32" s="52" t="s">
        <v>2412</v>
      </c>
      <c r="J32" s="830"/>
      <c r="K32" s="830"/>
      <c r="L32" s="830"/>
      <c r="M32" s="1304" t="s">
        <v>1728</v>
      </c>
      <c r="N32" s="1304"/>
      <c r="O32" s="1304"/>
      <c r="P32" s="1304"/>
      <c r="Q32" s="1304"/>
      <c r="R32" s="1304"/>
      <c r="S32" s="1304"/>
      <c r="T32" s="1304"/>
      <c r="U32" s="1304"/>
      <c r="V32" s="1304"/>
    </row>
    <row r="33" spans="2:24" ht="16.5" customHeight="1">
      <c r="B33" s="900" t="s">
        <v>1824</v>
      </c>
      <c r="C33" s="900"/>
      <c r="D33" s="900"/>
      <c r="E33" s="900" t="s">
        <v>416</v>
      </c>
      <c r="F33" s="900"/>
      <c r="G33" s="900"/>
      <c r="H33" s="900"/>
      <c r="I33" s="900"/>
      <c r="J33" s="900"/>
      <c r="K33" s="900"/>
      <c r="L33" s="900"/>
      <c r="M33" s="900" t="s">
        <v>496</v>
      </c>
      <c r="N33" s="900"/>
      <c r="O33" s="900"/>
      <c r="P33" s="900"/>
      <c r="Q33" s="900"/>
      <c r="R33" s="900"/>
      <c r="S33" s="1169" t="s">
        <v>2141</v>
      </c>
      <c r="T33" s="900"/>
      <c r="U33" s="900"/>
      <c r="V33" s="900"/>
    </row>
    <row r="34" spans="2:24" ht="16.5" customHeight="1">
      <c r="B34" s="900"/>
      <c r="C34" s="900"/>
      <c r="D34" s="900"/>
      <c r="E34" s="900" t="s">
        <v>1814</v>
      </c>
      <c r="F34" s="900"/>
      <c r="G34" s="900" t="s">
        <v>55</v>
      </c>
      <c r="H34" s="900"/>
      <c r="I34" s="900" t="s">
        <v>417</v>
      </c>
      <c r="J34" s="900"/>
      <c r="K34" s="900" t="s">
        <v>54</v>
      </c>
      <c r="L34" s="900"/>
      <c r="M34" s="900" t="s">
        <v>1814</v>
      </c>
      <c r="N34" s="900"/>
      <c r="O34" s="900" t="s">
        <v>418</v>
      </c>
      <c r="P34" s="900"/>
      <c r="Q34" s="1068" t="s">
        <v>419</v>
      </c>
      <c r="R34" s="1068"/>
      <c r="S34" s="900"/>
      <c r="T34" s="900"/>
      <c r="U34" s="900"/>
      <c r="V34" s="900"/>
    </row>
    <row r="35" spans="2:24" ht="12.95" customHeight="1">
      <c r="B35" s="1282" t="s">
        <v>1396</v>
      </c>
      <c r="C35" s="1282"/>
      <c r="D35" s="1282"/>
      <c r="E35" s="1283">
        <v>110</v>
      </c>
      <c r="F35" s="1283"/>
      <c r="G35" s="1283">
        <v>105</v>
      </c>
      <c r="H35" s="1283"/>
      <c r="I35" s="1283">
        <v>1</v>
      </c>
      <c r="J35" s="1283"/>
      <c r="K35" s="1283">
        <v>4</v>
      </c>
      <c r="L35" s="1283"/>
      <c r="M35" s="1283">
        <v>9072</v>
      </c>
      <c r="N35" s="1283"/>
      <c r="O35" s="1283">
        <v>9067</v>
      </c>
      <c r="P35" s="1283"/>
      <c r="Q35" s="1283">
        <v>5</v>
      </c>
      <c r="R35" s="1283"/>
      <c r="S35" s="1211">
        <v>5254781</v>
      </c>
      <c r="T35" s="1223"/>
      <c r="U35" s="1223"/>
      <c r="V35" s="1212"/>
      <c r="X35" s="76"/>
    </row>
    <row r="36" spans="2:24" ht="12.95" customHeight="1">
      <c r="B36" s="1282" t="s">
        <v>420</v>
      </c>
      <c r="C36" s="1282"/>
      <c r="D36" s="1282"/>
      <c r="E36" s="1283">
        <v>7</v>
      </c>
      <c r="F36" s="1283"/>
      <c r="G36" s="1283">
        <v>7</v>
      </c>
      <c r="H36" s="1283"/>
      <c r="I36" s="1283" t="s">
        <v>2362</v>
      </c>
      <c r="J36" s="1283"/>
      <c r="K36" s="1283" t="s">
        <v>15</v>
      </c>
      <c r="L36" s="1283"/>
      <c r="M36" s="1283">
        <v>126</v>
      </c>
      <c r="N36" s="1283"/>
      <c r="O36" s="1283">
        <v>126</v>
      </c>
      <c r="P36" s="1283"/>
      <c r="Q36" s="1283" t="s">
        <v>15</v>
      </c>
      <c r="R36" s="1283"/>
      <c r="S36" s="1283">
        <v>53375</v>
      </c>
      <c r="T36" s="1283"/>
      <c r="U36" s="1283"/>
      <c r="V36" s="1283"/>
    </row>
    <row r="37" spans="2:24" ht="12.95" customHeight="1">
      <c r="B37" s="1282" t="s">
        <v>421</v>
      </c>
      <c r="C37" s="1282"/>
      <c r="D37" s="1282"/>
      <c r="E37" s="1283">
        <v>1</v>
      </c>
      <c r="F37" s="1283"/>
      <c r="G37" s="1283">
        <v>1</v>
      </c>
      <c r="H37" s="1283"/>
      <c r="I37" s="1283" t="s">
        <v>15</v>
      </c>
      <c r="J37" s="1283"/>
      <c r="K37" s="1283" t="s">
        <v>2363</v>
      </c>
      <c r="L37" s="1283"/>
      <c r="M37" s="1283">
        <v>5</v>
      </c>
      <c r="N37" s="1283"/>
      <c r="O37" s="1283">
        <v>5</v>
      </c>
      <c r="P37" s="1283"/>
      <c r="Q37" s="1283" t="s">
        <v>15</v>
      </c>
      <c r="R37" s="1283"/>
      <c r="S37" s="1283" t="s">
        <v>1014</v>
      </c>
      <c r="T37" s="1283"/>
      <c r="U37" s="1283"/>
      <c r="V37" s="1283"/>
    </row>
    <row r="38" spans="2:24" ht="12.95" customHeight="1">
      <c r="B38" s="1282" t="s">
        <v>422</v>
      </c>
      <c r="C38" s="1282"/>
      <c r="D38" s="1282"/>
      <c r="E38" s="1283">
        <v>9</v>
      </c>
      <c r="F38" s="1283"/>
      <c r="G38" s="1283">
        <v>9</v>
      </c>
      <c r="H38" s="1283"/>
      <c r="I38" s="1283" t="s">
        <v>15</v>
      </c>
      <c r="J38" s="1283"/>
      <c r="K38" s="1283" t="s">
        <v>2363</v>
      </c>
      <c r="L38" s="1283"/>
      <c r="M38" s="1283">
        <v>329</v>
      </c>
      <c r="N38" s="1283"/>
      <c r="O38" s="1283">
        <v>329</v>
      </c>
      <c r="P38" s="1283"/>
      <c r="Q38" s="1283" t="s">
        <v>15</v>
      </c>
      <c r="R38" s="1283"/>
      <c r="S38" s="1283">
        <v>108599</v>
      </c>
      <c r="T38" s="1283"/>
      <c r="U38" s="1283"/>
      <c r="V38" s="1283"/>
    </row>
    <row r="39" spans="2:24" ht="12.95" customHeight="1">
      <c r="B39" s="1282" t="s">
        <v>71</v>
      </c>
      <c r="C39" s="1282"/>
      <c r="D39" s="1282"/>
      <c r="E39" s="1283">
        <v>1</v>
      </c>
      <c r="F39" s="1283"/>
      <c r="G39" s="1283">
        <v>1</v>
      </c>
      <c r="H39" s="1283"/>
      <c r="I39" s="1283" t="s">
        <v>15</v>
      </c>
      <c r="J39" s="1283"/>
      <c r="K39" s="1283" t="s">
        <v>2363</v>
      </c>
      <c r="L39" s="1283"/>
      <c r="M39" s="1283">
        <v>5</v>
      </c>
      <c r="N39" s="1283"/>
      <c r="O39" s="1283">
        <v>5</v>
      </c>
      <c r="P39" s="1283"/>
      <c r="Q39" s="1283" t="s">
        <v>15</v>
      </c>
      <c r="R39" s="1283"/>
      <c r="S39" s="1283" t="s">
        <v>1014</v>
      </c>
      <c r="T39" s="1283"/>
      <c r="U39" s="1283"/>
      <c r="V39" s="1283"/>
    </row>
    <row r="40" spans="2:24" ht="12.95" customHeight="1">
      <c r="B40" s="1282" t="s">
        <v>72</v>
      </c>
      <c r="C40" s="1282"/>
      <c r="D40" s="1282"/>
      <c r="E40" s="1283">
        <v>2</v>
      </c>
      <c r="F40" s="1283"/>
      <c r="G40" s="1283">
        <v>2</v>
      </c>
      <c r="H40" s="1283"/>
      <c r="I40" s="1283" t="s">
        <v>15</v>
      </c>
      <c r="J40" s="1283"/>
      <c r="K40" s="1283" t="s">
        <v>2363</v>
      </c>
      <c r="L40" s="1283"/>
      <c r="M40" s="1283">
        <v>10</v>
      </c>
      <c r="N40" s="1283"/>
      <c r="O40" s="1283">
        <v>10</v>
      </c>
      <c r="P40" s="1283"/>
      <c r="Q40" s="1283" t="s">
        <v>15</v>
      </c>
      <c r="R40" s="1283"/>
      <c r="S40" s="1283" t="s">
        <v>1014</v>
      </c>
      <c r="T40" s="1283"/>
      <c r="U40" s="1283"/>
      <c r="V40" s="1283"/>
    </row>
    <row r="41" spans="2:24" ht="12.95" customHeight="1">
      <c r="B41" s="1295" t="s">
        <v>73</v>
      </c>
      <c r="C41" s="1282"/>
      <c r="D41" s="1282"/>
      <c r="E41" s="1283">
        <v>6</v>
      </c>
      <c r="F41" s="1283"/>
      <c r="G41" s="1283">
        <v>6</v>
      </c>
      <c r="H41" s="1283"/>
      <c r="I41" s="1283" t="s">
        <v>15</v>
      </c>
      <c r="J41" s="1283"/>
      <c r="K41" s="1283" t="s">
        <v>2363</v>
      </c>
      <c r="L41" s="1283"/>
      <c r="M41" s="1283">
        <v>109</v>
      </c>
      <c r="N41" s="1283"/>
      <c r="O41" s="1283">
        <v>109</v>
      </c>
      <c r="P41" s="1283"/>
      <c r="Q41" s="1283" t="s">
        <v>15</v>
      </c>
      <c r="R41" s="1283"/>
      <c r="S41" s="1283">
        <v>31928</v>
      </c>
      <c r="T41" s="1283"/>
      <c r="U41" s="1283"/>
      <c r="V41" s="1283"/>
    </row>
    <row r="42" spans="2:24" ht="12.95" customHeight="1">
      <c r="B42" s="1295" t="s">
        <v>1311</v>
      </c>
      <c r="C42" s="1282"/>
      <c r="D42" s="1282"/>
      <c r="E42" s="1283">
        <v>2</v>
      </c>
      <c r="F42" s="1283"/>
      <c r="G42" s="1283">
        <v>2</v>
      </c>
      <c r="H42" s="1283"/>
      <c r="I42" s="1283" t="s">
        <v>15</v>
      </c>
      <c r="J42" s="1283"/>
      <c r="K42" s="1283" t="s">
        <v>2363</v>
      </c>
      <c r="L42" s="1283"/>
      <c r="M42" s="1283">
        <v>14</v>
      </c>
      <c r="N42" s="1283"/>
      <c r="O42" s="1283">
        <v>14</v>
      </c>
      <c r="P42" s="1283"/>
      <c r="Q42" s="1283" t="s">
        <v>15</v>
      </c>
      <c r="R42" s="1283"/>
      <c r="S42" s="1283" t="s">
        <v>1014</v>
      </c>
      <c r="T42" s="1283"/>
      <c r="U42" s="1283"/>
      <c r="V42" s="1283"/>
    </row>
    <row r="43" spans="2:24" ht="12.95" customHeight="1">
      <c r="B43" s="1282" t="s">
        <v>74</v>
      </c>
      <c r="C43" s="1282"/>
      <c r="D43" s="1282"/>
      <c r="E43" s="1283">
        <v>7</v>
      </c>
      <c r="F43" s="1283"/>
      <c r="G43" s="1283">
        <v>7</v>
      </c>
      <c r="H43" s="1283"/>
      <c r="I43" s="1283" t="s">
        <v>15</v>
      </c>
      <c r="J43" s="1283"/>
      <c r="K43" s="1283" t="s">
        <v>2363</v>
      </c>
      <c r="L43" s="1283"/>
      <c r="M43" s="1283">
        <v>582</v>
      </c>
      <c r="N43" s="1283"/>
      <c r="O43" s="1283">
        <v>582</v>
      </c>
      <c r="P43" s="1283"/>
      <c r="Q43" s="1283" t="s">
        <v>15</v>
      </c>
      <c r="R43" s="1283"/>
      <c r="S43" s="1283">
        <v>349816</v>
      </c>
      <c r="T43" s="1283"/>
      <c r="U43" s="1283"/>
      <c r="V43" s="1283"/>
    </row>
    <row r="44" spans="2:24" ht="12.95" customHeight="1">
      <c r="B44" s="1282" t="s">
        <v>75</v>
      </c>
      <c r="C44" s="1282"/>
      <c r="D44" s="1282"/>
      <c r="E44" s="1283">
        <v>1</v>
      </c>
      <c r="F44" s="1283"/>
      <c r="G44" s="1283" t="s">
        <v>15</v>
      </c>
      <c r="H44" s="1283"/>
      <c r="I44" s="1283">
        <v>1</v>
      </c>
      <c r="J44" s="1283"/>
      <c r="K44" s="1283" t="s">
        <v>2363</v>
      </c>
      <c r="L44" s="1283"/>
      <c r="M44" s="1283">
        <v>6</v>
      </c>
      <c r="N44" s="1283"/>
      <c r="O44" s="1283">
        <v>6</v>
      </c>
      <c r="P44" s="1283"/>
      <c r="Q44" s="1283" t="s">
        <v>15</v>
      </c>
      <c r="R44" s="1283"/>
      <c r="S44" s="1283" t="s">
        <v>1014</v>
      </c>
      <c r="T44" s="1283"/>
      <c r="U44" s="1283"/>
      <c r="V44" s="1283"/>
    </row>
    <row r="45" spans="2:24" ht="12.95" customHeight="1">
      <c r="B45" s="1282" t="s">
        <v>1211</v>
      </c>
      <c r="C45" s="1282"/>
      <c r="D45" s="1282"/>
      <c r="E45" s="1283">
        <v>10</v>
      </c>
      <c r="F45" s="1283"/>
      <c r="G45" s="1283">
        <v>9</v>
      </c>
      <c r="H45" s="1283"/>
      <c r="I45" s="1283" t="s">
        <v>15</v>
      </c>
      <c r="J45" s="1283"/>
      <c r="K45" s="1283">
        <v>1</v>
      </c>
      <c r="L45" s="1283"/>
      <c r="M45" s="1283">
        <v>309</v>
      </c>
      <c r="N45" s="1283"/>
      <c r="O45" s="1283">
        <v>308</v>
      </c>
      <c r="P45" s="1283"/>
      <c r="Q45" s="1283">
        <v>1</v>
      </c>
      <c r="R45" s="1283"/>
      <c r="S45" s="1283">
        <v>125444</v>
      </c>
      <c r="T45" s="1283"/>
      <c r="U45" s="1283"/>
      <c r="V45" s="1283"/>
    </row>
    <row r="46" spans="2:24" ht="12.95" customHeight="1">
      <c r="B46" s="1282" t="s">
        <v>76</v>
      </c>
      <c r="C46" s="1282"/>
      <c r="D46" s="1282"/>
      <c r="E46" s="1283">
        <v>1</v>
      </c>
      <c r="F46" s="1283"/>
      <c r="G46" s="1283">
        <v>1</v>
      </c>
      <c r="H46" s="1283"/>
      <c r="I46" s="1283" t="s">
        <v>15</v>
      </c>
      <c r="J46" s="1283"/>
      <c r="K46" s="1283" t="s">
        <v>15</v>
      </c>
      <c r="L46" s="1283"/>
      <c r="M46" s="1283">
        <v>102</v>
      </c>
      <c r="N46" s="1283"/>
      <c r="O46" s="1283">
        <v>102</v>
      </c>
      <c r="P46" s="1283"/>
      <c r="Q46" s="1283" t="s">
        <v>15</v>
      </c>
      <c r="R46" s="1283"/>
      <c r="S46" s="1283" t="s">
        <v>1014</v>
      </c>
      <c r="T46" s="1283"/>
      <c r="U46" s="1283"/>
      <c r="V46" s="1283"/>
    </row>
    <row r="47" spans="2:24" ht="12.95" customHeight="1">
      <c r="B47" s="1282" t="s">
        <v>77</v>
      </c>
      <c r="C47" s="1282"/>
      <c r="D47" s="1282"/>
      <c r="E47" s="1283" t="s">
        <v>15</v>
      </c>
      <c r="F47" s="1283"/>
      <c r="G47" s="1283" t="s">
        <v>15</v>
      </c>
      <c r="H47" s="1283"/>
      <c r="I47" s="1283" t="s">
        <v>15</v>
      </c>
      <c r="J47" s="1283"/>
      <c r="K47" s="1283" t="s">
        <v>15</v>
      </c>
      <c r="L47" s="1283"/>
      <c r="M47" s="1283" t="s">
        <v>15</v>
      </c>
      <c r="N47" s="1283"/>
      <c r="O47" s="1283" t="s">
        <v>15</v>
      </c>
      <c r="P47" s="1283"/>
      <c r="Q47" s="1283" t="s">
        <v>15</v>
      </c>
      <c r="R47" s="1283"/>
      <c r="S47" s="1283" t="s">
        <v>15</v>
      </c>
      <c r="T47" s="1283"/>
      <c r="U47" s="1283"/>
      <c r="V47" s="1283"/>
    </row>
    <row r="48" spans="2:24" ht="12.95" customHeight="1">
      <c r="B48" s="1282" t="s">
        <v>78</v>
      </c>
      <c r="C48" s="1282"/>
      <c r="D48" s="1282"/>
      <c r="E48" s="1283">
        <v>4</v>
      </c>
      <c r="F48" s="1283"/>
      <c r="G48" s="1283">
        <v>4</v>
      </c>
      <c r="H48" s="1283"/>
      <c r="I48" s="1283" t="s">
        <v>2362</v>
      </c>
      <c r="J48" s="1283"/>
      <c r="K48" s="1283" t="s">
        <v>15</v>
      </c>
      <c r="L48" s="1283"/>
      <c r="M48" s="1283">
        <v>203</v>
      </c>
      <c r="N48" s="1283"/>
      <c r="O48" s="1283">
        <v>203</v>
      </c>
      <c r="P48" s="1283"/>
      <c r="Q48" s="1283" t="s">
        <v>15</v>
      </c>
      <c r="R48" s="1283"/>
      <c r="S48" s="1283">
        <v>117811</v>
      </c>
      <c r="T48" s="1283"/>
      <c r="U48" s="1283"/>
      <c r="V48" s="1283"/>
    </row>
    <row r="49" spans="2:22" ht="12.95" customHeight="1">
      <c r="B49" s="1282" t="s">
        <v>79</v>
      </c>
      <c r="C49" s="1282"/>
      <c r="D49" s="1282"/>
      <c r="E49" s="1283" t="s">
        <v>15</v>
      </c>
      <c r="F49" s="1283"/>
      <c r="G49" s="1283" t="s">
        <v>15</v>
      </c>
      <c r="H49" s="1283"/>
      <c r="I49" s="1283" t="s">
        <v>15</v>
      </c>
      <c r="J49" s="1283"/>
      <c r="K49" s="1283" t="s">
        <v>15</v>
      </c>
      <c r="L49" s="1283"/>
      <c r="M49" s="1283" t="s">
        <v>15</v>
      </c>
      <c r="N49" s="1283"/>
      <c r="O49" s="1283" t="s">
        <v>15</v>
      </c>
      <c r="P49" s="1283"/>
      <c r="Q49" s="1283" t="s">
        <v>15</v>
      </c>
      <c r="R49" s="1283"/>
      <c r="S49" s="1283" t="s">
        <v>15</v>
      </c>
      <c r="T49" s="1283"/>
      <c r="U49" s="1283"/>
      <c r="V49" s="1283"/>
    </row>
    <row r="50" spans="2:22" ht="12.95" customHeight="1">
      <c r="B50" s="1282" t="s">
        <v>80</v>
      </c>
      <c r="C50" s="1282"/>
      <c r="D50" s="1282"/>
      <c r="E50" s="1283">
        <v>3</v>
      </c>
      <c r="F50" s="1283"/>
      <c r="G50" s="1283">
        <v>3</v>
      </c>
      <c r="H50" s="1283"/>
      <c r="I50" s="1283" t="s">
        <v>15</v>
      </c>
      <c r="J50" s="1283"/>
      <c r="K50" s="1283" t="s">
        <v>15</v>
      </c>
      <c r="L50" s="1283"/>
      <c r="M50" s="1283">
        <v>25</v>
      </c>
      <c r="N50" s="1283"/>
      <c r="O50" s="1283">
        <v>25</v>
      </c>
      <c r="P50" s="1283"/>
      <c r="Q50" s="1283" t="s">
        <v>15</v>
      </c>
      <c r="R50" s="1283"/>
      <c r="S50" s="1283">
        <v>5711</v>
      </c>
      <c r="T50" s="1283"/>
      <c r="U50" s="1283"/>
      <c r="V50" s="1283"/>
    </row>
    <row r="51" spans="2:22" ht="12.95" customHeight="1">
      <c r="B51" s="1282" t="s">
        <v>81</v>
      </c>
      <c r="C51" s="1282"/>
      <c r="D51" s="1282"/>
      <c r="E51" s="1283">
        <v>9</v>
      </c>
      <c r="F51" s="1283"/>
      <c r="G51" s="1283">
        <v>9</v>
      </c>
      <c r="H51" s="1283"/>
      <c r="I51" s="1283" t="s">
        <v>2364</v>
      </c>
      <c r="J51" s="1283"/>
      <c r="K51" s="1283" t="s">
        <v>15</v>
      </c>
      <c r="L51" s="1283"/>
      <c r="M51" s="1283">
        <v>227</v>
      </c>
      <c r="N51" s="1283"/>
      <c r="O51" s="1283">
        <v>227</v>
      </c>
      <c r="P51" s="1283"/>
      <c r="Q51" s="1283" t="s">
        <v>15</v>
      </c>
      <c r="R51" s="1283"/>
      <c r="S51" s="1283">
        <v>86194</v>
      </c>
      <c r="T51" s="1283"/>
      <c r="U51" s="1283"/>
      <c r="V51" s="1283"/>
    </row>
    <row r="52" spans="2:22" ht="12.95" customHeight="1">
      <c r="B52" s="1295" t="s">
        <v>1860</v>
      </c>
      <c r="C52" s="1282"/>
      <c r="D52" s="1282"/>
      <c r="E52" s="1283">
        <v>4</v>
      </c>
      <c r="F52" s="1283"/>
      <c r="G52" s="1283">
        <v>4</v>
      </c>
      <c r="H52" s="1283"/>
      <c r="I52" s="1283" t="s">
        <v>15</v>
      </c>
      <c r="J52" s="1283"/>
      <c r="K52" s="1283" t="s">
        <v>15</v>
      </c>
      <c r="L52" s="1283"/>
      <c r="M52" s="1283">
        <v>359</v>
      </c>
      <c r="N52" s="1283"/>
      <c r="O52" s="1283">
        <v>359</v>
      </c>
      <c r="P52" s="1283"/>
      <c r="Q52" s="1283" t="s">
        <v>15</v>
      </c>
      <c r="R52" s="1283"/>
      <c r="S52" s="1283">
        <v>185965</v>
      </c>
      <c r="T52" s="1283"/>
      <c r="U52" s="1283"/>
      <c r="V52" s="1283"/>
    </row>
    <row r="53" spans="2:22" ht="12.95" customHeight="1">
      <c r="B53" s="1295" t="s">
        <v>1861</v>
      </c>
      <c r="C53" s="1282"/>
      <c r="D53" s="1282"/>
      <c r="E53" s="1283">
        <v>15</v>
      </c>
      <c r="F53" s="1283"/>
      <c r="G53" s="1283">
        <v>14</v>
      </c>
      <c r="H53" s="1283"/>
      <c r="I53" s="1283" t="s">
        <v>2365</v>
      </c>
      <c r="J53" s="1283"/>
      <c r="K53" s="1283">
        <v>1</v>
      </c>
      <c r="L53" s="1283"/>
      <c r="M53" s="1283">
        <v>999</v>
      </c>
      <c r="N53" s="1283"/>
      <c r="O53" s="1283">
        <v>998</v>
      </c>
      <c r="P53" s="1283"/>
      <c r="Q53" s="1283">
        <v>1</v>
      </c>
      <c r="R53" s="1283"/>
      <c r="S53" s="1283">
        <v>527588</v>
      </c>
      <c r="T53" s="1283"/>
      <c r="U53" s="1283"/>
      <c r="V53" s="1283"/>
    </row>
    <row r="54" spans="2:22" ht="12.95" customHeight="1">
      <c r="B54" s="1307" t="s">
        <v>1862</v>
      </c>
      <c r="C54" s="1110"/>
      <c r="D54" s="1111"/>
      <c r="E54" s="1283">
        <v>5</v>
      </c>
      <c r="F54" s="1283"/>
      <c r="G54" s="1283">
        <v>5</v>
      </c>
      <c r="H54" s="1283"/>
      <c r="I54" s="1283" t="s">
        <v>15</v>
      </c>
      <c r="J54" s="1283"/>
      <c r="K54" s="1283" t="s">
        <v>15</v>
      </c>
      <c r="L54" s="1283"/>
      <c r="M54" s="1283">
        <v>197</v>
      </c>
      <c r="N54" s="1283"/>
      <c r="O54" s="1283">
        <v>197</v>
      </c>
      <c r="P54" s="1283"/>
      <c r="Q54" s="1283" t="s">
        <v>15</v>
      </c>
      <c r="R54" s="1283"/>
      <c r="S54" s="1283">
        <v>79301</v>
      </c>
      <c r="T54" s="1283"/>
      <c r="U54" s="1283"/>
      <c r="V54" s="1283"/>
    </row>
    <row r="55" spans="2:22" ht="12.95" customHeight="1">
      <c r="B55" s="1305" t="s">
        <v>1214</v>
      </c>
      <c r="C55" s="1306"/>
      <c r="D55" s="1306"/>
      <c r="E55" s="1283">
        <v>10</v>
      </c>
      <c r="F55" s="1283"/>
      <c r="G55" s="1283">
        <v>10</v>
      </c>
      <c r="H55" s="1283"/>
      <c r="I55" s="1283" t="s">
        <v>15</v>
      </c>
      <c r="J55" s="1283"/>
      <c r="K55" s="1283" t="s">
        <v>15</v>
      </c>
      <c r="L55" s="1283"/>
      <c r="M55" s="1283">
        <v>5135</v>
      </c>
      <c r="N55" s="1283"/>
      <c r="O55" s="1283">
        <v>5135</v>
      </c>
      <c r="P55" s="1283"/>
      <c r="Q55" s="1283" t="s">
        <v>15</v>
      </c>
      <c r="R55" s="1283"/>
      <c r="S55" s="1283">
        <v>3384041</v>
      </c>
      <c r="T55" s="1283"/>
      <c r="U55" s="1283"/>
      <c r="V55" s="1283"/>
    </row>
    <row r="56" spans="2:22" ht="12.95" customHeight="1">
      <c r="B56" s="1295" t="s">
        <v>1863</v>
      </c>
      <c r="C56" s="1282"/>
      <c r="D56" s="1282"/>
      <c r="E56" s="1283">
        <v>3</v>
      </c>
      <c r="F56" s="1283"/>
      <c r="G56" s="1283">
        <v>3</v>
      </c>
      <c r="H56" s="1283"/>
      <c r="I56" s="1283" t="s">
        <v>15</v>
      </c>
      <c r="J56" s="1283"/>
      <c r="K56" s="1283" t="s">
        <v>15</v>
      </c>
      <c r="L56" s="1283"/>
      <c r="M56" s="1283">
        <v>172</v>
      </c>
      <c r="N56" s="1283"/>
      <c r="O56" s="1283">
        <v>172</v>
      </c>
      <c r="P56" s="1283"/>
      <c r="Q56" s="1283" t="s">
        <v>15</v>
      </c>
      <c r="R56" s="1283"/>
      <c r="S56" s="1283" t="s">
        <v>1014</v>
      </c>
      <c r="T56" s="1283"/>
      <c r="U56" s="1283"/>
      <c r="V56" s="1283"/>
    </row>
    <row r="57" spans="2:22" ht="12.95" customHeight="1">
      <c r="B57" s="1295" t="s">
        <v>1849</v>
      </c>
      <c r="C57" s="1282"/>
      <c r="D57" s="1282"/>
      <c r="E57" s="1283">
        <v>1</v>
      </c>
      <c r="F57" s="1283"/>
      <c r="G57" s="1283">
        <v>1</v>
      </c>
      <c r="H57" s="1283"/>
      <c r="I57" s="1283" t="s">
        <v>15</v>
      </c>
      <c r="J57" s="1283"/>
      <c r="K57" s="1283" t="s">
        <v>15</v>
      </c>
      <c r="L57" s="1283"/>
      <c r="M57" s="1283">
        <v>26</v>
      </c>
      <c r="N57" s="1283"/>
      <c r="O57" s="1283">
        <v>26</v>
      </c>
      <c r="P57" s="1283"/>
      <c r="Q57" s="1283" t="s">
        <v>15</v>
      </c>
      <c r="R57" s="1283"/>
      <c r="S57" s="1283" t="s">
        <v>1014</v>
      </c>
      <c r="T57" s="1283"/>
      <c r="U57" s="1283"/>
      <c r="V57" s="1283"/>
    </row>
    <row r="58" spans="2:22" ht="12.95" customHeight="1">
      <c r="B58" s="1295" t="s">
        <v>975</v>
      </c>
      <c r="C58" s="1282"/>
      <c r="D58" s="1282"/>
      <c r="E58" s="1283">
        <v>5</v>
      </c>
      <c r="F58" s="1283"/>
      <c r="G58" s="1283">
        <v>4</v>
      </c>
      <c r="H58" s="1283"/>
      <c r="I58" s="1283" t="s">
        <v>15</v>
      </c>
      <c r="J58" s="1283"/>
      <c r="K58" s="1283">
        <v>1</v>
      </c>
      <c r="L58" s="1283"/>
      <c r="M58" s="1283">
        <v>92</v>
      </c>
      <c r="N58" s="1283"/>
      <c r="O58" s="1283">
        <v>91</v>
      </c>
      <c r="P58" s="1283"/>
      <c r="Q58" s="1283">
        <v>1</v>
      </c>
      <c r="R58" s="1283"/>
      <c r="S58" s="1283">
        <v>25892</v>
      </c>
      <c r="T58" s="1283"/>
      <c r="U58" s="1283"/>
      <c r="V58" s="1283"/>
    </row>
    <row r="59" spans="2:22" ht="12.95" customHeight="1">
      <c r="B59" s="1282" t="s">
        <v>443</v>
      </c>
      <c r="C59" s="1282"/>
      <c r="D59" s="1282"/>
      <c r="E59" s="1283">
        <v>4</v>
      </c>
      <c r="F59" s="1283"/>
      <c r="G59" s="1283">
        <v>3</v>
      </c>
      <c r="H59" s="1283"/>
      <c r="I59" s="1283" t="s">
        <v>15</v>
      </c>
      <c r="J59" s="1283"/>
      <c r="K59" s="1283">
        <v>1</v>
      </c>
      <c r="L59" s="1283"/>
      <c r="M59" s="1283">
        <v>40</v>
      </c>
      <c r="N59" s="1283"/>
      <c r="O59" s="1283">
        <v>38</v>
      </c>
      <c r="P59" s="1283"/>
      <c r="Q59" s="1283">
        <v>2</v>
      </c>
      <c r="R59" s="1283"/>
      <c r="S59" s="1283">
        <v>14082</v>
      </c>
      <c r="T59" s="1283"/>
      <c r="U59" s="1283"/>
      <c r="V59" s="1283"/>
    </row>
    <row r="60" spans="2:22" ht="18.75" customHeight="1">
      <c r="B60" s="33" t="s">
        <v>495</v>
      </c>
      <c r="C60" s="21" t="s">
        <v>1833</v>
      </c>
      <c r="M60" s="76"/>
    </row>
  </sheetData>
  <mergeCells count="475">
    <mergeCell ref="W2:AG2"/>
    <mergeCell ref="I25:J25"/>
    <mergeCell ref="I26:J26"/>
    <mergeCell ref="M2:V2"/>
    <mergeCell ref="I28:J28"/>
    <mergeCell ref="Q29:R29"/>
    <mergeCell ref="I48:J48"/>
    <mergeCell ref="Q58:R58"/>
    <mergeCell ref="S58:V58"/>
    <mergeCell ref="M54:N54"/>
    <mergeCell ref="M53:N53"/>
    <mergeCell ref="Q53:R53"/>
    <mergeCell ref="O54:P54"/>
    <mergeCell ref="Q54:R54"/>
    <mergeCell ref="K54:L54"/>
    <mergeCell ref="M52:N52"/>
    <mergeCell ref="K48:L48"/>
    <mergeCell ref="M48:N48"/>
    <mergeCell ref="S44:V44"/>
    <mergeCell ref="Q42:R42"/>
    <mergeCell ref="G42:H42"/>
    <mergeCell ref="I42:J42"/>
    <mergeCell ref="K42:L42"/>
    <mergeCell ref="E58:F58"/>
    <mergeCell ref="G58:H58"/>
    <mergeCell ref="I58:J58"/>
    <mergeCell ref="K58:L58"/>
    <mergeCell ref="M58:N58"/>
    <mergeCell ref="O58:P58"/>
    <mergeCell ref="E48:F48"/>
    <mergeCell ref="E54:F54"/>
    <mergeCell ref="G54:H54"/>
    <mergeCell ref="S33:V34"/>
    <mergeCell ref="G48:H48"/>
    <mergeCell ref="S28:V28"/>
    <mergeCell ref="Q27:R27"/>
    <mergeCell ref="S27:V27"/>
    <mergeCell ref="M28:N28"/>
    <mergeCell ref="Q28:R28"/>
    <mergeCell ref="K27:L27"/>
    <mergeCell ref="M27:N27"/>
    <mergeCell ref="S41:V41"/>
    <mergeCell ref="O40:P40"/>
    <mergeCell ref="K29:L29"/>
    <mergeCell ref="M29:N29"/>
    <mergeCell ref="K28:L28"/>
    <mergeCell ref="Q52:R52"/>
    <mergeCell ref="S52:V52"/>
    <mergeCell ref="Q51:R51"/>
    <mergeCell ref="S51:V51"/>
    <mergeCell ref="S54:V54"/>
    <mergeCell ref="S39:V39"/>
    <mergeCell ref="O41:P41"/>
    <mergeCell ref="Q48:R48"/>
    <mergeCell ref="S48:V48"/>
    <mergeCell ref="S53:V53"/>
    <mergeCell ref="Q40:R40"/>
    <mergeCell ref="S40:V40"/>
    <mergeCell ref="O52:P52"/>
    <mergeCell ref="Q50:R50"/>
    <mergeCell ref="S50:V50"/>
    <mergeCell ref="S49:V49"/>
    <mergeCell ref="O48:P48"/>
    <mergeCell ref="Q46:R46"/>
    <mergeCell ref="S46:V46"/>
    <mergeCell ref="Q47:R47"/>
    <mergeCell ref="S47:V47"/>
    <mergeCell ref="Q49:R49"/>
    <mergeCell ref="O53:P53"/>
    <mergeCell ref="M56:N56"/>
    <mergeCell ref="O56:P56"/>
    <mergeCell ref="Q56:R56"/>
    <mergeCell ref="S56:V56"/>
    <mergeCell ref="E55:F55"/>
    <mergeCell ref="G55:H55"/>
    <mergeCell ref="I55:J55"/>
    <mergeCell ref="K55:L55"/>
    <mergeCell ref="M55:N55"/>
    <mergeCell ref="O55:P55"/>
    <mergeCell ref="Q55:R55"/>
    <mergeCell ref="S55:V55"/>
    <mergeCell ref="B29:D29"/>
    <mergeCell ref="E29:F29"/>
    <mergeCell ref="G29:H29"/>
    <mergeCell ref="I29:J29"/>
    <mergeCell ref="S26:V26"/>
    <mergeCell ref="B27:D27"/>
    <mergeCell ref="E27:F27"/>
    <mergeCell ref="G27:H27"/>
    <mergeCell ref="I27:J27"/>
    <mergeCell ref="O28:P28"/>
    <mergeCell ref="S29:V29"/>
    <mergeCell ref="O29:P29"/>
    <mergeCell ref="Q26:R26"/>
    <mergeCell ref="B28:D28"/>
    <mergeCell ref="E28:F28"/>
    <mergeCell ref="G28:H28"/>
    <mergeCell ref="O27:P27"/>
    <mergeCell ref="O26:P26"/>
    <mergeCell ref="B25:D25"/>
    <mergeCell ref="S24:V24"/>
    <mergeCell ref="K24:L24"/>
    <mergeCell ref="M24:N24"/>
    <mergeCell ref="O24:P24"/>
    <mergeCell ref="Q24:R24"/>
    <mergeCell ref="S25:V25"/>
    <mergeCell ref="O25:P25"/>
    <mergeCell ref="Q25:R25"/>
    <mergeCell ref="M26:N26"/>
    <mergeCell ref="G25:H25"/>
    <mergeCell ref="G26:H26"/>
    <mergeCell ref="B26:D26"/>
    <mergeCell ref="E26:F26"/>
    <mergeCell ref="E22:F22"/>
    <mergeCell ref="G22:H22"/>
    <mergeCell ref="I22:J22"/>
    <mergeCell ref="B22:D22"/>
    <mergeCell ref="B24:D24"/>
    <mergeCell ref="E24:F24"/>
    <mergeCell ref="G24:H24"/>
    <mergeCell ref="I24:J24"/>
    <mergeCell ref="K25:L25"/>
    <mergeCell ref="M25:N25"/>
    <mergeCell ref="E25:F25"/>
    <mergeCell ref="S22:V22"/>
    <mergeCell ref="K22:L22"/>
    <mergeCell ref="M22:N22"/>
    <mergeCell ref="Q22:R22"/>
    <mergeCell ref="Q23:R23"/>
    <mergeCell ref="S23:V23"/>
    <mergeCell ref="B23:D23"/>
    <mergeCell ref="E23:F23"/>
    <mergeCell ref="G23:H23"/>
    <mergeCell ref="I23:J23"/>
    <mergeCell ref="K23:L23"/>
    <mergeCell ref="M23:N23"/>
    <mergeCell ref="O22:P22"/>
    <mergeCell ref="O23:P23"/>
    <mergeCell ref="B20:D20"/>
    <mergeCell ref="E21:F21"/>
    <mergeCell ref="G21:H21"/>
    <mergeCell ref="I21:J21"/>
    <mergeCell ref="K21:L21"/>
    <mergeCell ref="M21:N21"/>
    <mergeCell ref="O21:P21"/>
    <mergeCell ref="S20:V20"/>
    <mergeCell ref="B21:D21"/>
    <mergeCell ref="E20:F20"/>
    <mergeCell ref="G20:H20"/>
    <mergeCell ref="I20:J20"/>
    <mergeCell ref="K20:L20"/>
    <mergeCell ref="M20:N20"/>
    <mergeCell ref="O20:P20"/>
    <mergeCell ref="Q20:R20"/>
    <mergeCell ref="Q21:R21"/>
    <mergeCell ref="S21:V21"/>
    <mergeCell ref="B18:D18"/>
    <mergeCell ref="E19:F19"/>
    <mergeCell ref="G19:H19"/>
    <mergeCell ref="I19:J19"/>
    <mergeCell ref="K19:L19"/>
    <mergeCell ref="M19:N19"/>
    <mergeCell ref="O19:P19"/>
    <mergeCell ref="S18:V18"/>
    <mergeCell ref="B19:D19"/>
    <mergeCell ref="Q15:R15"/>
    <mergeCell ref="I18:J18"/>
    <mergeCell ref="K18:L18"/>
    <mergeCell ref="M18:N18"/>
    <mergeCell ref="O18:P18"/>
    <mergeCell ref="Q18:R18"/>
    <mergeCell ref="Q16:R16"/>
    <mergeCell ref="Q19:R19"/>
    <mergeCell ref="S19:V19"/>
    <mergeCell ref="M16:N16"/>
    <mergeCell ref="O16:P16"/>
    <mergeCell ref="Q17:R17"/>
    <mergeCell ref="S17:V17"/>
    <mergeCell ref="B16:D16"/>
    <mergeCell ref="E17:F17"/>
    <mergeCell ref="G17:H17"/>
    <mergeCell ref="I17:J17"/>
    <mergeCell ref="K17:L17"/>
    <mergeCell ref="M17:N17"/>
    <mergeCell ref="O17:P17"/>
    <mergeCell ref="E16:F16"/>
    <mergeCell ref="S16:V16"/>
    <mergeCell ref="B17:D17"/>
    <mergeCell ref="B14:D14"/>
    <mergeCell ref="E15:F15"/>
    <mergeCell ref="G15:H15"/>
    <mergeCell ref="I15:J15"/>
    <mergeCell ref="M13:N13"/>
    <mergeCell ref="O13:P13"/>
    <mergeCell ref="K14:L14"/>
    <mergeCell ref="M14:N14"/>
    <mergeCell ref="B15:D15"/>
    <mergeCell ref="O14:P14"/>
    <mergeCell ref="K15:L15"/>
    <mergeCell ref="M15:N15"/>
    <mergeCell ref="O15:P15"/>
    <mergeCell ref="Q14:R14"/>
    <mergeCell ref="Q12:R12"/>
    <mergeCell ref="E12:F12"/>
    <mergeCell ref="G12:H12"/>
    <mergeCell ref="I12:J12"/>
    <mergeCell ref="Q13:R13"/>
    <mergeCell ref="E14:F14"/>
    <mergeCell ref="G14:H14"/>
    <mergeCell ref="I14:J14"/>
    <mergeCell ref="S13:V13"/>
    <mergeCell ref="B12:D12"/>
    <mergeCell ref="E13:F13"/>
    <mergeCell ref="G13:H13"/>
    <mergeCell ref="I13:J13"/>
    <mergeCell ref="K13:L13"/>
    <mergeCell ref="K12:L12"/>
    <mergeCell ref="M12:N12"/>
    <mergeCell ref="B13:D13"/>
    <mergeCell ref="B5:D5"/>
    <mergeCell ref="E5:F5"/>
    <mergeCell ref="G5:H5"/>
    <mergeCell ref="I5:J5"/>
    <mergeCell ref="K5:L5"/>
    <mergeCell ref="M7:N7"/>
    <mergeCell ref="M6:N6"/>
    <mergeCell ref="G7:H7"/>
    <mergeCell ref="I7:J7"/>
    <mergeCell ref="E6:F6"/>
    <mergeCell ref="K7:L7"/>
    <mergeCell ref="K6:L6"/>
    <mergeCell ref="B7:D7"/>
    <mergeCell ref="E57:F57"/>
    <mergeCell ref="G57:H57"/>
    <mergeCell ref="I57:J57"/>
    <mergeCell ref="K57:L57"/>
    <mergeCell ref="E59:F59"/>
    <mergeCell ref="G59:H59"/>
    <mergeCell ref="I59:J59"/>
    <mergeCell ref="K59:L59"/>
    <mergeCell ref="S5:V5"/>
    <mergeCell ref="S35:V35"/>
    <mergeCell ref="M59:N59"/>
    <mergeCell ref="O59:P59"/>
    <mergeCell ref="Q59:R59"/>
    <mergeCell ref="S59:V59"/>
    <mergeCell ref="M57:N57"/>
    <mergeCell ref="O57:P57"/>
    <mergeCell ref="Q57:R57"/>
    <mergeCell ref="S57:V57"/>
    <mergeCell ref="M5:N5"/>
    <mergeCell ref="O5:P5"/>
    <mergeCell ref="Q5:R5"/>
    <mergeCell ref="O7:P7"/>
    <mergeCell ref="Q7:R7"/>
    <mergeCell ref="O6:P6"/>
    <mergeCell ref="E53:F53"/>
    <mergeCell ref="G53:H53"/>
    <mergeCell ref="I53:J53"/>
    <mergeCell ref="K53:L53"/>
    <mergeCell ref="E52:F52"/>
    <mergeCell ref="G52:H52"/>
    <mergeCell ref="I52:J52"/>
    <mergeCell ref="K52:L52"/>
    <mergeCell ref="E56:F56"/>
    <mergeCell ref="G56:H56"/>
    <mergeCell ref="I56:J56"/>
    <mergeCell ref="K56:L56"/>
    <mergeCell ref="I54:J54"/>
    <mergeCell ref="E51:F51"/>
    <mergeCell ref="G51:H51"/>
    <mergeCell ref="I51:J51"/>
    <mergeCell ref="K51:L51"/>
    <mergeCell ref="M51:N51"/>
    <mergeCell ref="O51:P51"/>
    <mergeCell ref="E49:F49"/>
    <mergeCell ref="G49:H49"/>
    <mergeCell ref="I49:J49"/>
    <mergeCell ref="K49:L49"/>
    <mergeCell ref="M49:N49"/>
    <mergeCell ref="O49:P49"/>
    <mergeCell ref="E50:F50"/>
    <mergeCell ref="G50:H50"/>
    <mergeCell ref="I50:J50"/>
    <mergeCell ref="K50:L50"/>
    <mergeCell ref="M50:N50"/>
    <mergeCell ref="O50:P50"/>
    <mergeCell ref="E46:F46"/>
    <mergeCell ref="G46:H46"/>
    <mergeCell ref="I46:J46"/>
    <mergeCell ref="K46:L46"/>
    <mergeCell ref="M46:N46"/>
    <mergeCell ref="O46:P46"/>
    <mergeCell ref="E47:F47"/>
    <mergeCell ref="G47:H47"/>
    <mergeCell ref="I47:J47"/>
    <mergeCell ref="K47:L47"/>
    <mergeCell ref="M47:N47"/>
    <mergeCell ref="O47:P47"/>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4:R44"/>
    <mergeCell ref="O42:P42"/>
    <mergeCell ref="O39:P39"/>
    <mergeCell ref="Q39:R39"/>
    <mergeCell ref="K40:L40"/>
    <mergeCell ref="M40:N40"/>
    <mergeCell ref="M39:N39"/>
    <mergeCell ref="S42:V42"/>
    <mergeCell ref="Q41:R41"/>
    <mergeCell ref="E43:F43"/>
    <mergeCell ref="G43:H43"/>
    <mergeCell ref="I43:J43"/>
    <mergeCell ref="K43:L43"/>
    <mergeCell ref="M43:N43"/>
    <mergeCell ref="O43:P43"/>
    <mergeCell ref="Q43:R43"/>
    <mergeCell ref="S43:V43"/>
    <mergeCell ref="E42:F42"/>
    <mergeCell ref="M42:N42"/>
    <mergeCell ref="E41:F41"/>
    <mergeCell ref="G41:H41"/>
    <mergeCell ref="I41:J41"/>
    <mergeCell ref="K41:L41"/>
    <mergeCell ref="M41:N41"/>
    <mergeCell ref="Q38:R38"/>
    <mergeCell ref="I40:J40"/>
    <mergeCell ref="M38:N38"/>
    <mergeCell ref="E40:F40"/>
    <mergeCell ref="G40:H40"/>
    <mergeCell ref="E39:F39"/>
    <mergeCell ref="G39:H39"/>
    <mergeCell ref="K39:L39"/>
    <mergeCell ref="M34:N34"/>
    <mergeCell ref="M33:R33"/>
    <mergeCell ref="M36:N36"/>
    <mergeCell ref="O36:P36"/>
    <mergeCell ref="Q36:R36"/>
    <mergeCell ref="M35:N35"/>
    <mergeCell ref="O35:P35"/>
    <mergeCell ref="Q35:R35"/>
    <mergeCell ref="Q34:R34"/>
    <mergeCell ref="O34:P34"/>
    <mergeCell ref="S37:V37"/>
    <mergeCell ref="B36:D36"/>
    <mergeCell ref="B38:D38"/>
    <mergeCell ref="B37:D37"/>
    <mergeCell ref="S36:V36"/>
    <mergeCell ref="E36:F36"/>
    <mergeCell ref="G37:H37"/>
    <mergeCell ref="I37:J37"/>
    <mergeCell ref="K37:L37"/>
    <mergeCell ref="G36:H36"/>
    <mergeCell ref="I36:J36"/>
    <mergeCell ref="K36:L36"/>
    <mergeCell ref="Q37:R37"/>
    <mergeCell ref="M37:N37"/>
    <mergeCell ref="O38:P38"/>
    <mergeCell ref="I38:J38"/>
    <mergeCell ref="K38:L38"/>
    <mergeCell ref="O37:P37"/>
    <mergeCell ref="S38:V38"/>
    <mergeCell ref="E38:F38"/>
    <mergeCell ref="G38:H38"/>
    <mergeCell ref="E35:F35"/>
    <mergeCell ref="I35:J35"/>
    <mergeCell ref="K35:L35"/>
    <mergeCell ref="I39:J39"/>
    <mergeCell ref="K8:L8"/>
    <mergeCell ref="E8:F8"/>
    <mergeCell ref="G8:H8"/>
    <mergeCell ref="I8:J8"/>
    <mergeCell ref="E9:F9"/>
    <mergeCell ref="G9:H9"/>
    <mergeCell ref="I9:J9"/>
    <mergeCell ref="K10:L10"/>
    <mergeCell ref="K9:L9"/>
    <mergeCell ref="E10:F10"/>
    <mergeCell ref="G10:H10"/>
    <mergeCell ref="I10:J10"/>
    <mergeCell ref="K11:L11"/>
    <mergeCell ref="K26:L26"/>
    <mergeCell ref="B9:D9"/>
    <mergeCell ref="B6:D6"/>
    <mergeCell ref="G6:H6"/>
    <mergeCell ref="I6:J6"/>
    <mergeCell ref="E7:F7"/>
    <mergeCell ref="E37:F37"/>
    <mergeCell ref="E33:L33"/>
    <mergeCell ref="B33:D34"/>
    <mergeCell ref="K34:L34"/>
    <mergeCell ref="E34:F34"/>
    <mergeCell ref="G34:H34"/>
    <mergeCell ref="I34:J34"/>
    <mergeCell ref="B8:D8"/>
    <mergeCell ref="B10:D10"/>
    <mergeCell ref="E11:F11"/>
    <mergeCell ref="G11:H11"/>
    <mergeCell ref="I11:J11"/>
    <mergeCell ref="B11:D11"/>
    <mergeCell ref="G16:H16"/>
    <mergeCell ref="I16:J16"/>
    <mergeCell ref="K16:L16"/>
    <mergeCell ref="E18:F18"/>
    <mergeCell ref="G18:H18"/>
    <mergeCell ref="G35:H35"/>
    <mergeCell ref="B57:D57"/>
    <mergeCell ref="B59:D59"/>
    <mergeCell ref="B53:D53"/>
    <mergeCell ref="B56:D56"/>
    <mergeCell ref="B55:D55"/>
    <mergeCell ref="B54:D54"/>
    <mergeCell ref="B58:D58"/>
    <mergeCell ref="S3:V4"/>
    <mergeCell ref="E4:F4"/>
    <mergeCell ref="G4:H4"/>
    <mergeCell ref="I4:J4"/>
    <mergeCell ref="O4:P4"/>
    <mergeCell ref="Q4:R4"/>
    <mergeCell ref="K4:L4"/>
    <mergeCell ref="M4:N4"/>
    <mergeCell ref="M3:R3"/>
    <mergeCell ref="E3:L3"/>
    <mergeCell ref="B46:D46"/>
    <mergeCell ref="B43:D43"/>
    <mergeCell ref="B44:D44"/>
    <mergeCell ref="B3:D4"/>
    <mergeCell ref="B40:D40"/>
    <mergeCell ref="B39:D39"/>
    <mergeCell ref="B35:D35"/>
    <mergeCell ref="B51:D51"/>
    <mergeCell ref="B52:D52"/>
    <mergeCell ref="B50:D50"/>
    <mergeCell ref="B48:D48"/>
    <mergeCell ref="B49:D49"/>
    <mergeCell ref="B47:D47"/>
    <mergeCell ref="B41:D41"/>
    <mergeCell ref="B42:D42"/>
    <mergeCell ref="B45:D45"/>
    <mergeCell ref="S6:V6"/>
    <mergeCell ref="S7:V7"/>
    <mergeCell ref="S8:V8"/>
    <mergeCell ref="M32:V32"/>
    <mergeCell ref="S14:V14"/>
    <mergeCell ref="S15:V15"/>
    <mergeCell ref="S10:V10"/>
    <mergeCell ref="S11:V11"/>
    <mergeCell ref="S12:V12"/>
    <mergeCell ref="S9:V9"/>
    <mergeCell ref="O9:P9"/>
    <mergeCell ref="Q9:R9"/>
    <mergeCell ref="M8:N8"/>
    <mergeCell ref="O8:P8"/>
    <mergeCell ref="Q8:R8"/>
    <mergeCell ref="Q6:R6"/>
    <mergeCell ref="M10:N10"/>
    <mergeCell ref="M9:N9"/>
    <mergeCell ref="Q10:R10"/>
    <mergeCell ref="M11:N11"/>
    <mergeCell ref="O11:P11"/>
    <mergeCell ref="Q11:R11"/>
    <mergeCell ref="O12:P12"/>
    <mergeCell ref="O10:P1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60"/>
  <sheetViews>
    <sheetView zoomScaleNormal="100" workbookViewId="0">
      <selection activeCell="A2" sqref="A2"/>
    </sheetView>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52" customFormat="1" ht="18.75" customHeight="1"/>
    <row r="2" spans="1:22" ht="18.75" customHeight="1">
      <c r="A2" s="52" t="s">
        <v>2325</v>
      </c>
      <c r="I2" s="169"/>
      <c r="J2" s="169"/>
      <c r="K2" s="169"/>
      <c r="L2" s="1304" t="s">
        <v>1728</v>
      </c>
      <c r="M2" s="1304"/>
      <c r="N2" s="1304"/>
      <c r="O2" s="1304"/>
      <c r="P2" s="1304"/>
      <c r="Q2" s="1304"/>
      <c r="R2" s="1304"/>
      <c r="S2" s="1304"/>
      <c r="T2" s="1304"/>
      <c r="U2" s="1304"/>
      <c r="V2" s="1304"/>
    </row>
    <row r="3" spans="1:22" ht="16.5" customHeight="1">
      <c r="A3" s="1310" t="s">
        <v>1957</v>
      </c>
      <c r="B3" s="1312" t="s">
        <v>539</v>
      </c>
      <c r="C3" s="1312"/>
      <c r="D3" s="1312"/>
      <c r="E3" s="1312"/>
      <c r="F3" s="1310" t="s">
        <v>538</v>
      </c>
      <c r="G3" s="1310"/>
      <c r="H3" s="1310"/>
      <c r="I3" s="1310"/>
      <c r="J3" s="1310"/>
      <c r="K3" s="1310"/>
      <c r="L3" s="1310"/>
      <c r="M3" s="1310"/>
      <c r="N3" s="1310"/>
      <c r="O3" s="1310"/>
      <c r="P3" s="1310"/>
      <c r="Q3" s="1310"/>
      <c r="R3" s="1310"/>
      <c r="S3" s="1313" t="s">
        <v>1654</v>
      </c>
      <c r="T3" s="1314"/>
      <c r="U3" s="1314"/>
      <c r="V3" s="1314"/>
    </row>
    <row r="4" spans="1:22" ht="16.5" customHeight="1">
      <c r="A4" s="1310"/>
      <c r="B4" s="1312"/>
      <c r="C4" s="1312"/>
      <c r="D4" s="1312"/>
      <c r="E4" s="1312"/>
      <c r="F4" s="1068" t="s">
        <v>444</v>
      </c>
      <c r="G4" s="1068"/>
      <c r="H4" s="1068"/>
      <c r="I4" s="1068"/>
      <c r="J4" s="1068" t="s">
        <v>1885</v>
      </c>
      <c r="K4" s="1068"/>
      <c r="L4" s="1068"/>
      <c r="M4" s="1068" t="s">
        <v>1886</v>
      </c>
      <c r="N4" s="1068"/>
      <c r="O4" s="1068"/>
      <c r="P4" s="1068" t="s">
        <v>2413</v>
      </c>
      <c r="Q4" s="1068"/>
      <c r="R4" s="1068"/>
      <c r="S4" s="1314"/>
      <c r="T4" s="1314"/>
      <c r="U4" s="1314"/>
      <c r="V4" s="1314"/>
    </row>
    <row r="5" spans="1:22" ht="12.75" customHeight="1">
      <c r="A5" s="247" t="s">
        <v>1396</v>
      </c>
      <c r="B5" s="1283">
        <v>16037513</v>
      </c>
      <c r="C5" s="1283"/>
      <c r="D5" s="1283"/>
      <c r="E5" s="1283"/>
      <c r="F5" s="1308">
        <v>24604952</v>
      </c>
      <c r="G5" s="1309"/>
      <c r="H5" s="1309"/>
      <c r="I5" s="1309"/>
      <c r="J5" s="1283">
        <v>23249863</v>
      </c>
      <c r="K5" s="1283"/>
      <c r="L5" s="1283"/>
      <c r="M5" s="1283">
        <v>583800</v>
      </c>
      <c r="N5" s="1283"/>
      <c r="O5" s="1283"/>
      <c r="P5" s="1283">
        <v>771289</v>
      </c>
      <c r="Q5" s="1283"/>
      <c r="R5" s="1283"/>
      <c r="S5" s="1283">
        <v>6314906</v>
      </c>
      <c r="T5" s="1283"/>
      <c r="U5" s="1283"/>
      <c r="V5" s="1283"/>
    </row>
    <row r="6" spans="1:22" ht="12.75" customHeight="1">
      <c r="A6" s="247" t="s">
        <v>909</v>
      </c>
      <c r="B6" s="1283">
        <v>700319</v>
      </c>
      <c r="C6" s="1283"/>
      <c r="D6" s="1283"/>
      <c r="E6" s="1283"/>
      <c r="F6" s="1308">
        <v>819321</v>
      </c>
      <c r="G6" s="1309"/>
      <c r="H6" s="1309"/>
      <c r="I6" s="1309"/>
      <c r="J6" s="1283">
        <v>718872</v>
      </c>
      <c r="K6" s="1283"/>
      <c r="L6" s="1283"/>
      <c r="M6" s="1283">
        <v>60897</v>
      </c>
      <c r="N6" s="1283"/>
      <c r="O6" s="1283"/>
      <c r="P6" s="1283">
        <v>39552</v>
      </c>
      <c r="Q6" s="1283"/>
      <c r="R6" s="1283"/>
      <c r="S6" s="1283">
        <v>215425</v>
      </c>
      <c r="T6" s="1283"/>
      <c r="U6" s="1283"/>
      <c r="V6" s="1283"/>
    </row>
    <row r="7" spans="1:22" ht="12.75" customHeight="1">
      <c r="A7" s="247" t="s">
        <v>421</v>
      </c>
      <c r="B7" s="1283" t="s">
        <v>1014</v>
      </c>
      <c r="C7" s="1283"/>
      <c r="D7" s="1283"/>
      <c r="E7" s="1283"/>
      <c r="F7" s="1308" t="s">
        <v>1014</v>
      </c>
      <c r="G7" s="1309"/>
      <c r="H7" s="1309"/>
      <c r="I7" s="1309"/>
      <c r="J7" s="1283" t="s">
        <v>1014</v>
      </c>
      <c r="K7" s="1283"/>
      <c r="L7" s="1283"/>
      <c r="M7" s="1283" t="s">
        <v>1014</v>
      </c>
      <c r="N7" s="1283"/>
      <c r="O7" s="1283"/>
      <c r="P7" s="1283" t="s">
        <v>15</v>
      </c>
      <c r="Q7" s="1283"/>
      <c r="R7" s="1283"/>
      <c r="S7" s="1283" t="s">
        <v>1014</v>
      </c>
      <c r="T7" s="1283"/>
      <c r="U7" s="1283"/>
      <c r="V7" s="1283"/>
    </row>
    <row r="8" spans="1:22" ht="12.75" customHeight="1">
      <c r="A8" s="247" t="s">
        <v>422</v>
      </c>
      <c r="B8" s="1283">
        <v>452893</v>
      </c>
      <c r="C8" s="1283"/>
      <c r="D8" s="1283"/>
      <c r="E8" s="1283"/>
      <c r="F8" s="1308">
        <v>684981</v>
      </c>
      <c r="G8" s="1309"/>
      <c r="H8" s="1309"/>
      <c r="I8" s="1309"/>
      <c r="J8" s="1283">
        <v>562470</v>
      </c>
      <c r="K8" s="1283"/>
      <c r="L8" s="1283"/>
      <c r="M8" s="1283">
        <v>120710</v>
      </c>
      <c r="N8" s="1283"/>
      <c r="O8" s="1283"/>
      <c r="P8" s="1283">
        <v>1801</v>
      </c>
      <c r="Q8" s="1283"/>
      <c r="R8" s="1283"/>
      <c r="S8" s="1283">
        <v>204426</v>
      </c>
      <c r="T8" s="1283"/>
      <c r="U8" s="1283"/>
      <c r="V8" s="1283"/>
    </row>
    <row r="9" spans="1:22" ht="12.75" customHeight="1">
      <c r="A9" s="415" t="s">
        <v>71</v>
      </c>
      <c r="B9" s="1283" t="s">
        <v>1014</v>
      </c>
      <c r="C9" s="1283"/>
      <c r="D9" s="1283"/>
      <c r="E9" s="1283"/>
      <c r="F9" s="1308" t="s">
        <v>1014</v>
      </c>
      <c r="G9" s="1309"/>
      <c r="H9" s="1309"/>
      <c r="I9" s="1309"/>
      <c r="J9" s="1283" t="s">
        <v>1014</v>
      </c>
      <c r="K9" s="1283"/>
      <c r="L9" s="1283"/>
      <c r="M9" s="1283" t="s">
        <v>1014</v>
      </c>
      <c r="N9" s="1283"/>
      <c r="O9" s="1283"/>
      <c r="P9" s="1283" t="s">
        <v>1014</v>
      </c>
      <c r="Q9" s="1283"/>
      <c r="R9" s="1283"/>
      <c r="S9" s="1283" t="s">
        <v>1014</v>
      </c>
      <c r="T9" s="1283"/>
      <c r="U9" s="1283"/>
      <c r="V9" s="1283"/>
    </row>
    <row r="10" spans="1:22" ht="12.75" customHeight="1">
      <c r="A10" s="415" t="s">
        <v>72</v>
      </c>
      <c r="B10" s="1283" t="s">
        <v>1014</v>
      </c>
      <c r="C10" s="1283"/>
      <c r="D10" s="1283"/>
      <c r="E10" s="1283"/>
      <c r="F10" s="1308" t="s">
        <v>1014</v>
      </c>
      <c r="G10" s="1309"/>
      <c r="H10" s="1309"/>
      <c r="I10" s="1309"/>
      <c r="J10" s="1283" t="s">
        <v>1014</v>
      </c>
      <c r="K10" s="1283"/>
      <c r="L10" s="1283"/>
      <c r="M10" s="1283" t="s">
        <v>1014</v>
      </c>
      <c r="N10" s="1283"/>
      <c r="O10" s="1283"/>
      <c r="P10" s="1283" t="s">
        <v>1014</v>
      </c>
      <c r="Q10" s="1283"/>
      <c r="R10" s="1283"/>
      <c r="S10" s="1283" t="s">
        <v>1014</v>
      </c>
      <c r="T10" s="1283"/>
      <c r="U10" s="1283"/>
      <c r="V10" s="1283"/>
    </row>
    <row r="11" spans="1:22" ht="12.75" customHeight="1">
      <c r="A11" s="246" t="s">
        <v>73</v>
      </c>
      <c r="B11" s="1283">
        <v>79083</v>
      </c>
      <c r="C11" s="1283"/>
      <c r="D11" s="1283"/>
      <c r="E11" s="1283"/>
      <c r="F11" s="1308">
        <v>139907</v>
      </c>
      <c r="G11" s="1309"/>
      <c r="H11" s="1309"/>
      <c r="I11" s="1309"/>
      <c r="J11" s="1283">
        <v>129957</v>
      </c>
      <c r="K11" s="1283"/>
      <c r="L11" s="1283"/>
      <c r="M11" s="1283">
        <v>9950</v>
      </c>
      <c r="N11" s="1283"/>
      <c r="O11" s="1283"/>
      <c r="P11" s="1283" t="s">
        <v>15</v>
      </c>
      <c r="Q11" s="1283"/>
      <c r="R11" s="1283"/>
      <c r="S11" s="1283">
        <v>57094</v>
      </c>
      <c r="T11" s="1283"/>
      <c r="U11" s="1283"/>
      <c r="V11" s="1283"/>
    </row>
    <row r="12" spans="1:22" ht="12.75" customHeight="1">
      <c r="A12" s="246" t="s">
        <v>1311</v>
      </c>
      <c r="B12" s="1283" t="s">
        <v>1014</v>
      </c>
      <c r="C12" s="1283"/>
      <c r="D12" s="1283"/>
      <c r="E12" s="1283"/>
      <c r="F12" s="1308" t="s">
        <v>1014</v>
      </c>
      <c r="G12" s="1309"/>
      <c r="H12" s="1309"/>
      <c r="I12" s="1309"/>
      <c r="J12" s="1283" t="s">
        <v>1014</v>
      </c>
      <c r="K12" s="1283"/>
      <c r="L12" s="1283"/>
      <c r="M12" s="1283" t="s">
        <v>1014</v>
      </c>
      <c r="N12" s="1283"/>
      <c r="O12" s="1283"/>
      <c r="P12" s="1283" t="s">
        <v>15</v>
      </c>
      <c r="Q12" s="1283"/>
      <c r="R12" s="1283"/>
      <c r="S12" s="1283" t="s">
        <v>1014</v>
      </c>
      <c r="T12" s="1283"/>
      <c r="U12" s="1283"/>
      <c r="V12" s="1283"/>
    </row>
    <row r="13" spans="1:22" ht="12.75" customHeight="1">
      <c r="A13" s="247" t="s">
        <v>74</v>
      </c>
      <c r="B13" s="1283">
        <v>1688828</v>
      </c>
      <c r="C13" s="1283"/>
      <c r="D13" s="1283"/>
      <c r="E13" s="1283"/>
      <c r="F13" s="1308" t="s">
        <v>1014</v>
      </c>
      <c r="G13" s="1309"/>
      <c r="H13" s="1309"/>
      <c r="I13" s="1309"/>
      <c r="J13" s="1283">
        <v>1332519</v>
      </c>
      <c r="K13" s="1283"/>
      <c r="L13" s="1283"/>
      <c r="M13" s="1283" t="s">
        <v>1014</v>
      </c>
      <c r="N13" s="1283"/>
      <c r="O13" s="1283"/>
      <c r="P13" s="1283">
        <v>96303</v>
      </c>
      <c r="Q13" s="1283"/>
      <c r="R13" s="1283"/>
      <c r="S13" s="1283" t="s">
        <v>1014</v>
      </c>
      <c r="T13" s="1283"/>
      <c r="U13" s="1283"/>
      <c r="V13" s="1283"/>
    </row>
    <row r="14" spans="1:22" ht="12.75" customHeight="1">
      <c r="A14" s="247" t="s">
        <v>75</v>
      </c>
      <c r="B14" s="1283" t="s">
        <v>1014</v>
      </c>
      <c r="C14" s="1283"/>
      <c r="D14" s="1283"/>
      <c r="E14" s="1283"/>
      <c r="F14" s="1308" t="s">
        <v>1014</v>
      </c>
      <c r="G14" s="1309"/>
      <c r="H14" s="1309"/>
      <c r="I14" s="1309"/>
      <c r="J14" s="1283" t="s">
        <v>1014</v>
      </c>
      <c r="K14" s="1283"/>
      <c r="L14" s="1283"/>
      <c r="M14" s="1283" t="s">
        <v>15</v>
      </c>
      <c r="N14" s="1283"/>
      <c r="O14" s="1283"/>
      <c r="P14" s="1283" t="s">
        <v>15</v>
      </c>
      <c r="Q14" s="1283"/>
      <c r="R14" s="1283"/>
      <c r="S14" s="1283" t="s">
        <v>1014</v>
      </c>
      <c r="T14" s="1283"/>
      <c r="U14" s="1283"/>
      <c r="V14" s="1283"/>
    </row>
    <row r="15" spans="1:22" ht="12.75" customHeight="1">
      <c r="A15" s="415" t="s">
        <v>1211</v>
      </c>
      <c r="B15" s="1283">
        <v>444193</v>
      </c>
      <c r="C15" s="1283"/>
      <c r="D15" s="1283"/>
      <c r="E15" s="1283"/>
      <c r="F15" s="1308">
        <v>820939</v>
      </c>
      <c r="G15" s="1309"/>
      <c r="H15" s="1309"/>
      <c r="I15" s="1309"/>
      <c r="J15" s="1283">
        <v>761692</v>
      </c>
      <c r="K15" s="1283"/>
      <c r="L15" s="1283"/>
      <c r="M15" s="1283">
        <v>7535</v>
      </c>
      <c r="N15" s="1283"/>
      <c r="O15" s="1283"/>
      <c r="P15" s="1283">
        <v>51712</v>
      </c>
      <c r="Q15" s="1283"/>
      <c r="R15" s="1283"/>
      <c r="S15" s="1283">
        <v>353098</v>
      </c>
      <c r="T15" s="1283"/>
      <c r="U15" s="1283"/>
      <c r="V15" s="1283"/>
    </row>
    <row r="16" spans="1:22" ht="12.75" customHeight="1">
      <c r="A16" s="247" t="s">
        <v>76</v>
      </c>
      <c r="B16" s="1283" t="s">
        <v>1014</v>
      </c>
      <c r="C16" s="1283"/>
      <c r="D16" s="1283"/>
      <c r="E16" s="1283"/>
      <c r="F16" s="1308" t="s">
        <v>1014</v>
      </c>
      <c r="G16" s="1309"/>
      <c r="H16" s="1309"/>
      <c r="I16" s="1309"/>
      <c r="J16" s="1283" t="s">
        <v>1014</v>
      </c>
      <c r="K16" s="1283"/>
      <c r="L16" s="1283"/>
      <c r="M16" s="1283" t="s">
        <v>15</v>
      </c>
      <c r="N16" s="1283"/>
      <c r="O16" s="1283"/>
      <c r="P16" s="1283" t="s">
        <v>15</v>
      </c>
      <c r="Q16" s="1283"/>
      <c r="R16" s="1283"/>
      <c r="S16" s="1283" t="s">
        <v>1014</v>
      </c>
      <c r="T16" s="1283"/>
      <c r="U16" s="1283"/>
      <c r="V16" s="1283"/>
    </row>
    <row r="17" spans="1:22" ht="12.75" customHeight="1">
      <c r="A17" s="247" t="s">
        <v>1205</v>
      </c>
      <c r="B17" s="1283" t="s">
        <v>15</v>
      </c>
      <c r="C17" s="1283"/>
      <c r="D17" s="1283"/>
      <c r="E17" s="1283"/>
      <c r="F17" s="1283" t="s">
        <v>15</v>
      </c>
      <c r="G17" s="1283"/>
      <c r="H17" s="1283"/>
      <c r="I17" s="1283"/>
      <c r="J17" s="1283" t="s">
        <v>15</v>
      </c>
      <c r="K17" s="1283"/>
      <c r="L17" s="1283"/>
      <c r="M17" s="1283" t="s">
        <v>15</v>
      </c>
      <c r="N17" s="1283"/>
      <c r="O17" s="1283"/>
      <c r="P17" s="1283" t="s">
        <v>15</v>
      </c>
      <c r="Q17" s="1283"/>
      <c r="R17" s="1283"/>
      <c r="S17" s="1283" t="s">
        <v>15</v>
      </c>
      <c r="T17" s="1283"/>
      <c r="U17" s="1283"/>
      <c r="V17" s="1283"/>
    </row>
    <row r="18" spans="1:22" ht="12.75" customHeight="1">
      <c r="A18" s="247" t="s">
        <v>78</v>
      </c>
      <c r="B18" s="1283">
        <v>363567</v>
      </c>
      <c r="C18" s="1283"/>
      <c r="D18" s="1283"/>
      <c r="E18" s="1283"/>
      <c r="F18" s="1308">
        <v>662934</v>
      </c>
      <c r="G18" s="1309"/>
      <c r="H18" s="1309"/>
      <c r="I18" s="1309"/>
      <c r="J18" s="1283">
        <v>660053</v>
      </c>
      <c r="K18" s="1283"/>
      <c r="L18" s="1283"/>
      <c r="M18" s="1283">
        <v>2875</v>
      </c>
      <c r="N18" s="1283"/>
      <c r="O18" s="1283"/>
      <c r="P18" s="1283">
        <v>6</v>
      </c>
      <c r="Q18" s="1283"/>
      <c r="R18" s="1283"/>
      <c r="S18" s="1283">
        <v>269950</v>
      </c>
      <c r="T18" s="1283"/>
      <c r="U18" s="1283"/>
      <c r="V18" s="1283"/>
    </row>
    <row r="19" spans="1:22" ht="12.75" customHeight="1">
      <c r="A19" s="247" t="s">
        <v>79</v>
      </c>
      <c r="B19" s="1283" t="s">
        <v>15</v>
      </c>
      <c r="C19" s="1283"/>
      <c r="D19" s="1283"/>
      <c r="E19" s="1283"/>
      <c r="F19" s="1308" t="s">
        <v>15</v>
      </c>
      <c r="G19" s="1309"/>
      <c r="H19" s="1309"/>
      <c r="I19" s="1309"/>
      <c r="J19" s="1283" t="s">
        <v>15</v>
      </c>
      <c r="K19" s="1283"/>
      <c r="L19" s="1283"/>
      <c r="M19" s="1283" t="s">
        <v>15</v>
      </c>
      <c r="N19" s="1283"/>
      <c r="O19" s="1283"/>
      <c r="P19" s="1283" t="s">
        <v>15</v>
      </c>
      <c r="Q19" s="1283"/>
      <c r="R19" s="1283"/>
      <c r="S19" s="1283" t="s">
        <v>15</v>
      </c>
      <c r="T19" s="1283"/>
      <c r="U19" s="1283"/>
      <c r="V19" s="1283"/>
    </row>
    <row r="20" spans="1:22" ht="12.75" customHeight="1">
      <c r="A20" s="247" t="s">
        <v>80</v>
      </c>
      <c r="B20" s="1283">
        <v>26446</v>
      </c>
      <c r="C20" s="1283"/>
      <c r="D20" s="1283"/>
      <c r="E20" s="1283"/>
      <c r="F20" s="1308">
        <v>37497</v>
      </c>
      <c r="G20" s="1309"/>
      <c r="H20" s="1309"/>
      <c r="I20" s="1309"/>
      <c r="J20" s="1283">
        <v>34696</v>
      </c>
      <c r="K20" s="1283"/>
      <c r="L20" s="1283"/>
      <c r="M20" s="1283">
        <v>2801</v>
      </c>
      <c r="N20" s="1283"/>
      <c r="O20" s="1283"/>
      <c r="P20" s="1283" t="s">
        <v>15</v>
      </c>
      <c r="Q20" s="1283"/>
      <c r="R20" s="1283"/>
      <c r="S20" s="1283">
        <v>10524</v>
      </c>
      <c r="T20" s="1283"/>
      <c r="U20" s="1283"/>
      <c r="V20" s="1283"/>
    </row>
    <row r="21" spans="1:22" ht="12.75" customHeight="1">
      <c r="A21" s="247" t="s">
        <v>81</v>
      </c>
      <c r="B21" s="1283">
        <v>282953</v>
      </c>
      <c r="C21" s="1283"/>
      <c r="D21" s="1283"/>
      <c r="E21" s="1283"/>
      <c r="F21" s="1308">
        <v>521246</v>
      </c>
      <c r="G21" s="1309"/>
      <c r="H21" s="1309"/>
      <c r="I21" s="1309"/>
      <c r="J21" s="1283">
        <v>481871</v>
      </c>
      <c r="K21" s="1283"/>
      <c r="L21" s="1283"/>
      <c r="M21" s="1283">
        <v>9998</v>
      </c>
      <c r="N21" s="1283"/>
      <c r="O21" s="1283"/>
      <c r="P21" s="1283">
        <v>29377</v>
      </c>
      <c r="Q21" s="1283"/>
      <c r="R21" s="1283"/>
      <c r="S21" s="1283">
        <v>220887</v>
      </c>
      <c r="T21" s="1283"/>
      <c r="U21" s="1283"/>
      <c r="V21" s="1283"/>
    </row>
    <row r="22" spans="1:22" ht="12.75" customHeight="1">
      <c r="A22" s="246" t="s">
        <v>1860</v>
      </c>
      <c r="B22" s="1283">
        <v>569710</v>
      </c>
      <c r="C22" s="1283"/>
      <c r="D22" s="1283"/>
      <c r="E22" s="1283"/>
      <c r="F22" s="1308" t="s">
        <v>1014</v>
      </c>
      <c r="G22" s="1309"/>
      <c r="H22" s="1309"/>
      <c r="I22" s="1309"/>
      <c r="J22" s="1283">
        <v>945828</v>
      </c>
      <c r="K22" s="1283"/>
      <c r="L22" s="1283"/>
      <c r="M22" s="1283" t="s">
        <v>1014</v>
      </c>
      <c r="N22" s="1283"/>
      <c r="O22" s="1283"/>
      <c r="P22" s="1283" t="s">
        <v>15</v>
      </c>
      <c r="Q22" s="1283"/>
      <c r="R22" s="1283"/>
      <c r="S22" s="1283">
        <v>316067</v>
      </c>
      <c r="T22" s="1283"/>
      <c r="U22" s="1283"/>
      <c r="V22" s="1283"/>
    </row>
    <row r="23" spans="1:22" ht="12.75" customHeight="1">
      <c r="A23" s="246" t="s">
        <v>1861</v>
      </c>
      <c r="B23" s="1283">
        <v>2288977</v>
      </c>
      <c r="C23" s="1283"/>
      <c r="D23" s="1283"/>
      <c r="E23" s="1283"/>
      <c r="F23" s="1308">
        <v>3683015</v>
      </c>
      <c r="G23" s="1309"/>
      <c r="H23" s="1309"/>
      <c r="I23" s="1309"/>
      <c r="J23" s="1283">
        <v>3534575</v>
      </c>
      <c r="K23" s="1283"/>
      <c r="L23" s="1283"/>
      <c r="M23" s="1283">
        <v>148425</v>
      </c>
      <c r="N23" s="1283"/>
      <c r="O23" s="1283"/>
      <c r="P23" s="1283">
        <v>15</v>
      </c>
      <c r="Q23" s="1283"/>
      <c r="R23" s="1283"/>
      <c r="S23" s="1283">
        <v>1042815</v>
      </c>
      <c r="T23" s="1283"/>
      <c r="U23" s="1283"/>
      <c r="V23" s="1283"/>
    </row>
    <row r="24" spans="1:22" ht="12.75" customHeight="1">
      <c r="A24" s="512" t="s">
        <v>1862</v>
      </c>
      <c r="B24" s="1283">
        <v>51005</v>
      </c>
      <c r="C24" s="1283"/>
      <c r="D24" s="1283"/>
      <c r="E24" s="1283"/>
      <c r="F24" s="1308">
        <v>219996</v>
      </c>
      <c r="G24" s="1309"/>
      <c r="H24" s="1309"/>
      <c r="I24" s="1309"/>
      <c r="J24" s="1283">
        <v>219996</v>
      </c>
      <c r="K24" s="1283"/>
      <c r="L24" s="1283"/>
      <c r="M24" s="1283" t="s">
        <v>15</v>
      </c>
      <c r="N24" s="1283"/>
      <c r="O24" s="1283"/>
      <c r="P24" s="1283" t="s">
        <v>15</v>
      </c>
      <c r="Q24" s="1283"/>
      <c r="R24" s="1283"/>
      <c r="S24" s="1283" t="s">
        <v>1014</v>
      </c>
      <c r="T24" s="1283"/>
      <c r="U24" s="1283"/>
      <c r="V24" s="1283"/>
    </row>
    <row r="25" spans="1:22" ht="12.75" customHeight="1">
      <c r="A25" s="513" t="s">
        <v>1214</v>
      </c>
      <c r="B25" s="1283">
        <v>7855644</v>
      </c>
      <c r="C25" s="1283"/>
      <c r="D25" s="1283"/>
      <c r="E25" s="1283"/>
      <c r="F25" s="1308">
        <v>12727010</v>
      </c>
      <c r="G25" s="1309"/>
      <c r="H25" s="1309"/>
      <c r="I25" s="1309"/>
      <c r="J25" s="1283">
        <v>12066023</v>
      </c>
      <c r="K25" s="1283"/>
      <c r="L25" s="1283"/>
      <c r="M25" s="1283">
        <v>111464</v>
      </c>
      <c r="N25" s="1283"/>
      <c r="O25" s="1283"/>
      <c r="P25" s="1283">
        <v>549523</v>
      </c>
      <c r="Q25" s="1283"/>
      <c r="R25" s="1283"/>
      <c r="S25" s="1283">
        <v>3361874</v>
      </c>
      <c r="T25" s="1283"/>
      <c r="U25" s="1283"/>
      <c r="V25" s="1283"/>
    </row>
    <row r="26" spans="1:22" ht="12.75" customHeight="1">
      <c r="A26" s="246" t="s">
        <v>1863</v>
      </c>
      <c r="B26" s="1283">
        <v>1020919</v>
      </c>
      <c r="C26" s="1283"/>
      <c r="D26" s="1283"/>
      <c r="E26" s="1283"/>
      <c r="F26" s="1308">
        <v>1368709</v>
      </c>
      <c r="G26" s="1309"/>
      <c r="H26" s="1309"/>
      <c r="I26" s="1309"/>
      <c r="J26" s="1283">
        <v>1366709</v>
      </c>
      <c r="K26" s="1283"/>
      <c r="L26" s="1283"/>
      <c r="M26" s="1283">
        <v>2000</v>
      </c>
      <c r="N26" s="1283"/>
      <c r="O26" s="1283"/>
      <c r="P26" s="1283" t="s">
        <v>15</v>
      </c>
      <c r="Q26" s="1283"/>
      <c r="R26" s="1283"/>
      <c r="S26" s="1283">
        <v>310793</v>
      </c>
      <c r="T26" s="1283"/>
      <c r="U26" s="1283"/>
      <c r="V26" s="1283"/>
    </row>
    <row r="27" spans="1:22" ht="12.75" customHeight="1">
      <c r="A27" s="509" t="s">
        <v>1849</v>
      </c>
      <c r="B27" s="1283" t="s">
        <v>15</v>
      </c>
      <c r="C27" s="1283"/>
      <c r="D27" s="1283"/>
      <c r="E27" s="1283"/>
      <c r="F27" s="1308" t="s">
        <v>15</v>
      </c>
      <c r="G27" s="1309"/>
      <c r="H27" s="1309"/>
      <c r="I27" s="1309"/>
      <c r="J27" s="1283" t="s">
        <v>15</v>
      </c>
      <c r="K27" s="1283"/>
      <c r="L27" s="1283"/>
      <c r="M27" s="1283" t="s">
        <v>15</v>
      </c>
      <c r="N27" s="1283"/>
      <c r="O27" s="1283"/>
      <c r="P27" s="1283" t="s">
        <v>15</v>
      </c>
      <c r="Q27" s="1283"/>
      <c r="R27" s="1283"/>
      <c r="S27" s="1283" t="s">
        <v>15</v>
      </c>
      <c r="T27" s="1283"/>
      <c r="U27" s="1283"/>
      <c r="V27" s="1283"/>
    </row>
    <row r="28" spans="1:22" ht="12.75" customHeight="1">
      <c r="A28" s="246" t="s">
        <v>975</v>
      </c>
      <c r="B28" s="1283">
        <v>22389</v>
      </c>
      <c r="C28" s="1283"/>
      <c r="D28" s="1283"/>
      <c r="E28" s="1283"/>
      <c r="F28" s="1308" t="s">
        <v>1014</v>
      </c>
      <c r="G28" s="1309"/>
      <c r="H28" s="1309"/>
      <c r="I28" s="1309"/>
      <c r="J28" s="1283">
        <v>35748</v>
      </c>
      <c r="K28" s="1283"/>
      <c r="L28" s="1283"/>
      <c r="M28" s="1283" t="s">
        <v>1014</v>
      </c>
      <c r="N28" s="1283"/>
      <c r="O28" s="1283"/>
      <c r="P28" s="1283" t="s">
        <v>15</v>
      </c>
      <c r="Q28" s="1283"/>
      <c r="R28" s="1283"/>
      <c r="S28" s="1283">
        <v>25669</v>
      </c>
      <c r="T28" s="1283"/>
      <c r="U28" s="1283"/>
      <c r="V28" s="1283"/>
    </row>
    <row r="29" spans="1:22" ht="12" customHeight="1">
      <c r="A29" s="247" t="s">
        <v>1897</v>
      </c>
      <c r="B29" s="1283">
        <v>12141</v>
      </c>
      <c r="C29" s="1283"/>
      <c r="D29" s="1283"/>
      <c r="E29" s="1283"/>
      <c r="F29" s="1308">
        <v>52536</v>
      </c>
      <c r="G29" s="1309"/>
      <c r="H29" s="1309"/>
      <c r="I29" s="1309"/>
      <c r="J29" s="1283">
        <v>48236</v>
      </c>
      <c r="K29" s="1283"/>
      <c r="L29" s="1283"/>
      <c r="M29" s="1283">
        <v>1300</v>
      </c>
      <c r="N29" s="1283"/>
      <c r="O29" s="1283"/>
      <c r="P29" s="1283">
        <v>3000</v>
      </c>
      <c r="Q29" s="1283"/>
      <c r="R29" s="1283"/>
      <c r="S29" s="1283">
        <v>38619</v>
      </c>
      <c r="T29" s="1283"/>
      <c r="U29" s="1283"/>
      <c r="V29" s="1283"/>
    </row>
    <row r="30" spans="1:22" ht="8.25" hidden="1" customHeight="1">
      <c r="A30" s="39" t="s">
        <v>1767</v>
      </c>
      <c r="B30" s="8"/>
      <c r="C30" s="8"/>
      <c r="D30" s="8"/>
      <c r="E30" s="8"/>
      <c r="F30" s="95"/>
      <c r="G30" s="95"/>
      <c r="H30" s="95"/>
      <c r="I30" s="95"/>
      <c r="J30" s="32"/>
      <c r="K30" s="32"/>
      <c r="L30" s="32"/>
      <c r="M30" s="32"/>
      <c r="N30" s="32"/>
      <c r="O30" s="32"/>
      <c r="P30" s="32"/>
      <c r="Q30" s="32"/>
      <c r="R30" s="32"/>
      <c r="S30" s="32"/>
      <c r="T30" s="32"/>
      <c r="U30" s="32"/>
      <c r="V30" s="32"/>
    </row>
    <row r="31" spans="1:22" ht="18.75" customHeight="1">
      <c r="B31" s="8"/>
      <c r="C31" s="8"/>
      <c r="D31" s="8"/>
      <c r="E31" s="8"/>
      <c r="F31" s="95"/>
      <c r="G31" s="95"/>
      <c r="H31" s="95"/>
      <c r="I31" s="95"/>
      <c r="J31" s="32"/>
      <c r="K31" s="32"/>
      <c r="L31" s="32"/>
      <c r="M31" s="32"/>
      <c r="N31" s="32"/>
      <c r="O31" s="32"/>
      <c r="P31" s="32"/>
      <c r="Q31" s="32"/>
      <c r="R31" s="32"/>
      <c r="S31" s="32"/>
      <c r="T31" s="32"/>
      <c r="U31" s="32"/>
      <c r="V31" s="32"/>
    </row>
    <row r="32" spans="1:22" ht="18.75" customHeight="1">
      <c r="A32" s="52" t="s">
        <v>2412</v>
      </c>
      <c r="I32" s="169"/>
      <c r="J32" s="169"/>
      <c r="K32" s="169"/>
      <c r="L32" s="1304" t="s">
        <v>1728</v>
      </c>
      <c r="M32" s="1304"/>
      <c r="N32" s="1304"/>
      <c r="O32" s="1304"/>
      <c r="P32" s="1304"/>
      <c r="Q32" s="1304"/>
      <c r="R32" s="1304"/>
      <c r="S32" s="1304"/>
      <c r="T32" s="1304"/>
      <c r="U32" s="1304"/>
      <c r="V32" s="1304"/>
    </row>
    <row r="33" spans="1:22" ht="16.5" customHeight="1">
      <c r="A33" s="1310" t="s">
        <v>1957</v>
      </c>
      <c r="B33" s="1312" t="s">
        <v>539</v>
      </c>
      <c r="C33" s="1312"/>
      <c r="D33" s="1312"/>
      <c r="E33" s="1312"/>
      <c r="F33" s="1310" t="s">
        <v>538</v>
      </c>
      <c r="G33" s="1310"/>
      <c r="H33" s="1310"/>
      <c r="I33" s="1310"/>
      <c r="J33" s="1310"/>
      <c r="K33" s="1310"/>
      <c r="L33" s="1310"/>
      <c r="M33" s="1310"/>
      <c r="N33" s="1310"/>
      <c r="O33" s="1310"/>
      <c r="P33" s="1310"/>
      <c r="Q33" s="1310"/>
      <c r="R33" s="1310"/>
      <c r="S33" s="1313" t="s">
        <v>1654</v>
      </c>
      <c r="T33" s="1314"/>
      <c r="U33" s="1314"/>
      <c r="V33" s="1314"/>
    </row>
    <row r="34" spans="1:22" ht="16.5" customHeight="1">
      <c r="A34" s="1310"/>
      <c r="B34" s="1312"/>
      <c r="C34" s="1312"/>
      <c r="D34" s="1312"/>
      <c r="E34" s="1312"/>
      <c r="F34" s="1068" t="s">
        <v>444</v>
      </c>
      <c r="G34" s="1068"/>
      <c r="H34" s="1068"/>
      <c r="I34" s="1068"/>
      <c r="J34" s="1068" t="s">
        <v>1885</v>
      </c>
      <c r="K34" s="1068"/>
      <c r="L34" s="1068"/>
      <c r="M34" s="1068" t="s">
        <v>1886</v>
      </c>
      <c r="N34" s="1068"/>
      <c r="O34" s="1068"/>
      <c r="P34" s="1068" t="s">
        <v>1835</v>
      </c>
      <c r="Q34" s="1068"/>
      <c r="R34" s="1068"/>
      <c r="S34" s="1314"/>
      <c r="T34" s="1314"/>
      <c r="U34" s="1314"/>
      <c r="V34" s="1314"/>
    </row>
    <row r="35" spans="1:22" ht="12.75" customHeight="1">
      <c r="A35" s="247" t="s">
        <v>1396</v>
      </c>
      <c r="B35" s="1283">
        <v>18030035</v>
      </c>
      <c r="C35" s="1283"/>
      <c r="D35" s="1283"/>
      <c r="E35" s="1283"/>
      <c r="F35" s="1308">
        <v>27507259</v>
      </c>
      <c r="G35" s="1309"/>
      <c r="H35" s="1309"/>
      <c r="I35" s="1309"/>
      <c r="J35" s="1283">
        <v>25072840</v>
      </c>
      <c r="K35" s="1283"/>
      <c r="L35" s="1283"/>
      <c r="M35" s="1283">
        <v>823416</v>
      </c>
      <c r="N35" s="1283"/>
      <c r="O35" s="1283"/>
      <c r="P35" s="1283">
        <v>1611003</v>
      </c>
      <c r="Q35" s="1283"/>
      <c r="R35" s="1283"/>
      <c r="S35" s="1283">
        <v>7285734</v>
      </c>
      <c r="T35" s="1283"/>
      <c r="U35" s="1283"/>
      <c r="V35" s="1283"/>
    </row>
    <row r="36" spans="1:22" ht="12.75" customHeight="1">
      <c r="A36" s="247" t="s">
        <v>909</v>
      </c>
      <c r="B36" s="1283">
        <v>668163</v>
      </c>
      <c r="C36" s="1283"/>
      <c r="D36" s="1283"/>
      <c r="E36" s="1283"/>
      <c r="F36" s="1308">
        <v>765259</v>
      </c>
      <c r="G36" s="1309"/>
      <c r="H36" s="1309"/>
      <c r="I36" s="1309"/>
      <c r="J36" s="1283">
        <v>683199</v>
      </c>
      <c r="K36" s="1283"/>
      <c r="L36" s="1283"/>
      <c r="M36" s="1283">
        <v>17551</v>
      </c>
      <c r="N36" s="1283"/>
      <c r="O36" s="1283"/>
      <c r="P36" s="1283">
        <v>64509</v>
      </c>
      <c r="Q36" s="1283"/>
      <c r="R36" s="1283"/>
      <c r="S36" s="1311">
        <v>-39363</v>
      </c>
      <c r="T36" s="1311"/>
      <c r="U36" s="1311"/>
      <c r="V36" s="1311"/>
    </row>
    <row r="37" spans="1:22" ht="12.75" customHeight="1">
      <c r="A37" s="247" t="s">
        <v>421</v>
      </c>
      <c r="B37" s="1283" t="s">
        <v>1014</v>
      </c>
      <c r="C37" s="1283"/>
      <c r="D37" s="1283"/>
      <c r="E37" s="1283"/>
      <c r="F37" s="1308" t="s">
        <v>1014</v>
      </c>
      <c r="G37" s="1309"/>
      <c r="H37" s="1309"/>
      <c r="I37" s="1309"/>
      <c r="J37" s="1283" t="s">
        <v>1014</v>
      </c>
      <c r="K37" s="1283"/>
      <c r="L37" s="1283"/>
      <c r="M37" s="1283" t="s">
        <v>1014</v>
      </c>
      <c r="N37" s="1283"/>
      <c r="O37" s="1283"/>
      <c r="P37" s="1283" t="s">
        <v>15</v>
      </c>
      <c r="Q37" s="1283"/>
      <c r="R37" s="1283"/>
      <c r="S37" s="1283" t="s">
        <v>1014</v>
      </c>
      <c r="T37" s="1283"/>
      <c r="U37" s="1283"/>
      <c r="V37" s="1283"/>
    </row>
    <row r="38" spans="1:22" ht="12.75" customHeight="1">
      <c r="A38" s="247" t="s">
        <v>422</v>
      </c>
      <c r="B38" s="1283">
        <v>390041</v>
      </c>
      <c r="C38" s="1283"/>
      <c r="D38" s="1283"/>
      <c r="E38" s="1283"/>
      <c r="F38" s="1308">
        <v>597860</v>
      </c>
      <c r="G38" s="1309"/>
      <c r="H38" s="1309"/>
      <c r="I38" s="1309"/>
      <c r="J38" s="1283">
        <v>505013</v>
      </c>
      <c r="K38" s="1283"/>
      <c r="L38" s="1283"/>
      <c r="M38" s="1283">
        <v>92847</v>
      </c>
      <c r="N38" s="1283"/>
      <c r="O38" s="1283"/>
      <c r="P38" s="1283" t="s">
        <v>15</v>
      </c>
      <c r="Q38" s="1283"/>
      <c r="R38" s="1283"/>
      <c r="S38" s="1283">
        <v>189741</v>
      </c>
      <c r="T38" s="1283"/>
      <c r="U38" s="1283"/>
      <c r="V38" s="1283"/>
    </row>
    <row r="39" spans="1:22" ht="12.75" customHeight="1">
      <c r="A39" s="415" t="s">
        <v>71</v>
      </c>
      <c r="B39" s="1283" t="s">
        <v>1014</v>
      </c>
      <c r="C39" s="1283"/>
      <c r="D39" s="1283"/>
      <c r="E39" s="1283"/>
      <c r="F39" s="1308" t="s">
        <v>1014</v>
      </c>
      <c r="G39" s="1309"/>
      <c r="H39" s="1309"/>
      <c r="I39" s="1309"/>
      <c r="J39" s="1283" t="s">
        <v>1014</v>
      </c>
      <c r="K39" s="1283"/>
      <c r="L39" s="1283"/>
      <c r="M39" s="1283" t="s">
        <v>1014</v>
      </c>
      <c r="N39" s="1283"/>
      <c r="O39" s="1283"/>
      <c r="P39" s="1283" t="s">
        <v>15</v>
      </c>
      <c r="Q39" s="1283"/>
      <c r="R39" s="1283"/>
      <c r="S39" s="1283" t="s">
        <v>1014</v>
      </c>
      <c r="T39" s="1283"/>
      <c r="U39" s="1283"/>
      <c r="V39" s="1283"/>
    </row>
    <row r="40" spans="1:22" ht="12.75" customHeight="1">
      <c r="A40" s="415" t="s">
        <v>72</v>
      </c>
      <c r="B40" s="1283" t="s">
        <v>1014</v>
      </c>
      <c r="C40" s="1283"/>
      <c r="D40" s="1283"/>
      <c r="E40" s="1283"/>
      <c r="F40" s="1308" t="s">
        <v>1014</v>
      </c>
      <c r="G40" s="1309"/>
      <c r="H40" s="1309"/>
      <c r="I40" s="1309"/>
      <c r="J40" s="1283" t="s">
        <v>1014</v>
      </c>
      <c r="K40" s="1283"/>
      <c r="L40" s="1283"/>
      <c r="M40" s="1283" t="s">
        <v>1014</v>
      </c>
      <c r="N40" s="1283"/>
      <c r="O40" s="1283"/>
      <c r="P40" s="1283" t="s">
        <v>15</v>
      </c>
      <c r="Q40" s="1283"/>
      <c r="R40" s="1283"/>
      <c r="S40" s="1283" t="s">
        <v>1014</v>
      </c>
      <c r="T40" s="1283"/>
      <c r="U40" s="1283"/>
      <c r="V40" s="1283"/>
    </row>
    <row r="41" spans="1:22" ht="12.75" customHeight="1">
      <c r="A41" s="246" t="s">
        <v>73</v>
      </c>
      <c r="B41" s="1283">
        <v>76723</v>
      </c>
      <c r="C41" s="1283"/>
      <c r="D41" s="1283"/>
      <c r="E41" s="1283"/>
      <c r="F41" s="1308">
        <v>137698</v>
      </c>
      <c r="G41" s="1309"/>
      <c r="H41" s="1309"/>
      <c r="I41" s="1309"/>
      <c r="J41" s="1283">
        <v>127748</v>
      </c>
      <c r="K41" s="1283"/>
      <c r="L41" s="1283"/>
      <c r="M41" s="1283">
        <v>9950</v>
      </c>
      <c r="N41" s="1283"/>
      <c r="O41" s="1283"/>
      <c r="P41" s="1283" t="s">
        <v>15</v>
      </c>
      <c r="Q41" s="1283"/>
      <c r="R41" s="1283"/>
      <c r="S41" s="1283">
        <v>57783</v>
      </c>
      <c r="T41" s="1283"/>
      <c r="U41" s="1283"/>
      <c r="V41" s="1283"/>
    </row>
    <row r="42" spans="1:22" ht="12.75" customHeight="1">
      <c r="A42" s="246" t="s">
        <v>1311</v>
      </c>
      <c r="B42" s="1283" t="s">
        <v>2366</v>
      </c>
      <c r="C42" s="1283"/>
      <c r="D42" s="1283"/>
      <c r="E42" s="1283"/>
      <c r="F42" s="1308" t="s">
        <v>1014</v>
      </c>
      <c r="G42" s="1309"/>
      <c r="H42" s="1309"/>
      <c r="I42" s="1309"/>
      <c r="J42" s="1283" t="s">
        <v>1014</v>
      </c>
      <c r="K42" s="1283"/>
      <c r="L42" s="1283"/>
      <c r="M42" s="1283" t="s">
        <v>1014</v>
      </c>
      <c r="N42" s="1283"/>
      <c r="O42" s="1283"/>
      <c r="P42" s="1283" t="s">
        <v>15</v>
      </c>
      <c r="Q42" s="1283"/>
      <c r="R42" s="1283"/>
      <c r="S42" s="1283" t="s">
        <v>1014</v>
      </c>
      <c r="T42" s="1283"/>
      <c r="U42" s="1283"/>
      <c r="V42" s="1283"/>
    </row>
    <row r="43" spans="1:22" ht="12.75" customHeight="1">
      <c r="A43" s="247" t="s">
        <v>74</v>
      </c>
      <c r="B43" s="1283">
        <v>1193061</v>
      </c>
      <c r="C43" s="1283"/>
      <c r="D43" s="1283"/>
      <c r="E43" s="1283"/>
      <c r="F43" s="1308">
        <v>2239841</v>
      </c>
      <c r="G43" s="1309"/>
      <c r="H43" s="1309"/>
      <c r="I43" s="1309"/>
      <c r="J43" s="1283">
        <v>1706671</v>
      </c>
      <c r="K43" s="1283"/>
      <c r="L43" s="1283"/>
      <c r="M43" s="1283">
        <v>436030</v>
      </c>
      <c r="N43" s="1283"/>
      <c r="O43" s="1283"/>
      <c r="P43" s="1283">
        <v>97140</v>
      </c>
      <c r="Q43" s="1283"/>
      <c r="R43" s="1283"/>
      <c r="S43" s="1283">
        <v>897227</v>
      </c>
      <c r="T43" s="1283"/>
      <c r="U43" s="1283"/>
      <c r="V43" s="1283"/>
    </row>
    <row r="44" spans="1:22" ht="12.75" customHeight="1">
      <c r="A44" s="247" t="s">
        <v>75</v>
      </c>
      <c r="B44" s="1283" t="s">
        <v>1014</v>
      </c>
      <c r="C44" s="1283"/>
      <c r="D44" s="1283"/>
      <c r="E44" s="1283"/>
      <c r="F44" s="1308" t="s">
        <v>1014</v>
      </c>
      <c r="G44" s="1309"/>
      <c r="H44" s="1309"/>
      <c r="I44" s="1309"/>
      <c r="J44" s="1283" t="s">
        <v>2367</v>
      </c>
      <c r="K44" s="1283"/>
      <c r="L44" s="1283"/>
      <c r="M44" s="1283" t="s">
        <v>15</v>
      </c>
      <c r="N44" s="1283"/>
      <c r="O44" s="1283"/>
      <c r="P44" s="1283" t="s">
        <v>15</v>
      </c>
      <c r="Q44" s="1283"/>
      <c r="R44" s="1283"/>
      <c r="S44" s="1283" t="s">
        <v>1014</v>
      </c>
      <c r="T44" s="1283"/>
      <c r="U44" s="1283"/>
      <c r="V44" s="1283"/>
    </row>
    <row r="45" spans="1:22" ht="12.75" customHeight="1">
      <c r="A45" s="415" t="s">
        <v>1834</v>
      </c>
      <c r="B45" s="1283">
        <v>499000</v>
      </c>
      <c r="C45" s="1283"/>
      <c r="D45" s="1283"/>
      <c r="E45" s="1283"/>
      <c r="F45" s="1308">
        <v>898170</v>
      </c>
      <c r="G45" s="1309"/>
      <c r="H45" s="1309"/>
      <c r="I45" s="1309"/>
      <c r="J45" s="1283">
        <v>883069</v>
      </c>
      <c r="K45" s="1283"/>
      <c r="L45" s="1283"/>
      <c r="M45" s="1283">
        <v>8381</v>
      </c>
      <c r="N45" s="1283"/>
      <c r="O45" s="1283"/>
      <c r="P45" s="1283">
        <v>6720</v>
      </c>
      <c r="Q45" s="1283"/>
      <c r="R45" s="1283"/>
      <c r="S45" s="1283">
        <v>364544</v>
      </c>
      <c r="T45" s="1283"/>
      <c r="U45" s="1283"/>
      <c r="V45" s="1283"/>
    </row>
    <row r="46" spans="1:22" ht="12.75" customHeight="1">
      <c r="A46" s="247" t="s">
        <v>76</v>
      </c>
      <c r="B46" s="1283" t="s">
        <v>2369</v>
      </c>
      <c r="C46" s="1283"/>
      <c r="D46" s="1283"/>
      <c r="E46" s="1283"/>
      <c r="F46" s="1308" t="s">
        <v>1014</v>
      </c>
      <c r="G46" s="1309"/>
      <c r="H46" s="1309"/>
      <c r="I46" s="1309"/>
      <c r="J46" s="1283" t="s">
        <v>1014</v>
      </c>
      <c r="K46" s="1283"/>
      <c r="L46" s="1283"/>
      <c r="M46" s="1283" t="s">
        <v>2368</v>
      </c>
      <c r="N46" s="1283"/>
      <c r="O46" s="1283"/>
      <c r="P46" s="1283" t="s">
        <v>15</v>
      </c>
      <c r="Q46" s="1283"/>
      <c r="R46" s="1283"/>
      <c r="S46" s="1283" t="s">
        <v>1014</v>
      </c>
      <c r="T46" s="1283"/>
      <c r="U46" s="1283"/>
      <c r="V46" s="1283"/>
    </row>
    <row r="47" spans="1:22" ht="12.75" customHeight="1">
      <c r="A47" s="247" t="s">
        <v>1205</v>
      </c>
      <c r="B47" s="1283" t="s">
        <v>15</v>
      </c>
      <c r="C47" s="1283"/>
      <c r="D47" s="1283"/>
      <c r="E47" s="1283"/>
      <c r="F47" s="1283" t="s">
        <v>15</v>
      </c>
      <c r="G47" s="1283"/>
      <c r="H47" s="1283"/>
      <c r="I47" s="1283"/>
      <c r="J47" s="1283" t="s">
        <v>15</v>
      </c>
      <c r="K47" s="1283"/>
      <c r="L47" s="1283"/>
      <c r="M47" s="1283" t="s">
        <v>15</v>
      </c>
      <c r="N47" s="1283"/>
      <c r="O47" s="1283"/>
      <c r="P47" s="1283" t="s">
        <v>15</v>
      </c>
      <c r="Q47" s="1283"/>
      <c r="R47" s="1283"/>
      <c r="S47" s="1283" t="s">
        <v>15</v>
      </c>
      <c r="T47" s="1283"/>
      <c r="U47" s="1283"/>
      <c r="V47" s="1283"/>
    </row>
    <row r="48" spans="1:22" ht="12.75" customHeight="1">
      <c r="A48" s="247" t="s">
        <v>78</v>
      </c>
      <c r="B48" s="1283">
        <v>512756</v>
      </c>
      <c r="C48" s="1283"/>
      <c r="D48" s="1283"/>
      <c r="E48" s="1283"/>
      <c r="F48" s="1308">
        <v>821333</v>
      </c>
      <c r="G48" s="1309"/>
      <c r="H48" s="1309"/>
      <c r="I48" s="1309"/>
      <c r="J48" s="1283">
        <v>819377</v>
      </c>
      <c r="K48" s="1283"/>
      <c r="L48" s="1283"/>
      <c r="M48" s="1283" t="s">
        <v>1014</v>
      </c>
      <c r="N48" s="1283"/>
      <c r="O48" s="1283"/>
      <c r="P48" s="1283" t="s">
        <v>1014</v>
      </c>
      <c r="Q48" s="1283"/>
      <c r="R48" s="1283"/>
      <c r="S48" s="1283">
        <v>287453</v>
      </c>
      <c r="T48" s="1283"/>
      <c r="U48" s="1283"/>
      <c r="V48" s="1283"/>
    </row>
    <row r="49" spans="1:22" ht="12.75" customHeight="1">
      <c r="A49" s="247" t="s">
        <v>79</v>
      </c>
      <c r="B49" s="1283" t="s">
        <v>15</v>
      </c>
      <c r="C49" s="1283"/>
      <c r="D49" s="1283"/>
      <c r="E49" s="1283"/>
      <c r="F49" s="1308" t="s">
        <v>2370</v>
      </c>
      <c r="G49" s="1309"/>
      <c r="H49" s="1309"/>
      <c r="I49" s="1309"/>
      <c r="J49" s="1283" t="s">
        <v>15</v>
      </c>
      <c r="K49" s="1283"/>
      <c r="L49" s="1283"/>
      <c r="M49" s="1283" t="s">
        <v>15</v>
      </c>
      <c r="N49" s="1283"/>
      <c r="O49" s="1283"/>
      <c r="P49" s="1283" t="s">
        <v>15</v>
      </c>
      <c r="Q49" s="1283"/>
      <c r="R49" s="1283"/>
      <c r="S49" s="1283" t="s">
        <v>15</v>
      </c>
      <c r="T49" s="1283"/>
      <c r="U49" s="1283"/>
      <c r="V49" s="1283"/>
    </row>
    <row r="50" spans="1:22" ht="12.75" customHeight="1">
      <c r="A50" s="247" t="s">
        <v>80</v>
      </c>
      <c r="B50" s="1283">
        <v>31431</v>
      </c>
      <c r="C50" s="1283"/>
      <c r="D50" s="1283"/>
      <c r="E50" s="1283"/>
      <c r="F50" s="1308">
        <v>40772</v>
      </c>
      <c r="G50" s="1309"/>
      <c r="H50" s="1309"/>
      <c r="I50" s="1309"/>
      <c r="J50" s="1283">
        <v>37706</v>
      </c>
      <c r="K50" s="1283"/>
      <c r="L50" s="1283"/>
      <c r="M50" s="1283">
        <v>3066</v>
      </c>
      <c r="N50" s="1283"/>
      <c r="O50" s="1283"/>
      <c r="P50" s="1283" t="s">
        <v>15</v>
      </c>
      <c r="Q50" s="1283"/>
      <c r="R50" s="1283"/>
      <c r="S50" s="1283">
        <v>8896</v>
      </c>
      <c r="T50" s="1283"/>
      <c r="U50" s="1283"/>
      <c r="V50" s="1283"/>
    </row>
    <row r="51" spans="1:22" ht="12.75" customHeight="1">
      <c r="A51" s="247" t="s">
        <v>81</v>
      </c>
      <c r="B51" s="1283">
        <v>317241</v>
      </c>
      <c r="C51" s="1283"/>
      <c r="D51" s="1283"/>
      <c r="E51" s="1283"/>
      <c r="F51" s="1308">
        <v>582995</v>
      </c>
      <c r="G51" s="1309"/>
      <c r="H51" s="1309"/>
      <c r="I51" s="1309"/>
      <c r="J51" s="1283">
        <v>552154</v>
      </c>
      <c r="K51" s="1283"/>
      <c r="L51" s="1283"/>
      <c r="M51" s="1283">
        <v>7453</v>
      </c>
      <c r="N51" s="1283"/>
      <c r="O51" s="1283"/>
      <c r="P51" s="1283">
        <v>23388</v>
      </c>
      <c r="Q51" s="1283"/>
      <c r="R51" s="1283"/>
      <c r="S51" s="1283">
        <v>254067</v>
      </c>
      <c r="T51" s="1283"/>
      <c r="U51" s="1283"/>
      <c r="V51" s="1283"/>
    </row>
    <row r="52" spans="1:22" ht="12.75" customHeight="1">
      <c r="A52" s="246" t="s">
        <v>1860</v>
      </c>
      <c r="B52" s="1283">
        <v>425150</v>
      </c>
      <c r="C52" s="1283"/>
      <c r="D52" s="1283"/>
      <c r="E52" s="1283"/>
      <c r="F52" s="1308" t="s">
        <v>1014</v>
      </c>
      <c r="G52" s="1309"/>
      <c r="H52" s="1309"/>
      <c r="I52" s="1309"/>
      <c r="J52" s="1283">
        <v>903120</v>
      </c>
      <c r="K52" s="1283"/>
      <c r="L52" s="1283"/>
      <c r="M52" s="1283" t="s">
        <v>1014</v>
      </c>
      <c r="N52" s="1283"/>
      <c r="O52" s="1283"/>
      <c r="P52" s="1283" t="s">
        <v>15</v>
      </c>
      <c r="Q52" s="1283"/>
      <c r="R52" s="1283"/>
      <c r="S52" s="1283">
        <v>446166</v>
      </c>
      <c r="T52" s="1283"/>
      <c r="U52" s="1283"/>
      <c r="V52" s="1283"/>
    </row>
    <row r="53" spans="1:22" ht="12.75" customHeight="1">
      <c r="A53" s="246" t="s">
        <v>1861</v>
      </c>
      <c r="B53" s="1283">
        <v>1343866</v>
      </c>
      <c r="C53" s="1283"/>
      <c r="D53" s="1283"/>
      <c r="E53" s="1283"/>
      <c r="F53" s="1308">
        <v>2437735</v>
      </c>
      <c r="G53" s="1309"/>
      <c r="H53" s="1309"/>
      <c r="I53" s="1309"/>
      <c r="J53" s="1283">
        <v>2314103</v>
      </c>
      <c r="K53" s="1283"/>
      <c r="L53" s="1283"/>
      <c r="M53" s="1283">
        <v>121903</v>
      </c>
      <c r="N53" s="1283"/>
      <c r="O53" s="1283"/>
      <c r="P53" s="1283">
        <v>1729</v>
      </c>
      <c r="Q53" s="1283"/>
      <c r="R53" s="1283"/>
      <c r="S53" s="1283">
        <v>963695</v>
      </c>
      <c r="T53" s="1283"/>
      <c r="U53" s="1283"/>
      <c r="V53" s="1283"/>
    </row>
    <row r="54" spans="1:22" ht="12.75" customHeight="1">
      <c r="A54" s="512" t="s">
        <v>1862</v>
      </c>
      <c r="B54" s="1283">
        <v>102824</v>
      </c>
      <c r="C54" s="1283"/>
      <c r="D54" s="1283"/>
      <c r="E54" s="1283"/>
      <c r="F54" s="1308">
        <v>318367</v>
      </c>
      <c r="G54" s="1309"/>
      <c r="H54" s="1309"/>
      <c r="I54" s="1309"/>
      <c r="J54" s="1283">
        <v>318367</v>
      </c>
      <c r="K54" s="1283"/>
      <c r="L54" s="1283"/>
      <c r="M54" s="1283" t="s">
        <v>15</v>
      </c>
      <c r="N54" s="1283"/>
      <c r="O54" s="1283"/>
      <c r="P54" s="1283" t="s">
        <v>15</v>
      </c>
      <c r="Q54" s="1283"/>
      <c r="R54" s="1283"/>
      <c r="S54" s="1283">
        <v>190776</v>
      </c>
      <c r="T54" s="1283"/>
      <c r="U54" s="1283"/>
      <c r="V54" s="1283"/>
    </row>
    <row r="55" spans="1:22" ht="12.75" customHeight="1">
      <c r="A55" s="513" t="s">
        <v>1214</v>
      </c>
      <c r="B55" s="1283">
        <v>11140951</v>
      </c>
      <c r="C55" s="1283"/>
      <c r="D55" s="1283"/>
      <c r="E55" s="1283"/>
      <c r="F55" s="1308">
        <v>15766418</v>
      </c>
      <c r="G55" s="1309"/>
      <c r="H55" s="1309"/>
      <c r="I55" s="1309"/>
      <c r="J55" s="1283">
        <v>14243425</v>
      </c>
      <c r="K55" s="1283"/>
      <c r="L55" s="1283"/>
      <c r="M55" s="1283">
        <v>108502</v>
      </c>
      <c r="N55" s="1283"/>
      <c r="O55" s="1283"/>
      <c r="P55" s="1283">
        <v>1414491</v>
      </c>
      <c r="Q55" s="1283"/>
      <c r="R55" s="1283"/>
      <c r="S55" s="1283">
        <v>3062501</v>
      </c>
      <c r="T55" s="1283"/>
      <c r="U55" s="1283"/>
      <c r="V55" s="1283"/>
    </row>
    <row r="56" spans="1:22" ht="12.75" customHeight="1">
      <c r="A56" s="246" t="s">
        <v>1863</v>
      </c>
      <c r="B56" s="1283" t="s">
        <v>1014</v>
      </c>
      <c r="C56" s="1283"/>
      <c r="D56" s="1283"/>
      <c r="E56" s="1283"/>
      <c r="F56" s="1308" t="s">
        <v>2414</v>
      </c>
      <c r="G56" s="1309"/>
      <c r="H56" s="1309"/>
      <c r="I56" s="1309"/>
      <c r="J56" s="1283">
        <v>1296736</v>
      </c>
      <c r="K56" s="1283"/>
      <c r="L56" s="1283"/>
      <c r="M56" s="1283">
        <v>1822</v>
      </c>
      <c r="N56" s="1283"/>
      <c r="O56" s="1283"/>
      <c r="P56" s="1283" t="s">
        <v>1014</v>
      </c>
      <c r="Q56" s="1283"/>
      <c r="R56" s="1283"/>
      <c r="S56" s="1283">
        <v>279150</v>
      </c>
      <c r="T56" s="1283"/>
      <c r="U56" s="1283"/>
      <c r="V56" s="1283"/>
    </row>
    <row r="57" spans="1:22" ht="12.75" customHeight="1">
      <c r="A57" s="509" t="s">
        <v>1849</v>
      </c>
      <c r="B57" s="1283" t="s">
        <v>1014</v>
      </c>
      <c r="C57" s="1283"/>
      <c r="D57" s="1283"/>
      <c r="E57" s="1283"/>
      <c r="F57" s="1308" t="s">
        <v>1014</v>
      </c>
      <c r="G57" s="1309"/>
      <c r="H57" s="1309"/>
      <c r="I57" s="1309"/>
      <c r="J57" s="1283" t="s">
        <v>1014</v>
      </c>
      <c r="K57" s="1283"/>
      <c r="L57" s="1283"/>
      <c r="M57" s="1283" t="s">
        <v>2370</v>
      </c>
      <c r="N57" s="1283"/>
      <c r="O57" s="1283"/>
      <c r="P57" s="1283" t="s">
        <v>15</v>
      </c>
      <c r="Q57" s="1283"/>
      <c r="R57" s="1283"/>
      <c r="S57" s="1283" t="s">
        <v>1014</v>
      </c>
      <c r="T57" s="1283"/>
      <c r="U57" s="1283"/>
      <c r="V57" s="1283"/>
    </row>
    <row r="58" spans="1:22" ht="12.75" customHeight="1">
      <c r="A58" s="246" t="s">
        <v>975</v>
      </c>
      <c r="B58" s="1283">
        <v>45969</v>
      </c>
      <c r="C58" s="1283"/>
      <c r="D58" s="1283"/>
      <c r="E58" s="1283"/>
      <c r="F58" s="1308">
        <v>195161</v>
      </c>
      <c r="G58" s="1309"/>
      <c r="H58" s="1309"/>
      <c r="I58" s="1309"/>
      <c r="J58" s="1283">
        <v>190792</v>
      </c>
      <c r="K58" s="1283"/>
      <c r="L58" s="1283"/>
      <c r="M58" s="1283">
        <v>4369</v>
      </c>
      <c r="N58" s="1283"/>
      <c r="O58" s="1283"/>
      <c r="P58" s="1283" t="s">
        <v>15</v>
      </c>
      <c r="Q58" s="1283"/>
      <c r="R58" s="1283"/>
      <c r="S58" s="1283">
        <v>128006</v>
      </c>
      <c r="T58" s="1283"/>
      <c r="U58" s="1283"/>
      <c r="V58" s="1283"/>
    </row>
    <row r="59" spans="1:22" ht="12.75" customHeight="1">
      <c r="A59" s="247" t="s">
        <v>1897</v>
      </c>
      <c r="B59" s="1283">
        <v>11004</v>
      </c>
      <c r="C59" s="1283"/>
      <c r="D59" s="1283"/>
      <c r="E59" s="1283"/>
      <c r="F59" s="1308" t="s">
        <v>1014</v>
      </c>
      <c r="G59" s="1309"/>
      <c r="H59" s="1309"/>
      <c r="I59" s="1309"/>
      <c r="J59" s="1283">
        <v>46455</v>
      </c>
      <c r="K59" s="1283"/>
      <c r="L59" s="1283"/>
      <c r="M59" s="1283">
        <v>1350</v>
      </c>
      <c r="N59" s="1283"/>
      <c r="O59" s="1283"/>
      <c r="P59" s="1283" t="s">
        <v>1014</v>
      </c>
      <c r="Q59" s="1283"/>
      <c r="R59" s="1283"/>
      <c r="S59" s="1283">
        <v>38055</v>
      </c>
      <c r="T59" s="1283"/>
      <c r="U59" s="1283"/>
      <c r="V59" s="1283"/>
    </row>
    <row r="60" spans="1:22" ht="18.75" customHeight="1">
      <c r="A60" s="39" t="s">
        <v>1767</v>
      </c>
      <c r="B60" s="8"/>
      <c r="C60" s="8"/>
      <c r="D60" s="8"/>
      <c r="E60" s="8"/>
      <c r="F60" s="95"/>
      <c r="G60" s="95"/>
      <c r="H60" s="95"/>
      <c r="I60" s="95"/>
      <c r="J60" s="32"/>
      <c r="K60" s="32"/>
      <c r="L60" s="32"/>
      <c r="M60" s="32"/>
      <c r="N60" s="32"/>
      <c r="O60" s="32"/>
      <c r="P60" s="32"/>
      <c r="Q60" s="32"/>
      <c r="R60" s="32"/>
      <c r="S60" s="32"/>
      <c r="T60" s="32"/>
      <c r="U60" s="32"/>
      <c r="V60" s="32"/>
    </row>
  </sheetData>
  <mergeCells count="318">
    <mergeCell ref="L2:V2"/>
    <mergeCell ref="B12:E12"/>
    <mergeCell ref="P11:R11"/>
    <mergeCell ref="S12:V12"/>
    <mergeCell ref="F11:I11"/>
    <mergeCell ref="J11:L11"/>
    <mergeCell ref="M11:O11"/>
    <mergeCell ref="B11:E11"/>
    <mergeCell ref="B25:E25"/>
    <mergeCell ref="F25:I25"/>
    <mergeCell ref="J25:L25"/>
    <mergeCell ref="F12:I12"/>
    <mergeCell ref="J12:L12"/>
    <mergeCell ref="P13:R13"/>
    <mergeCell ref="P15:R15"/>
    <mergeCell ref="J14:L14"/>
    <mergeCell ref="P12:R12"/>
    <mergeCell ref="B13:E13"/>
    <mergeCell ref="J13:L13"/>
    <mergeCell ref="M13:O13"/>
    <mergeCell ref="F10:I10"/>
    <mergeCell ref="J10:L10"/>
    <mergeCell ref="M10:O10"/>
    <mergeCell ref="F13:I13"/>
    <mergeCell ref="S13:V13"/>
    <mergeCell ref="M55:O55"/>
    <mergeCell ref="P55:R55"/>
    <mergeCell ref="M25:O25"/>
    <mergeCell ref="S14:V14"/>
    <mergeCell ref="P17:R17"/>
    <mergeCell ref="M14:O14"/>
    <mergeCell ref="P14:R14"/>
    <mergeCell ref="S16:V16"/>
    <mergeCell ref="P18:R18"/>
    <mergeCell ref="S15:V15"/>
    <mergeCell ref="P16:R16"/>
    <mergeCell ref="P20:R20"/>
    <mergeCell ref="S20:V20"/>
    <mergeCell ref="P21:R21"/>
    <mergeCell ref="S21:V21"/>
    <mergeCell ref="P35:R35"/>
    <mergeCell ref="S35:V35"/>
    <mergeCell ref="P29:R29"/>
    <mergeCell ref="L32:V32"/>
    <mergeCell ref="M29:O29"/>
    <mergeCell ref="S33:V34"/>
    <mergeCell ref="J29:L29"/>
    <mergeCell ref="P27:R27"/>
    <mergeCell ref="S11:V11"/>
    <mergeCell ref="P10:R10"/>
    <mergeCell ref="M12:O12"/>
    <mergeCell ref="F4:I4"/>
    <mergeCell ref="J4:L4"/>
    <mergeCell ref="F7:I7"/>
    <mergeCell ref="J7:L7"/>
    <mergeCell ref="M8:O8"/>
    <mergeCell ref="S5:V5"/>
    <mergeCell ref="F6:I6"/>
    <mergeCell ref="J9:L9"/>
    <mergeCell ref="M9:O9"/>
    <mergeCell ref="J8:L8"/>
    <mergeCell ref="S9:V9"/>
    <mergeCell ref="S3:V4"/>
    <mergeCell ref="P4:R4"/>
    <mergeCell ref="S10:V10"/>
    <mergeCell ref="B9:E9"/>
    <mergeCell ref="J6:L6"/>
    <mergeCell ref="B7:E7"/>
    <mergeCell ref="B10:E10"/>
    <mergeCell ref="P9:R9"/>
    <mergeCell ref="F9:I9"/>
    <mergeCell ref="P7:R7"/>
    <mergeCell ref="S7:V7"/>
    <mergeCell ref="P8:R8"/>
    <mergeCell ref="S8:V8"/>
    <mergeCell ref="S6:V6"/>
    <mergeCell ref="B3:E4"/>
    <mergeCell ref="F3:R3"/>
    <mergeCell ref="M4:O4"/>
    <mergeCell ref="M6:O6"/>
    <mergeCell ref="P6:R6"/>
    <mergeCell ref="M7:O7"/>
    <mergeCell ref="B6:E6"/>
    <mergeCell ref="B14:E14"/>
    <mergeCell ref="F14:I14"/>
    <mergeCell ref="B8:E8"/>
    <mergeCell ref="F8:I8"/>
    <mergeCell ref="B16:E16"/>
    <mergeCell ref="F16:I16"/>
    <mergeCell ref="J16:L16"/>
    <mergeCell ref="M16:O16"/>
    <mergeCell ref="B15:E15"/>
    <mergeCell ref="F15:I15"/>
    <mergeCell ref="J15:L15"/>
    <mergeCell ref="M15:O15"/>
    <mergeCell ref="M17:O17"/>
    <mergeCell ref="B19:E19"/>
    <mergeCell ref="F19:I19"/>
    <mergeCell ref="J19:L19"/>
    <mergeCell ref="M19:O19"/>
    <mergeCell ref="S18:V18"/>
    <mergeCell ref="B17:E17"/>
    <mergeCell ref="F17:I17"/>
    <mergeCell ref="B18:E18"/>
    <mergeCell ref="F18:I18"/>
    <mergeCell ref="J18:L18"/>
    <mergeCell ref="M18:O18"/>
    <mergeCell ref="J17:L17"/>
    <mergeCell ref="S17:V17"/>
    <mergeCell ref="P19:R19"/>
    <mergeCell ref="S19:V19"/>
    <mergeCell ref="B20:E20"/>
    <mergeCell ref="F20:I20"/>
    <mergeCell ref="J20:L20"/>
    <mergeCell ref="M20:O20"/>
    <mergeCell ref="P22:R22"/>
    <mergeCell ref="S22:V22"/>
    <mergeCell ref="P23:R23"/>
    <mergeCell ref="S23:V23"/>
    <mergeCell ref="B21:E21"/>
    <mergeCell ref="F21:I21"/>
    <mergeCell ref="B22:E22"/>
    <mergeCell ref="F22:I22"/>
    <mergeCell ref="J22:L22"/>
    <mergeCell ref="M22:O22"/>
    <mergeCell ref="J21:L21"/>
    <mergeCell ref="M21:O21"/>
    <mergeCell ref="J24:L24"/>
    <mergeCell ref="M24:O24"/>
    <mergeCell ref="P24:R24"/>
    <mergeCell ref="S24:V24"/>
    <mergeCell ref="P25:R25"/>
    <mergeCell ref="S25:V25"/>
    <mergeCell ref="B23:E23"/>
    <mergeCell ref="F23:I23"/>
    <mergeCell ref="J23:L23"/>
    <mergeCell ref="M23:O23"/>
    <mergeCell ref="S27:V27"/>
    <mergeCell ref="J27:L27"/>
    <mergeCell ref="M27:O27"/>
    <mergeCell ref="P37:R37"/>
    <mergeCell ref="S37:V37"/>
    <mergeCell ref="B36:E36"/>
    <mergeCell ref="F36:I36"/>
    <mergeCell ref="B37:E37"/>
    <mergeCell ref="F37:I37"/>
    <mergeCell ref="J37:L37"/>
    <mergeCell ref="M37:O37"/>
    <mergeCell ref="J36:L36"/>
    <mergeCell ref="M36:O36"/>
    <mergeCell ref="P36:R36"/>
    <mergeCell ref="S36:V36"/>
    <mergeCell ref="B35:E35"/>
    <mergeCell ref="F35:I35"/>
    <mergeCell ref="J35:L35"/>
    <mergeCell ref="M35:O35"/>
    <mergeCell ref="B33:E34"/>
    <mergeCell ref="F33:R33"/>
    <mergeCell ref="J28:L28"/>
    <mergeCell ref="M34:O34"/>
    <mergeCell ref="P34:R34"/>
    <mergeCell ref="P38:R38"/>
    <mergeCell ref="S38:V38"/>
    <mergeCell ref="P39:R39"/>
    <mergeCell ref="S39:V39"/>
    <mergeCell ref="P40:R40"/>
    <mergeCell ref="S40:V40"/>
    <mergeCell ref="B39:E39"/>
    <mergeCell ref="F39:I39"/>
    <mergeCell ref="J39:L39"/>
    <mergeCell ref="M39:O39"/>
    <mergeCell ref="B38:E38"/>
    <mergeCell ref="F38:I38"/>
    <mergeCell ref="J38:L38"/>
    <mergeCell ref="M38:O38"/>
    <mergeCell ref="P41:R41"/>
    <mergeCell ref="S41:V41"/>
    <mergeCell ref="B40:E40"/>
    <mergeCell ref="F40:I40"/>
    <mergeCell ref="B41:E41"/>
    <mergeCell ref="F41:I41"/>
    <mergeCell ref="J41:L41"/>
    <mergeCell ref="M41:O41"/>
    <mergeCell ref="J40:L40"/>
    <mergeCell ref="M40:O40"/>
    <mergeCell ref="P42:R42"/>
    <mergeCell ref="S42:V42"/>
    <mergeCell ref="P43:R43"/>
    <mergeCell ref="S43:V43"/>
    <mergeCell ref="P44:R44"/>
    <mergeCell ref="S44:V44"/>
    <mergeCell ref="B43:E43"/>
    <mergeCell ref="F43:I43"/>
    <mergeCell ref="J43:L43"/>
    <mergeCell ref="M43:O43"/>
    <mergeCell ref="B42:E42"/>
    <mergeCell ref="F42:I42"/>
    <mergeCell ref="J42:L42"/>
    <mergeCell ref="M42:O42"/>
    <mergeCell ref="M47:O47"/>
    <mergeCell ref="B46:E46"/>
    <mergeCell ref="F46:I46"/>
    <mergeCell ref="J46:L46"/>
    <mergeCell ref="M46:O46"/>
    <mergeCell ref="P45:R45"/>
    <mergeCell ref="S45:V45"/>
    <mergeCell ref="B44:E44"/>
    <mergeCell ref="F44:I44"/>
    <mergeCell ref="B45:E45"/>
    <mergeCell ref="F45:I45"/>
    <mergeCell ref="J45:L45"/>
    <mergeCell ref="M45:O45"/>
    <mergeCell ref="J44:L44"/>
    <mergeCell ref="M44:O44"/>
    <mergeCell ref="B52:E52"/>
    <mergeCell ref="F52:I52"/>
    <mergeCell ref="B53:E53"/>
    <mergeCell ref="F53:I53"/>
    <mergeCell ref="P52:R52"/>
    <mergeCell ref="J52:L52"/>
    <mergeCell ref="M52:O52"/>
    <mergeCell ref="B51:E51"/>
    <mergeCell ref="F51:I51"/>
    <mergeCell ref="J51:L51"/>
    <mergeCell ref="M51:O51"/>
    <mergeCell ref="B54:E54"/>
    <mergeCell ref="F54:I54"/>
    <mergeCell ref="J54:L54"/>
    <mergeCell ref="B55:E55"/>
    <mergeCell ref="F55:I55"/>
    <mergeCell ref="J55:L55"/>
    <mergeCell ref="J53:L53"/>
    <mergeCell ref="M53:O53"/>
    <mergeCell ref="P53:R53"/>
    <mergeCell ref="S59:V59"/>
    <mergeCell ref="P59:R59"/>
    <mergeCell ref="P58:R58"/>
    <mergeCell ref="S58:V58"/>
    <mergeCell ref="S53:V53"/>
    <mergeCell ref="S51:V51"/>
    <mergeCell ref="S52:V52"/>
    <mergeCell ref="P50:R50"/>
    <mergeCell ref="J57:L57"/>
    <mergeCell ref="J58:L58"/>
    <mergeCell ref="M58:O58"/>
    <mergeCell ref="J50:L50"/>
    <mergeCell ref="M50:O50"/>
    <mergeCell ref="P57:R57"/>
    <mergeCell ref="P54:R54"/>
    <mergeCell ref="M54:O54"/>
    <mergeCell ref="S57:V57"/>
    <mergeCell ref="S54:V54"/>
    <mergeCell ref="P56:R56"/>
    <mergeCell ref="S55:V55"/>
    <mergeCell ref="P51:R51"/>
    <mergeCell ref="S56:V56"/>
    <mergeCell ref="S50:V50"/>
    <mergeCell ref="B59:E59"/>
    <mergeCell ref="F59:I59"/>
    <mergeCell ref="J59:L59"/>
    <mergeCell ref="M59:O59"/>
    <mergeCell ref="B56:E56"/>
    <mergeCell ref="F56:I56"/>
    <mergeCell ref="J56:L56"/>
    <mergeCell ref="M56:O56"/>
    <mergeCell ref="B57:E57"/>
    <mergeCell ref="F57:I57"/>
    <mergeCell ref="B58:E58"/>
    <mergeCell ref="F58:I58"/>
    <mergeCell ref="M57:O57"/>
    <mergeCell ref="B28:E28"/>
    <mergeCell ref="P49:R49"/>
    <mergeCell ref="B50:E50"/>
    <mergeCell ref="F50:I50"/>
    <mergeCell ref="S49:V49"/>
    <mergeCell ref="B48:E48"/>
    <mergeCell ref="F48:I48"/>
    <mergeCell ref="B49:E49"/>
    <mergeCell ref="F49:I49"/>
    <mergeCell ref="J49:L49"/>
    <mergeCell ref="M49:O49"/>
    <mergeCell ref="S28:V28"/>
    <mergeCell ref="S29:V29"/>
    <mergeCell ref="J48:L48"/>
    <mergeCell ref="M48:O48"/>
    <mergeCell ref="P48:R48"/>
    <mergeCell ref="P46:R46"/>
    <mergeCell ref="S46:V46"/>
    <mergeCell ref="P47:R47"/>
    <mergeCell ref="S47:V47"/>
    <mergeCell ref="S48:V48"/>
    <mergeCell ref="B47:E47"/>
    <mergeCell ref="F47:I47"/>
    <mergeCell ref="J47:L47"/>
    <mergeCell ref="S26:V26"/>
    <mergeCell ref="B24:E24"/>
    <mergeCell ref="F24:I24"/>
    <mergeCell ref="A3:A4"/>
    <mergeCell ref="A33:A34"/>
    <mergeCell ref="M28:O28"/>
    <mergeCell ref="P28:R28"/>
    <mergeCell ref="J5:L5"/>
    <mergeCell ref="M5:O5"/>
    <mergeCell ref="P5:R5"/>
    <mergeCell ref="B29:E29"/>
    <mergeCell ref="F28:I28"/>
    <mergeCell ref="F29:I29"/>
    <mergeCell ref="B5:E5"/>
    <mergeCell ref="F5:I5"/>
    <mergeCell ref="B26:E26"/>
    <mergeCell ref="F26:I26"/>
    <mergeCell ref="B27:E27"/>
    <mergeCell ref="F27:I27"/>
    <mergeCell ref="J26:L26"/>
    <mergeCell ref="M26:O26"/>
    <mergeCell ref="P26:R26"/>
    <mergeCell ref="F34:I34"/>
    <mergeCell ref="J34:L3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I40"/>
  <sheetViews>
    <sheetView zoomScaleNormal="100" workbookViewId="0">
      <selection activeCell="Z24" sqref="Z24"/>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427" customFormat="1" ht="26.25" customHeight="1">
      <c r="A1" s="425" t="s">
        <v>187</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c r="B2" s="1318" t="s">
        <v>1838</v>
      </c>
      <c r="C2" s="1318"/>
      <c r="D2" s="1318"/>
      <c r="E2" s="1318"/>
    </row>
    <row r="3" spans="1:35" ht="12.75" customHeight="1">
      <c r="E3" s="1032" t="s">
        <v>2277</v>
      </c>
      <c r="F3" s="1319"/>
      <c r="G3" s="20" t="s">
        <v>2415</v>
      </c>
      <c r="H3" s="20"/>
      <c r="J3" s="39"/>
      <c r="K3" s="39"/>
      <c r="N3" s="39"/>
      <c r="O3" s="39"/>
    </row>
    <row r="4" spans="1:35" ht="12.75" customHeight="1">
      <c r="G4" s="20" t="s">
        <v>2275</v>
      </c>
      <c r="I4" s="39"/>
      <c r="K4" s="39"/>
      <c r="L4" s="39"/>
      <c r="M4" s="39"/>
      <c r="N4" s="39"/>
    </row>
    <row r="5" spans="1:35" ht="12.75" customHeight="1">
      <c r="B5" s="837"/>
      <c r="C5" s="818"/>
      <c r="D5" s="818"/>
      <c r="E5" s="818"/>
      <c r="F5" s="818"/>
      <c r="G5" s="818"/>
      <c r="H5" s="818"/>
      <c r="J5" s="818"/>
      <c r="K5" s="818"/>
      <c r="L5" s="818"/>
      <c r="M5" s="818"/>
      <c r="N5" s="818"/>
      <c r="O5" s="835" t="s">
        <v>2276</v>
      </c>
    </row>
    <row r="6" spans="1:35" ht="18.75" customHeight="1">
      <c r="B6" s="900" t="s">
        <v>1824</v>
      </c>
      <c r="C6" s="900"/>
      <c r="D6" s="900"/>
      <c r="E6" s="1068" t="s">
        <v>1887</v>
      </c>
      <c r="F6" s="1068"/>
      <c r="G6" s="900" t="s">
        <v>540</v>
      </c>
      <c r="H6" s="900"/>
      <c r="I6" s="900"/>
      <c r="J6" s="900"/>
      <c r="K6" s="900"/>
      <c r="L6" s="900"/>
      <c r="M6" s="900"/>
      <c r="N6" s="900"/>
      <c r="O6" s="900"/>
    </row>
    <row r="7" spans="1:35" ht="18" customHeight="1">
      <c r="B7" s="900"/>
      <c r="C7" s="900"/>
      <c r="D7" s="900"/>
      <c r="E7" s="1068"/>
      <c r="F7" s="1068"/>
      <c r="G7" s="900" t="s">
        <v>1839</v>
      </c>
      <c r="H7" s="900"/>
      <c r="I7" s="900"/>
      <c r="J7" s="900" t="s">
        <v>1840</v>
      </c>
      <c r="K7" s="900"/>
      <c r="L7" s="900"/>
      <c r="M7" s="900" t="s">
        <v>1841</v>
      </c>
      <c r="N7" s="900"/>
      <c r="O7" s="900"/>
    </row>
    <row r="8" spans="1:35" ht="18" customHeight="1">
      <c r="B8" s="905" t="s">
        <v>308</v>
      </c>
      <c r="C8" s="906"/>
      <c r="D8" s="908"/>
      <c r="E8" s="1100">
        <v>37</v>
      </c>
      <c r="F8" s="1179"/>
      <c r="G8" s="1100">
        <v>1177856</v>
      </c>
      <c r="H8" s="1101"/>
      <c r="I8" s="1179"/>
      <c r="J8" s="1260">
        <v>483101</v>
      </c>
      <c r="K8" s="1260"/>
      <c r="L8" s="1260"/>
      <c r="M8" s="1260">
        <v>621153</v>
      </c>
      <c r="N8" s="1260"/>
      <c r="O8" s="1260"/>
    </row>
    <row r="9" spans="1:35" ht="18.75" customHeight="1">
      <c r="B9" s="905" t="s">
        <v>1457</v>
      </c>
      <c r="C9" s="906"/>
      <c r="D9" s="908"/>
      <c r="E9" s="1100">
        <v>36</v>
      </c>
      <c r="F9" s="1179"/>
      <c r="G9" s="1100">
        <v>1350109</v>
      </c>
      <c r="H9" s="1101"/>
      <c r="I9" s="1179"/>
      <c r="J9" s="1260">
        <v>526098</v>
      </c>
      <c r="K9" s="1260"/>
      <c r="L9" s="1260"/>
      <c r="M9" s="1260">
        <v>742511</v>
      </c>
      <c r="N9" s="1260"/>
      <c r="O9" s="1260"/>
    </row>
    <row r="10" spans="1:35" ht="18.75" customHeight="1">
      <c r="B10" s="905" t="s">
        <v>507</v>
      </c>
      <c r="C10" s="906"/>
      <c r="D10" s="908"/>
      <c r="E10" s="1100">
        <v>42</v>
      </c>
      <c r="F10" s="1179"/>
      <c r="G10" s="1100">
        <v>1457613</v>
      </c>
      <c r="H10" s="1101"/>
      <c r="I10" s="1179"/>
      <c r="J10" s="1260" t="s">
        <v>16</v>
      </c>
      <c r="K10" s="1260"/>
      <c r="L10" s="1260"/>
      <c r="M10" s="1260" t="s">
        <v>16</v>
      </c>
      <c r="N10" s="1260"/>
      <c r="O10" s="1260"/>
    </row>
    <row r="11" spans="1:35" ht="18.75" customHeight="1">
      <c r="B11" s="905" t="s">
        <v>514</v>
      </c>
      <c r="C11" s="906"/>
      <c r="D11" s="908"/>
      <c r="E11" s="1260">
        <v>36</v>
      </c>
      <c r="F11" s="1260"/>
      <c r="G11" s="1315">
        <v>1312994</v>
      </c>
      <c r="H11" s="1316"/>
      <c r="I11" s="1317"/>
      <c r="J11" s="1260">
        <v>532114</v>
      </c>
      <c r="K11" s="1260"/>
      <c r="L11" s="1260"/>
      <c r="M11" s="1260">
        <v>774999</v>
      </c>
      <c r="N11" s="1260"/>
      <c r="O11" s="1260"/>
    </row>
    <row r="12" spans="1:35" ht="18.75" customHeight="1">
      <c r="B12" s="905" t="s">
        <v>1028</v>
      </c>
      <c r="C12" s="906"/>
      <c r="D12" s="908"/>
      <c r="E12" s="1260">
        <v>40</v>
      </c>
      <c r="F12" s="1260"/>
      <c r="G12" s="1260">
        <v>1371543</v>
      </c>
      <c r="H12" s="1260"/>
      <c r="I12" s="1260"/>
      <c r="J12" s="1260">
        <v>565474</v>
      </c>
      <c r="K12" s="1260"/>
      <c r="L12" s="1260"/>
      <c r="M12" s="1260">
        <v>821289</v>
      </c>
      <c r="N12" s="1260"/>
      <c r="O12" s="1260"/>
    </row>
    <row r="13" spans="1:35" ht="12.75" customHeight="1">
      <c r="B13" s="188" t="s">
        <v>2278</v>
      </c>
      <c r="C13" s="621" t="s">
        <v>2279</v>
      </c>
      <c r="D13" s="621"/>
      <c r="J13" s="118"/>
      <c r="K13" s="65"/>
      <c r="L13" s="53"/>
      <c r="M13" s="53"/>
      <c r="N13" s="53"/>
      <c r="O13" s="53"/>
    </row>
    <row r="14" spans="1:35" ht="12.75" customHeight="1">
      <c r="B14" s="231"/>
      <c r="C14" s="34" t="s">
        <v>2280</v>
      </c>
      <c r="D14" s="34"/>
      <c r="E14" s="60"/>
      <c r="F14" s="60"/>
      <c r="I14" s="95"/>
      <c r="L14" s="60"/>
      <c r="M14" s="60"/>
      <c r="N14" s="60"/>
      <c r="O14" s="60"/>
    </row>
    <row r="15" spans="1:35" ht="18.75" customHeight="1"/>
    <row r="16" spans="1:35" ht="16.5" customHeight="1"/>
    <row r="17" spans="2:19">
      <c r="B17" s="21" t="s">
        <v>1842</v>
      </c>
    </row>
    <row r="18" spans="2:19">
      <c r="G18" s="1032" t="s">
        <v>2277</v>
      </c>
      <c r="H18" s="1319"/>
      <c r="I18" s="20" t="s">
        <v>2415</v>
      </c>
      <c r="J18" s="20"/>
      <c r="L18" s="39"/>
      <c r="M18" s="39"/>
      <c r="P18" s="39"/>
      <c r="Q18" s="39"/>
    </row>
    <row r="19" spans="2:19">
      <c r="I19" s="20" t="s">
        <v>2275</v>
      </c>
      <c r="K19" s="39"/>
      <c r="M19" s="39"/>
      <c r="N19" s="39"/>
      <c r="O19" s="39"/>
      <c r="P19" s="39"/>
    </row>
    <row r="20" spans="2:19" ht="12.75" customHeight="1">
      <c r="B20" s="830"/>
      <c r="C20" s="169"/>
      <c r="D20" s="169"/>
      <c r="E20" s="169"/>
      <c r="F20" s="169"/>
      <c r="I20" s="818"/>
      <c r="J20" s="818"/>
      <c r="L20" s="818"/>
      <c r="M20" s="818"/>
      <c r="N20" s="818"/>
      <c r="O20" s="818"/>
      <c r="P20" s="818"/>
      <c r="Q20" s="835" t="s">
        <v>2276</v>
      </c>
    </row>
    <row r="21" spans="2:19" ht="18.75" customHeight="1">
      <c r="B21" s="900" t="s">
        <v>1824</v>
      </c>
      <c r="C21" s="900"/>
      <c r="D21" s="900"/>
      <c r="E21" s="905" t="s">
        <v>541</v>
      </c>
      <c r="F21" s="906"/>
      <c r="G21" s="906"/>
      <c r="H21" s="906"/>
      <c r="I21" s="906"/>
      <c r="J21" s="906"/>
      <c r="K21" s="906"/>
      <c r="L21" s="906"/>
      <c r="M21" s="906"/>
      <c r="N21" s="906"/>
      <c r="O21" s="906"/>
      <c r="P21" s="906"/>
      <c r="Q21" s="908"/>
      <c r="R21" s="8"/>
      <c r="S21" s="8"/>
    </row>
    <row r="22" spans="2:19" ht="18" customHeight="1">
      <c r="B22" s="900"/>
      <c r="C22" s="900"/>
      <c r="D22" s="900"/>
      <c r="E22" s="900" t="s">
        <v>1843</v>
      </c>
      <c r="F22" s="900"/>
      <c r="G22" s="900"/>
      <c r="H22" s="1314" t="s">
        <v>1844</v>
      </c>
      <c r="I22" s="1314"/>
      <c r="J22" s="900" t="s">
        <v>1845</v>
      </c>
      <c r="K22" s="900"/>
      <c r="L22" s="900" t="s">
        <v>1846</v>
      </c>
      <c r="M22" s="900"/>
      <c r="N22" s="900" t="s">
        <v>1847</v>
      </c>
      <c r="O22" s="900"/>
      <c r="P22" s="900" t="s">
        <v>1848</v>
      </c>
      <c r="Q22" s="900"/>
      <c r="R22" s="8"/>
      <c r="S22" s="8"/>
    </row>
    <row r="23" spans="2:19" ht="18" customHeight="1">
      <c r="B23" s="900" t="s">
        <v>308</v>
      </c>
      <c r="C23" s="900"/>
      <c r="D23" s="900"/>
      <c r="E23" s="1100">
        <v>23090</v>
      </c>
      <c r="F23" s="1101"/>
      <c r="G23" s="1179"/>
      <c r="H23" s="1100">
        <v>8853</v>
      </c>
      <c r="I23" s="1179"/>
      <c r="J23" s="1100">
        <v>2546</v>
      </c>
      <c r="K23" s="1179"/>
      <c r="L23" s="1100">
        <v>6204</v>
      </c>
      <c r="M23" s="1179"/>
      <c r="N23" s="1100">
        <v>40</v>
      </c>
      <c r="O23" s="1179"/>
      <c r="P23" s="1100">
        <v>5447</v>
      </c>
      <c r="Q23" s="1179"/>
      <c r="R23" s="8"/>
      <c r="S23" s="8"/>
    </row>
    <row r="24" spans="2:19" ht="18.75" customHeight="1">
      <c r="B24" s="900" t="s">
        <v>1457</v>
      </c>
      <c r="C24" s="900"/>
      <c r="D24" s="900"/>
      <c r="E24" s="1100">
        <v>48315</v>
      </c>
      <c r="F24" s="1101"/>
      <c r="G24" s="1179"/>
      <c r="H24" s="1100">
        <v>10916</v>
      </c>
      <c r="I24" s="1179"/>
      <c r="J24" s="1100">
        <v>1661</v>
      </c>
      <c r="K24" s="1179"/>
      <c r="L24" s="1100">
        <v>29923</v>
      </c>
      <c r="M24" s="1179"/>
      <c r="N24" s="1100">
        <v>40</v>
      </c>
      <c r="O24" s="1179"/>
      <c r="P24" s="1100">
        <v>5775</v>
      </c>
      <c r="Q24" s="1179"/>
      <c r="R24" s="65"/>
      <c r="S24" s="65"/>
    </row>
    <row r="25" spans="2:19" ht="18.75" customHeight="1">
      <c r="B25" s="900" t="s">
        <v>507</v>
      </c>
      <c r="C25" s="900"/>
      <c r="D25" s="900"/>
      <c r="E25" s="1100">
        <v>47735</v>
      </c>
      <c r="F25" s="1101"/>
      <c r="G25" s="1179"/>
      <c r="H25" s="1100">
        <v>9495</v>
      </c>
      <c r="I25" s="1179"/>
      <c r="J25" s="1100">
        <v>2614</v>
      </c>
      <c r="K25" s="1179"/>
      <c r="L25" s="1100">
        <v>29921</v>
      </c>
      <c r="M25" s="1179"/>
      <c r="N25" s="1100">
        <v>40</v>
      </c>
      <c r="O25" s="1179"/>
      <c r="P25" s="1100">
        <v>5665</v>
      </c>
      <c r="Q25" s="1179"/>
      <c r="R25" s="59"/>
      <c r="S25" s="59"/>
    </row>
    <row r="26" spans="2:19" ht="18.75" customHeight="1">
      <c r="B26" s="900" t="s">
        <v>514</v>
      </c>
      <c r="C26" s="900"/>
      <c r="D26" s="900"/>
      <c r="E26" s="1260">
        <v>23655</v>
      </c>
      <c r="F26" s="1260"/>
      <c r="G26" s="1260"/>
      <c r="H26" s="1260">
        <v>8732</v>
      </c>
      <c r="I26" s="1260"/>
      <c r="J26" s="1260">
        <v>1896</v>
      </c>
      <c r="K26" s="1260"/>
      <c r="L26" s="1260">
        <v>7556</v>
      </c>
      <c r="M26" s="1260"/>
      <c r="N26" s="1260">
        <v>40</v>
      </c>
      <c r="O26" s="1260"/>
      <c r="P26" s="1260">
        <v>5431</v>
      </c>
      <c r="Q26" s="1260"/>
      <c r="R26" s="59"/>
      <c r="S26" s="59"/>
    </row>
    <row r="27" spans="2:19" ht="18.75" customHeight="1">
      <c r="B27" s="900" t="s">
        <v>1028</v>
      </c>
      <c r="C27" s="900"/>
      <c r="D27" s="900"/>
      <c r="E27" s="1260">
        <v>21734</v>
      </c>
      <c r="F27" s="1260"/>
      <c r="G27" s="1260"/>
      <c r="H27" s="1260">
        <v>8969</v>
      </c>
      <c r="I27" s="1260"/>
      <c r="J27" s="1260">
        <v>1749</v>
      </c>
      <c r="K27" s="1260"/>
      <c r="L27" s="1260">
        <v>7038</v>
      </c>
      <c r="M27" s="1260"/>
      <c r="N27" s="1260">
        <v>1</v>
      </c>
      <c r="O27" s="1260"/>
      <c r="P27" s="1260">
        <v>3977</v>
      </c>
      <c r="Q27" s="1260"/>
      <c r="R27" s="8"/>
      <c r="S27" s="8"/>
    </row>
    <row r="28" spans="2:19" ht="12.75" customHeight="1">
      <c r="B28" s="188" t="s">
        <v>2278</v>
      </c>
      <c r="C28" s="621" t="s">
        <v>2279</v>
      </c>
      <c r="D28" s="621"/>
      <c r="J28" s="118"/>
      <c r="K28" s="65"/>
      <c r="L28" s="65"/>
      <c r="M28" s="65"/>
      <c r="N28" s="65"/>
      <c r="O28" s="65"/>
      <c r="P28" s="65"/>
      <c r="Q28" s="65"/>
      <c r="R28" s="8"/>
      <c r="S28" s="8"/>
    </row>
    <row r="29" spans="2:19" ht="12.75" customHeight="1">
      <c r="B29" s="231"/>
      <c r="C29" s="34" t="s">
        <v>2280</v>
      </c>
      <c r="D29" s="34"/>
      <c r="E29" s="60"/>
      <c r="F29" s="60"/>
      <c r="I29" s="95"/>
      <c r="L29" s="60"/>
      <c r="M29" s="60"/>
      <c r="N29" s="60"/>
      <c r="O29" s="60"/>
      <c r="P29" s="60"/>
      <c r="Q29" s="60"/>
      <c r="R29" s="8"/>
      <c r="S29" s="8"/>
    </row>
    <row r="30" spans="2:19" ht="12.75" customHeight="1">
      <c r="B30" s="231"/>
      <c r="C30" s="39"/>
      <c r="D30" s="39"/>
      <c r="E30" s="39"/>
      <c r="F30" s="39"/>
      <c r="G30" s="39"/>
      <c r="H30" s="39"/>
      <c r="I30" s="39"/>
      <c r="J30" s="39"/>
      <c r="K30" s="39"/>
      <c r="L30" s="39"/>
      <c r="M30" s="39"/>
      <c r="N30" s="39"/>
      <c r="O30" s="39"/>
      <c r="P30" s="39"/>
      <c r="Q30" s="39"/>
      <c r="R30" s="8"/>
      <c r="S30" s="8"/>
    </row>
    <row r="31" spans="2:19" ht="18" customHeight="1">
      <c r="R31" s="8"/>
      <c r="S31" s="8"/>
    </row>
    <row r="32" spans="2:19" ht="16.5" customHeight="1">
      <c r="B32" s="8"/>
      <c r="C32" s="8"/>
      <c r="D32" s="8"/>
      <c r="E32" s="65"/>
      <c r="F32" s="65"/>
      <c r="G32" s="65"/>
      <c r="H32" s="65"/>
      <c r="I32" s="65"/>
      <c r="J32" s="65"/>
      <c r="K32" s="65"/>
      <c r="L32" s="65"/>
      <c r="M32" s="65"/>
      <c r="N32" s="65"/>
      <c r="O32" s="65"/>
      <c r="P32" s="65"/>
      <c r="Q32" s="65"/>
      <c r="R32" s="65"/>
      <c r="S32" s="65"/>
    </row>
    <row r="33" spans="2:19" ht="16.5" customHeight="1">
      <c r="B33" s="8"/>
      <c r="C33" s="8"/>
      <c r="D33" s="8"/>
      <c r="E33" s="65"/>
      <c r="F33" s="65"/>
      <c r="G33" s="65"/>
      <c r="H33" s="65"/>
      <c r="I33" s="65"/>
      <c r="J33" s="65"/>
      <c r="K33" s="65"/>
      <c r="L33" s="65"/>
      <c r="M33" s="65"/>
      <c r="N33" s="65"/>
      <c r="O33" s="65"/>
      <c r="P33" s="65"/>
      <c r="Q33" s="65"/>
      <c r="R33" s="65"/>
      <c r="S33" s="65"/>
    </row>
    <row r="34" spans="2:19" ht="16.5" customHeight="1">
      <c r="B34" s="8"/>
      <c r="C34" s="8"/>
      <c r="D34" s="8"/>
      <c r="E34" s="68"/>
      <c r="F34" s="59"/>
      <c r="G34" s="59"/>
      <c r="H34" s="65"/>
      <c r="I34" s="65"/>
      <c r="J34" s="59"/>
      <c r="K34" s="59"/>
      <c r="L34" s="59"/>
      <c r="M34" s="59"/>
      <c r="N34" s="65"/>
      <c r="O34" s="65"/>
      <c r="P34" s="59"/>
      <c r="Q34" s="59"/>
      <c r="R34" s="59"/>
      <c r="S34" s="59"/>
    </row>
    <row r="35" spans="2:19">
      <c r="R35" s="59"/>
      <c r="S35" s="59"/>
    </row>
    <row r="36" spans="2:19" ht="18.75" customHeight="1">
      <c r="B36" s="8"/>
      <c r="C36" s="8"/>
      <c r="D36" s="8"/>
      <c r="E36" s="8"/>
      <c r="F36" s="8"/>
      <c r="G36" s="8"/>
      <c r="H36" s="8"/>
      <c r="I36" s="8"/>
      <c r="J36" s="8"/>
      <c r="K36" s="8"/>
      <c r="L36" s="8"/>
      <c r="M36" s="8"/>
      <c r="N36" s="8"/>
      <c r="O36" s="8"/>
      <c r="P36" s="8"/>
      <c r="Q36" s="8"/>
      <c r="R36" s="8"/>
      <c r="S36" s="8"/>
    </row>
    <row r="37" spans="2:19" ht="18.75" customHeight="1">
      <c r="B37" s="8"/>
      <c r="C37" s="8"/>
      <c r="D37" s="8"/>
      <c r="E37" s="8"/>
      <c r="F37" s="8"/>
      <c r="G37" s="8"/>
      <c r="H37" s="8"/>
      <c r="I37" s="8"/>
      <c r="J37" s="8"/>
      <c r="K37" s="8"/>
      <c r="L37" s="8"/>
      <c r="M37" s="8"/>
      <c r="N37" s="8"/>
      <c r="O37" s="8"/>
      <c r="P37" s="8"/>
      <c r="Q37" s="8"/>
      <c r="R37" s="8"/>
      <c r="S37" s="8"/>
    </row>
    <row r="38" spans="2:19" ht="18" customHeight="1">
      <c r="B38" s="8"/>
      <c r="C38" s="8"/>
      <c r="D38" s="8"/>
      <c r="E38" s="8"/>
      <c r="F38" s="8"/>
      <c r="G38" s="8"/>
      <c r="H38" s="191"/>
      <c r="I38" s="191"/>
      <c r="J38" s="8"/>
      <c r="K38" s="8"/>
      <c r="L38" s="8"/>
      <c r="M38" s="8"/>
      <c r="N38" s="8"/>
      <c r="O38" s="8"/>
      <c r="P38" s="8"/>
      <c r="Q38" s="8"/>
      <c r="R38" s="8"/>
      <c r="S38" s="8"/>
    </row>
    <row r="39" spans="2:19" ht="16.5" customHeight="1">
      <c r="R39" s="65"/>
      <c r="S39" s="65"/>
    </row>
    <row r="40" spans="2:19" ht="16.5" customHeight="1">
      <c r="R40" s="59"/>
      <c r="S40" s="59"/>
    </row>
  </sheetData>
  <mergeCells count="77">
    <mergeCell ref="B2:E2"/>
    <mergeCell ref="E3:F3"/>
    <mergeCell ref="G18:H18"/>
    <mergeCell ref="B27:D27"/>
    <mergeCell ref="E27:G27"/>
    <mergeCell ref="H27:I27"/>
    <mergeCell ref="E11:F11"/>
    <mergeCell ref="B12:D12"/>
    <mergeCell ref="E12:F12"/>
    <mergeCell ref="G12:I12"/>
    <mergeCell ref="B6:D7"/>
    <mergeCell ref="E6:F7"/>
    <mergeCell ref="G6:O6"/>
    <mergeCell ref="G7:I7"/>
    <mergeCell ref="J7:L7"/>
    <mergeCell ref="M7:O7"/>
    <mergeCell ref="J27:K27"/>
    <mergeCell ref="P27:Q27"/>
    <mergeCell ref="L27:M27"/>
    <mergeCell ref="N27:O27"/>
    <mergeCell ref="B9:D9"/>
    <mergeCell ref="E9:F9"/>
    <mergeCell ref="B25:D25"/>
    <mergeCell ref="E24:G24"/>
    <mergeCell ref="H24:I24"/>
    <mergeCell ref="J24:K24"/>
    <mergeCell ref="B21:D22"/>
    <mergeCell ref="B11:D11"/>
    <mergeCell ref="M12:O12"/>
    <mergeCell ref="N22:O22"/>
    <mergeCell ref="E21:Q21"/>
    <mergeCell ref="J22:K22"/>
    <mergeCell ref="B10:D10"/>
    <mergeCell ref="G10:I10"/>
    <mergeCell ref="J10:L10"/>
    <mergeCell ref="E10:F10"/>
    <mergeCell ref="E8:F8"/>
    <mergeCell ref="B8:D8"/>
    <mergeCell ref="G9:I9"/>
    <mergeCell ref="J9:L9"/>
    <mergeCell ref="J8:L8"/>
    <mergeCell ref="B23:D23"/>
    <mergeCell ref="J26:K26"/>
    <mergeCell ref="L24:M24"/>
    <mergeCell ref="P24:Q24"/>
    <mergeCell ref="H25:I25"/>
    <mergeCell ref="P26:Q26"/>
    <mergeCell ref="P25:Q25"/>
    <mergeCell ref="L25:M25"/>
    <mergeCell ref="L26:M26"/>
    <mergeCell ref="N26:O26"/>
    <mergeCell ref="J25:K25"/>
    <mergeCell ref="P23:Q23"/>
    <mergeCell ref="N25:O25"/>
    <mergeCell ref="J23:K23"/>
    <mergeCell ref="N24:O24"/>
    <mergeCell ref="E23:G23"/>
    <mergeCell ref="B24:D24"/>
    <mergeCell ref="E25:G25"/>
    <mergeCell ref="B26:D26"/>
    <mergeCell ref="E26:G26"/>
    <mergeCell ref="H26:I26"/>
    <mergeCell ref="M8:O8"/>
    <mergeCell ref="L23:M23"/>
    <mergeCell ref="N23:O23"/>
    <mergeCell ref="E22:G22"/>
    <mergeCell ref="P22:Q22"/>
    <mergeCell ref="H23:I23"/>
    <mergeCell ref="M10:O10"/>
    <mergeCell ref="M9:O9"/>
    <mergeCell ref="J11:L11"/>
    <mergeCell ref="G11:I11"/>
    <mergeCell ref="M11:O11"/>
    <mergeCell ref="L22:M22"/>
    <mergeCell ref="J12:L12"/>
    <mergeCell ref="H22:I22"/>
    <mergeCell ref="G8:I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6"/>
  <sheetViews>
    <sheetView zoomScaleNormal="100" workbookViewId="0">
      <selection activeCell="Z24" sqref="Z24"/>
    </sheetView>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427" customFormat="1" ht="26.25" customHeight="1">
      <c r="A1" s="425" t="s">
        <v>1581</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c r="L2" s="1319" t="s">
        <v>2277</v>
      </c>
      <c r="M2" s="1319"/>
      <c r="N2" s="60" t="s">
        <v>2303</v>
      </c>
      <c r="O2" s="60"/>
      <c r="P2" s="60"/>
      <c r="Q2" s="60"/>
      <c r="R2" s="60"/>
      <c r="S2" s="60"/>
      <c r="T2" s="60"/>
    </row>
    <row r="3" spans="1:35" ht="15.95" customHeight="1">
      <c r="N3" s="169" t="s">
        <v>2304</v>
      </c>
      <c r="O3" s="169"/>
      <c r="P3" s="169"/>
      <c r="Q3" s="169"/>
      <c r="R3" s="169"/>
      <c r="S3" s="169"/>
      <c r="T3" s="169"/>
    </row>
    <row r="4" spans="1:35">
      <c r="B4" s="1148" t="s">
        <v>1957</v>
      </c>
      <c r="C4" s="1329"/>
      <c r="D4" s="1149"/>
      <c r="E4" s="973" t="s">
        <v>1958</v>
      </c>
      <c r="F4" s="974"/>
      <c r="G4" s="974"/>
      <c r="H4" s="975"/>
      <c r="I4" s="973" t="s">
        <v>2032</v>
      </c>
      <c r="J4" s="974"/>
      <c r="K4" s="974"/>
      <c r="L4" s="974"/>
      <c r="M4" s="974"/>
      <c r="N4" s="975"/>
      <c r="O4" s="973" t="s">
        <v>445</v>
      </c>
      <c r="P4" s="974"/>
      <c r="Q4" s="974"/>
      <c r="R4" s="974"/>
      <c r="S4" s="974"/>
      <c r="T4" s="975"/>
    </row>
    <row r="5" spans="1:35" ht="29.25" customHeight="1">
      <c r="B5" s="1132"/>
      <c r="C5" s="1330"/>
      <c r="D5" s="1150"/>
      <c r="E5" s="1331" t="s">
        <v>1510</v>
      </c>
      <c r="F5" s="974"/>
      <c r="G5" s="906"/>
      <c r="H5" s="908"/>
      <c r="I5" s="1331" t="s">
        <v>1502</v>
      </c>
      <c r="J5" s="974"/>
      <c r="K5" s="975"/>
      <c r="L5" s="1331" t="s">
        <v>1503</v>
      </c>
      <c r="M5" s="1332"/>
      <c r="N5" s="1333"/>
      <c r="O5" s="1331" t="s">
        <v>1504</v>
      </c>
      <c r="P5" s="974"/>
      <c r="Q5" s="975"/>
      <c r="R5" s="1331" t="s">
        <v>1503</v>
      </c>
      <c r="S5" s="1332"/>
      <c r="T5" s="1333"/>
    </row>
    <row r="6" spans="1:35" ht="21" customHeight="1">
      <c r="B6" s="905" t="s">
        <v>183</v>
      </c>
      <c r="C6" s="906"/>
      <c r="D6" s="908"/>
      <c r="E6" s="1100">
        <v>498</v>
      </c>
      <c r="F6" s="1101"/>
      <c r="G6" s="1101"/>
      <c r="H6" s="1179"/>
      <c r="I6" s="1100">
        <v>2432</v>
      </c>
      <c r="J6" s="1101"/>
      <c r="K6" s="1179"/>
      <c r="L6" s="1334" t="s">
        <v>1704</v>
      </c>
      <c r="M6" s="1335"/>
      <c r="N6" s="1336"/>
      <c r="O6" s="1100">
        <v>6505613</v>
      </c>
      <c r="P6" s="1101"/>
      <c r="Q6" s="1179"/>
      <c r="R6" s="1334" t="s">
        <v>1704</v>
      </c>
      <c r="S6" s="1335"/>
      <c r="T6" s="1336"/>
    </row>
    <row r="7" spans="1:35" ht="21" customHeight="1">
      <c r="B7" s="905" t="s">
        <v>184</v>
      </c>
      <c r="C7" s="906"/>
      <c r="D7" s="908"/>
      <c r="E7" s="1100">
        <v>461</v>
      </c>
      <c r="F7" s="1101"/>
      <c r="G7" s="1257"/>
      <c r="H7" s="1008"/>
      <c r="I7" s="1100">
        <v>2500</v>
      </c>
      <c r="J7" s="1101"/>
      <c r="K7" s="1179"/>
      <c r="L7" s="1334">
        <f t="shared" ref="L7:L12" si="0">(I7-I6)/I6*100</f>
        <v>2.7960526315789473</v>
      </c>
      <c r="M7" s="1335"/>
      <c r="N7" s="1336"/>
      <c r="O7" s="1100">
        <v>6136281</v>
      </c>
      <c r="P7" s="1101"/>
      <c r="Q7" s="1179"/>
      <c r="R7" s="1334">
        <f t="shared" ref="R7:R12" si="1">(O7-O6)/O6*100</f>
        <v>-5.6771283505489798</v>
      </c>
      <c r="S7" s="1335"/>
      <c r="T7" s="1336"/>
    </row>
    <row r="8" spans="1:35" ht="21" customHeight="1">
      <c r="B8" s="905" t="s">
        <v>1121</v>
      </c>
      <c r="C8" s="906"/>
      <c r="D8" s="908"/>
      <c r="E8" s="1100">
        <v>188</v>
      </c>
      <c r="F8" s="1101"/>
      <c r="G8" s="1257"/>
      <c r="H8" s="1008"/>
      <c r="I8" s="1100">
        <v>3215</v>
      </c>
      <c r="J8" s="1101"/>
      <c r="K8" s="1179"/>
      <c r="L8" s="1334">
        <f t="shared" si="0"/>
        <v>28.599999999999998</v>
      </c>
      <c r="M8" s="1335"/>
      <c r="N8" s="1336"/>
      <c r="O8" s="1100">
        <v>7179384</v>
      </c>
      <c r="P8" s="1101"/>
      <c r="Q8" s="1179"/>
      <c r="R8" s="1334">
        <f t="shared" si="1"/>
        <v>16.998944474674481</v>
      </c>
      <c r="S8" s="1335"/>
      <c r="T8" s="1336"/>
    </row>
    <row r="9" spans="1:35" ht="21" customHeight="1">
      <c r="B9" s="905" t="s">
        <v>1811</v>
      </c>
      <c r="C9" s="906"/>
      <c r="D9" s="908"/>
      <c r="E9" s="1100">
        <v>465</v>
      </c>
      <c r="F9" s="1101"/>
      <c r="G9" s="1257"/>
      <c r="H9" s="1008"/>
      <c r="I9" s="1100">
        <v>3425</v>
      </c>
      <c r="J9" s="1101"/>
      <c r="K9" s="1179"/>
      <c r="L9" s="1334">
        <f t="shared" si="0"/>
        <v>6.5318818040435458</v>
      </c>
      <c r="M9" s="1335"/>
      <c r="N9" s="1336"/>
      <c r="O9" s="1100">
        <v>7687778</v>
      </c>
      <c r="P9" s="1101"/>
      <c r="Q9" s="1179"/>
      <c r="R9" s="1334">
        <f t="shared" si="1"/>
        <v>7.0813039113104965</v>
      </c>
      <c r="S9" s="1335"/>
      <c r="T9" s="1336"/>
    </row>
    <row r="10" spans="1:35" ht="21" customHeight="1">
      <c r="B10" s="905" t="s">
        <v>313</v>
      </c>
      <c r="C10" s="906"/>
      <c r="D10" s="908"/>
      <c r="E10" s="1100">
        <v>437</v>
      </c>
      <c r="F10" s="1101"/>
      <c r="G10" s="1257"/>
      <c r="H10" s="1008"/>
      <c r="I10" s="1260">
        <v>3844</v>
      </c>
      <c r="J10" s="1260"/>
      <c r="K10" s="1260"/>
      <c r="L10" s="1334">
        <f t="shared" si="0"/>
        <v>12.233576642335766</v>
      </c>
      <c r="M10" s="1335"/>
      <c r="N10" s="1336"/>
      <c r="O10" s="1260">
        <v>10313838</v>
      </c>
      <c r="P10" s="1260"/>
      <c r="Q10" s="1260"/>
      <c r="R10" s="1334">
        <f t="shared" si="1"/>
        <v>34.158894806795928</v>
      </c>
      <c r="S10" s="1335"/>
      <c r="T10" s="1336"/>
    </row>
    <row r="11" spans="1:35" ht="21" customHeight="1">
      <c r="B11" s="900" t="s">
        <v>1118</v>
      </c>
      <c r="C11" s="900"/>
      <c r="D11" s="900"/>
      <c r="E11" s="1100">
        <v>388</v>
      </c>
      <c r="F11" s="1101"/>
      <c r="G11" s="1257"/>
      <c r="H11" s="1008"/>
      <c r="I11" s="1260">
        <v>2737</v>
      </c>
      <c r="J11" s="1260"/>
      <c r="K11" s="1260"/>
      <c r="L11" s="1334">
        <f t="shared" si="0"/>
        <v>-28.798126951092613</v>
      </c>
      <c r="M11" s="1335"/>
      <c r="N11" s="1336"/>
      <c r="O11" s="1260">
        <v>8888181</v>
      </c>
      <c r="P11" s="1260"/>
      <c r="Q11" s="1260"/>
      <c r="R11" s="1334">
        <f t="shared" si="1"/>
        <v>-13.822759287085951</v>
      </c>
      <c r="S11" s="1335"/>
      <c r="T11" s="1336"/>
    </row>
    <row r="12" spans="1:35" ht="21" customHeight="1">
      <c r="B12" s="900" t="s">
        <v>514</v>
      </c>
      <c r="C12" s="900"/>
      <c r="D12" s="900"/>
      <c r="E12" s="1260">
        <v>299</v>
      </c>
      <c r="F12" s="1065"/>
      <c r="G12" s="1065"/>
      <c r="H12" s="1065"/>
      <c r="I12" s="1260">
        <v>2207</v>
      </c>
      <c r="J12" s="1260"/>
      <c r="K12" s="1260"/>
      <c r="L12" s="1334">
        <f t="shared" si="0"/>
        <v>-19.36426744610888</v>
      </c>
      <c r="M12" s="1335"/>
      <c r="N12" s="1336"/>
      <c r="O12" s="1260">
        <v>4867500</v>
      </c>
      <c r="P12" s="1260"/>
      <c r="Q12" s="1260"/>
      <c r="R12" s="1334">
        <f t="shared" si="1"/>
        <v>-45.236263752954628</v>
      </c>
      <c r="S12" s="1335"/>
      <c r="T12" s="1336"/>
    </row>
    <row r="13" spans="1:35" ht="14.1" customHeight="1">
      <c r="B13" s="95" t="s">
        <v>495</v>
      </c>
      <c r="C13" s="60" t="s">
        <v>1000</v>
      </c>
      <c r="D13" s="39"/>
      <c r="E13" s="39"/>
      <c r="F13" s="39"/>
      <c r="G13" s="193"/>
      <c r="H13" s="193"/>
      <c r="I13" s="65"/>
      <c r="J13" s="65"/>
      <c r="K13" s="65"/>
      <c r="L13" s="193"/>
      <c r="M13" s="193"/>
      <c r="N13" s="193"/>
      <c r="O13" s="65"/>
      <c r="P13" s="65"/>
      <c r="Q13" s="65"/>
      <c r="R13" s="193"/>
      <c r="S13" s="193"/>
      <c r="T13" s="193"/>
    </row>
    <row r="14" spans="1:35" ht="15" customHeight="1">
      <c r="B14" s="39"/>
      <c r="C14" s="39" t="s">
        <v>2284</v>
      </c>
      <c r="D14" s="39"/>
      <c r="E14" s="39"/>
      <c r="F14" s="39"/>
    </row>
    <row r="15" spans="1:35" ht="15" customHeight="1">
      <c r="B15" s="39"/>
      <c r="C15" s="39" t="s">
        <v>2285</v>
      </c>
      <c r="D15" s="39"/>
      <c r="E15" s="39"/>
      <c r="F15" s="39"/>
    </row>
    <row r="16" spans="1:35">
      <c r="B16" s="8"/>
      <c r="C16" s="8"/>
      <c r="D16" s="8"/>
      <c r="E16" s="8"/>
      <c r="F16" s="8"/>
      <c r="G16" s="8"/>
      <c r="H16" s="8"/>
      <c r="I16" s="8"/>
      <c r="J16" s="8"/>
      <c r="K16" s="8"/>
      <c r="L16" s="8"/>
      <c r="M16" s="8"/>
      <c r="N16" s="8"/>
      <c r="O16" s="8"/>
      <c r="P16" s="8"/>
      <c r="Q16" s="8"/>
      <c r="R16" s="8"/>
      <c r="S16" s="8"/>
      <c r="T16" s="8"/>
    </row>
    <row r="17" spans="1:35" s="427" customFormat="1" ht="26.25" customHeight="1">
      <c r="A17" s="425" t="s">
        <v>1183</v>
      </c>
      <c r="B17" s="429"/>
      <c r="C17" s="429"/>
      <c r="D17" s="429"/>
      <c r="E17" s="429"/>
      <c r="F17" s="429"/>
      <c r="G17" s="429"/>
      <c r="H17" s="429"/>
      <c r="I17" s="429"/>
      <c r="J17" s="429"/>
      <c r="K17" s="429"/>
      <c r="L17" s="429"/>
      <c r="M17" s="429"/>
      <c r="N17" s="429"/>
      <c r="O17" s="429"/>
      <c r="P17" s="429"/>
      <c r="Q17" s="429"/>
      <c r="R17" s="429"/>
      <c r="S17" s="429"/>
      <c r="T17" s="429"/>
      <c r="U17" s="429"/>
      <c r="V17" s="429"/>
      <c r="W17" s="429"/>
      <c r="X17" s="428"/>
      <c r="Y17" s="428"/>
      <c r="Z17" s="428"/>
      <c r="AA17" s="428"/>
      <c r="AB17" s="428"/>
      <c r="AC17" s="428"/>
      <c r="AD17" s="428"/>
      <c r="AE17" s="428"/>
      <c r="AF17" s="428"/>
      <c r="AG17" s="428"/>
      <c r="AH17" s="428"/>
      <c r="AI17" s="428"/>
    </row>
    <row r="18" spans="1:35" ht="15.95" customHeight="1">
      <c r="B18" s="60"/>
      <c r="C18" s="60"/>
      <c r="D18" s="60"/>
      <c r="E18" s="60"/>
      <c r="F18" s="60"/>
      <c r="G18" s="60"/>
      <c r="H18" s="60"/>
      <c r="I18" s="60"/>
      <c r="J18" s="1319" t="s">
        <v>2277</v>
      </c>
      <c r="K18" s="1319"/>
      <c r="L18" s="60" t="s">
        <v>2305</v>
      </c>
      <c r="M18" s="60"/>
      <c r="N18" s="60"/>
      <c r="O18" s="60"/>
      <c r="P18" s="60"/>
      <c r="Q18" s="60"/>
      <c r="R18" s="60"/>
    </row>
    <row r="19" spans="1:35" ht="15.95" customHeight="1">
      <c r="B19" s="48"/>
      <c r="C19" s="48"/>
      <c r="D19" s="48"/>
      <c r="E19" s="48"/>
      <c r="F19" s="48"/>
      <c r="G19" s="95"/>
      <c r="H19" s="95"/>
      <c r="I19" s="95"/>
      <c r="J19" s="95"/>
      <c r="K19" s="95"/>
      <c r="L19" s="169" t="s">
        <v>2304</v>
      </c>
      <c r="M19" s="169"/>
      <c r="N19" s="169"/>
      <c r="O19" s="169"/>
      <c r="P19" s="169"/>
      <c r="Q19" s="169"/>
      <c r="R19" s="169"/>
    </row>
    <row r="20" spans="1:35" ht="15.95" customHeight="1">
      <c r="B20" s="900" t="s">
        <v>1441</v>
      </c>
      <c r="C20" s="900"/>
      <c r="D20" s="900"/>
      <c r="E20" s="900"/>
      <c r="F20" s="900"/>
      <c r="G20" s="1354" t="s">
        <v>2004</v>
      </c>
      <c r="H20" s="1355"/>
      <c r="I20" s="1355"/>
      <c r="J20" s="1355"/>
      <c r="K20" s="1355"/>
      <c r="L20" s="1355"/>
      <c r="M20" s="1355"/>
      <c r="N20" s="1355"/>
      <c r="O20" s="1355"/>
      <c r="P20" s="1355"/>
      <c r="Q20" s="1355"/>
      <c r="R20" s="1356"/>
      <c r="S20" s="8"/>
      <c r="T20" s="8"/>
    </row>
    <row r="21" spans="1:35" ht="18.75" customHeight="1">
      <c r="B21" s="900"/>
      <c r="C21" s="900"/>
      <c r="D21" s="900"/>
      <c r="E21" s="900"/>
      <c r="F21" s="900"/>
      <c r="G21" s="1271" t="s">
        <v>185</v>
      </c>
      <c r="H21" s="1273"/>
      <c r="I21" s="1271" t="s">
        <v>1121</v>
      </c>
      <c r="J21" s="1273"/>
      <c r="K21" s="1271" t="s">
        <v>1811</v>
      </c>
      <c r="L21" s="1273"/>
      <c r="M21" s="1271" t="s">
        <v>313</v>
      </c>
      <c r="N21" s="1273"/>
      <c r="O21" s="1271" t="s">
        <v>1118</v>
      </c>
      <c r="P21" s="1273"/>
      <c r="Q21" s="1271" t="s">
        <v>514</v>
      </c>
      <c r="R21" s="1273"/>
    </row>
    <row r="22" spans="1:35" ht="21" customHeight="1" thickBot="1">
      <c r="B22" s="1326" t="s">
        <v>180</v>
      </c>
      <c r="C22" s="1326"/>
      <c r="D22" s="1326"/>
      <c r="E22" s="1326"/>
      <c r="F22" s="1326"/>
      <c r="G22" s="1339">
        <v>461</v>
      </c>
      <c r="H22" s="1340"/>
      <c r="I22" s="1341">
        <v>488</v>
      </c>
      <c r="J22" s="1341"/>
      <c r="K22" s="1341">
        <v>465</v>
      </c>
      <c r="L22" s="1341"/>
      <c r="M22" s="1341">
        <v>437</v>
      </c>
      <c r="N22" s="1341"/>
      <c r="O22" s="1339">
        <v>388</v>
      </c>
      <c r="P22" s="1340"/>
      <c r="Q22" s="1339">
        <v>299</v>
      </c>
      <c r="R22" s="1340"/>
    </row>
    <row r="23" spans="1:35" ht="21" customHeight="1" thickTop="1">
      <c r="B23" s="1327" t="s">
        <v>181</v>
      </c>
      <c r="C23" s="1327"/>
      <c r="D23" s="1327"/>
      <c r="E23" s="1327"/>
      <c r="F23" s="1327"/>
      <c r="G23" s="1343">
        <v>62</v>
      </c>
      <c r="H23" s="1344"/>
      <c r="I23" s="1342">
        <v>73</v>
      </c>
      <c r="J23" s="1342"/>
      <c r="K23" s="1342">
        <v>68</v>
      </c>
      <c r="L23" s="1342"/>
      <c r="M23" s="1342">
        <v>69</v>
      </c>
      <c r="N23" s="1342"/>
      <c r="O23" s="1337">
        <v>56</v>
      </c>
      <c r="P23" s="1338"/>
      <c r="Q23" s="1337">
        <v>54</v>
      </c>
      <c r="R23" s="1338"/>
    </row>
    <row r="24" spans="1:35" ht="21" customHeight="1">
      <c r="B24" s="1351" t="s">
        <v>182</v>
      </c>
      <c r="C24" s="1351"/>
      <c r="D24" s="1351"/>
      <c r="E24" s="1351"/>
      <c r="F24" s="1351"/>
      <c r="G24" s="1345">
        <v>399</v>
      </c>
      <c r="H24" s="1346"/>
      <c r="I24" s="1328">
        <v>415</v>
      </c>
      <c r="J24" s="1328"/>
      <c r="K24" s="1328">
        <v>397</v>
      </c>
      <c r="L24" s="1328"/>
      <c r="M24" s="1328">
        <v>368</v>
      </c>
      <c r="N24" s="1328"/>
      <c r="O24" s="1347">
        <v>332</v>
      </c>
      <c r="P24" s="1348"/>
      <c r="Q24" s="1347">
        <v>245</v>
      </c>
      <c r="R24" s="1348"/>
    </row>
    <row r="25" spans="1:35" ht="21" customHeight="1">
      <c r="B25" s="146"/>
      <c r="C25" s="1110" t="s">
        <v>1442</v>
      </c>
      <c r="D25" s="1110"/>
      <c r="E25" s="1110"/>
      <c r="F25" s="1111"/>
      <c r="G25" s="1211">
        <v>2</v>
      </c>
      <c r="H25" s="1212"/>
      <c r="I25" s="1283">
        <v>1</v>
      </c>
      <c r="J25" s="1283"/>
      <c r="K25" s="1283">
        <v>4</v>
      </c>
      <c r="L25" s="1283"/>
      <c r="M25" s="1283">
        <v>4</v>
      </c>
      <c r="N25" s="1283"/>
      <c r="O25" s="1324">
        <v>2</v>
      </c>
      <c r="P25" s="1325"/>
      <c r="Q25" s="1324">
        <v>1</v>
      </c>
      <c r="R25" s="1325"/>
    </row>
    <row r="26" spans="1:35" ht="21" customHeight="1">
      <c r="B26" s="146"/>
      <c r="C26" s="1349" t="s">
        <v>1443</v>
      </c>
      <c r="D26" s="1349"/>
      <c r="E26" s="1349"/>
      <c r="F26" s="1350"/>
      <c r="G26" s="1221">
        <v>38</v>
      </c>
      <c r="H26" s="1320"/>
      <c r="I26" s="1282">
        <v>40</v>
      </c>
      <c r="J26" s="1168"/>
      <c r="K26" s="1282">
        <v>37</v>
      </c>
      <c r="L26" s="1168"/>
      <c r="M26" s="1282">
        <v>33</v>
      </c>
      <c r="N26" s="1168"/>
      <c r="O26" s="1324">
        <v>31</v>
      </c>
      <c r="P26" s="1325"/>
      <c r="Q26" s="1324">
        <v>20</v>
      </c>
      <c r="R26" s="1325"/>
    </row>
    <row r="27" spans="1:35" ht="21" customHeight="1">
      <c r="B27" s="146"/>
      <c r="C27" s="1110" t="s">
        <v>1444</v>
      </c>
      <c r="D27" s="1110"/>
      <c r="E27" s="1110"/>
      <c r="F27" s="1111"/>
      <c r="G27" s="1221">
        <v>136</v>
      </c>
      <c r="H27" s="1320"/>
      <c r="I27" s="1282">
        <v>136</v>
      </c>
      <c r="J27" s="1168"/>
      <c r="K27" s="1282">
        <v>135</v>
      </c>
      <c r="L27" s="1168"/>
      <c r="M27" s="1282">
        <v>128</v>
      </c>
      <c r="N27" s="1168"/>
      <c r="O27" s="1324">
        <v>118</v>
      </c>
      <c r="P27" s="1325"/>
      <c r="Q27" s="1324">
        <v>71</v>
      </c>
      <c r="R27" s="1325"/>
    </row>
    <row r="28" spans="1:35" ht="21" customHeight="1">
      <c r="B28" s="146"/>
      <c r="C28" s="912" t="s">
        <v>2281</v>
      </c>
      <c r="D28" s="912"/>
      <c r="E28" s="912"/>
      <c r="F28" s="913"/>
      <c r="G28" s="1321"/>
      <c r="H28" s="1322"/>
      <c r="I28" s="1321"/>
      <c r="J28" s="1322"/>
      <c r="K28" s="1321"/>
      <c r="L28" s="1322"/>
      <c r="M28" s="1321"/>
      <c r="N28" s="1322"/>
      <c r="O28" s="1321"/>
      <c r="P28" s="1322"/>
      <c r="Q28" s="1219">
        <v>45</v>
      </c>
      <c r="R28" s="1220"/>
    </row>
    <row r="29" spans="1:35" ht="21" customHeight="1">
      <c r="B29" s="146"/>
      <c r="C29" s="1110" t="s">
        <v>97</v>
      </c>
      <c r="D29" s="1110"/>
      <c r="E29" s="1110"/>
      <c r="F29" s="1111"/>
      <c r="G29" s="1221">
        <v>36</v>
      </c>
      <c r="H29" s="1320"/>
      <c r="I29" s="1282">
        <v>36</v>
      </c>
      <c r="J29" s="1168"/>
      <c r="K29" s="1282">
        <v>37</v>
      </c>
      <c r="L29" s="1168"/>
      <c r="M29" s="1282">
        <v>38</v>
      </c>
      <c r="N29" s="1168"/>
      <c r="O29" s="1324">
        <v>31</v>
      </c>
      <c r="P29" s="1325"/>
      <c r="Q29" s="1217"/>
      <c r="R29" s="1218"/>
    </row>
    <row r="30" spans="1:35" ht="21" customHeight="1">
      <c r="B30" s="146"/>
      <c r="C30" s="912" t="s">
        <v>2282</v>
      </c>
      <c r="D30" s="912"/>
      <c r="E30" s="912"/>
      <c r="F30" s="913"/>
      <c r="G30" s="1321"/>
      <c r="H30" s="1322"/>
      <c r="I30" s="1321"/>
      <c r="J30" s="1322"/>
      <c r="K30" s="1321"/>
      <c r="L30" s="1322"/>
      <c r="M30" s="1321"/>
      <c r="N30" s="1322"/>
      <c r="O30" s="1321"/>
      <c r="P30" s="1322"/>
      <c r="Q30" s="1219">
        <v>99</v>
      </c>
      <c r="R30" s="1220"/>
    </row>
    <row r="31" spans="1:35" ht="28.5" customHeight="1">
      <c r="B31" s="146"/>
      <c r="C31" s="1357" t="s">
        <v>98</v>
      </c>
      <c r="D31" s="1349"/>
      <c r="E31" s="1349"/>
      <c r="F31" s="1350"/>
      <c r="G31" s="1221">
        <v>46</v>
      </c>
      <c r="H31" s="1320"/>
      <c r="I31" s="1282">
        <v>50</v>
      </c>
      <c r="J31" s="1168"/>
      <c r="K31" s="1282">
        <v>49</v>
      </c>
      <c r="L31" s="1168"/>
      <c r="M31" s="1282">
        <v>42</v>
      </c>
      <c r="N31" s="1168"/>
      <c r="O31" s="1324">
        <v>38</v>
      </c>
      <c r="P31" s="1325"/>
      <c r="Q31" s="1217"/>
      <c r="R31" s="1218"/>
    </row>
    <row r="32" spans="1:35" ht="28.5" customHeight="1">
      <c r="B32" s="146"/>
      <c r="C32" s="1323" t="s">
        <v>2283</v>
      </c>
      <c r="D32" s="1323"/>
      <c r="E32" s="1323"/>
      <c r="F32" s="1173"/>
      <c r="G32" s="1321"/>
      <c r="H32" s="1322"/>
      <c r="I32" s="1321"/>
      <c r="J32" s="1322"/>
      <c r="K32" s="1321"/>
      <c r="L32" s="1322"/>
      <c r="M32" s="1321"/>
      <c r="N32" s="1322"/>
      <c r="O32" s="1321"/>
      <c r="P32" s="1322"/>
      <c r="Q32" s="1211">
        <v>9</v>
      </c>
      <c r="R32" s="1212"/>
    </row>
    <row r="33" spans="2:20" ht="21" customHeight="1">
      <c r="B33" s="146"/>
      <c r="C33" s="1110" t="s">
        <v>443</v>
      </c>
      <c r="D33" s="1110"/>
      <c r="E33" s="1110"/>
      <c r="F33" s="1111"/>
      <c r="G33" s="1221">
        <v>141</v>
      </c>
      <c r="H33" s="1320"/>
      <c r="I33" s="1282">
        <v>152</v>
      </c>
      <c r="J33" s="1168"/>
      <c r="K33" s="1282">
        <v>135</v>
      </c>
      <c r="L33" s="1168"/>
      <c r="M33" s="1282">
        <v>123</v>
      </c>
      <c r="N33" s="1168"/>
      <c r="O33" s="1324">
        <v>112</v>
      </c>
      <c r="P33" s="1325"/>
      <c r="Q33" s="1352"/>
      <c r="R33" s="1353"/>
    </row>
    <row r="34" spans="2:20" ht="15.95" customHeight="1">
      <c r="B34" s="95" t="s">
        <v>495</v>
      </c>
      <c r="C34" s="60" t="s">
        <v>1000</v>
      </c>
      <c r="D34" s="39"/>
      <c r="E34" s="39"/>
      <c r="F34" s="39"/>
      <c r="G34" s="32"/>
      <c r="H34" s="8"/>
      <c r="I34" s="8"/>
      <c r="J34" s="8"/>
      <c r="K34" s="8"/>
      <c r="L34" s="8"/>
      <c r="M34" s="8"/>
      <c r="N34" s="8"/>
      <c r="O34" s="8"/>
      <c r="P34" s="8"/>
      <c r="Q34" s="8"/>
      <c r="R34" s="8"/>
      <c r="S34" s="8"/>
      <c r="T34" s="8"/>
    </row>
    <row r="35" spans="2:20" ht="15.95" customHeight="1">
      <c r="B35" s="8"/>
      <c r="C35" s="39" t="s">
        <v>2284</v>
      </c>
      <c r="D35" s="39"/>
      <c r="E35" s="39"/>
      <c r="F35" s="39"/>
      <c r="G35" s="32"/>
      <c r="H35" s="8"/>
      <c r="I35" s="8"/>
      <c r="J35" s="8"/>
      <c r="K35" s="8"/>
      <c r="L35" s="8"/>
      <c r="M35" s="8"/>
      <c r="N35" s="8"/>
      <c r="O35" s="8"/>
      <c r="P35" s="8"/>
      <c r="Q35" s="8"/>
      <c r="R35" s="8"/>
      <c r="S35" s="8"/>
      <c r="T35" s="8"/>
    </row>
    <row r="36" spans="2:20" ht="15.95" customHeight="1">
      <c r="B36" s="8"/>
      <c r="C36" s="39" t="s">
        <v>2285</v>
      </c>
      <c r="D36" s="39"/>
      <c r="E36" s="39"/>
      <c r="F36" s="39"/>
      <c r="G36" s="39"/>
      <c r="I36" s="55"/>
      <c r="J36" s="55"/>
      <c r="K36" s="55"/>
      <c r="L36" s="55"/>
      <c r="M36" s="55"/>
      <c r="N36" s="55"/>
      <c r="O36" s="55"/>
      <c r="P36" s="55"/>
    </row>
    <row r="37" spans="2:20" ht="14.1" customHeight="1">
      <c r="B37" s="195"/>
      <c r="C37" s="195"/>
      <c r="D37" s="195"/>
      <c r="E37" s="195"/>
      <c r="F37" s="195"/>
      <c r="G37" s="197"/>
      <c r="H37" s="80"/>
      <c r="I37" s="197"/>
      <c r="J37" s="80"/>
      <c r="K37" s="197"/>
      <c r="L37" s="80"/>
      <c r="M37" s="197"/>
      <c r="N37" s="80"/>
      <c r="O37" s="197"/>
      <c r="P37" s="80"/>
    </row>
    <row r="38" spans="2:20" ht="14.1" customHeight="1">
      <c r="B38" s="195"/>
      <c r="C38" s="195"/>
      <c r="D38" s="195"/>
      <c r="E38" s="195"/>
      <c r="F38" s="195"/>
      <c r="G38" s="197"/>
      <c r="H38" s="80"/>
      <c r="I38" s="197"/>
      <c r="J38" s="80"/>
      <c r="K38" s="197"/>
      <c r="L38" s="80"/>
      <c r="M38" s="197"/>
      <c r="N38" s="80"/>
      <c r="O38" s="197"/>
      <c r="P38" s="80"/>
    </row>
    <row r="39" spans="2:20" ht="14.1" customHeight="1">
      <c r="B39" s="195"/>
      <c r="C39" s="195"/>
      <c r="D39" s="195"/>
      <c r="E39" s="195"/>
      <c r="F39" s="195"/>
      <c r="G39" s="197"/>
      <c r="H39" s="80"/>
      <c r="I39" s="197"/>
      <c r="J39" s="80"/>
      <c r="K39" s="197"/>
      <c r="L39" s="80"/>
      <c r="M39" s="197"/>
      <c r="N39" s="80"/>
      <c r="O39" s="197"/>
      <c r="P39" s="80"/>
    </row>
    <row r="40" spans="2:20" ht="14.1" customHeight="1">
      <c r="B40" s="59"/>
      <c r="C40" s="8"/>
      <c r="D40" s="8"/>
      <c r="E40" s="8"/>
      <c r="F40" s="8"/>
      <c r="G40" s="95"/>
      <c r="H40" s="118"/>
      <c r="I40" s="95"/>
      <c r="J40" s="118"/>
      <c r="K40" s="95"/>
      <c r="L40" s="118"/>
      <c r="M40" s="95"/>
      <c r="N40" s="118"/>
      <c r="O40" s="95"/>
      <c r="P40" s="118"/>
    </row>
    <row r="41" spans="2:20" ht="14.1" customHeight="1">
      <c r="B41" s="59"/>
      <c r="C41" s="55"/>
      <c r="D41" s="55"/>
      <c r="E41" s="55"/>
      <c r="F41" s="55"/>
      <c r="G41" s="60"/>
      <c r="H41" s="59"/>
      <c r="I41" s="60"/>
      <c r="J41" s="59"/>
      <c r="K41" s="60"/>
      <c r="L41" s="59"/>
      <c r="M41" s="60"/>
      <c r="N41" s="59"/>
      <c r="O41" s="60"/>
      <c r="P41" s="59"/>
    </row>
    <row r="42" spans="2:20" ht="14.1" customHeight="1">
      <c r="B42" s="59"/>
      <c r="C42" s="8"/>
      <c r="D42" s="8"/>
      <c r="E42" s="8"/>
      <c r="F42" s="8"/>
      <c r="G42" s="60"/>
      <c r="H42" s="59"/>
      <c r="I42" s="60"/>
      <c r="J42" s="59"/>
      <c r="K42" s="60"/>
      <c r="L42" s="59"/>
      <c r="M42" s="60"/>
      <c r="N42" s="59"/>
      <c r="O42" s="60"/>
      <c r="P42" s="59"/>
    </row>
    <row r="43" spans="2:20" ht="14.1" customHeight="1">
      <c r="B43" s="59"/>
      <c r="C43" s="8"/>
      <c r="D43" s="8"/>
      <c r="E43" s="8"/>
      <c r="F43" s="8"/>
      <c r="G43" s="60"/>
      <c r="H43" s="59"/>
      <c r="I43" s="60"/>
      <c r="J43" s="59"/>
      <c r="K43" s="60"/>
      <c r="L43" s="59"/>
      <c r="M43" s="60"/>
      <c r="N43" s="59"/>
      <c r="O43" s="60"/>
      <c r="P43" s="59"/>
    </row>
    <row r="44" spans="2:20" ht="24" customHeight="1">
      <c r="B44" s="59"/>
      <c r="C44" s="32"/>
      <c r="D44" s="32"/>
      <c r="E44" s="32"/>
      <c r="F44" s="32"/>
      <c r="G44" s="60"/>
      <c r="H44" s="59"/>
      <c r="I44" s="60"/>
      <c r="J44" s="59"/>
      <c r="K44" s="60"/>
      <c r="L44" s="59"/>
      <c r="M44" s="60"/>
      <c r="N44" s="59"/>
      <c r="O44" s="60"/>
      <c r="P44" s="59"/>
    </row>
    <row r="45" spans="2:20" ht="14.1" customHeight="1">
      <c r="B45" s="59"/>
      <c r="C45" s="8"/>
      <c r="D45" s="8"/>
      <c r="E45" s="8"/>
      <c r="F45" s="8"/>
      <c r="G45" s="60"/>
      <c r="H45" s="59"/>
      <c r="I45" s="60"/>
      <c r="J45" s="59"/>
      <c r="K45" s="60"/>
      <c r="L45" s="59"/>
      <c r="M45" s="60"/>
      <c r="N45" s="59"/>
      <c r="O45" s="60"/>
      <c r="P45" s="59"/>
    </row>
    <row r="46" spans="2:20" ht="15.95" customHeight="1">
      <c r="M46" s="59"/>
    </row>
  </sheetData>
  <mergeCells count="143">
    <mergeCell ref="L2:M2"/>
    <mergeCell ref="J18:K18"/>
    <mergeCell ref="R6:T6"/>
    <mergeCell ref="O7:Q7"/>
    <mergeCell ref="R7:T7"/>
    <mergeCell ref="O6:Q6"/>
    <mergeCell ref="O12:Q12"/>
    <mergeCell ref="I11:K11"/>
    <mergeCell ref="L7:N7"/>
    <mergeCell ref="R8:T8"/>
    <mergeCell ref="O4:T4"/>
    <mergeCell ref="O5:Q5"/>
    <mergeCell ref="O9:Q9"/>
    <mergeCell ref="O8:Q8"/>
    <mergeCell ref="E10:H10"/>
    <mergeCell ref="E8:H8"/>
    <mergeCell ref="R5:T5"/>
    <mergeCell ref="I9:K9"/>
    <mergeCell ref="I7:K7"/>
    <mergeCell ref="L10:N10"/>
    <mergeCell ref="Q33:R33"/>
    <mergeCell ref="Q24:R24"/>
    <mergeCell ref="Q25:R25"/>
    <mergeCell ref="Q26:R26"/>
    <mergeCell ref="Q27:R27"/>
    <mergeCell ref="K23:L23"/>
    <mergeCell ref="K26:L26"/>
    <mergeCell ref="K27:L27"/>
    <mergeCell ref="Q32:R32"/>
    <mergeCell ref="O30:P30"/>
    <mergeCell ref="G33:H33"/>
    <mergeCell ref="L12:N12"/>
    <mergeCell ref="K21:L21"/>
    <mergeCell ref="M23:N23"/>
    <mergeCell ref="G20:R20"/>
    <mergeCell ref="E12:H12"/>
    <mergeCell ref="C31:F31"/>
    <mergeCell ref="O29:P29"/>
    <mergeCell ref="O22:P22"/>
    <mergeCell ref="O23:P23"/>
    <mergeCell ref="C33:F33"/>
    <mergeCell ref="O33:P33"/>
    <mergeCell ref="K31:L31"/>
    <mergeCell ref="K33:L33"/>
    <mergeCell ref="I31:J31"/>
    <mergeCell ref="I33:J33"/>
    <mergeCell ref="M33:N33"/>
    <mergeCell ref="O24:P24"/>
    <mergeCell ref="O28:P28"/>
    <mergeCell ref="C26:F26"/>
    <mergeCell ref="C25:F25"/>
    <mergeCell ref="M22:N22"/>
    <mergeCell ref="O26:P26"/>
    <mergeCell ref="O25:P25"/>
    <mergeCell ref="O27:P27"/>
    <mergeCell ref="M25:N25"/>
    <mergeCell ref="M26:N26"/>
    <mergeCell ref="I27:J27"/>
    <mergeCell ref="K24:L24"/>
    <mergeCell ref="B24:F24"/>
    <mergeCell ref="K29:L29"/>
    <mergeCell ref="Q23:R23"/>
    <mergeCell ref="G22:H22"/>
    <mergeCell ref="G27:H27"/>
    <mergeCell ref="I12:K12"/>
    <mergeCell ref="R9:T9"/>
    <mergeCell ref="I8:K8"/>
    <mergeCell ref="L9:N9"/>
    <mergeCell ref="R10:T10"/>
    <mergeCell ref="I22:J22"/>
    <mergeCell ref="I23:J23"/>
    <mergeCell ref="K22:L22"/>
    <mergeCell ref="R11:T11"/>
    <mergeCell ref="Q22:R22"/>
    <mergeCell ref="Q21:R21"/>
    <mergeCell ref="R12:T12"/>
    <mergeCell ref="L8:N8"/>
    <mergeCell ref="M24:N24"/>
    <mergeCell ref="O11:Q11"/>
    <mergeCell ref="G23:H23"/>
    <mergeCell ref="G24:H24"/>
    <mergeCell ref="G26:H26"/>
    <mergeCell ref="L11:N11"/>
    <mergeCell ref="M27:N27"/>
    <mergeCell ref="M21:N21"/>
    <mergeCell ref="B11:D11"/>
    <mergeCell ref="I10:K10"/>
    <mergeCell ref="O10:Q10"/>
    <mergeCell ref="I21:J21"/>
    <mergeCell ref="E11:H11"/>
    <mergeCell ref="B6:D6"/>
    <mergeCell ref="B4:D5"/>
    <mergeCell ref="E4:H4"/>
    <mergeCell ref="I4:N4"/>
    <mergeCell ref="E5:H5"/>
    <mergeCell ref="I5:K5"/>
    <mergeCell ref="L5:N5"/>
    <mergeCell ref="L6:N6"/>
    <mergeCell ref="I6:K6"/>
    <mergeCell ref="E6:H6"/>
    <mergeCell ref="B7:D7"/>
    <mergeCell ref="B10:D10"/>
    <mergeCell ref="B12:D12"/>
    <mergeCell ref="G21:H21"/>
    <mergeCell ref="E9:H9"/>
    <mergeCell ref="B9:D9"/>
    <mergeCell ref="E7:H7"/>
    <mergeCell ref="B8:D8"/>
    <mergeCell ref="O21:P21"/>
    <mergeCell ref="I26:J26"/>
    <mergeCell ref="B20:F21"/>
    <mergeCell ref="B22:F22"/>
    <mergeCell ref="B23:F23"/>
    <mergeCell ref="I24:J24"/>
    <mergeCell ref="K25:L25"/>
    <mergeCell ref="G25:H25"/>
    <mergeCell ref="I25:J25"/>
    <mergeCell ref="C27:F27"/>
    <mergeCell ref="C32:F32"/>
    <mergeCell ref="G32:H32"/>
    <mergeCell ref="I32:J32"/>
    <mergeCell ref="K32:L32"/>
    <mergeCell ref="M32:N32"/>
    <mergeCell ref="O32:P32"/>
    <mergeCell ref="I29:J29"/>
    <mergeCell ref="C28:F28"/>
    <mergeCell ref="G28:H28"/>
    <mergeCell ref="M28:N28"/>
    <mergeCell ref="O31:P31"/>
    <mergeCell ref="C29:F29"/>
    <mergeCell ref="K28:L28"/>
    <mergeCell ref="I28:J28"/>
    <mergeCell ref="M29:N29"/>
    <mergeCell ref="Q30:R31"/>
    <mergeCell ref="M31:N31"/>
    <mergeCell ref="C30:F30"/>
    <mergeCell ref="G29:H29"/>
    <mergeCell ref="G30:H30"/>
    <mergeCell ref="I30:J30"/>
    <mergeCell ref="K30:L30"/>
    <mergeCell ref="M30:N30"/>
    <mergeCell ref="G31:H31"/>
    <mergeCell ref="Q28:R2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69"/>
  <sheetViews>
    <sheetView zoomScaleNormal="100" workbookViewId="0">
      <selection activeCell="B2" sqref="B2"/>
    </sheetView>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427" customFormat="1" ht="26.25" customHeight="1">
      <c r="A1" s="425" t="s">
        <v>1011</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s="39" customFormat="1" ht="13.5" customHeight="1">
      <c r="M2" s="943" t="s">
        <v>2302</v>
      </c>
      <c r="N2" s="943"/>
      <c r="O2" s="943"/>
      <c r="P2" s="943"/>
      <c r="Q2" s="943"/>
      <c r="R2" s="943"/>
      <c r="S2" s="943"/>
      <c r="T2" s="943"/>
      <c r="U2" s="943"/>
      <c r="V2" s="943"/>
    </row>
    <row r="3" spans="1:35" s="96" customFormat="1" ht="26.25" customHeight="1">
      <c r="B3" s="1271" t="s">
        <v>99</v>
      </c>
      <c r="C3" s="1272"/>
      <c r="D3" s="1272"/>
      <c r="E3" s="1272"/>
      <c r="F3" s="1272"/>
      <c r="G3" s="1272"/>
      <c r="H3" s="1272"/>
      <c r="I3" s="1272"/>
      <c r="J3" s="1273"/>
      <c r="K3" s="1107" t="s">
        <v>1505</v>
      </c>
      <c r="L3" s="1278"/>
      <c r="M3" s="1278"/>
      <c r="N3" s="1107" t="s">
        <v>1506</v>
      </c>
      <c r="O3" s="1278"/>
      <c r="P3" s="1278"/>
      <c r="Q3" s="1107" t="s">
        <v>1251</v>
      </c>
      <c r="R3" s="1278"/>
      <c r="S3" s="1278"/>
      <c r="T3" s="1107" t="s">
        <v>1252</v>
      </c>
      <c r="U3" s="1278"/>
      <c r="V3" s="1278"/>
    </row>
    <row r="4" spans="1:35" s="96" customFormat="1" ht="12" customHeight="1">
      <c r="B4" s="1376" t="s">
        <v>186</v>
      </c>
      <c r="C4" s="1371"/>
      <c r="D4" s="1371"/>
      <c r="E4" s="1371"/>
      <c r="F4" s="1371"/>
      <c r="G4" s="1371"/>
      <c r="H4" s="1371"/>
      <c r="I4" s="1371"/>
      <c r="J4" s="1371"/>
      <c r="K4" s="1363">
        <v>299</v>
      </c>
      <c r="L4" s="1364"/>
      <c r="M4" s="1365"/>
      <c r="N4" s="1363">
        <v>2207</v>
      </c>
      <c r="O4" s="1364"/>
      <c r="P4" s="1365"/>
      <c r="Q4" s="1363">
        <v>4867500</v>
      </c>
      <c r="R4" s="1364"/>
      <c r="S4" s="1365"/>
      <c r="T4" s="1363">
        <v>40214</v>
      </c>
      <c r="U4" s="1364"/>
      <c r="V4" s="1365"/>
    </row>
    <row r="5" spans="1:35" s="96" customFormat="1" ht="12" customHeight="1">
      <c r="B5" s="198"/>
      <c r="C5" s="1371" t="s">
        <v>1509</v>
      </c>
      <c r="D5" s="1371"/>
      <c r="E5" s="1371"/>
      <c r="F5" s="1371"/>
      <c r="G5" s="1371"/>
      <c r="H5" s="1371"/>
      <c r="I5" s="1371"/>
      <c r="J5" s="1371"/>
      <c r="K5" s="1363">
        <v>54</v>
      </c>
      <c r="L5" s="1364"/>
      <c r="M5" s="1365"/>
      <c r="N5" s="1363">
        <v>355</v>
      </c>
      <c r="O5" s="1364"/>
      <c r="P5" s="1365"/>
      <c r="Q5" s="1363">
        <v>2059100</v>
      </c>
      <c r="R5" s="1364"/>
      <c r="S5" s="1365"/>
      <c r="T5" s="1363" t="s">
        <v>1558</v>
      </c>
      <c r="U5" s="1364"/>
      <c r="V5" s="1365"/>
    </row>
    <row r="6" spans="1:35" s="96" customFormat="1" ht="12" customHeight="1">
      <c r="B6" s="199"/>
      <c r="C6" s="196"/>
      <c r="D6" s="1366" t="s">
        <v>100</v>
      </c>
      <c r="E6" s="1366"/>
      <c r="F6" s="1366"/>
      <c r="G6" s="1366"/>
      <c r="H6" s="1366"/>
      <c r="I6" s="1366"/>
      <c r="J6" s="1366"/>
      <c r="K6" s="1363" t="s">
        <v>1558</v>
      </c>
      <c r="L6" s="1364"/>
      <c r="M6" s="1365"/>
      <c r="N6" s="1363" t="s">
        <v>1558</v>
      </c>
      <c r="O6" s="1364"/>
      <c r="P6" s="1365"/>
      <c r="Q6" s="1363" t="s">
        <v>1558</v>
      </c>
      <c r="R6" s="1364"/>
      <c r="S6" s="1365"/>
      <c r="T6" s="1363" t="s">
        <v>1558</v>
      </c>
      <c r="U6" s="1364"/>
      <c r="V6" s="1365"/>
    </row>
    <row r="7" spans="1:35" s="96" customFormat="1" ht="12" customHeight="1">
      <c r="B7" s="199"/>
      <c r="C7" s="196"/>
      <c r="D7" s="1366" t="s">
        <v>101</v>
      </c>
      <c r="E7" s="1366"/>
      <c r="F7" s="1366"/>
      <c r="G7" s="1366"/>
      <c r="H7" s="1366"/>
      <c r="I7" s="1366"/>
      <c r="J7" s="1366"/>
      <c r="K7" s="1363">
        <v>2</v>
      </c>
      <c r="L7" s="1364"/>
      <c r="M7" s="1365"/>
      <c r="N7" s="1363">
        <v>10</v>
      </c>
      <c r="O7" s="1364"/>
      <c r="P7" s="1365"/>
      <c r="Q7" s="1363" t="s">
        <v>1014</v>
      </c>
      <c r="R7" s="1364"/>
      <c r="S7" s="1365"/>
      <c r="T7" s="1363" t="s">
        <v>1558</v>
      </c>
      <c r="U7" s="1364"/>
      <c r="V7" s="1365"/>
    </row>
    <row r="8" spans="1:35" s="96" customFormat="1" ht="12" customHeight="1">
      <c r="B8" s="199"/>
      <c r="C8" s="196"/>
      <c r="D8" s="201" t="s">
        <v>1445</v>
      </c>
      <c r="E8" s="1358" t="s">
        <v>2286</v>
      </c>
      <c r="F8" s="1358"/>
      <c r="G8" s="1358"/>
      <c r="H8" s="1358"/>
      <c r="I8" s="1358"/>
      <c r="J8" s="1359"/>
      <c r="K8" s="1363" t="s">
        <v>1558</v>
      </c>
      <c r="L8" s="1364"/>
      <c r="M8" s="1365"/>
      <c r="N8" s="1363" t="s">
        <v>1558</v>
      </c>
      <c r="O8" s="1364"/>
      <c r="P8" s="1365"/>
      <c r="Q8" s="1360" t="s">
        <v>1558</v>
      </c>
      <c r="R8" s="1361"/>
      <c r="S8" s="1362"/>
      <c r="T8" s="1363" t="s">
        <v>1558</v>
      </c>
      <c r="U8" s="1364"/>
      <c r="V8" s="1365"/>
    </row>
    <row r="9" spans="1:35" s="96" customFormat="1" ht="12" customHeight="1">
      <c r="B9" s="199"/>
      <c r="C9" s="196"/>
      <c r="D9" s="201" t="s">
        <v>1445</v>
      </c>
      <c r="E9" s="1358" t="s">
        <v>2287</v>
      </c>
      <c r="F9" s="1358"/>
      <c r="G9" s="1358"/>
      <c r="H9" s="1358"/>
      <c r="I9" s="1358"/>
      <c r="J9" s="1359"/>
      <c r="K9" s="1360">
        <v>2</v>
      </c>
      <c r="L9" s="1361"/>
      <c r="M9" s="1362"/>
      <c r="N9" s="1360">
        <v>10</v>
      </c>
      <c r="O9" s="1361"/>
      <c r="P9" s="1362"/>
      <c r="Q9" s="1360" t="s">
        <v>1014</v>
      </c>
      <c r="R9" s="1361"/>
      <c r="S9" s="1362"/>
      <c r="T9" s="1363" t="s">
        <v>1558</v>
      </c>
      <c r="U9" s="1364"/>
      <c r="V9" s="1365"/>
    </row>
    <row r="10" spans="1:35" s="96" customFormat="1" ht="12" customHeight="1">
      <c r="B10" s="199"/>
      <c r="C10" s="196"/>
      <c r="D10" s="201"/>
      <c r="E10" s="1358" t="s">
        <v>2288</v>
      </c>
      <c r="F10" s="1358"/>
      <c r="G10" s="1358"/>
      <c r="H10" s="1358"/>
      <c r="I10" s="1358"/>
      <c r="J10" s="1359"/>
      <c r="K10" s="1360" t="s">
        <v>15</v>
      </c>
      <c r="L10" s="1361"/>
      <c r="M10" s="1362"/>
      <c r="N10" s="1360" t="s">
        <v>15</v>
      </c>
      <c r="O10" s="1361"/>
      <c r="P10" s="1362"/>
      <c r="Q10" s="1360" t="s">
        <v>15</v>
      </c>
      <c r="R10" s="1361"/>
      <c r="S10" s="1362"/>
      <c r="T10" s="1363" t="s">
        <v>1558</v>
      </c>
      <c r="U10" s="1364"/>
      <c r="V10" s="1365"/>
    </row>
    <row r="11" spans="1:35" s="96" customFormat="1" ht="12" customHeight="1">
      <c r="B11" s="199"/>
      <c r="C11" s="196"/>
      <c r="D11" s="1366" t="s">
        <v>1462</v>
      </c>
      <c r="E11" s="1366"/>
      <c r="F11" s="1366"/>
      <c r="G11" s="1366"/>
      <c r="H11" s="1366"/>
      <c r="I11" s="1366"/>
      <c r="J11" s="1367"/>
      <c r="K11" s="1363">
        <v>12</v>
      </c>
      <c r="L11" s="1364"/>
      <c r="M11" s="1365"/>
      <c r="N11" s="1363">
        <v>106</v>
      </c>
      <c r="O11" s="1364"/>
      <c r="P11" s="1365"/>
      <c r="Q11" s="1363">
        <v>616800</v>
      </c>
      <c r="R11" s="1364"/>
      <c r="S11" s="1365"/>
      <c r="T11" s="1363" t="s">
        <v>1558</v>
      </c>
      <c r="U11" s="1364"/>
      <c r="V11" s="1365"/>
    </row>
    <row r="12" spans="1:35" s="96" customFormat="1" ht="12" customHeight="1">
      <c r="B12" s="199"/>
      <c r="C12" s="196"/>
      <c r="D12" s="201" t="s">
        <v>1446</v>
      </c>
      <c r="E12" s="1358" t="s">
        <v>2289</v>
      </c>
      <c r="F12" s="1358"/>
      <c r="G12" s="1358"/>
      <c r="H12" s="1358"/>
      <c r="I12" s="1358"/>
      <c r="J12" s="1359"/>
      <c r="K12" s="1360">
        <v>4</v>
      </c>
      <c r="L12" s="1361"/>
      <c r="M12" s="1362"/>
      <c r="N12" s="1360">
        <v>71</v>
      </c>
      <c r="O12" s="1361"/>
      <c r="P12" s="1362"/>
      <c r="Q12" s="1360">
        <v>177500</v>
      </c>
      <c r="R12" s="1361"/>
      <c r="S12" s="1362"/>
      <c r="T12" s="1363" t="s">
        <v>1558</v>
      </c>
      <c r="U12" s="1364"/>
      <c r="V12" s="1365"/>
    </row>
    <row r="13" spans="1:35" s="96" customFormat="1" ht="12" customHeight="1">
      <c r="B13" s="199"/>
      <c r="C13" s="196"/>
      <c r="D13" s="201" t="s">
        <v>1447</v>
      </c>
      <c r="E13" s="1358" t="s">
        <v>2209</v>
      </c>
      <c r="F13" s="1358"/>
      <c r="G13" s="1358"/>
      <c r="H13" s="1358"/>
      <c r="I13" s="1358"/>
      <c r="J13" s="1359"/>
      <c r="K13" s="1360">
        <v>8</v>
      </c>
      <c r="L13" s="1361"/>
      <c r="M13" s="1362"/>
      <c r="N13" s="1360">
        <v>35</v>
      </c>
      <c r="O13" s="1361"/>
      <c r="P13" s="1362"/>
      <c r="Q13" s="1360">
        <v>439300</v>
      </c>
      <c r="R13" s="1361"/>
      <c r="S13" s="1362"/>
      <c r="T13" s="1363" t="s">
        <v>1558</v>
      </c>
      <c r="U13" s="1364"/>
      <c r="V13" s="1365"/>
    </row>
    <row r="14" spans="1:35" s="96" customFormat="1" ht="12" customHeight="1">
      <c r="B14" s="199"/>
      <c r="C14" s="196"/>
      <c r="D14" s="1366" t="s">
        <v>2210</v>
      </c>
      <c r="E14" s="1366"/>
      <c r="F14" s="1366"/>
      <c r="G14" s="1366"/>
      <c r="H14" s="1366"/>
      <c r="I14" s="1366"/>
      <c r="J14" s="1367"/>
      <c r="K14" s="1363">
        <v>12</v>
      </c>
      <c r="L14" s="1364"/>
      <c r="M14" s="1365"/>
      <c r="N14" s="1363">
        <v>58</v>
      </c>
      <c r="O14" s="1364"/>
      <c r="P14" s="1365"/>
      <c r="Q14" s="1363">
        <v>516900</v>
      </c>
      <c r="R14" s="1364"/>
      <c r="S14" s="1365"/>
      <c r="T14" s="1363" t="s">
        <v>1558</v>
      </c>
      <c r="U14" s="1364"/>
      <c r="V14" s="1365"/>
    </row>
    <row r="15" spans="1:35" s="96" customFormat="1" ht="12" customHeight="1">
      <c r="B15" s="199"/>
      <c r="C15" s="196"/>
      <c r="D15" s="201" t="s">
        <v>1448</v>
      </c>
      <c r="E15" s="1358" t="s">
        <v>2211</v>
      </c>
      <c r="F15" s="1358"/>
      <c r="G15" s="1358"/>
      <c r="H15" s="1358"/>
      <c r="I15" s="1358"/>
      <c r="J15" s="1359"/>
      <c r="K15" s="1360">
        <v>7</v>
      </c>
      <c r="L15" s="1361"/>
      <c r="M15" s="1362"/>
      <c r="N15" s="1360">
        <v>38</v>
      </c>
      <c r="O15" s="1361"/>
      <c r="P15" s="1362"/>
      <c r="Q15" s="1360">
        <v>457600</v>
      </c>
      <c r="R15" s="1361"/>
      <c r="S15" s="1362"/>
      <c r="T15" s="1363" t="s">
        <v>1558</v>
      </c>
      <c r="U15" s="1364"/>
      <c r="V15" s="1365"/>
    </row>
    <row r="16" spans="1:35" s="96" customFormat="1" ht="12" customHeight="1">
      <c r="B16" s="199"/>
      <c r="C16" s="196"/>
      <c r="D16" s="196"/>
      <c r="E16" s="1358" t="s">
        <v>1792</v>
      </c>
      <c r="F16" s="1358"/>
      <c r="G16" s="1358"/>
      <c r="H16" s="1358"/>
      <c r="I16" s="1358"/>
      <c r="J16" s="1359"/>
      <c r="K16" s="1360">
        <v>1</v>
      </c>
      <c r="L16" s="1361"/>
      <c r="M16" s="1362"/>
      <c r="N16" s="1360">
        <v>5</v>
      </c>
      <c r="O16" s="1361"/>
      <c r="P16" s="1362"/>
      <c r="Q16" s="1360" t="s">
        <v>1014</v>
      </c>
      <c r="R16" s="1361"/>
      <c r="S16" s="1362"/>
      <c r="T16" s="1363" t="s">
        <v>1558</v>
      </c>
      <c r="U16" s="1364"/>
      <c r="V16" s="1365"/>
    </row>
    <row r="17" spans="2:26" s="96" customFormat="1" ht="12" customHeight="1">
      <c r="B17" s="199"/>
      <c r="C17" s="196"/>
      <c r="D17" s="196"/>
      <c r="E17" s="1358" t="s">
        <v>2290</v>
      </c>
      <c r="F17" s="1358"/>
      <c r="G17" s="1358"/>
      <c r="H17" s="1358"/>
      <c r="I17" s="1358"/>
      <c r="J17" s="1359"/>
      <c r="K17" s="1360" t="s">
        <v>15</v>
      </c>
      <c r="L17" s="1361"/>
      <c r="M17" s="1362"/>
      <c r="N17" s="1360" t="s">
        <v>15</v>
      </c>
      <c r="O17" s="1361"/>
      <c r="P17" s="1362"/>
      <c r="Q17" s="1360" t="s">
        <v>15</v>
      </c>
      <c r="R17" s="1361"/>
      <c r="S17" s="1362"/>
      <c r="T17" s="1363" t="s">
        <v>1558</v>
      </c>
      <c r="U17" s="1364"/>
      <c r="V17" s="1365"/>
    </row>
    <row r="18" spans="2:26" s="96" customFormat="1" ht="12" customHeight="1">
      <c r="B18" s="199"/>
      <c r="C18" s="196"/>
      <c r="D18" s="196"/>
      <c r="E18" s="1358" t="s">
        <v>2291</v>
      </c>
      <c r="F18" s="1358"/>
      <c r="G18" s="1358"/>
      <c r="H18" s="1358"/>
      <c r="I18" s="1358"/>
      <c r="J18" s="1359"/>
      <c r="K18" s="1360">
        <v>3</v>
      </c>
      <c r="L18" s="1361"/>
      <c r="M18" s="1362"/>
      <c r="N18" s="1360">
        <v>11</v>
      </c>
      <c r="O18" s="1361"/>
      <c r="P18" s="1362"/>
      <c r="Q18" s="1360" t="s">
        <v>1014</v>
      </c>
      <c r="R18" s="1361"/>
      <c r="S18" s="1362"/>
      <c r="T18" s="1363" t="s">
        <v>1558</v>
      </c>
      <c r="U18" s="1364"/>
      <c r="V18" s="1365"/>
    </row>
    <row r="19" spans="2:26" s="96" customFormat="1" ht="12" customHeight="1">
      <c r="B19" s="199"/>
      <c r="C19" s="196"/>
      <c r="D19" s="196"/>
      <c r="E19" s="1358" t="s">
        <v>2292</v>
      </c>
      <c r="F19" s="1358"/>
      <c r="G19" s="1358"/>
      <c r="H19" s="1358"/>
      <c r="I19" s="1358"/>
      <c r="J19" s="1359"/>
      <c r="K19" s="1360" t="s">
        <v>15</v>
      </c>
      <c r="L19" s="1361"/>
      <c r="M19" s="1362"/>
      <c r="N19" s="1360" t="s">
        <v>15</v>
      </c>
      <c r="O19" s="1361"/>
      <c r="P19" s="1362"/>
      <c r="Q19" s="1360" t="s">
        <v>15</v>
      </c>
      <c r="R19" s="1361"/>
      <c r="S19" s="1362"/>
      <c r="T19" s="1363" t="s">
        <v>1558</v>
      </c>
      <c r="U19" s="1364"/>
      <c r="V19" s="1365"/>
    </row>
    <row r="20" spans="2:26" s="96" customFormat="1" ht="12" customHeight="1">
      <c r="B20" s="199"/>
      <c r="C20" s="196"/>
      <c r="D20" s="196"/>
      <c r="E20" s="1358" t="s">
        <v>192</v>
      </c>
      <c r="F20" s="1358"/>
      <c r="G20" s="1358"/>
      <c r="H20" s="1358"/>
      <c r="I20" s="1358"/>
      <c r="J20" s="1359"/>
      <c r="K20" s="1360">
        <v>1</v>
      </c>
      <c r="L20" s="1361"/>
      <c r="M20" s="1362"/>
      <c r="N20" s="1360">
        <v>4</v>
      </c>
      <c r="O20" s="1361"/>
      <c r="P20" s="1362"/>
      <c r="Q20" s="1360" t="s">
        <v>1014</v>
      </c>
      <c r="R20" s="1361"/>
      <c r="S20" s="1362"/>
      <c r="T20" s="1363" t="s">
        <v>1558</v>
      </c>
      <c r="U20" s="1364"/>
      <c r="V20" s="1365"/>
    </row>
    <row r="21" spans="2:26" s="96" customFormat="1" ht="12" customHeight="1">
      <c r="B21" s="199"/>
      <c r="C21" s="196"/>
      <c r="D21" s="1366" t="s">
        <v>316</v>
      </c>
      <c r="E21" s="1366"/>
      <c r="F21" s="1366"/>
      <c r="G21" s="1366"/>
      <c r="H21" s="1366"/>
      <c r="I21" s="1366"/>
      <c r="J21" s="1367"/>
      <c r="K21" s="1363">
        <v>17</v>
      </c>
      <c r="L21" s="1364"/>
      <c r="M21" s="1365"/>
      <c r="N21" s="1363">
        <v>130</v>
      </c>
      <c r="O21" s="1364"/>
      <c r="P21" s="1365"/>
      <c r="Q21" s="1363">
        <v>686600</v>
      </c>
      <c r="R21" s="1364"/>
      <c r="S21" s="1365"/>
      <c r="T21" s="1363" t="s">
        <v>1558</v>
      </c>
      <c r="U21" s="1364"/>
      <c r="V21" s="1365"/>
    </row>
    <row r="22" spans="2:26" s="96" customFormat="1" ht="12" customHeight="1">
      <c r="B22" s="199"/>
      <c r="C22" s="196"/>
      <c r="D22" s="196"/>
      <c r="E22" s="1358" t="s">
        <v>2293</v>
      </c>
      <c r="F22" s="1358"/>
      <c r="G22" s="1358"/>
      <c r="H22" s="1358"/>
      <c r="I22" s="1358"/>
      <c r="J22" s="1359"/>
      <c r="K22" s="1360">
        <v>6</v>
      </c>
      <c r="L22" s="1361"/>
      <c r="M22" s="1362"/>
      <c r="N22" s="1360">
        <v>26</v>
      </c>
      <c r="O22" s="1361"/>
      <c r="P22" s="1362"/>
      <c r="Q22" s="1360" t="s">
        <v>1014</v>
      </c>
      <c r="R22" s="1361"/>
      <c r="S22" s="1362"/>
      <c r="T22" s="1363" t="s">
        <v>1558</v>
      </c>
      <c r="U22" s="1364"/>
      <c r="V22" s="1365"/>
    </row>
    <row r="23" spans="2:26" s="96" customFormat="1" ht="12" customHeight="1">
      <c r="B23" s="199"/>
      <c r="C23" s="196"/>
      <c r="D23" s="196"/>
      <c r="E23" s="1358" t="s">
        <v>193</v>
      </c>
      <c r="F23" s="1358"/>
      <c r="G23" s="1358"/>
      <c r="H23" s="1358"/>
      <c r="I23" s="1358"/>
      <c r="J23" s="1359"/>
      <c r="K23" s="1360">
        <v>4</v>
      </c>
      <c r="L23" s="1361"/>
      <c r="M23" s="1362"/>
      <c r="N23" s="1360">
        <v>13</v>
      </c>
      <c r="O23" s="1361"/>
      <c r="P23" s="1362"/>
      <c r="Q23" s="1360" t="s">
        <v>1014</v>
      </c>
      <c r="R23" s="1361"/>
      <c r="S23" s="1362"/>
      <c r="T23" s="1363" t="s">
        <v>1558</v>
      </c>
      <c r="U23" s="1364"/>
      <c r="V23" s="1365"/>
    </row>
    <row r="24" spans="2:26" s="96" customFormat="1" ht="12" customHeight="1">
      <c r="B24" s="199"/>
      <c r="C24" s="196"/>
      <c r="D24" s="196"/>
      <c r="E24" s="1358" t="s">
        <v>194</v>
      </c>
      <c r="F24" s="1358"/>
      <c r="G24" s="1358"/>
      <c r="H24" s="1358"/>
      <c r="I24" s="1358"/>
      <c r="J24" s="1359"/>
      <c r="K24" s="1360">
        <v>6</v>
      </c>
      <c r="L24" s="1361"/>
      <c r="M24" s="1362"/>
      <c r="N24" s="1360">
        <v>34</v>
      </c>
      <c r="O24" s="1361"/>
      <c r="P24" s="1362"/>
      <c r="Q24" s="1360">
        <v>97600</v>
      </c>
      <c r="R24" s="1361"/>
      <c r="S24" s="1362"/>
      <c r="T24" s="1363" t="s">
        <v>1558</v>
      </c>
      <c r="U24" s="1364"/>
      <c r="V24" s="1365"/>
    </row>
    <row r="25" spans="2:26" s="96" customFormat="1" ht="12" customHeight="1">
      <c r="B25" s="199"/>
      <c r="C25" s="196"/>
      <c r="D25" s="196"/>
      <c r="E25" s="1358" t="s">
        <v>195</v>
      </c>
      <c r="F25" s="1358"/>
      <c r="G25" s="1358"/>
      <c r="H25" s="1358"/>
      <c r="I25" s="1358"/>
      <c r="J25" s="1359"/>
      <c r="K25" s="1360">
        <v>1</v>
      </c>
      <c r="L25" s="1361"/>
      <c r="M25" s="1362"/>
      <c r="N25" s="1360">
        <v>57</v>
      </c>
      <c r="O25" s="1361"/>
      <c r="P25" s="1362"/>
      <c r="Q25" s="1360" t="s">
        <v>1014</v>
      </c>
      <c r="R25" s="1361"/>
      <c r="S25" s="1362"/>
      <c r="T25" s="1363" t="s">
        <v>1558</v>
      </c>
      <c r="U25" s="1364"/>
      <c r="V25" s="1365"/>
    </row>
    <row r="26" spans="2:26" s="96" customFormat="1" ht="12" customHeight="1">
      <c r="B26" s="199"/>
      <c r="C26" s="196"/>
      <c r="D26" s="1366" t="s">
        <v>1847</v>
      </c>
      <c r="E26" s="1366"/>
      <c r="F26" s="1366"/>
      <c r="G26" s="1366"/>
      <c r="H26" s="1366"/>
      <c r="I26" s="1366"/>
      <c r="J26" s="1367"/>
      <c r="K26" s="1363">
        <v>11</v>
      </c>
      <c r="L26" s="1364"/>
      <c r="M26" s="1365"/>
      <c r="N26" s="1363">
        <v>51</v>
      </c>
      <c r="O26" s="1364"/>
      <c r="P26" s="1365"/>
      <c r="Q26" s="1363" t="s">
        <v>1014</v>
      </c>
      <c r="R26" s="1364"/>
      <c r="S26" s="1365"/>
      <c r="T26" s="1363" t="s">
        <v>1558</v>
      </c>
      <c r="U26" s="1364"/>
      <c r="V26" s="1365"/>
      <c r="Z26" s="187"/>
    </row>
    <row r="27" spans="2:26" s="96" customFormat="1" ht="12" customHeight="1">
      <c r="B27" s="199"/>
      <c r="C27" s="196"/>
      <c r="D27" s="196"/>
      <c r="E27" s="1358" t="s">
        <v>196</v>
      </c>
      <c r="F27" s="1358"/>
      <c r="G27" s="1358"/>
      <c r="H27" s="1358"/>
      <c r="I27" s="1358"/>
      <c r="J27" s="1359"/>
      <c r="K27" s="1360">
        <v>1</v>
      </c>
      <c r="L27" s="1361"/>
      <c r="M27" s="1362"/>
      <c r="N27" s="1360">
        <v>5</v>
      </c>
      <c r="O27" s="1361"/>
      <c r="P27" s="1362"/>
      <c r="Q27" s="1360" t="s">
        <v>1014</v>
      </c>
      <c r="R27" s="1361"/>
      <c r="S27" s="1362"/>
      <c r="T27" s="1363" t="s">
        <v>1558</v>
      </c>
      <c r="U27" s="1364"/>
      <c r="V27" s="1365"/>
    </row>
    <row r="28" spans="2:26" s="96" customFormat="1" ht="12" customHeight="1">
      <c r="B28" s="199"/>
      <c r="C28" s="196"/>
      <c r="D28" s="196"/>
      <c r="E28" s="1358" t="s">
        <v>197</v>
      </c>
      <c r="F28" s="1358"/>
      <c r="G28" s="1358"/>
      <c r="H28" s="1358"/>
      <c r="I28" s="1358"/>
      <c r="J28" s="1359"/>
      <c r="K28" s="1360">
        <v>4</v>
      </c>
      <c r="L28" s="1361"/>
      <c r="M28" s="1362"/>
      <c r="N28" s="1360">
        <v>19</v>
      </c>
      <c r="O28" s="1361"/>
      <c r="P28" s="1362"/>
      <c r="Q28" s="1360">
        <v>157900</v>
      </c>
      <c r="R28" s="1361"/>
      <c r="S28" s="1362"/>
      <c r="T28" s="1363" t="s">
        <v>1558</v>
      </c>
      <c r="U28" s="1364"/>
      <c r="V28" s="1365"/>
    </row>
    <row r="29" spans="2:26" s="96" customFormat="1" ht="12" customHeight="1">
      <c r="B29" s="199"/>
      <c r="C29" s="196"/>
      <c r="D29" s="196"/>
      <c r="E29" s="1358" t="s">
        <v>2294</v>
      </c>
      <c r="F29" s="1358"/>
      <c r="G29" s="1358"/>
      <c r="H29" s="1358"/>
      <c r="I29" s="1358"/>
      <c r="J29" s="1359"/>
      <c r="K29" s="1360">
        <v>1</v>
      </c>
      <c r="L29" s="1361"/>
      <c r="M29" s="1362"/>
      <c r="N29" s="1360">
        <v>15</v>
      </c>
      <c r="O29" s="1361"/>
      <c r="P29" s="1362"/>
      <c r="Q29" s="1360" t="s">
        <v>1014</v>
      </c>
      <c r="R29" s="1361"/>
      <c r="S29" s="1362"/>
      <c r="T29" s="1360" t="s">
        <v>15</v>
      </c>
      <c r="U29" s="1361"/>
      <c r="V29" s="1362"/>
    </row>
    <row r="30" spans="2:26" s="96" customFormat="1" ht="12" customHeight="1">
      <c r="B30" s="199"/>
      <c r="C30" s="196"/>
      <c r="D30" s="196"/>
      <c r="E30" s="1358" t="s">
        <v>198</v>
      </c>
      <c r="F30" s="1358"/>
      <c r="G30" s="1358"/>
      <c r="H30" s="1358"/>
      <c r="I30" s="1358"/>
      <c r="J30" s="1359"/>
      <c r="K30" s="1360">
        <v>5</v>
      </c>
      <c r="L30" s="1361"/>
      <c r="M30" s="1362"/>
      <c r="N30" s="1360">
        <v>12</v>
      </c>
      <c r="O30" s="1361"/>
      <c r="P30" s="1362"/>
      <c r="Q30" s="1360">
        <v>48100</v>
      </c>
      <c r="R30" s="1361"/>
      <c r="S30" s="1362"/>
      <c r="T30" s="1363" t="s">
        <v>1558</v>
      </c>
      <c r="U30" s="1364"/>
      <c r="V30" s="1365"/>
    </row>
    <row r="31" spans="2:26" s="96" customFormat="1" ht="6.75" customHeight="1">
      <c r="B31" s="199"/>
      <c r="C31" s="196"/>
      <c r="D31" s="196"/>
      <c r="E31" s="1272"/>
      <c r="F31" s="1272"/>
      <c r="G31" s="1272"/>
      <c r="H31" s="1272"/>
      <c r="I31" s="1272"/>
      <c r="J31" s="1273"/>
      <c r="K31" s="1363"/>
      <c r="L31" s="1364"/>
      <c r="M31" s="1365"/>
      <c r="N31" s="1363"/>
      <c r="O31" s="1364"/>
      <c r="P31" s="1365"/>
      <c r="Q31" s="1360"/>
      <c r="R31" s="1361"/>
      <c r="S31" s="1362"/>
      <c r="T31" s="1363"/>
      <c r="U31" s="1364"/>
      <c r="V31" s="1365"/>
    </row>
    <row r="32" spans="2:26" s="96" customFormat="1" ht="12" customHeight="1">
      <c r="B32" s="199"/>
      <c r="C32" s="1371" t="s">
        <v>1514</v>
      </c>
      <c r="D32" s="1371"/>
      <c r="E32" s="1371"/>
      <c r="F32" s="1371"/>
      <c r="G32" s="1371"/>
      <c r="H32" s="1371"/>
      <c r="I32" s="1371"/>
      <c r="J32" s="1372"/>
      <c r="K32" s="1363">
        <v>245</v>
      </c>
      <c r="L32" s="1364"/>
      <c r="M32" s="1365"/>
      <c r="N32" s="1363">
        <v>1852</v>
      </c>
      <c r="O32" s="1364"/>
      <c r="P32" s="1365"/>
      <c r="Q32" s="1363">
        <v>2808400</v>
      </c>
      <c r="R32" s="1364"/>
      <c r="S32" s="1365"/>
      <c r="T32" s="1373">
        <v>40214</v>
      </c>
      <c r="U32" s="1374"/>
      <c r="V32" s="1375"/>
    </row>
    <row r="33" spans="2:23" s="96" customFormat="1" ht="12" customHeight="1">
      <c r="B33" s="199"/>
      <c r="C33" s="196"/>
      <c r="D33" s="1366" t="s">
        <v>100</v>
      </c>
      <c r="E33" s="1366"/>
      <c r="F33" s="1366"/>
      <c r="G33" s="1366"/>
      <c r="H33" s="1366"/>
      <c r="I33" s="1366"/>
      <c r="J33" s="1367"/>
      <c r="K33" s="1363">
        <v>1</v>
      </c>
      <c r="L33" s="1364"/>
      <c r="M33" s="1365"/>
      <c r="N33" s="1363">
        <v>251</v>
      </c>
      <c r="O33" s="1364"/>
      <c r="P33" s="1365"/>
      <c r="Q33" s="1363" t="s">
        <v>1014</v>
      </c>
      <c r="R33" s="1364"/>
      <c r="S33" s="1365"/>
      <c r="T33" s="1363" t="s">
        <v>1014</v>
      </c>
      <c r="U33" s="1364"/>
      <c r="V33" s="1365"/>
      <c r="W33" s="187"/>
    </row>
    <row r="34" spans="2:23" s="96" customFormat="1" ht="12" customHeight="1">
      <c r="B34" s="199"/>
      <c r="C34" s="196"/>
      <c r="D34" s="200"/>
      <c r="E34" s="1358" t="s">
        <v>557</v>
      </c>
      <c r="F34" s="1358"/>
      <c r="G34" s="1358"/>
      <c r="H34" s="1358"/>
      <c r="I34" s="1358"/>
      <c r="J34" s="1359"/>
      <c r="K34" s="1360">
        <v>1</v>
      </c>
      <c r="L34" s="1361"/>
      <c r="M34" s="1362"/>
      <c r="N34" s="1360">
        <v>251</v>
      </c>
      <c r="O34" s="1361"/>
      <c r="P34" s="1362"/>
      <c r="Q34" s="1360" t="s">
        <v>1014</v>
      </c>
      <c r="R34" s="1361"/>
      <c r="S34" s="1362"/>
      <c r="T34" s="1360" t="s">
        <v>1014</v>
      </c>
      <c r="U34" s="1361"/>
      <c r="V34" s="1362"/>
    </row>
    <row r="35" spans="2:23" s="96" customFormat="1" ht="12" customHeight="1">
      <c r="B35" s="199"/>
      <c r="C35" s="196"/>
      <c r="D35" s="200"/>
      <c r="E35" s="1358" t="s">
        <v>1253</v>
      </c>
      <c r="F35" s="1358"/>
      <c r="G35" s="1358"/>
      <c r="H35" s="1358"/>
      <c r="I35" s="1358"/>
      <c r="J35" s="1359"/>
      <c r="K35" s="1360" t="s">
        <v>15</v>
      </c>
      <c r="L35" s="1361"/>
      <c r="M35" s="1362"/>
      <c r="N35" s="1360" t="s">
        <v>15</v>
      </c>
      <c r="O35" s="1361"/>
      <c r="P35" s="1362"/>
      <c r="Q35" s="1360" t="s">
        <v>15</v>
      </c>
      <c r="R35" s="1361"/>
      <c r="S35" s="1362"/>
      <c r="T35" s="1360" t="s">
        <v>15</v>
      </c>
      <c r="U35" s="1361"/>
      <c r="V35" s="1362"/>
    </row>
    <row r="36" spans="2:23" s="96" customFormat="1" ht="12" customHeight="1">
      <c r="B36" s="199"/>
      <c r="C36" s="196"/>
      <c r="D36" s="1366" t="s">
        <v>199</v>
      </c>
      <c r="E36" s="1366"/>
      <c r="F36" s="1366"/>
      <c r="G36" s="1366"/>
      <c r="H36" s="1366"/>
      <c r="I36" s="1366"/>
      <c r="J36" s="1367"/>
      <c r="K36" s="1363">
        <v>20</v>
      </c>
      <c r="L36" s="1364"/>
      <c r="M36" s="1365"/>
      <c r="N36" s="1363">
        <v>62</v>
      </c>
      <c r="O36" s="1364"/>
      <c r="P36" s="1365"/>
      <c r="Q36" s="1363">
        <v>86000</v>
      </c>
      <c r="R36" s="1364"/>
      <c r="S36" s="1365"/>
      <c r="T36" s="1363">
        <v>2620</v>
      </c>
      <c r="U36" s="1364"/>
      <c r="V36" s="1365"/>
    </row>
    <row r="37" spans="2:23" s="96" customFormat="1" ht="12" customHeight="1">
      <c r="B37" s="199"/>
      <c r="C37" s="196"/>
      <c r="D37" s="196"/>
      <c r="E37" s="1358" t="s">
        <v>200</v>
      </c>
      <c r="F37" s="1358"/>
      <c r="G37" s="1358"/>
      <c r="H37" s="1358"/>
      <c r="I37" s="1358"/>
      <c r="J37" s="1359"/>
      <c r="K37" s="1360">
        <v>4</v>
      </c>
      <c r="L37" s="1361"/>
      <c r="M37" s="1362"/>
      <c r="N37" s="1360">
        <v>7</v>
      </c>
      <c r="O37" s="1361"/>
      <c r="P37" s="1362"/>
      <c r="Q37" s="1360">
        <v>3000</v>
      </c>
      <c r="R37" s="1361"/>
      <c r="S37" s="1362"/>
      <c r="T37" s="1360">
        <v>168</v>
      </c>
      <c r="U37" s="1361"/>
      <c r="V37" s="1362"/>
    </row>
    <row r="38" spans="2:23" s="96" customFormat="1" ht="12" customHeight="1">
      <c r="B38" s="199"/>
      <c r="C38" s="196"/>
      <c r="D38" s="196"/>
      <c r="E38" s="1358" t="s">
        <v>201</v>
      </c>
      <c r="F38" s="1358"/>
      <c r="G38" s="1358"/>
      <c r="H38" s="1358"/>
      <c r="I38" s="1358"/>
      <c r="J38" s="1359"/>
      <c r="K38" s="1360">
        <v>5</v>
      </c>
      <c r="L38" s="1361"/>
      <c r="M38" s="1362"/>
      <c r="N38" s="1360">
        <v>20</v>
      </c>
      <c r="O38" s="1361"/>
      <c r="P38" s="1362"/>
      <c r="Q38" s="1360">
        <v>15800</v>
      </c>
      <c r="R38" s="1361"/>
      <c r="S38" s="1362"/>
      <c r="T38" s="1360">
        <v>660</v>
      </c>
      <c r="U38" s="1361"/>
      <c r="V38" s="1362"/>
    </row>
    <row r="39" spans="2:23" s="96" customFormat="1" ht="12" customHeight="1">
      <c r="B39" s="199"/>
      <c r="C39" s="196"/>
      <c r="D39" s="196"/>
      <c r="E39" s="1358" t="s">
        <v>202</v>
      </c>
      <c r="F39" s="1358"/>
      <c r="G39" s="1358"/>
      <c r="H39" s="1358"/>
      <c r="I39" s="1358"/>
      <c r="J39" s="1359"/>
      <c r="K39" s="1360">
        <v>6</v>
      </c>
      <c r="L39" s="1361"/>
      <c r="M39" s="1362"/>
      <c r="N39" s="1360">
        <v>18</v>
      </c>
      <c r="O39" s="1361"/>
      <c r="P39" s="1362"/>
      <c r="Q39" s="1360">
        <v>48700</v>
      </c>
      <c r="R39" s="1361"/>
      <c r="S39" s="1362"/>
      <c r="T39" s="1360">
        <v>1088</v>
      </c>
      <c r="U39" s="1361"/>
      <c r="V39" s="1362"/>
    </row>
    <row r="40" spans="2:23" s="96" customFormat="1" ht="12" customHeight="1">
      <c r="B40" s="199"/>
      <c r="C40" s="196"/>
      <c r="D40" s="196"/>
      <c r="E40" s="1358" t="s">
        <v>258</v>
      </c>
      <c r="F40" s="1358"/>
      <c r="G40" s="1358"/>
      <c r="H40" s="1358"/>
      <c r="I40" s="1358"/>
      <c r="J40" s="1359"/>
      <c r="K40" s="1360">
        <v>1</v>
      </c>
      <c r="L40" s="1361"/>
      <c r="M40" s="1362"/>
      <c r="N40" s="1360">
        <v>7</v>
      </c>
      <c r="O40" s="1361"/>
      <c r="P40" s="1362"/>
      <c r="Q40" s="1360" t="s">
        <v>1014</v>
      </c>
      <c r="R40" s="1361"/>
      <c r="S40" s="1362"/>
      <c r="T40" s="1360" t="s">
        <v>1014</v>
      </c>
      <c r="U40" s="1361"/>
      <c r="V40" s="1362"/>
    </row>
    <row r="41" spans="2:23" s="96" customFormat="1" ht="12" customHeight="1">
      <c r="B41" s="199"/>
      <c r="C41" s="196"/>
      <c r="D41" s="196"/>
      <c r="E41" s="1358" t="s">
        <v>259</v>
      </c>
      <c r="F41" s="1358"/>
      <c r="G41" s="1358"/>
      <c r="H41" s="1358"/>
      <c r="I41" s="1358"/>
      <c r="J41" s="1359"/>
      <c r="K41" s="1360">
        <v>4</v>
      </c>
      <c r="L41" s="1361"/>
      <c r="M41" s="1362"/>
      <c r="N41" s="1360">
        <v>10</v>
      </c>
      <c r="O41" s="1361"/>
      <c r="P41" s="1362"/>
      <c r="Q41" s="1360" t="s">
        <v>1014</v>
      </c>
      <c r="R41" s="1361"/>
      <c r="S41" s="1362"/>
      <c r="T41" s="1360" t="s">
        <v>1014</v>
      </c>
      <c r="U41" s="1361"/>
      <c r="V41" s="1362"/>
    </row>
    <row r="42" spans="2:23" s="96" customFormat="1" ht="12" customHeight="1">
      <c r="B42" s="199"/>
      <c r="C42" s="196"/>
      <c r="D42" s="1366" t="s">
        <v>1462</v>
      </c>
      <c r="E42" s="1366"/>
      <c r="F42" s="1366"/>
      <c r="G42" s="1366"/>
      <c r="H42" s="1366"/>
      <c r="I42" s="1366"/>
      <c r="J42" s="1367"/>
      <c r="K42" s="1363">
        <v>71</v>
      </c>
      <c r="L42" s="1364"/>
      <c r="M42" s="1365"/>
      <c r="N42" s="1363">
        <v>618</v>
      </c>
      <c r="O42" s="1364"/>
      <c r="P42" s="1365"/>
      <c r="Q42" s="1363">
        <v>737700</v>
      </c>
      <c r="R42" s="1364"/>
      <c r="S42" s="1365"/>
      <c r="T42" s="1363">
        <v>11022</v>
      </c>
      <c r="U42" s="1364"/>
      <c r="V42" s="1365"/>
    </row>
    <row r="43" spans="2:23" s="96" customFormat="1" ht="12" customHeight="1">
      <c r="B43" s="199"/>
      <c r="C43" s="196"/>
      <c r="D43" s="196"/>
      <c r="E43" s="1358" t="s">
        <v>260</v>
      </c>
      <c r="F43" s="1358"/>
      <c r="G43" s="1358"/>
      <c r="H43" s="1358"/>
      <c r="I43" s="1358"/>
      <c r="J43" s="1359"/>
      <c r="K43" s="1360">
        <v>8</v>
      </c>
      <c r="L43" s="1361"/>
      <c r="M43" s="1362"/>
      <c r="N43" s="1360">
        <v>225</v>
      </c>
      <c r="O43" s="1361"/>
      <c r="P43" s="1362"/>
      <c r="Q43" s="1360">
        <v>418000</v>
      </c>
      <c r="R43" s="1361"/>
      <c r="S43" s="1362"/>
      <c r="T43" s="1360">
        <v>6997</v>
      </c>
      <c r="U43" s="1361"/>
      <c r="V43" s="1362"/>
    </row>
    <row r="44" spans="2:23" s="96" customFormat="1" ht="12" customHeight="1">
      <c r="B44" s="199"/>
      <c r="C44" s="196"/>
      <c r="D44" s="196"/>
      <c r="E44" s="1358" t="s">
        <v>264</v>
      </c>
      <c r="F44" s="1358"/>
      <c r="G44" s="1358"/>
      <c r="H44" s="1358"/>
      <c r="I44" s="1358"/>
      <c r="J44" s="1359"/>
      <c r="K44" s="1360">
        <v>2</v>
      </c>
      <c r="L44" s="1361"/>
      <c r="M44" s="1362"/>
      <c r="N44" s="1360">
        <v>6</v>
      </c>
      <c r="O44" s="1361"/>
      <c r="P44" s="1362"/>
      <c r="Q44" s="1360" t="s">
        <v>1014</v>
      </c>
      <c r="R44" s="1361"/>
      <c r="S44" s="1362"/>
      <c r="T44" s="1360" t="s">
        <v>1014</v>
      </c>
      <c r="U44" s="1361"/>
      <c r="V44" s="1362"/>
    </row>
    <row r="45" spans="2:23" s="96" customFormat="1" ht="12" customHeight="1">
      <c r="B45" s="199"/>
      <c r="C45" s="196"/>
      <c r="D45" s="196"/>
      <c r="E45" s="1358" t="s">
        <v>262</v>
      </c>
      <c r="F45" s="1358"/>
      <c r="G45" s="1358"/>
      <c r="H45" s="1358"/>
      <c r="I45" s="1358"/>
      <c r="J45" s="1359"/>
      <c r="K45" s="1360">
        <v>3</v>
      </c>
      <c r="L45" s="1361"/>
      <c r="M45" s="1362"/>
      <c r="N45" s="1360">
        <v>9</v>
      </c>
      <c r="O45" s="1361"/>
      <c r="P45" s="1362"/>
      <c r="Q45" s="1360" t="s">
        <v>1014</v>
      </c>
      <c r="R45" s="1361"/>
      <c r="S45" s="1362"/>
      <c r="T45" s="1360" t="s">
        <v>1014</v>
      </c>
      <c r="U45" s="1361"/>
      <c r="V45" s="1362"/>
    </row>
    <row r="46" spans="2:23" s="96" customFormat="1" ht="12" customHeight="1">
      <c r="B46" s="199"/>
      <c r="C46" s="196"/>
      <c r="D46" s="196"/>
      <c r="E46" s="1358" t="s">
        <v>263</v>
      </c>
      <c r="F46" s="1358"/>
      <c r="G46" s="1358"/>
      <c r="H46" s="1358"/>
      <c r="I46" s="1358"/>
      <c r="J46" s="1359"/>
      <c r="K46" s="1360">
        <v>3</v>
      </c>
      <c r="L46" s="1361"/>
      <c r="M46" s="1362"/>
      <c r="N46" s="1360">
        <v>7</v>
      </c>
      <c r="O46" s="1361"/>
      <c r="P46" s="1362"/>
      <c r="Q46" s="1360" t="s">
        <v>1014</v>
      </c>
      <c r="R46" s="1361"/>
      <c r="S46" s="1362"/>
      <c r="T46" s="1360" t="s">
        <v>1014</v>
      </c>
      <c r="U46" s="1361"/>
      <c r="V46" s="1362"/>
    </row>
    <row r="47" spans="2:23" s="96" customFormat="1" ht="12" customHeight="1">
      <c r="B47" s="199"/>
      <c r="C47" s="196"/>
      <c r="D47" s="196"/>
      <c r="E47" s="1358" t="s">
        <v>261</v>
      </c>
      <c r="F47" s="1358"/>
      <c r="G47" s="1358"/>
      <c r="H47" s="1358"/>
      <c r="I47" s="1358"/>
      <c r="J47" s="1359"/>
      <c r="K47" s="1360">
        <v>13</v>
      </c>
      <c r="L47" s="1361"/>
      <c r="M47" s="1362"/>
      <c r="N47" s="1360">
        <v>26</v>
      </c>
      <c r="O47" s="1361"/>
      <c r="P47" s="1362"/>
      <c r="Q47" s="1360">
        <v>21300</v>
      </c>
      <c r="R47" s="1361"/>
      <c r="S47" s="1362"/>
      <c r="T47" s="1360">
        <v>569</v>
      </c>
      <c r="U47" s="1361"/>
      <c r="V47" s="1362"/>
    </row>
    <row r="48" spans="2:23" s="96" customFormat="1" ht="12" customHeight="1">
      <c r="B48" s="199"/>
      <c r="C48" s="196"/>
      <c r="D48" s="196"/>
      <c r="E48" s="1358" t="s">
        <v>265</v>
      </c>
      <c r="F48" s="1358"/>
      <c r="G48" s="1358"/>
      <c r="H48" s="1358"/>
      <c r="I48" s="1358"/>
      <c r="J48" s="1359"/>
      <c r="K48" s="1360">
        <v>14</v>
      </c>
      <c r="L48" s="1361"/>
      <c r="M48" s="1362"/>
      <c r="N48" s="1360">
        <v>93</v>
      </c>
      <c r="O48" s="1361"/>
      <c r="P48" s="1362"/>
      <c r="Q48" s="1360">
        <v>41500</v>
      </c>
      <c r="R48" s="1361"/>
      <c r="S48" s="1362"/>
      <c r="T48" s="1360">
        <v>929</v>
      </c>
      <c r="U48" s="1361"/>
      <c r="V48" s="1362"/>
    </row>
    <row r="49" spans="2:22" s="96" customFormat="1" ht="12" customHeight="1">
      <c r="B49" s="199"/>
      <c r="C49" s="196"/>
      <c r="D49" s="196"/>
      <c r="E49" s="1358" t="s">
        <v>1248</v>
      </c>
      <c r="F49" s="1358"/>
      <c r="G49" s="1358"/>
      <c r="H49" s="1358"/>
      <c r="I49" s="1358"/>
      <c r="J49" s="1359"/>
      <c r="K49" s="1360">
        <v>28</v>
      </c>
      <c r="L49" s="1361"/>
      <c r="M49" s="1362"/>
      <c r="N49" s="1360">
        <v>252</v>
      </c>
      <c r="O49" s="1361"/>
      <c r="P49" s="1362"/>
      <c r="Q49" s="1360" t="s">
        <v>1014</v>
      </c>
      <c r="R49" s="1361"/>
      <c r="S49" s="1362"/>
      <c r="T49" s="1360" t="s">
        <v>1014</v>
      </c>
      <c r="U49" s="1361"/>
      <c r="V49" s="1362"/>
    </row>
    <row r="50" spans="2:22" s="96" customFormat="1" ht="12" customHeight="1">
      <c r="B50" s="199"/>
      <c r="C50" s="196"/>
      <c r="D50" s="1366" t="s">
        <v>316</v>
      </c>
      <c r="E50" s="1366"/>
      <c r="F50" s="1366"/>
      <c r="G50" s="1366"/>
      <c r="H50" s="1366"/>
      <c r="I50" s="1366"/>
      <c r="J50" s="1367"/>
      <c r="K50" s="1363">
        <v>45</v>
      </c>
      <c r="L50" s="1364"/>
      <c r="M50" s="1365"/>
      <c r="N50" s="1363">
        <v>258</v>
      </c>
      <c r="O50" s="1364"/>
      <c r="P50" s="1365"/>
      <c r="Q50" s="1363">
        <v>385400</v>
      </c>
      <c r="R50" s="1364"/>
      <c r="S50" s="1365"/>
      <c r="T50" s="1363">
        <v>3078</v>
      </c>
      <c r="U50" s="1364"/>
      <c r="V50" s="1365"/>
    </row>
    <row r="51" spans="2:22" s="96" customFormat="1" ht="12" customHeight="1">
      <c r="B51" s="199"/>
      <c r="C51" s="196"/>
      <c r="D51" s="196"/>
      <c r="E51" s="1358" t="s">
        <v>193</v>
      </c>
      <c r="F51" s="1358"/>
      <c r="G51" s="1358"/>
      <c r="H51" s="1358"/>
      <c r="I51" s="1358"/>
      <c r="J51" s="1359"/>
      <c r="K51" s="1360">
        <v>25</v>
      </c>
      <c r="L51" s="1361"/>
      <c r="M51" s="1362"/>
      <c r="N51" s="1360">
        <v>184</v>
      </c>
      <c r="O51" s="1361"/>
      <c r="P51" s="1362"/>
      <c r="Q51" s="1360">
        <v>271700</v>
      </c>
      <c r="R51" s="1361"/>
      <c r="S51" s="1362"/>
      <c r="T51" s="1360">
        <v>1084</v>
      </c>
      <c r="U51" s="1361"/>
      <c r="V51" s="1362"/>
    </row>
    <row r="52" spans="2:22" s="96" customFormat="1" ht="12" customHeight="1">
      <c r="B52" s="199"/>
      <c r="C52" s="196"/>
      <c r="D52" s="196"/>
      <c r="E52" s="1358" t="s">
        <v>1249</v>
      </c>
      <c r="F52" s="1358"/>
      <c r="G52" s="1358"/>
      <c r="H52" s="1358"/>
      <c r="I52" s="1358"/>
      <c r="J52" s="1359"/>
      <c r="K52" s="1360">
        <v>5</v>
      </c>
      <c r="L52" s="1361"/>
      <c r="M52" s="1362"/>
      <c r="N52" s="1360">
        <v>9</v>
      </c>
      <c r="O52" s="1361"/>
      <c r="P52" s="1362"/>
      <c r="Q52" s="1360">
        <v>4500</v>
      </c>
      <c r="R52" s="1361"/>
      <c r="S52" s="1362"/>
      <c r="T52" s="1360">
        <v>163</v>
      </c>
      <c r="U52" s="1361"/>
      <c r="V52" s="1362"/>
    </row>
    <row r="53" spans="2:22" s="96" customFormat="1" ht="12" customHeight="1">
      <c r="B53" s="199"/>
      <c r="C53" s="196"/>
      <c r="D53" s="196"/>
      <c r="E53" s="1358" t="s">
        <v>2295</v>
      </c>
      <c r="F53" s="1358"/>
      <c r="G53" s="1358"/>
      <c r="H53" s="1358"/>
      <c r="I53" s="1358"/>
      <c r="J53" s="1359"/>
      <c r="K53" s="1360">
        <v>15</v>
      </c>
      <c r="L53" s="1361"/>
      <c r="M53" s="1362"/>
      <c r="N53" s="1360">
        <v>65</v>
      </c>
      <c r="O53" s="1361"/>
      <c r="P53" s="1362"/>
      <c r="Q53" s="1360">
        <v>109100</v>
      </c>
      <c r="R53" s="1361"/>
      <c r="S53" s="1362"/>
      <c r="T53" s="1360">
        <v>1831</v>
      </c>
      <c r="U53" s="1361"/>
      <c r="V53" s="1362"/>
    </row>
    <row r="54" spans="2:22" s="96" customFormat="1" ht="12" customHeight="1">
      <c r="B54" s="199"/>
      <c r="C54" s="196"/>
      <c r="D54" s="1366" t="s">
        <v>425</v>
      </c>
      <c r="E54" s="1366"/>
      <c r="F54" s="1366"/>
      <c r="G54" s="1366"/>
      <c r="H54" s="1366"/>
      <c r="I54" s="1366"/>
      <c r="J54" s="1367"/>
      <c r="K54" s="1363">
        <v>99</v>
      </c>
      <c r="L54" s="1364"/>
      <c r="M54" s="1365"/>
      <c r="N54" s="1363">
        <v>645</v>
      </c>
      <c r="O54" s="1364"/>
      <c r="P54" s="1365"/>
      <c r="Q54" s="1363" t="s">
        <v>1014</v>
      </c>
      <c r="R54" s="1364"/>
      <c r="S54" s="1365"/>
      <c r="T54" s="1363" t="s">
        <v>1014</v>
      </c>
      <c r="U54" s="1364"/>
      <c r="V54" s="1365"/>
    </row>
    <row r="55" spans="2:22" s="96" customFormat="1" ht="12" customHeight="1">
      <c r="B55" s="199"/>
      <c r="C55" s="196"/>
      <c r="D55" s="196"/>
      <c r="E55" s="1358" t="s">
        <v>1796</v>
      </c>
      <c r="F55" s="1358"/>
      <c r="G55" s="1358"/>
      <c r="H55" s="1358"/>
      <c r="I55" s="1358"/>
      <c r="J55" s="1359"/>
      <c r="K55" s="1360">
        <v>5</v>
      </c>
      <c r="L55" s="1361"/>
      <c r="M55" s="1362"/>
      <c r="N55" s="1360">
        <v>13</v>
      </c>
      <c r="O55" s="1361"/>
      <c r="P55" s="1362"/>
      <c r="Q55" s="1360">
        <v>11100</v>
      </c>
      <c r="R55" s="1361"/>
      <c r="S55" s="1362"/>
      <c r="T55" s="1360">
        <v>946</v>
      </c>
      <c r="U55" s="1361"/>
      <c r="V55" s="1362"/>
    </row>
    <row r="56" spans="2:22" s="96" customFormat="1" ht="12" customHeight="1">
      <c r="B56" s="199"/>
      <c r="C56" s="196"/>
      <c r="D56" s="196"/>
      <c r="E56" s="1358" t="s">
        <v>2296</v>
      </c>
      <c r="F56" s="1358"/>
      <c r="G56" s="1358"/>
      <c r="H56" s="1358"/>
      <c r="I56" s="1358"/>
      <c r="J56" s="1359"/>
      <c r="K56" s="1360">
        <v>1</v>
      </c>
      <c r="L56" s="1361"/>
      <c r="M56" s="1362"/>
      <c r="N56" s="1360">
        <v>2</v>
      </c>
      <c r="O56" s="1361"/>
      <c r="P56" s="1362"/>
      <c r="Q56" s="1360" t="s">
        <v>1014</v>
      </c>
      <c r="R56" s="1361"/>
      <c r="S56" s="1362"/>
      <c r="T56" s="1360" t="s">
        <v>1014</v>
      </c>
      <c r="U56" s="1361"/>
      <c r="V56" s="1362"/>
    </row>
    <row r="57" spans="2:22" s="96" customFormat="1" ht="12" customHeight="1">
      <c r="B57" s="199"/>
      <c r="C57" s="196"/>
      <c r="D57" s="196"/>
      <c r="E57" s="1358" t="s">
        <v>426</v>
      </c>
      <c r="F57" s="1358"/>
      <c r="G57" s="1358"/>
      <c r="H57" s="1358"/>
      <c r="I57" s="1358"/>
      <c r="J57" s="1359"/>
      <c r="K57" s="1360">
        <v>20</v>
      </c>
      <c r="L57" s="1361"/>
      <c r="M57" s="1362"/>
      <c r="N57" s="1360">
        <v>111</v>
      </c>
      <c r="O57" s="1361"/>
      <c r="P57" s="1362"/>
      <c r="Q57" s="1360">
        <v>178600</v>
      </c>
      <c r="R57" s="1361"/>
      <c r="S57" s="1362"/>
      <c r="T57" s="1360">
        <v>1932</v>
      </c>
      <c r="U57" s="1361"/>
      <c r="V57" s="1362"/>
    </row>
    <row r="58" spans="2:22" s="96" customFormat="1" ht="12" customHeight="1">
      <c r="B58" s="199"/>
      <c r="C58" s="196"/>
      <c r="D58" s="196"/>
      <c r="E58" s="1358" t="s">
        <v>427</v>
      </c>
      <c r="F58" s="1358"/>
      <c r="G58" s="1358"/>
      <c r="H58" s="1358"/>
      <c r="I58" s="1358"/>
      <c r="J58" s="1359"/>
      <c r="K58" s="1360">
        <v>7</v>
      </c>
      <c r="L58" s="1361"/>
      <c r="M58" s="1362"/>
      <c r="N58" s="1360">
        <v>16</v>
      </c>
      <c r="O58" s="1361"/>
      <c r="P58" s="1362"/>
      <c r="Q58" s="1360">
        <v>22200</v>
      </c>
      <c r="R58" s="1361"/>
      <c r="S58" s="1362"/>
      <c r="T58" s="1360">
        <v>810</v>
      </c>
      <c r="U58" s="1361"/>
      <c r="V58" s="1362"/>
    </row>
    <row r="59" spans="2:22" s="96" customFormat="1" ht="12" customHeight="1">
      <c r="B59" s="199"/>
      <c r="C59" s="196"/>
      <c r="D59" s="196"/>
      <c r="E59" s="1358" t="s">
        <v>428</v>
      </c>
      <c r="F59" s="1358"/>
      <c r="G59" s="1358"/>
      <c r="H59" s="1358"/>
      <c r="I59" s="1358"/>
      <c r="J59" s="1359"/>
      <c r="K59" s="1360">
        <v>14</v>
      </c>
      <c r="L59" s="1361"/>
      <c r="M59" s="1362"/>
      <c r="N59" s="1360">
        <v>196</v>
      </c>
      <c r="O59" s="1361"/>
      <c r="P59" s="1362"/>
      <c r="Q59" s="1360">
        <v>732700</v>
      </c>
      <c r="R59" s="1361"/>
      <c r="S59" s="1362"/>
      <c r="T59" s="1360">
        <v>316</v>
      </c>
      <c r="U59" s="1361"/>
      <c r="V59" s="1362"/>
    </row>
    <row r="60" spans="2:22" s="96" customFormat="1" ht="12" customHeight="1">
      <c r="B60" s="199"/>
      <c r="C60" s="196"/>
      <c r="D60" s="196"/>
      <c r="E60" s="1358" t="s">
        <v>429</v>
      </c>
      <c r="F60" s="1358"/>
      <c r="G60" s="1358"/>
      <c r="H60" s="1358"/>
      <c r="I60" s="1358"/>
      <c r="J60" s="1359"/>
      <c r="K60" s="1360">
        <v>14</v>
      </c>
      <c r="L60" s="1361"/>
      <c r="M60" s="1362"/>
      <c r="N60" s="1360">
        <v>201</v>
      </c>
      <c r="O60" s="1361"/>
      <c r="P60" s="1362"/>
      <c r="Q60" s="1360">
        <v>116700</v>
      </c>
      <c r="R60" s="1361"/>
      <c r="S60" s="1362"/>
      <c r="T60" s="1360">
        <v>1220</v>
      </c>
      <c r="U60" s="1361"/>
      <c r="V60" s="1362"/>
    </row>
    <row r="61" spans="2:22" s="96" customFormat="1" ht="12" customHeight="1">
      <c r="B61" s="199"/>
      <c r="C61" s="196"/>
      <c r="D61" s="196"/>
      <c r="E61" s="1368" t="s">
        <v>430</v>
      </c>
      <c r="F61" s="1369"/>
      <c r="G61" s="1369"/>
      <c r="H61" s="1369"/>
      <c r="I61" s="1369"/>
      <c r="J61" s="1370"/>
      <c r="K61" s="1360">
        <v>8</v>
      </c>
      <c r="L61" s="1361"/>
      <c r="M61" s="1362"/>
      <c r="N61" s="1360">
        <v>19</v>
      </c>
      <c r="O61" s="1361"/>
      <c r="P61" s="1362"/>
      <c r="Q61" s="1360">
        <v>40400</v>
      </c>
      <c r="R61" s="1361"/>
      <c r="S61" s="1362"/>
      <c r="T61" s="1360">
        <v>1350</v>
      </c>
      <c r="U61" s="1361"/>
      <c r="V61" s="1362"/>
    </row>
    <row r="62" spans="2:22" s="96" customFormat="1" ht="12" customHeight="1">
      <c r="B62" s="199"/>
      <c r="C62" s="196"/>
      <c r="D62" s="196"/>
      <c r="E62" s="1358" t="s">
        <v>2297</v>
      </c>
      <c r="F62" s="1358"/>
      <c r="G62" s="1358"/>
      <c r="H62" s="1358"/>
      <c r="I62" s="1358"/>
      <c r="J62" s="1359"/>
      <c r="K62" s="1360">
        <v>7</v>
      </c>
      <c r="L62" s="1361"/>
      <c r="M62" s="1362"/>
      <c r="N62" s="1360">
        <v>16</v>
      </c>
      <c r="O62" s="1361"/>
      <c r="P62" s="1362"/>
      <c r="Q62" s="1360">
        <v>14800</v>
      </c>
      <c r="R62" s="1361"/>
      <c r="S62" s="1362"/>
      <c r="T62" s="1360">
        <v>371</v>
      </c>
      <c r="U62" s="1361"/>
      <c r="V62" s="1362"/>
    </row>
    <row r="63" spans="2:22" s="96" customFormat="1" ht="12" customHeight="1">
      <c r="B63" s="199"/>
      <c r="C63" s="196"/>
      <c r="D63" s="196"/>
      <c r="E63" s="1358" t="s">
        <v>1832</v>
      </c>
      <c r="F63" s="1358"/>
      <c r="G63" s="1358"/>
      <c r="H63" s="1358"/>
      <c r="I63" s="1358"/>
      <c r="J63" s="1359"/>
      <c r="K63" s="1360">
        <v>23</v>
      </c>
      <c r="L63" s="1361"/>
      <c r="M63" s="1362"/>
      <c r="N63" s="1360">
        <v>71</v>
      </c>
      <c r="O63" s="1361"/>
      <c r="P63" s="1362"/>
      <c r="Q63" s="1360" t="s">
        <v>1014</v>
      </c>
      <c r="R63" s="1361"/>
      <c r="S63" s="1362"/>
      <c r="T63" s="1360" t="s">
        <v>1014</v>
      </c>
      <c r="U63" s="1361"/>
      <c r="V63" s="1362"/>
    </row>
    <row r="64" spans="2:22" s="96" customFormat="1" ht="12" customHeight="1">
      <c r="B64" s="199"/>
      <c r="C64" s="196"/>
      <c r="D64" s="1366" t="s">
        <v>2298</v>
      </c>
      <c r="E64" s="1366"/>
      <c r="F64" s="1366"/>
      <c r="G64" s="1366"/>
      <c r="H64" s="1366"/>
      <c r="I64" s="1366"/>
      <c r="J64" s="1367"/>
      <c r="K64" s="1363">
        <v>9</v>
      </c>
      <c r="L64" s="1364"/>
      <c r="M64" s="1365"/>
      <c r="N64" s="1363">
        <v>18</v>
      </c>
      <c r="O64" s="1364"/>
      <c r="P64" s="1365"/>
      <c r="Q64" s="1363">
        <v>13600</v>
      </c>
      <c r="R64" s="1364"/>
      <c r="S64" s="1365"/>
      <c r="T64" s="1363" t="s">
        <v>15</v>
      </c>
      <c r="U64" s="1364"/>
      <c r="V64" s="1365"/>
    </row>
    <row r="65" spans="2:22" s="96" customFormat="1" ht="12" customHeight="1">
      <c r="B65" s="199"/>
      <c r="C65" s="196"/>
      <c r="D65" s="196"/>
      <c r="E65" s="1358" t="s">
        <v>2299</v>
      </c>
      <c r="F65" s="1358"/>
      <c r="G65" s="1358"/>
      <c r="H65" s="1358"/>
      <c r="I65" s="1358"/>
      <c r="J65" s="1359"/>
      <c r="K65" s="1360">
        <v>8</v>
      </c>
      <c r="L65" s="1361"/>
      <c r="M65" s="1362"/>
      <c r="N65" s="1360">
        <v>15</v>
      </c>
      <c r="O65" s="1361"/>
      <c r="P65" s="1362"/>
      <c r="Q65" s="1360" t="s">
        <v>1014</v>
      </c>
      <c r="R65" s="1361"/>
      <c r="S65" s="1362"/>
      <c r="T65" s="1363" t="s">
        <v>15</v>
      </c>
      <c r="U65" s="1364"/>
      <c r="V65" s="1365"/>
    </row>
    <row r="66" spans="2:22" s="96" customFormat="1" ht="12" customHeight="1">
      <c r="B66" s="199"/>
      <c r="C66" s="196"/>
      <c r="D66" s="196"/>
      <c r="E66" s="1358" t="s">
        <v>2300</v>
      </c>
      <c r="F66" s="1358"/>
      <c r="G66" s="1358"/>
      <c r="H66" s="1358"/>
      <c r="I66" s="1358"/>
      <c r="J66" s="1359"/>
      <c r="K66" s="1360" t="s">
        <v>15</v>
      </c>
      <c r="L66" s="1361"/>
      <c r="M66" s="1361"/>
      <c r="N66" s="1360" t="s">
        <v>15</v>
      </c>
      <c r="O66" s="1361"/>
      <c r="P66" s="1361"/>
      <c r="Q66" s="1360" t="s">
        <v>15</v>
      </c>
      <c r="R66" s="1361"/>
      <c r="S66" s="1361"/>
      <c r="T66" s="1360" t="s">
        <v>15</v>
      </c>
      <c r="U66" s="1361"/>
      <c r="V66" s="1362"/>
    </row>
    <row r="67" spans="2:22" s="96" customFormat="1" ht="12" customHeight="1">
      <c r="B67" s="199"/>
      <c r="C67" s="196"/>
      <c r="D67" s="196"/>
      <c r="E67" s="1358" t="s">
        <v>2301</v>
      </c>
      <c r="F67" s="1358"/>
      <c r="G67" s="1358"/>
      <c r="H67" s="1358"/>
      <c r="I67" s="1358"/>
      <c r="J67" s="1359"/>
      <c r="K67" s="1360">
        <v>1</v>
      </c>
      <c r="L67" s="1361"/>
      <c r="M67" s="1362"/>
      <c r="N67" s="1360">
        <v>3</v>
      </c>
      <c r="O67" s="1361"/>
      <c r="P67" s="1362"/>
      <c r="Q67" s="1360" t="s">
        <v>1014</v>
      </c>
      <c r="R67" s="1361"/>
      <c r="S67" s="1362"/>
      <c r="T67" s="1360" t="s">
        <v>15</v>
      </c>
      <c r="U67" s="1361"/>
      <c r="V67" s="1362"/>
    </row>
    <row r="68" spans="2:22">
      <c r="B68" s="60" t="s">
        <v>495</v>
      </c>
      <c r="C68" s="60" t="s">
        <v>1000</v>
      </c>
    </row>
    <row r="69" spans="2:22">
      <c r="C69" s="39" t="s">
        <v>2306</v>
      </c>
    </row>
  </sheetData>
  <mergeCells count="326">
    <mergeCell ref="M2:V2"/>
    <mergeCell ref="E67:J67"/>
    <mergeCell ref="K67:M67"/>
    <mergeCell ref="N67:P67"/>
    <mergeCell ref="Q67:S67"/>
    <mergeCell ref="T67:V67"/>
    <mergeCell ref="D14:J14"/>
    <mergeCell ref="Q6:S6"/>
    <mergeCell ref="T6:V6"/>
    <mergeCell ref="Q11:S11"/>
    <mergeCell ref="K15:M15"/>
    <mergeCell ref="D11:J11"/>
    <mergeCell ref="T12:V12"/>
    <mergeCell ref="K14:M14"/>
    <mergeCell ref="E8:J8"/>
    <mergeCell ref="Q7:S7"/>
    <mergeCell ref="T7:V7"/>
    <mergeCell ref="K11:M11"/>
    <mergeCell ref="N11:P11"/>
    <mergeCell ref="T8:V8"/>
    <mergeCell ref="T4:V4"/>
    <mergeCell ref="Q4:S4"/>
    <mergeCell ref="K5:M5"/>
    <mergeCell ref="N5:P5"/>
    <mergeCell ref="B3:J3"/>
    <mergeCell ref="B4:J4"/>
    <mergeCell ref="T11:V11"/>
    <mergeCell ref="N6:P6"/>
    <mergeCell ref="Q8:S8"/>
    <mergeCell ref="Q9:S9"/>
    <mergeCell ref="T5:V5"/>
    <mergeCell ref="T3:V3"/>
    <mergeCell ref="Q3:S3"/>
    <mergeCell ref="T9:V9"/>
    <mergeCell ref="Q5:S5"/>
    <mergeCell ref="N4:P4"/>
    <mergeCell ref="N7:P7"/>
    <mergeCell ref="N9:P9"/>
    <mergeCell ref="K8:M8"/>
    <mergeCell ref="N8:P8"/>
    <mergeCell ref="N3:P3"/>
    <mergeCell ref="K3:M3"/>
    <mergeCell ref="K4:M4"/>
    <mergeCell ref="K9:M9"/>
    <mergeCell ref="D7:J7"/>
    <mergeCell ref="E9:J9"/>
    <mergeCell ref="D6:J6"/>
    <mergeCell ref="K6:M6"/>
    <mergeCell ref="C5:J5"/>
    <mergeCell ref="K13:M13"/>
    <mergeCell ref="K12:M12"/>
    <mergeCell ref="E10:J10"/>
    <mergeCell ref="K10:M10"/>
    <mergeCell ref="K7:M7"/>
    <mergeCell ref="K21:M21"/>
    <mergeCell ref="N21:P21"/>
    <mergeCell ref="Q21:S21"/>
    <mergeCell ref="D21:J21"/>
    <mergeCell ref="N10:P10"/>
    <mergeCell ref="Q10:S10"/>
    <mergeCell ref="E20:J20"/>
    <mergeCell ref="T22:V22"/>
    <mergeCell ref="E25:J25"/>
    <mergeCell ref="T21:V21"/>
    <mergeCell ref="T16:V16"/>
    <mergeCell ref="K17:M17"/>
    <mergeCell ref="N17:P17"/>
    <mergeCell ref="Q17:S17"/>
    <mergeCell ref="T14:V14"/>
    <mergeCell ref="N15:P15"/>
    <mergeCell ref="Q15:S15"/>
    <mergeCell ref="K16:M16"/>
    <mergeCell ref="N16:P16"/>
    <mergeCell ref="K18:M18"/>
    <mergeCell ref="N18:P18"/>
    <mergeCell ref="T15:V15"/>
    <mergeCell ref="N14:P14"/>
    <mergeCell ref="Q14:S14"/>
    <mergeCell ref="T19:V19"/>
    <mergeCell ref="K20:M20"/>
    <mergeCell ref="N20:P20"/>
    <mergeCell ref="Q20:S20"/>
    <mergeCell ref="T20:V20"/>
    <mergeCell ref="K25:M25"/>
    <mergeCell ref="N25:P25"/>
    <mergeCell ref="E22:J22"/>
    <mergeCell ref="E23:J23"/>
    <mergeCell ref="E24:J24"/>
    <mergeCell ref="Q27:S27"/>
    <mergeCell ref="T27:V27"/>
    <mergeCell ref="K26:M26"/>
    <mergeCell ref="N26:P26"/>
    <mergeCell ref="Q26:S26"/>
    <mergeCell ref="T26:V26"/>
    <mergeCell ref="Q25:S25"/>
    <mergeCell ref="T25:V25"/>
    <mergeCell ref="K24:M24"/>
    <mergeCell ref="N24:P24"/>
    <mergeCell ref="Q24:S24"/>
    <mergeCell ref="T24:V24"/>
    <mergeCell ref="K23:M23"/>
    <mergeCell ref="N23:P23"/>
    <mergeCell ref="Q23:S23"/>
    <mergeCell ref="T23:V23"/>
    <mergeCell ref="K22:M22"/>
    <mergeCell ref="N22:P22"/>
    <mergeCell ref="Q22:S22"/>
    <mergeCell ref="Q28:S28"/>
    <mergeCell ref="T28:V28"/>
    <mergeCell ref="K30:M30"/>
    <mergeCell ref="N30:P30"/>
    <mergeCell ref="Q30:S30"/>
    <mergeCell ref="T30:V30"/>
    <mergeCell ref="Q29:S29"/>
    <mergeCell ref="T29:V29"/>
    <mergeCell ref="D26:J26"/>
    <mergeCell ref="K28:M28"/>
    <mergeCell ref="N28:P28"/>
    <mergeCell ref="E27:J27"/>
    <mergeCell ref="E28:J28"/>
    <mergeCell ref="K27:M27"/>
    <mergeCell ref="N27:P27"/>
    <mergeCell ref="K32:M32"/>
    <mergeCell ref="N32:P32"/>
    <mergeCell ref="Q32:S32"/>
    <mergeCell ref="T32:V32"/>
    <mergeCell ref="Q35:S35"/>
    <mergeCell ref="T35:V35"/>
    <mergeCell ref="K31:M31"/>
    <mergeCell ref="N31:P31"/>
    <mergeCell ref="Q31:S31"/>
    <mergeCell ref="T31:V31"/>
    <mergeCell ref="K37:M37"/>
    <mergeCell ref="N37:P37"/>
    <mergeCell ref="Q37:S37"/>
    <mergeCell ref="T37:V37"/>
    <mergeCell ref="K36:M36"/>
    <mergeCell ref="N36:P36"/>
    <mergeCell ref="Q36:S36"/>
    <mergeCell ref="T36:V36"/>
    <mergeCell ref="K33:M33"/>
    <mergeCell ref="N33:P33"/>
    <mergeCell ref="Q33:S33"/>
    <mergeCell ref="T33:V33"/>
    <mergeCell ref="Q34:S34"/>
    <mergeCell ref="K35:M35"/>
    <mergeCell ref="N35:P35"/>
    <mergeCell ref="K40:M40"/>
    <mergeCell ref="N40:P40"/>
    <mergeCell ref="Q40:S40"/>
    <mergeCell ref="T40:V40"/>
    <mergeCell ref="K39:M39"/>
    <mergeCell ref="N39:P39"/>
    <mergeCell ref="Q39:S39"/>
    <mergeCell ref="T39:V39"/>
    <mergeCell ref="K38:M38"/>
    <mergeCell ref="N38:P38"/>
    <mergeCell ref="Q38:S38"/>
    <mergeCell ref="T38:V38"/>
    <mergeCell ref="T43:V43"/>
    <mergeCell ref="K42:M42"/>
    <mergeCell ref="N42:P42"/>
    <mergeCell ref="Q42:S42"/>
    <mergeCell ref="T42:V42"/>
    <mergeCell ref="K41:M41"/>
    <mergeCell ref="N41:P41"/>
    <mergeCell ref="Q41:S41"/>
    <mergeCell ref="T41:V41"/>
    <mergeCell ref="E30:J30"/>
    <mergeCell ref="E31:J31"/>
    <mergeCell ref="C32:J32"/>
    <mergeCell ref="D33:J33"/>
    <mergeCell ref="T48:V48"/>
    <mergeCell ref="K47:M47"/>
    <mergeCell ref="N47:P47"/>
    <mergeCell ref="Q47:S47"/>
    <mergeCell ref="T47:V47"/>
    <mergeCell ref="K46:M46"/>
    <mergeCell ref="N46:P46"/>
    <mergeCell ref="Q46:S46"/>
    <mergeCell ref="T46:V46"/>
    <mergeCell ref="K45:M45"/>
    <mergeCell ref="N45:P45"/>
    <mergeCell ref="Q45:S45"/>
    <mergeCell ref="T45:V45"/>
    <mergeCell ref="K44:M44"/>
    <mergeCell ref="N44:P44"/>
    <mergeCell ref="Q44:S44"/>
    <mergeCell ref="T44:V44"/>
    <mergeCell ref="K43:M43"/>
    <mergeCell ref="N43:P43"/>
    <mergeCell ref="Q43:S43"/>
    <mergeCell ref="E44:J44"/>
    <mergeCell ref="E45:J45"/>
    <mergeCell ref="E46:J46"/>
    <mergeCell ref="E47:J47"/>
    <mergeCell ref="D50:J50"/>
    <mergeCell ref="D36:J36"/>
    <mergeCell ref="E37:J37"/>
    <mergeCell ref="E38:J38"/>
    <mergeCell ref="E39:J39"/>
    <mergeCell ref="K63:M63"/>
    <mergeCell ref="N63:P63"/>
    <mergeCell ref="T64:V64"/>
    <mergeCell ref="Q56:S56"/>
    <mergeCell ref="T56:V56"/>
    <mergeCell ref="Q57:S57"/>
    <mergeCell ref="T57:V57"/>
    <mergeCell ref="K57:M57"/>
    <mergeCell ref="N57:P57"/>
    <mergeCell ref="T58:V58"/>
    <mergeCell ref="T62:V62"/>
    <mergeCell ref="K61:M61"/>
    <mergeCell ref="T61:V61"/>
    <mergeCell ref="K62:M62"/>
    <mergeCell ref="N58:P58"/>
    <mergeCell ref="K58:M58"/>
    <mergeCell ref="N59:P59"/>
    <mergeCell ref="Q59:S59"/>
    <mergeCell ref="T59:V59"/>
    <mergeCell ref="T60:V60"/>
    <mergeCell ref="K59:M59"/>
    <mergeCell ref="K56:M56"/>
    <mergeCell ref="N56:P56"/>
    <mergeCell ref="Q58:S58"/>
    <mergeCell ref="N62:P62"/>
    <mergeCell ref="Q62:S62"/>
    <mergeCell ref="N60:P60"/>
    <mergeCell ref="E66:J66"/>
    <mergeCell ref="K66:M66"/>
    <mergeCell ref="N66:P66"/>
    <mergeCell ref="Q66:S66"/>
    <mergeCell ref="T66:V66"/>
    <mergeCell ref="E65:J65"/>
    <mergeCell ref="K65:M65"/>
    <mergeCell ref="N65:P65"/>
    <mergeCell ref="Q65:S65"/>
    <mergeCell ref="T65:V65"/>
    <mergeCell ref="K60:M60"/>
    <mergeCell ref="D64:J64"/>
    <mergeCell ref="K64:M64"/>
    <mergeCell ref="N64:P64"/>
    <mergeCell ref="Q64:S64"/>
    <mergeCell ref="E63:J63"/>
    <mergeCell ref="E61:J61"/>
    <mergeCell ref="E62:J62"/>
    <mergeCell ref="E60:J60"/>
    <mergeCell ref="Q63:S63"/>
    <mergeCell ref="T63:V63"/>
    <mergeCell ref="Q61:S61"/>
    <mergeCell ref="Q60:S60"/>
    <mergeCell ref="N61:P61"/>
    <mergeCell ref="K54:M54"/>
    <mergeCell ref="N54:P54"/>
    <mergeCell ref="Q54:S54"/>
    <mergeCell ref="K55:M55"/>
    <mergeCell ref="N55:P55"/>
    <mergeCell ref="Q55:S55"/>
    <mergeCell ref="E53:J53"/>
    <mergeCell ref="K53:M53"/>
    <mergeCell ref="N53:P53"/>
    <mergeCell ref="Q53:S53"/>
    <mergeCell ref="E58:J58"/>
    <mergeCell ref="E59:J59"/>
    <mergeCell ref="D54:J54"/>
    <mergeCell ref="E55:J55"/>
    <mergeCell ref="E56:J56"/>
    <mergeCell ref="E57:J57"/>
    <mergeCell ref="T55:V55"/>
    <mergeCell ref="T54:V54"/>
    <mergeCell ref="N52:P52"/>
    <mergeCell ref="Q52:S52"/>
    <mergeCell ref="T52:V52"/>
    <mergeCell ref="Q50:S50"/>
    <mergeCell ref="T50:V50"/>
    <mergeCell ref="K51:M51"/>
    <mergeCell ref="N51:P51"/>
    <mergeCell ref="Q51:S51"/>
    <mergeCell ref="T51:V51"/>
    <mergeCell ref="K50:M50"/>
    <mergeCell ref="N50:P50"/>
    <mergeCell ref="T53:V53"/>
    <mergeCell ref="T10:V10"/>
    <mergeCell ref="E19:J19"/>
    <mergeCell ref="K19:M19"/>
    <mergeCell ref="N19:P19"/>
    <mergeCell ref="Q19:S19"/>
    <mergeCell ref="T18:V18"/>
    <mergeCell ref="T17:V17"/>
    <mergeCell ref="Q16:S16"/>
    <mergeCell ref="Q18:S18"/>
    <mergeCell ref="E15:J15"/>
    <mergeCell ref="E17:J17"/>
    <mergeCell ref="E18:J18"/>
    <mergeCell ref="E16:J16"/>
    <mergeCell ref="N12:P12"/>
    <mergeCell ref="Q12:S12"/>
    <mergeCell ref="E12:J12"/>
    <mergeCell ref="E13:J13"/>
    <mergeCell ref="N13:P13"/>
    <mergeCell ref="Q13:S13"/>
    <mergeCell ref="T13:V13"/>
    <mergeCell ref="E29:J29"/>
    <mergeCell ref="K29:M29"/>
    <mergeCell ref="N29:P29"/>
    <mergeCell ref="K52:M52"/>
    <mergeCell ref="N49:P49"/>
    <mergeCell ref="Q49:S49"/>
    <mergeCell ref="T49:V49"/>
    <mergeCell ref="E48:J48"/>
    <mergeCell ref="E49:J49"/>
    <mergeCell ref="K48:M48"/>
    <mergeCell ref="N48:P48"/>
    <mergeCell ref="Q48:S48"/>
    <mergeCell ref="E52:J52"/>
    <mergeCell ref="E40:J40"/>
    <mergeCell ref="E34:J34"/>
    <mergeCell ref="E35:J35"/>
    <mergeCell ref="K34:M34"/>
    <mergeCell ref="N34:P34"/>
    <mergeCell ref="T34:V34"/>
    <mergeCell ref="K49:M49"/>
    <mergeCell ref="E41:J41"/>
    <mergeCell ref="D42:J42"/>
    <mergeCell ref="E51:J51"/>
    <mergeCell ref="E43:J43"/>
  </mergeCells>
  <phoneticPr fontId="2"/>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B2" sqref="B2"/>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427" customFormat="1" ht="26.25" customHeight="1">
      <c r="A1" s="425" t="s">
        <v>1012</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4.25">
      <c r="A2" s="202"/>
      <c r="B2" s="52"/>
      <c r="C2" s="52"/>
      <c r="D2" s="52"/>
      <c r="E2" s="52"/>
      <c r="F2" s="52"/>
      <c r="G2" s="52"/>
      <c r="H2" s="52"/>
      <c r="I2" s="52"/>
      <c r="J2" s="52"/>
      <c r="K2" s="1423" t="s">
        <v>82</v>
      </c>
      <c r="L2" s="1423"/>
      <c r="M2" s="1423"/>
      <c r="N2" s="1423"/>
      <c r="O2" s="1423"/>
      <c r="P2" s="1423"/>
      <c r="Q2" s="1423"/>
      <c r="R2" s="1423"/>
      <c r="S2" s="52"/>
      <c r="T2" s="52"/>
      <c r="U2" s="52"/>
      <c r="V2" s="52"/>
    </row>
    <row r="3" spans="1:35" s="52" customFormat="1" ht="14.25">
      <c r="A3" s="202"/>
      <c r="B3" s="1401" t="s">
        <v>7</v>
      </c>
      <c r="C3" s="1163" t="s">
        <v>83</v>
      </c>
      <c r="D3" s="1403"/>
      <c r="E3" s="1403"/>
      <c r="F3" s="1403"/>
      <c r="G3" s="1403"/>
      <c r="H3" s="1403"/>
      <c r="I3" s="1403"/>
      <c r="J3" s="1164"/>
      <c r="K3" s="1163" t="s">
        <v>256</v>
      </c>
      <c r="L3" s="1403"/>
      <c r="M3" s="1403"/>
      <c r="N3" s="1403"/>
      <c r="O3" s="1403"/>
      <c r="P3" s="1403"/>
      <c r="Q3" s="1403"/>
      <c r="R3" s="1164"/>
    </row>
    <row r="4" spans="1:35" s="52" customFormat="1" ht="14.25">
      <c r="A4" s="202"/>
      <c r="B4" s="1402"/>
      <c r="C4" s="1162" t="s">
        <v>1820</v>
      </c>
      <c r="D4" s="1162"/>
      <c r="E4" s="1162" t="s">
        <v>950</v>
      </c>
      <c r="F4" s="1162"/>
      <c r="G4" s="1162" t="s">
        <v>734</v>
      </c>
      <c r="H4" s="1162"/>
      <c r="I4" s="1162" t="s">
        <v>1897</v>
      </c>
      <c r="J4" s="1162"/>
      <c r="K4" s="1162" t="s">
        <v>2318</v>
      </c>
      <c r="L4" s="1162"/>
      <c r="M4" s="1162" t="s">
        <v>950</v>
      </c>
      <c r="N4" s="1162"/>
      <c r="O4" s="1162" t="s">
        <v>734</v>
      </c>
      <c r="P4" s="1162"/>
      <c r="Q4" s="1162" t="s">
        <v>1897</v>
      </c>
      <c r="R4" s="1162"/>
    </row>
    <row r="5" spans="1:35" s="52" customFormat="1" ht="18.75" customHeight="1">
      <c r="A5" s="202"/>
      <c r="B5" s="203" t="s">
        <v>140</v>
      </c>
      <c r="C5" s="1389">
        <v>29569</v>
      </c>
      <c r="D5" s="1168"/>
      <c r="E5" s="1390">
        <v>26461</v>
      </c>
      <c r="F5" s="1390"/>
      <c r="G5" s="1390">
        <v>3016</v>
      </c>
      <c r="H5" s="1390"/>
      <c r="I5" s="1390">
        <v>92</v>
      </c>
      <c r="J5" s="1390"/>
      <c r="K5" s="1390">
        <v>128069</v>
      </c>
      <c r="L5" s="1390"/>
      <c r="M5" s="1390">
        <v>114171</v>
      </c>
      <c r="N5" s="1390"/>
      <c r="O5" s="1390">
        <v>13466</v>
      </c>
      <c r="P5" s="1390"/>
      <c r="Q5" s="1390">
        <v>432</v>
      </c>
      <c r="R5" s="1390"/>
    </row>
    <row r="6" spans="1:35" s="52" customFormat="1" ht="18.75" customHeight="1">
      <c r="A6" s="202"/>
      <c r="B6" s="203" t="s">
        <v>2044</v>
      </c>
      <c r="C6" s="1389">
        <v>29980</v>
      </c>
      <c r="D6" s="1168"/>
      <c r="E6" s="1390">
        <v>26940</v>
      </c>
      <c r="F6" s="1390"/>
      <c r="G6" s="1390">
        <v>2959</v>
      </c>
      <c r="H6" s="1390"/>
      <c r="I6" s="1390">
        <v>81</v>
      </c>
      <c r="J6" s="1390"/>
      <c r="K6" s="1390">
        <v>140653</v>
      </c>
      <c r="L6" s="1390"/>
      <c r="M6" s="1390">
        <v>125295</v>
      </c>
      <c r="N6" s="1390"/>
      <c r="O6" s="1390">
        <v>14772</v>
      </c>
      <c r="P6" s="1390"/>
      <c r="Q6" s="1390">
        <v>586</v>
      </c>
      <c r="R6" s="1390"/>
    </row>
    <row r="7" spans="1:35" s="52" customFormat="1" ht="18.75" customHeight="1">
      <c r="A7" s="202"/>
      <c r="B7" s="203" t="s">
        <v>561</v>
      </c>
      <c r="C7" s="1299">
        <v>30232</v>
      </c>
      <c r="D7" s="1301"/>
      <c r="E7" s="1299">
        <v>27215</v>
      </c>
      <c r="F7" s="1301"/>
      <c r="G7" s="1299">
        <v>2902</v>
      </c>
      <c r="H7" s="1301"/>
      <c r="I7" s="1299">
        <v>115</v>
      </c>
      <c r="J7" s="1301"/>
      <c r="K7" s="1413">
        <v>135620</v>
      </c>
      <c r="L7" s="1413"/>
      <c r="M7" s="1299">
        <v>121214</v>
      </c>
      <c r="N7" s="1301"/>
      <c r="O7" s="1299">
        <v>13958</v>
      </c>
      <c r="P7" s="1301"/>
      <c r="Q7" s="1299">
        <v>448</v>
      </c>
      <c r="R7" s="1301"/>
    </row>
    <row r="8" spans="1:35" s="52" customFormat="1" ht="18.75" customHeight="1">
      <c r="A8" s="202"/>
      <c r="B8" s="203" t="s">
        <v>2201</v>
      </c>
      <c r="C8" s="1391">
        <v>30481</v>
      </c>
      <c r="D8" s="1391"/>
      <c r="E8" s="1391">
        <v>27501</v>
      </c>
      <c r="F8" s="1391"/>
      <c r="G8" s="1391">
        <v>2832</v>
      </c>
      <c r="H8" s="1391"/>
      <c r="I8" s="1391">
        <v>148</v>
      </c>
      <c r="J8" s="1391"/>
      <c r="K8" s="1391">
        <v>132568</v>
      </c>
      <c r="L8" s="1391"/>
      <c r="M8" s="1391">
        <v>119087</v>
      </c>
      <c r="N8" s="1391"/>
      <c r="O8" s="1391">
        <v>13007</v>
      </c>
      <c r="P8" s="1391"/>
      <c r="Q8" s="1299">
        <v>474</v>
      </c>
      <c r="R8" s="1301"/>
    </row>
    <row r="9" spans="1:35" s="52" customFormat="1" ht="18.75" customHeight="1">
      <c r="A9" s="202"/>
      <c r="B9" s="203" t="s">
        <v>2326</v>
      </c>
      <c r="C9" s="1391">
        <v>30595</v>
      </c>
      <c r="D9" s="1391"/>
      <c r="E9" s="1391">
        <v>27717</v>
      </c>
      <c r="F9" s="1391"/>
      <c r="G9" s="1391">
        <v>2741</v>
      </c>
      <c r="H9" s="1391"/>
      <c r="I9" s="1391">
        <v>137</v>
      </c>
      <c r="J9" s="1391"/>
      <c r="K9" s="1391">
        <v>131829</v>
      </c>
      <c r="L9" s="1391"/>
      <c r="M9" s="1391">
        <v>118453</v>
      </c>
      <c r="N9" s="1391"/>
      <c r="O9" s="1391">
        <v>12715</v>
      </c>
      <c r="P9" s="1391"/>
      <c r="Q9" s="1391">
        <v>661</v>
      </c>
      <c r="R9" s="1391"/>
    </row>
    <row r="10" spans="1:35" s="52" customFormat="1" ht="14.25">
      <c r="A10" s="202"/>
      <c r="B10" s="204"/>
      <c r="C10" s="205"/>
      <c r="D10" s="205"/>
      <c r="E10" s="205"/>
      <c r="F10" s="205"/>
      <c r="G10" s="205"/>
      <c r="H10" s="205"/>
      <c r="I10" s="205"/>
      <c r="J10" s="205"/>
      <c r="K10" s="205"/>
      <c r="L10" s="205"/>
      <c r="M10" s="205"/>
      <c r="N10" s="205"/>
      <c r="O10" s="205"/>
      <c r="P10" s="205"/>
      <c r="Q10" s="205"/>
      <c r="R10" s="205"/>
    </row>
    <row r="11" spans="1:35" s="52" customFormat="1" ht="14.25">
      <c r="A11" s="202"/>
      <c r="B11" s="186" t="s">
        <v>257</v>
      </c>
      <c r="C11" s="186"/>
      <c r="D11" s="186"/>
      <c r="E11" s="186"/>
      <c r="F11" s="186"/>
      <c r="G11" s="186"/>
      <c r="H11" s="186"/>
      <c r="I11" s="186"/>
      <c r="J11" s="186"/>
      <c r="K11" s="186"/>
      <c r="L11" s="186"/>
      <c r="M11" s="186"/>
    </row>
    <row r="12" spans="1:35" s="52" customFormat="1" ht="14.25">
      <c r="A12" s="202"/>
      <c r="B12" s="186" t="s">
        <v>721</v>
      </c>
    </row>
    <row r="13" spans="1:35" s="52" customFormat="1" ht="14.25">
      <c r="A13" s="202"/>
      <c r="B13" s="186" t="s">
        <v>722</v>
      </c>
    </row>
    <row r="14" spans="1:35" s="52" customFormat="1" ht="14.25">
      <c r="A14" s="202"/>
      <c r="B14" s="186"/>
    </row>
    <row r="15" spans="1:35" s="52" customFormat="1" ht="35.25" customHeight="1">
      <c r="A15" s="202"/>
    </row>
    <row r="16" spans="1:35" s="427" customFormat="1" ht="26.25" customHeight="1">
      <c r="A16" s="425" t="s">
        <v>166</v>
      </c>
      <c r="B16" s="429"/>
      <c r="C16" s="429"/>
      <c r="D16" s="429"/>
      <c r="E16" s="429"/>
      <c r="F16" s="429"/>
      <c r="G16" s="429"/>
      <c r="H16" s="429"/>
      <c r="I16" s="429"/>
      <c r="J16" s="429"/>
      <c r="K16" s="429"/>
      <c r="L16" s="429"/>
      <c r="M16" s="429"/>
      <c r="N16" s="429"/>
      <c r="O16" s="429"/>
      <c r="P16" s="429"/>
      <c r="Q16" s="429"/>
      <c r="R16" s="429"/>
      <c r="S16" s="429"/>
      <c r="T16" s="429"/>
      <c r="U16" s="429"/>
      <c r="V16" s="429"/>
      <c r="W16" s="429"/>
      <c r="X16" s="428"/>
      <c r="Y16" s="428"/>
      <c r="Z16" s="428"/>
      <c r="AA16" s="428"/>
      <c r="AB16" s="428"/>
      <c r="AC16" s="428"/>
      <c r="AD16" s="428"/>
      <c r="AE16" s="428"/>
      <c r="AF16" s="428"/>
      <c r="AG16" s="428"/>
      <c r="AH16" s="428"/>
      <c r="AI16" s="428"/>
    </row>
    <row r="17" spans="2:45" ht="14.25" customHeight="1">
      <c r="L17" s="943" t="s">
        <v>461</v>
      </c>
      <c r="M17" s="943"/>
      <c r="N17" s="943"/>
      <c r="O17" s="943"/>
      <c r="P17" s="943"/>
      <c r="Q17" s="943"/>
      <c r="R17" s="943"/>
      <c r="S17" s="1187"/>
      <c r="T17" s="1187"/>
    </row>
    <row r="18" spans="2:45" ht="14.25" customHeight="1">
      <c r="B18" s="901" t="s">
        <v>949</v>
      </c>
      <c r="C18" s="905" t="s">
        <v>542</v>
      </c>
      <c r="D18" s="906"/>
      <c r="E18" s="906"/>
      <c r="F18" s="906"/>
      <c r="G18" s="906"/>
      <c r="H18" s="906"/>
      <c r="I18" s="906"/>
      <c r="J18" s="906"/>
      <c r="K18" s="906"/>
      <c r="L18" s="906"/>
      <c r="M18" s="906"/>
      <c r="N18" s="906"/>
      <c r="O18" s="906"/>
      <c r="P18" s="906"/>
      <c r="Q18" s="906"/>
      <c r="R18" s="908"/>
    </row>
    <row r="19" spans="2:45" ht="14.25" customHeight="1">
      <c r="B19" s="1404"/>
      <c r="C19" s="905" t="s">
        <v>543</v>
      </c>
      <c r="D19" s="906"/>
      <c r="E19" s="906"/>
      <c r="F19" s="906"/>
      <c r="G19" s="906"/>
      <c r="H19" s="906"/>
      <c r="I19" s="906"/>
      <c r="J19" s="906"/>
      <c r="K19" s="906"/>
      <c r="L19" s="906"/>
      <c r="M19" s="906"/>
      <c r="N19" s="906"/>
      <c r="O19" s="906"/>
      <c r="P19" s="908"/>
      <c r="Q19" s="1406" t="s">
        <v>1</v>
      </c>
      <c r="R19" s="1407"/>
    </row>
    <row r="20" spans="2:45" ht="14.25" customHeight="1">
      <c r="B20" s="1404"/>
      <c r="C20" s="1066" t="s">
        <v>2213</v>
      </c>
      <c r="D20" s="1067"/>
      <c r="E20" s="905" t="s">
        <v>2033</v>
      </c>
      <c r="F20" s="906"/>
      <c r="G20" s="906"/>
      <c r="H20" s="906"/>
      <c r="I20" s="906"/>
      <c r="J20" s="906"/>
      <c r="K20" s="906"/>
      <c r="L20" s="906"/>
      <c r="M20" s="906"/>
      <c r="N20" s="908"/>
      <c r="O20" s="1066" t="s">
        <v>948</v>
      </c>
      <c r="P20" s="1067"/>
      <c r="Q20" s="1408"/>
      <c r="R20" s="1409"/>
      <c r="T20" s="1187"/>
      <c r="U20" s="1187"/>
    </row>
    <row r="21" spans="2:45" ht="14.25" customHeight="1">
      <c r="B21" s="1404"/>
      <c r="C21" s="1394"/>
      <c r="D21" s="1395"/>
      <c r="E21" s="1066" t="s">
        <v>2212</v>
      </c>
      <c r="F21" s="1067"/>
      <c r="G21" s="1066" t="s">
        <v>1001</v>
      </c>
      <c r="H21" s="1067"/>
      <c r="I21" s="1414" t="s">
        <v>2034</v>
      </c>
      <c r="J21" s="1415"/>
      <c r="K21" s="1396" t="s">
        <v>1697</v>
      </c>
      <c r="L21" s="1397"/>
      <c r="M21" s="1066" t="s">
        <v>1897</v>
      </c>
      <c r="N21" s="1067"/>
      <c r="O21" s="1394"/>
      <c r="P21" s="1395"/>
      <c r="Q21" s="1408"/>
      <c r="R21" s="1409"/>
      <c r="T21" s="8"/>
      <c r="U21" s="8"/>
    </row>
    <row r="22" spans="2:45" ht="14.25" customHeight="1">
      <c r="B22" s="1405"/>
      <c r="C22" s="1044"/>
      <c r="D22" s="1046"/>
      <c r="E22" s="1044"/>
      <c r="F22" s="1046"/>
      <c r="G22" s="1044"/>
      <c r="H22" s="1046"/>
      <c r="I22" s="1416"/>
      <c r="J22" s="1417"/>
      <c r="K22" s="1398"/>
      <c r="L22" s="1399"/>
      <c r="M22" s="1044"/>
      <c r="N22" s="1046"/>
      <c r="O22" s="1044"/>
      <c r="P22" s="1046"/>
      <c r="Q22" s="1410"/>
      <c r="R22" s="1411"/>
    </row>
    <row r="23" spans="2:45" ht="18.75" customHeight="1">
      <c r="B23" s="5" t="s">
        <v>140</v>
      </c>
      <c r="C23" s="1100">
        <v>6199</v>
      </c>
      <c r="D23" s="1008"/>
      <c r="E23" s="1100">
        <v>4475</v>
      </c>
      <c r="F23" s="1008"/>
      <c r="G23" s="1100">
        <v>839</v>
      </c>
      <c r="H23" s="1008"/>
      <c r="I23" s="1100">
        <v>510</v>
      </c>
      <c r="J23" s="1008"/>
      <c r="K23" s="1100">
        <v>270</v>
      </c>
      <c r="L23" s="1008"/>
      <c r="M23" s="1100">
        <v>105</v>
      </c>
      <c r="N23" s="1008"/>
      <c r="O23" s="1100">
        <v>527</v>
      </c>
      <c r="P23" s="1008"/>
      <c r="Q23" s="1412">
        <v>808</v>
      </c>
      <c r="R23" s="1111"/>
      <c r="S23" s="8"/>
      <c r="T23" s="8"/>
    </row>
    <row r="24" spans="2:45" ht="18.75" customHeight="1">
      <c r="B24" s="5" t="s">
        <v>2044</v>
      </c>
      <c r="C24" s="1100">
        <v>6315</v>
      </c>
      <c r="D24" s="1008"/>
      <c r="E24" s="1100">
        <v>4237</v>
      </c>
      <c r="F24" s="1008"/>
      <c r="G24" s="1100">
        <v>1275</v>
      </c>
      <c r="H24" s="1008"/>
      <c r="I24" s="1100">
        <v>361</v>
      </c>
      <c r="J24" s="1008"/>
      <c r="K24" s="1100">
        <v>316</v>
      </c>
      <c r="L24" s="1008"/>
      <c r="M24" s="1100">
        <v>126</v>
      </c>
      <c r="N24" s="1008"/>
      <c r="O24" s="1100">
        <v>537</v>
      </c>
      <c r="P24" s="1008"/>
      <c r="Q24" s="1412">
        <v>785</v>
      </c>
      <c r="R24" s="1111"/>
      <c r="S24" s="8"/>
      <c r="T24" s="8"/>
      <c r="U24" s="8"/>
      <c r="V24" s="8"/>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pans="2:45" ht="18.75" customHeight="1">
      <c r="B25" s="5" t="s">
        <v>561</v>
      </c>
      <c r="C25" s="1260">
        <v>6368</v>
      </c>
      <c r="D25" s="1260"/>
      <c r="E25" s="1260">
        <v>4194</v>
      </c>
      <c r="F25" s="1260"/>
      <c r="G25" s="1260">
        <v>1341</v>
      </c>
      <c r="H25" s="1260"/>
      <c r="I25" s="1260">
        <v>393</v>
      </c>
      <c r="J25" s="1260"/>
      <c r="K25" s="1260">
        <v>316</v>
      </c>
      <c r="L25" s="1260"/>
      <c r="M25" s="1260">
        <v>124</v>
      </c>
      <c r="N25" s="1260"/>
      <c r="O25" s="1260">
        <v>632</v>
      </c>
      <c r="P25" s="1260"/>
      <c r="Q25" s="1260">
        <v>730</v>
      </c>
      <c r="R25" s="1260"/>
      <c r="S25" s="8"/>
      <c r="T25" s="8"/>
      <c r="U25" s="8"/>
      <c r="V25" s="8"/>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pans="2:45" ht="18.75" customHeight="1">
      <c r="B26" s="5" t="s">
        <v>2201</v>
      </c>
      <c r="C26" s="1260">
        <v>6233</v>
      </c>
      <c r="D26" s="1260"/>
      <c r="E26" s="1260">
        <v>4139</v>
      </c>
      <c r="F26" s="1260"/>
      <c r="G26" s="1260">
        <v>774</v>
      </c>
      <c r="H26" s="1260"/>
      <c r="I26" s="1260">
        <v>903</v>
      </c>
      <c r="J26" s="1260"/>
      <c r="K26" s="1260">
        <v>305</v>
      </c>
      <c r="L26" s="1260"/>
      <c r="M26" s="1260">
        <v>113</v>
      </c>
      <c r="N26" s="1260"/>
      <c r="O26" s="1260">
        <v>623</v>
      </c>
      <c r="P26" s="1260"/>
      <c r="Q26" s="1260">
        <v>676</v>
      </c>
      <c r="R26" s="1260"/>
      <c r="S26" s="8"/>
      <c r="T26" s="8"/>
      <c r="U26" s="8"/>
      <c r="V26" s="8"/>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pans="2:45" ht="18.75" customHeight="1">
      <c r="B27" s="5" t="s">
        <v>2326</v>
      </c>
      <c r="C27" s="1260">
        <v>6224</v>
      </c>
      <c r="D27" s="1260"/>
      <c r="E27" s="1260">
        <v>4047</v>
      </c>
      <c r="F27" s="1260"/>
      <c r="G27" s="1260">
        <v>720</v>
      </c>
      <c r="H27" s="1260"/>
      <c r="I27" s="1260">
        <v>926</v>
      </c>
      <c r="J27" s="1260"/>
      <c r="K27" s="1260">
        <v>299</v>
      </c>
      <c r="L27" s="1260"/>
      <c r="M27" s="1260">
        <v>232</v>
      </c>
      <c r="N27" s="1260"/>
      <c r="O27" s="1260">
        <v>629</v>
      </c>
      <c r="P27" s="1260"/>
      <c r="Q27" s="1260">
        <v>728</v>
      </c>
      <c r="R27" s="1260"/>
      <c r="S27" s="8"/>
      <c r="T27" s="8"/>
      <c r="U27" s="8"/>
      <c r="V27" s="8"/>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pans="2:45" ht="11.25" customHeight="1">
      <c r="B28" s="10"/>
      <c r="C28" s="1256"/>
      <c r="D28" s="1256"/>
      <c r="E28" s="1256"/>
      <c r="F28" s="1256"/>
      <c r="G28" s="1256"/>
      <c r="H28" s="1256"/>
      <c r="I28" s="1256"/>
      <c r="J28" s="1256"/>
      <c r="K28" s="1256"/>
      <c r="L28" s="1256"/>
      <c r="M28" s="1256"/>
      <c r="N28" s="1256"/>
      <c r="O28" s="1256"/>
      <c r="P28" s="1256"/>
      <c r="Q28" s="1424"/>
      <c r="R28" s="1424"/>
      <c r="S28" s="8"/>
      <c r="T28" s="8"/>
      <c r="U28" s="8"/>
      <c r="V28" s="8"/>
      <c r="W28" s="59"/>
      <c r="X28" s="59"/>
      <c r="Y28" s="59"/>
      <c r="Z28" s="59"/>
      <c r="AA28" s="59"/>
      <c r="AB28" s="59"/>
      <c r="AC28" s="59"/>
      <c r="AD28" s="59"/>
      <c r="AE28" s="59"/>
      <c r="AF28" s="59"/>
      <c r="AG28" s="59"/>
      <c r="AH28" s="59"/>
      <c r="AI28" s="59"/>
      <c r="AJ28" s="59"/>
      <c r="AK28" s="59"/>
      <c r="AL28" s="59"/>
      <c r="AM28" s="59"/>
      <c r="AN28" s="59"/>
      <c r="AO28" s="59"/>
      <c r="AP28" s="59"/>
      <c r="AQ28" s="59"/>
      <c r="AR28" s="59"/>
      <c r="AS28" s="59"/>
    </row>
    <row r="29" spans="2:45" ht="14.25" customHeight="1">
      <c r="B29" s="60" t="s">
        <v>462</v>
      </c>
      <c r="C29" s="8"/>
      <c r="D29" s="8"/>
      <c r="E29" s="8"/>
      <c r="F29" s="8"/>
      <c r="G29" s="65"/>
      <c r="H29" s="118"/>
      <c r="I29" s="65"/>
      <c r="J29" s="118"/>
      <c r="K29" s="65"/>
      <c r="L29" s="118"/>
      <c r="M29" s="65"/>
      <c r="N29" s="118"/>
      <c r="O29" s="65"/>
      <c r="P29" s="118"/>
      <c r="Q29" s="68"/>
      <c r="R29" s="59"/>
      <c r="S29" s="8"/>
      <c r="T29" s="8"/>
      <c r="U29" s="8"/>
      <c r="V29" s="8"/>
      <c r="W29" s="59"/>
      <c r="X29" s="59"/>
      <c r="Y29" s="59"/>
      <c r="Z29" s="59"/>
      <c r="AA29" s="59"/>
      <c r="AB29" s="59"/>
      <c r="AC29" s="59"/>
      <c r="AD29" s="59"/>
      <c r="AE29" s="59"/>
      <c r="AF29" s="59"/>
      <c r="AG29" s="59"/>
      <c r="AH29" s="59"/>
      <c r="AI29" s="59"/>
      <c r="AJ29" s="59"/>
      <c r="AK29" s="59"/>
      <c r="AL29" s="59"/>
      <c r="AM29" s="59"/>
      <c r="AN29" s="59"/>
      <c r="AO29" s="59"/>
      <c r="AP29" s="59"/>
      <c r="AQ29" s="59"/>
      <c r="AR29" s="59"/>
      <c r="AS29" s="59"/>
    </row>
    <row r="30" spans="2:45" ht="14.25" customHeight="1">
      <c r="B30" s="60"/>
      <c r="C30" s="8"/>
      <c r="D30" s="8"/>
      <c r="E30" s="8"/>
      <c r="F30" s="8"/>
      <c r="G30" s="65"/>
      <c r="H30" s="118"/>
      <c r="I30" s="65"/>
      <c r="J30" s="118"/>
      <c r="K30" s="65"/>
      <c r="L30" s="118"/>
      <c r="M30" s="65"/>
      <c r="N30" s="118"/>
      <c r="O30" s="65"/>
      <c r="P30" s="118"/>
      <c r="Q30" s="68"/>
      <c r="R30" s="59"/>
      <c r="S30" s="8"/>
      <c r="T30" s="8"/>
      <c r="U30" s="8"/>
      <c r="V30" s="8"/>
      <c r="W30" s="59"/>
      <c r="X30" s="59"/>
      <c r="Y30" s="59"/>
      <c r="Z30" s="59"/>
      <c r="AA30" s="59"/>
      <c r="AB30" s="59"/>
      <c r="AC30" s="59"/>
      <c r="AD30" s="59"/>
      <c r="AE30" s="59"/>
      <c r="AF30" s="59"/>
      <c r="AG30" s="59"/>
      <c r="AH30" s="59"/>
      <c r="AI30" s="59"/>
      <c r="AJ30" s="59"/>
      <c r="AK30" s="59"/>
      <c r="AL30" s="59"/>
      <c r="AM30" s="59"/>
      <c r="AN30" s="59"/>
      <c r="AO30" s="59"/>
      <c r="AP30" s="59"/>
      <c r="AQ30" s="59"/>
      <c r="AR30" s="59"/>
      <c r="AS30" s="59"/>
    </row>
    <row r="31" spans="2:45" ht="14.25" customHeight="1">
      <c r="B31" s="60"/>
      <c r="C31" s="8"/>
      <c r="D31" s="8"/>
      <c r="E31" s="8"/>
      <c r="F31" s="8"/>
      <c r="G31" s="65"/>
      <c r="H31" s="118"/>
      <c r="I31" s="65"/>
      <c r="J31" s="118"/>
      <c r="K31" s="65"/>
      <c r="L31" s="118"/>
      <c r="M31" s="65"/>
      <c r="N31" s="118"/>
      <c r="O31" s="65"/>
      <c r="P31" s="118"/>
      <c r="Q31" s="68"/>
      <c r="R31" s="59"/>
      <c r="S31" s="8"/>
      <c r="T31" s="8"/>
      <c r="U31" s="8"/>
      <c r="V31" s="8"/>
      <c r="W31" s="59"/>
      <c r="X31" s="59"/>
      <c r="Y31" s="59"/>
      <c r="Z31" s="59"/>
      <c r="AA31" s="59"/>
      <c r="AB31" s="59"/>
      <c r="AC31" s="59"/>
      <c r="AD31" s="59"/>
      <c r="AE31" s="59"/>
      <c r="AF31" s="59"/>
      <c r="AG31" s="59"/>
      <c r="AH31" s="59"/>
      <c r="AI31" s="59"/>
      <c r="AJ31" s="59"/>
      <c r="AK31" s="59"/>
      <c r="AL31" s="59"/>
      <c r="AM31" s="59"/>
      <c r="AN31" s="59"/>
      <c r="AO31" s="59"/>
      <c r="AP31" s="59"/>
      <c r="AQ31" s="59"/>
      <c r="AR31" s="59"/>
      <c r="AS31" s="59"/>
    </row>
    <row r="32" spans="2:45" ht="14.25" customHeight="1">
      <c r="B32" s="60"/>
      <c r="C32" s="8"/>
      <c r="D32" s="8"/>
      <c r="E32" s="8"/>
      <c r="F32" s="8"/>
      <c r="G32" s="8"/>
      <c r="H32" s="8"/>
      <c r="I32" s="8"/>
      <c r="J32" s="8"/>
      <c r="K32" s="8"/>
      <c r="L32" s="8"/>
      <c r="M32" s="8"/>
      <c r="N32" s="8"/>
      <c r="O32" s="8"/>
      <c r="P32" s="8"/>
      <c r="Q32" s="8"/>
      <c r="R32" s="206"/>
      <c r="S32" s="59"/>
      <c r="T32" s="59"/>
      <c r="U32" s="1400"/>
      <c r="V32" s="1400"/>
      <c r="W32" s="1400"/>
      <c r="X32" s="1400"/>
      <c r="Y32" s="1098"/>
      <c r="Z32" s="1098"/>
      <c r="AA32" s="1400"/>
      <c r="AB32" s="1400"/>
      <c r="AC32" s="1400"/>
      <c r="AD32" s="1400"/>
      <c r="AE32" s="59"/>
      <c r="AF32" s="59"/>
      <c r="AG32" s="59"/>
      <c r="AH32" s="59"/>
      <c r="AI32" s="59"/>
      <c r="AJ32" s="59"/>
      <c r="AK32" s="59"/>
      <c r="AL32" s="59"/>
      <c r="AM32" s="59"/>
      <c r="AN32" s="59"/>
      <c r="AO32" s="59"/>
      <c r="AP32" s="59"/>
      <c r="AQ32" s="59"/>
      <c r="AR32" s="59"/>
      <c r="AS32" s="59"/>
    </row>
    <row r="33" spans="1:45" ht="26.25" customHeight="1">
      <c r="A33" s="425" t="s">
        <v>167</v>
      </c>
      <c r="B33" s="429"/>
      <c r="C33" s="429"/>
      <c r="D33" s="429"/>
      <c r="E33" s="429"/>
      <c r="F33" s="429"/>
      <c r="G33" s="429"/>
      <c r="H33" s="429"/>
      <c r="I33" s="429"/>
      <c r="J33" s="429"/>
      <c r="K33" s="429"/>
      <c r="L33" s="429"/>
      <c r="M33" s="429"/>
      <c r="N33" s="429"/>
      <c r="O33" s="429"/>
      <c r="P33" s="429"/>
      <c r="Q33" s="429"/>
      <c r="R33" s="429"/>
      <c r="S33" s="59"/>
      <c r="T33" s="59"/>
      <c r="U33" s="1400"/>
      <c r="V33" s="1400"/>
      <c r="W33" s="1400"/>
      <c r="X33" s="1400"/>
      <c r="Y33" s="1098"/>
      <c r="Z33" s="1098"/>
      <c r="AA33" s="1400"/>
      <c r="AB33" s="1400"/>
      <c r="AC33" s="1400"/>
      <c r="AD33" s="1400"/>
      <c r="AE33" s="59"/>
      <c r="AF33" s="59"/>
      <c r="AG33" s="59"/>
      <c r="AH33" s="59"/>
      <c r="AI33" s="59"/>
      <c r="AJ33" s="59"/>
      <c r="AK33" s="59"/>
      <c r="AL33" s="59"/>
      <c r="AM33" s="59"/>
      <c r="AN33" s="59"/>
      <c r="AO33" s="59"/>
      <c r="AP33" s="59"/>
      <c r="AQ33" s="59"/>
      <c r="AR33" s="59"/>
      <c r="AS33" s="59"/>
    </row>
    <row r="34" spans="1:45" ht="14.25" customHeight="1">
      <c r="B34" s="34"/>
      <c r="C34" s="207"/>
      <c r="D34" s="207"/>
      <c r="E34" s="65"/>
      <c r="F34" s="65"/>
      <c r="G34" s="65"/>
      <c r="H34" s="118"/>
      <c r="I34" s="118"/>
      <c r="J34" s="8"/>
      <c r="K34" s="8"/>
      <c r="L34" s="8"/>
      <c r="M34" s="169" t="s">
        <v>1089</v>
      </c>
      <c r="N34" s="192"/>
      <c r="O34" s="192"/>
      <c r="P34" s="8"/>
      <c r="Q34" s="187"/>
      <c r="R34" s="187"/>
      <c r="S34" s="59"/>
      <c r="T34" s="59"/>
      <c r="U34" s="59"/>
      <c r="V34" s="59"/>
      <c r="W34" s="59"/>
      <c r="X34" s="1187"/>
      <c r="Y34" s="1187"/>
      <c r="Z34" s="1187"/>
      <c r="AA34" s="59"/>
      <c r="AB34" s="59"/>
      <c r="AC34" s="59"/>
      <c r="AD34" s="59"/>
      <c r="AE34" s="59"/>
      <c r="AF34" s="59"/>
      <c r="AG34" s="59"/>
      <c r="AH34" s="59"/>
      <c r="AI34" s="59"/>
      <c r="AJ34" s="59"/>
      <c r="AK34" s="59"/>
      <c r="AL34" s="59"/>
      <c r="AM34" s="59"/>
      <c r="AN34" s="59"/>
      <c r="AO34" s="59"/>
      <c r="AP34" s="59"/>
      <c r="AQ34" s="59"/>
      <c r="AR34" s="59"/>
      <c r="AS34" s="59"/>
    </row>
    <row r="35" spans="1:45" ht="60" customHeight="1">
      <c r="B35" s="5" t="s">
        <v>1817</v>
      </c>
      <c r="C35" s="1174" t="s">
        <v>1800</v>
      </c>
      <c r="D35" s="1392"/>
      <c r="E35" s="1174" t="s">
        <v>1801</v>
      </c>
      <c r="F35" s="1392"/>
      <c r="G35" s="1174" t="s">
        <v>705</v>
      </c>
      <c r="H35" s="1392"/>
      <c r="I35" s="1174" t="s">
        <v>706</v>
      </c>
      <c r="J35" s="1392"/>
      <c r="K35" s="1174" t="s">
        <v>2319</v>
      </c>
      <c r="L35" s="1392"/>
      <c r="M35" s="1174" t="s">
        <v>707</v>
      </c>
      <c r="N35" s="1392"/>
      <c r="O35" s="1174" t="s">
        <v>708</v>
      </c>
      <c r="P35" s="1392"/>
      <c r="Q35" s="1393"/>
      <c r="R35" s="1188"/>
      <c r="S35" s="59"/>
      <c r="T35" s="59"/>
      <c r="U35" s="59"/>
      <c r="V35" s="59"/>
      <c r="W35" s="65"/>
      <c r="X35" s="1400"/>
      <c r="Y35" s="1400"/>
      <c r="Z35" s="1400"/>
      <c r="AA35" s="59"/>
      <c r="AB35" s="59"/>
      <c r="AC35" s="59"/>
      <c r="AD35" s="59"/>
      <c r="AE35" s="59"/>
      <c r="AF35" s="59"/>
      <c r="AG35" s="59"/>
      <c r="AH35" s="59"/>
      <c r="AI35" s="59"/>
      <c r="AJ35" s="59"/>
      <c r="AK35" s="59"/>
      <c r="AL35" s="59"/>
      <c r="AM35" s="59"/>
      <c r="AN35" s="59"/>
      <c r="AO35" s="59"/>
      <c r="AP35" s="59"/>
      <c r="AQ35" s="59"/>
      <c r="AR35" s="59"/>
      <c r="AS35" s="59"/>
    </row>
    <row r="36" spans="1:45" ht="21.75" customHeight="1">
      <c r="B36" s="5" t="s">
        <v>140</v>
      </c>
      <c r="C36" s="1379">
        <v>1272.7</v>
      </c>
      <c r="D36" s="1380"/>
      <c r="E36" s="1379">
        <v>1272.7</v>
      </c>
      <c r="F36" s="1386"/>
      <c r="G36" s="1100">
        <v>50544</v>
      </c>
      <c r="H36" s="1008"/>
      <c r="I36" s="1100">
        <v>50389</v>
      </c>
      <c r="J36" s="1008"/>
      <c r="K36" s="1100">
        <v>48909</v>
      </c>
      <c r="L36" s="1008"/>
      <c r="M36" s="1382">
        <v>99.7</v>
      </c>
      <c r="N36" s="1383"/>
      <c r="O36" s="1382">
        <v>97.1</v>
      </c>
      <c r="P36" s="1383"/>
      <c r="Q36" s="1384"/>
      <c r="R36" s="1385"/>
      <c r="S36" s="59"/>
      <c r="T36" s="59"/>
      <c r="U36" s="59"/>
      <c r="V36" s="59"/>
      <c r="W36" s="65"/>
      <c r="X36" s="65"/>
      <c r="Y36" s="65"/>
      <c r="Z36" s="65"/>
      <c r="AA36" s="59"/>
      <c r="AB36" s="59"/>
      <c r="AC36" s="59"/>
      <c r="AD36" s="59"/>
      <c r="AE36" s="59"/>
      <c r="AF36" s="59"/>
      <c r="AG36" s="59"/>
      <c r="AH36" s="59"/>
      <c r="AI36" s="59"/>
      <c r="AJ36" s="59"/>
      <c r="AK36" s="59"/>
      <c r="AL36" s="59"/>
      <c r="AM36" s="59"/>
      <c r="AN36" s="59"/>
      <c r="AO36" s="59"/>
      <c r="AP36" s="59"/>
      <c r="AQ36" s="59"/>
      <c r="AR36" s="59"/>
      <c r="AS36" s="59"/>
    </row>
    <row r="37" spans="1:45" ht="21.75" customHeight="1">
      <c r="B37" s="5" t="s">
        <v>2044</v>
      </c>
      <c r="C37" s="1379">
        <v>1272.7</v>
      </c>
      <c r="D37" s="1380"/>
      <c r="E37" s="1379">
        <v>1272.7</v>
      </c>
      <c r="F37" s="1386"/>
      <c r="G37" s="1100">
        <v>50642</v>
      </c>
      <c r="H37" s="1008"/>
      <c r="I37" s="1100">
        <v>50276</v>
      </c>
      <c r="J37" s="1008"/>
      <c r="K37" s="1100">
        <v>49048</v>
      </c>
      <c r="L37" s="1008"/>
      <c r="M37" s="1382">
        <v>99.3</v>
      </c>
      <c r="N37" s="1383"/>
      <c r="O37" s="1382">
        <v>97.6</v>
      </c>
      <c r="P37" s="1383"/>
      <c r="Q37" s="1384"/>
      <c r="R37" s="1385"/>
      <c r="S37" s="59"/>
      <c r="T37" s="59"/>
      <c r="U37" s="59"/>
      <c r="V37" s="59"/>
      <c r="W37" s="65"/>
      <c r="X37" s="65"/>
      <c r="Y37" s="65"/>
      <c r="Z37" s="65"/>
      <c r="AA37" s="59"/>
      <c r="AB37" s="59"/>
      <c r="AC37" s="59"/>
      <c r="AD37" s="59"/>
      <c r="AE37" s="59"/>
      <c r="AF37" s="59"/>
      <c r="AG37" s="59"/>
      <c r="AH37" s="59"/>
      <c r="AI37" s="59"/>
      <c r="AJ37" s="59"/>
      <c r="AK37" s="59"/>
      <c r="AL37" s="59"/>
      <c r="AM37" s="59"/>
      <c r="AN37" s="59"/>
      <c r="AO37" s="59"/>
      <c r="AP37" s="59"/>
      <c r="AQ37" s="59"/>
      <c r="AR37" s="59"/>
      <c r="AS37" s="59"/>
    </row>
    <row r="38" spans="1:45" ht="21.75" customHeight="1">
      <c r="B38" s="5" t="s">
        <v>561</v>
      </c>
      <c r="C38" s="1379">
        <v>1272.7</v>
      </c>
      <c r="D38" s="1380"/>
      <c r="E38" s="1381">
        <v>1272.7</v>
      </c>
      <c r="F38" s="1381"/>
      <c r="G38" s="1260">
        <v>50888</v>
      </c>
      <c r="H38" s="1260"/>
      <c r="I38" s="1260">
        <v>50672</v>
      </c>
      <c r="J38" s="1260"/>
      <c r="K38" s="1260">
        <v>49325</v>
      </c>
      <c r="L38" s="1260"/>
      <c r="M38" s="1387">
        <v>99.6</v>
      </c>
      <c r="N38" s="1387"/>
      <c r="O38" s="1387">
        <v>97.3</v>
      </c>
      <c r="P38" s="1387"/>
      <c r="Q38" s="1384"/>
      <c r="R38" s="1385"/>
    </row>
    <row r="39" spans="1:45" ht="21.75" customHeight="1">
      <c r="B39" s="5" t="s">
        <v>2201</v>
      </c>
      <c r="C39" s="1388">
        <v>1272.7</v>
      </c>
      <c r="D39" s="1388"/>
      <c r="E39" s="1388">
        <v>1272.7</v>
      </c>
      <c r="F39" s="1388"/>
      <c r="G39" s="1260">
        <v>50794</v>
      </c>
      <c r="H39" s="1260"/>
      <c r="I39" s="1260">
        <v>50645</v>
      </c>
      <c r="J39" s="1260"/>
      <c r="K39" s="1260">
        <v>49274</v>
      </c>
      <c r="L39" s="1260"/>
      <c r="M39" s="1387">
        <v>99.7</v>
      </c>
      <c r="N39" s="1387"/>
      <c r="O39" s="1387">
        <v>97.3</v>
      </c>
      <c r="P39" s="1387"/>
      <c r="Q39" s="1377"/>
      <c r="R39" s="1378"/>
    </row>
    <row r="40" spans="1:45" ht="21.75" customHeight="1">
      <c r="B40" s="5" t="s">
        <v>2326</v>
      </c>
      <c r="C40" s="1419">
        <v>1286.3</v>
      </c>
      <c r="D40" s="1420"/>
      <c r="E40" s="1419">
        <v>1286.3</v>
      </c>
      <c r="F40" s="1420"/>
      <c r="G40" s="1421">
        <v>50733</v>
      </c>
      <c r="H40" s="1422"/>
      <c r="I40" s="1421">
        <v>50584</v>
      </c>
      <c r="J40" s="1422"/>
      <c r="K40" s="1421">
        <v>49322</v>
      </c>
      <c r="L40" s="1422"/>
      <c r="M40" s="1005">
        <v>99.7</v>
      </c>
      <c r="N40" s="1418"/>
      <c r="O40" s="1005">
        <v>97.5</v>
      </c>
      <c r="P40" s="1006"/>
      <c r="Q40" s="65"/>
      <c r="R40" s="65"/>
    </row>
    <row r="41" spans="1:45" ht="14.25" customHeight="1">
      <c r="B41" s="34" t="s">
        <v>1628</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4">
    <mergeCell ref="M40:N40"/>
    <mergeCell ref="O40:P40"/>
    <mergeCell ref="C40:D40"/>
    <mergeCell ref="E40:F40"/>
    <mergeCell ref="G40:H40"/>
    <mergeCell ref="I40:J40"/>
    <mergeCell ref="K40:L40"/>
    <mergeCell ref="K2:R2"/>
    <mergeCell ref="Q7:R7"/>
    <mergeCell ref="Q5:R5"/>
    <mergeCell ref="K8:L8"/>
    <mergeCell ref="M8:N8"/>
    <mergeCell ref="K4:L4"/>
    <mergeCell ref="M4:N4"/>
    <mergeCell ref="Q28:R28"/>
    <mergeCell ref="Q9:R9"/>
    <mergeCell ref="M27:N27"/>
    <mergeCell ref="O27:P27"/>
    <mergeCell ref="Q27:R27"/>
    <mergeCell ref="G25:H25"/>
    <mergeCell ref="I25:J25"/>
    <mergeCell ref="K25:L25"/>
    <mergeCell ref="C7:D7"/>
    <mergeCell ref="E7:F7"/>
    <mergeCell ref="E9:F9"/>
    <mergeCell ref="G9:H9"/>
    <mergeCell ref="I9:J9"/>
    <mergeCell ref="C27:D27"/>
    <mergeCell ref="C24:D24"/>
    <mergeCell ref="E24:F24"/>
    <mergeCell ref="C9:D9"/>
    <mergeCell ref="K7:L7"/>
    <mergeCell ref="K24:L24"/>
    <mergeCell ref="I21:J22"/>
    <mergeCell ref="C25:D25"/>
    <mergeCell ref="E25:F25"/>
    <mergeCell ref="G24:H24"/>
    <mergeCell ref="K28:L28"/>
    <mergeCell ref="E27:F27"/>
    <mergeCell ref="G27:H27"/>
    <mergeCell ref="I27:J27"/>
    <mergeCell ref="K27:L27"/>
    <mergeCell ref="C28:D28"/>
    <mergeCell ref="E28:F28"/>
    <mergeCell ref="G28:H28"/>
    <mergeCell ref="I28:J28"/>
    <mergeCell ref="AA33:AB33"/>
    <mergeCell ref="AC33:AD33"/>
    <mergeCell ref="AA32:AB32"/>
    <mergeCell ref="AC32:AD32"/>
    <mergeCell ref="Q25:R25"/>
    <mergeCell ref="Y33:Z33"/>
    <mergeCell ref="O23:P23"/>
    <mergeCell ref="Q26:R26"/>
    <mergeCell ref="Q23:R23"/>
    <mergeCell ref="U32:V32"/>
    <mergeCell ref="W32:X32"/>
    <mergeCell ref="Y32:Z32"/>
    <mergeCell ref="M28:N28"/>
    <mergeCell ref="W33:X33"/>
    <mergeCell ref="Q24:R24"/>
    <mergeCell ref="M25:N25"/>
    <mergeCell ref="O25:P25"/>
    <mergeCell ref="O28:P28"/>
    <mergeCell ref="K26:L26"/>
    <mergeCell ref="M26:N26"/>
    <mergeCell ref="O26:P26"/>
    <mergeCell ref="U33:V33"/>
    <mergeCell ref="M24:N24"/>
    <mergeCell ref="O24:P24"/>
    <mergeCell ref="X35:Z35"/>
    <mergeCell ref="X34:Z34"/>
    <mergeCell ref="E8:F8"/>
    <mergeCell ref="G6:H6"/>
    <mergeCell ref="I6:J6"/>
    <mergeCell ref="B3:B4"/>
    <mergeCell ref="C3:J3"/>
    <mergeCell ref="C4:D4"/>
    <mergeCell ref="E4:F4"/>
    <mergeCell ref="G4:H4"/>
    <mergeCell ref="I4:J4"/>
    <mergeCell ref="C5:D5"/>
    <mergeCell ref="E5:F5"/>
    <mergeCell ref="G5:H5"/>
    <mergeCell ref="I5:J5"/>
    <mergeCell ref="G8:H8"/>
    <mergeCell ref="I8:J8"/>
    <mergeCell ref="B18:B22"/>
    <mergeCell ref="C18:R18"/>
    <mergeCell ref="C19:P19"/>
    <mergeCell ref="Q19:R22"/>
    <mergeCell ref="C20:D22"/>
    <mergeCell ref="K3:R3"/>
    <mergeCell ref="K5:L5"/>
    <mergeCell ref="K6:L6"/>
    <mergeCell ref="Q8:R8"/>
    <mergeCell ref="Q6:R6"/>
    <mergeCell ref="O4:P4"/>
    <mergeCell ref="L17:R17"/>
    <mergeCell ref="K9:L9"/>
    <mergeCell ref="E20:N20"/>
    <mergeCell ref="O20:P22"/>
    <mergeCell ref="E21:F22"/>
    <mergeCell ref="K21:L22"/>
    <mergeCell ref="G21:H22"/>
    <mergeCell ref="M21:N22"/>
    <mergeCell ref="Q4:R4"/>
    <mergeCell ref="M5:N5"/>
    <mergeCell ref="O5:P5"/>
    <mergeCell ref="M7:N7"/>
    <mergeCell ref="O7:P7"/>
    <mergeCell ref="M6:N6"/>
    <mergeCell ref="O6:P6"/>
    <mergeCell ref="O8:P8"/>
    <mergeCell ref="M9:N9"/>
    <mergeCell ref="O9:P9"/>
    <mergeCell ref="G7:H7"/>
    <mergeCell ref="I7:J7"/>
    <mergeCell ref="C6:D6"/>
    <mergeCell ref="E6:F6"/>
    <mergeCell ref="C8:D8"/>
    <mergeCell ref="S17:T17"/>
    <mergeCell ref="T20:U20"/>
    <mergeCell ref="C35:D35"/>
    <mergeCell ref="E35:F35"/>
    <mergeCell ref="G35:H35"/>
    <mergeCell ref="I35:J35"/>
    <mergeCell ref="K35:L35"/>
    <mergeCell ref="M35:N35"/>
    <mergeCell ref="O35:P35"/>
    <mergeCell ref="Q35:R35"/>
    <mergeCell ref="C26:D26"/>
    <mergeCell ref="E26:F26"/>
    <mergeCell ref="G26:H26"/>
    <mergeCell ref="I26:J26"/>
    <mergeCell ref="C23:D23"/>
    <mergeCell ref="K23:L23"/>
    <mergeCell ref="M23:N23"/>
    <mergeCell ref="I23:J23"/>
    <mergeCell ref="E23:F23"/>
    <mergeCell ref="G23:H23"/>
    <mergeCell ref="I24:J24"/>
    <mergeCell ref="Q36:R36"/>
    <mergeCell ref="K36:L36"/>
    <mergeCell ref="M36:N36"/>
    <mergeCell ref="O36:P36"/>
    <mergeCell ref="Q37:R37"/>
    <mergeCell ref="C36:D36"/>
    <mergeCell ref="E36:F36"/>
    <mergeCell ref="G36:H36"/>
    <mergeCell ref="I36:J36"/>
    <mergeCell ref="K37:L37"/>
    <mergeCell ref="Q39:R39"/>
    <mergeCell ref="C38:D38"/>
    <mergeCell ref="E38:F38"/>
    <mergeCell ref="G38:H38"/>
    <mergeCell ref="I38:J38"/>
    <mergeCell ref="M37:N37"/>
    <mergeCell ref="O37:P37"/>
    <mergeCell ref="Q38:R38"/>
    <mergeCell ref="C37:D37"/>
    <mergeCell ref="E37:F37"/>
    <mergeCell ref="G37:H37"/>
    <mergeCell ref="I37:J37"/>
    <mergeCell ref="K38:L38"/>
    <mergeCell ref="M38:N38"/>
    <mergeCell ref="O38:P38"/>
    <mergeCell ref="G39:H39"/>
    <mergeCell ref="I39:J39"/>
    <mergeCell ref="K39:L39"/>
    <mergeCell ref="M39:N39"/>
    <mergeCell ref="O39:P39"/>
    <mergeCell ref="C39:D39"/>
    <mergeCell ref="E39:F3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4"/>
  <sheetViews>
    <sheetView zoomScaleNormal="100" workbookViewId="0">
      <selection activeCell="Z24" sqref="Z24"/>
    </sheetView>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427" customFormat="1" ht="26.25" customHeight="1">
      <c r="A1" s="425" t="s">
        <v>168</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c r="B2" s="21" t="s">
        <v>1222</v>
      </c>
      <c r="L2" s="169" t="s">
        <v>1985</v>
      </c>
      <c r="M2" s="169"/>
      <c r="N2" s="169"/>
    </row>
    <row r="3" spans="1:35" ht="15" customHeight="1">
      <c r="B3" s="174"/>
      <c r="C3" s="208"/>
      <c r="D3" s="1465" t="s">
        <v>2258</v>
      </c>
      <c r="E3" s="1466"/>
      <c r="F3" s="1466"/>
      <c r="G3" s="1467"/>
      <c r="H3" s="905" t="s">
        <v>1224</v>
      </c>
      <c r="I3" s="906"/>
      <c r="J3" s="906"/>
      <c r="K3" s="908"/>
      <c r="L3" s="905" t="s">
        <v>1225</v>
      </c>
      <c r="M3" s="906"/>
      <c r="N3" s="906"/>
      <c r="O3" s="908"/>
    </row>
    <row r="4" spans="1:35" ht="15" customHeight="1">
      <c r="B4" s="905" t="s">
        <v>516</v>
      </c>
      <c r="C4" s="908"/>
      <c r="D4" s="1468">
        <v>6053</v>
      </c>
      <c r="E4" s="1469"/>
      <c r="F4" s="1469"/>
      <c r="G4" s="419" t="s">
        <v>806</v>
      </c>
      <c r="H4" s="1458">
        <v>767.2</v>
      </c>
      <c r="I4" s="1459"/>
      <c r="J4" s="1459"/>
      <c r="K4" s="209" t="s">
        <v>806</v>
      </c>
      <c r="L4" s="1458">
        <v>5285.8</v>
      </c>
      <c r="M4" s="1459"/>
      <c r="N4" s="1459"/>
      <c r="O4" s="252" t="s">
        <v>806</v>
      </c>
    </row>
    <row r="5" spans="1:35" ht="15" customHeight="1">
      <c r="B5" s="905" t="s">
        <v>1223</v>
      </c>
      <c r="C5" s="908"/>
      <c r="D5" s="146"/>
      <c r="E5" s="831"/>
      <c r="F5" s="831">
        <v>100</v>
      </c>
      <c r="G5" s="252" t="s">
        <v>807</v>
      </c>
      <c r="H5" s="192"/>
      <c r="I5" s="192"/>
      <c r="J5" s="192">
        <v>13</v>
      </c>
      <c r="K5" s="192" t="s">
        <v>807</v>
      </c>
      <c r="L5" s="173"/>
      <c r="M5" s="192"/>
      <c r="N5" s="192">
        <v>87</v>
      </c>
      <c r="O5" s="209" t="s">
        <v>807</v>
      </c>
    </row>
    <row r="6" spans="1:35" ht="15" customHeight="1">
      <c r="B6" s="21" t="s">
        <v>1749</v>
      </c>
      <c r="C6" s="39"/>
      <c r="D6" s="39"/>
      <c r="E6" s="39"/>
      <c r="F6" s="39"/>
      <c r="G6" s="39"/>
      <c r="H6" s="39"/>
      <c r="I6" s="39"/>
      <c r="J6" s="39"/>
      <c r="K6" s="39"/>
      <c r="L6" s="39" t="s">
        <v>1748</v>
      </c>
      <c r="M6" s="39"/>
      <c r="N6" s="39"/>
      <c r="O6" s="39"/>
    </row>
    <row r="7" spans="1:35" ht="15" customHeight="1">
      <c r="B7" s="973" t="s">
        <v>1749</v>
      </c>
      <c r="C7" s="974"/>
      <c r="D7" s="974"/>
      <c r="E7" s="974"/>
      <c r="F7" s="974"/>
      <c r="G7" s="975"/>
      <c r="H7" s="973" t="s">
        <v>1185</v>
      </c>
      <c r="I7" s="975"/>
      <c r="J7" s="973" t="s">
        <v>1186</v>
      </c>
      <c r="K7" s="975"/>
      <c r="L7" s="973" t="s">
        <v>1187</v>
      </c>
      <c r="M7" s="974"/>
      <c r="N7" s="974"/>
      <c r="O7" s="975"/>
      <c r="Q7" s="514"/>
    </row>
    <row r="8" spans="1:35" ht="15" customHeight="1">
      <c r="B8" s="1460" t="s">
        <v>321</v>
      </c>
      <c r="C8" s="1426"/>
      <c r="D8" s="1426"/>
      <c r="E8" s="1426"/>
      <c r="F8" s="1426"/>
      <c r="G8" s="1461"/>
      <c r="H8" s="1433">
        <v>11.7</v>
      </c>
      <c r="I8" s="1434"/>
      <c r="J8" s="212"/>
      <c r="K8" s="213">
        <v>1.5</v>
      </c>
      <c r="L8" s="214"/>
      <c r="M8" s="211">
        <v>50</v>
      </c>
      <c r="N8" s="214"/>
      <c r="O8" s="211">
        <v>80</v>
      </c>
      <c r="Q8" s="514"/>
    </row>
    <row r="9" spans="1:35" ht="15" customHeight="1">
      <c r="B9" s="1462"/>
      <c r="C9" s="1463"/>
      <c r="D9" s="1463"/>
      <c r="E9" s="1463"/>
      <c r="F9" s="1463"/>
      <c r="G9" s="1464"/>
      <c r="H9" s="1433">
        <v>38.6</v>
      </c>
      <c r="I9" s="1434"/>
      <c r="J9" s="212"/>
      <c r="K9" s="213">
        <v>5</v>
      </c>
      <c r="L9" s="214"/>
      <c r="M9" s="211">
        <v>60</v>
      </c>
      <c r="N9" s="214"/>
      <c r="O9" s="211">
        <v>100</v>
      </c>
      <c r="Q9" s="514"/>
    </row>
    <row r="10" spans="1:35" ht="15" customHeight="1">
      <c r="B10" s="1456" t="s">
        <v>322</v>
      </c>
      <c r="C10" s="1457"/>
      <c r="D10" s="1457"/>
      <c r="E10" s="1457"/>
      <c r="F10" s="1457"/>
      <c r="G10" s="1434"/>
      <c r="H10" s="214"/>
      <c r="I10" s="679" t="s">
        <v>1558</v>
      </c>
      <c r="J10" s="678"/>
      <c r="K10" s="679" t="s">
        <v>1558</v>
      </c>
      <c r="L10" s="678"/>
      <c r="M10" s="227" t="s">
        <v>1558</v>
      </c>
      <c r="N10" s="678"/>
      <c r="O10" s="227" t="s">
        <v>1558</v>
      </c>
      <c r="Q10" s="514"/>
    </row>
    <row r="11" spans="1:35" ht="15" customHeight="1">
      <c r="B11" s="1456" t="s">
        <v>375</v>
      </c>
      <c r="C11" s="1457"/>
      <c r="D11" s="1457"/>
      <c r="E11" s="1457"/>
      <c r="F11" s="1457"/>
      <c r="G11" s="1434"/>
      <c r="H11" s="1433">
        <v>100</v>
      </c>
      <c r="I11" s="1434"/>
      <c r="J11" s="1433">
        <v>13</v>
      </c>
      <c r="K11" s="1434"/>
      <c r="L11" s="214"/>
      <c r="M11" s="211">
        <v>60</v>
      </c>
      <c r="N11" s="60"/>
      <c r="O11" s="216">
        <v>200</v>
      </c>
      <c r="Q11" s="514"/>
    </row>
    <row r="12" spans="1:35" ht="15" customHeight="1">
      <c r="B12" s="1456" t="s">
        <v>376</v>
      </c>
      <c r="C12" s="1457"/>
      <c r="D12" s="1457"/>
      <c r="E12" s="1457"/>
      <c r="F12" s="1457"/>
      <c r="G12" s="1434"/>
      <c r="H12" s="1433">
        <v>168.8</v>
      </c>
      <c r="I12" s="1434"/>
      <c r="J12" s="1433">
        <v>22</v>
      </c>
      <c r="K12" s="1434"/>
      <c r="L12" s="214"/>
      <c r="M12" s="211">
        <v>60</v>
      </c>
      <c r="N12" s="214"/>
      <c r="O12" s="211">
        <v>200</v>
      </c>
      <c r="Q12" s="514"/>
    </row>
    <row r="13" spans="1:35" ht="15" customHeight="1">
      <c r="B13" s="1456" t="s">
        <v>377</v>
      </c>
      <c r="C13" s="1457"/>
      <c r="D13" s="1457"/>
      <c r="E13" s="1457"/>
      <c r="F13" s="1457"/>
      <c r="G13" s="1434"/>
      <c r="H13" s="1433">
        <v>65.5</v>
      </c>
      <c r="I13" s="1434"/>
      <c r="J13" s="214"/>
      <c r="K13" s="217">
        <v>8.5</v>
      </c>
      <c r="L13" s="60"/>
      <c r="M13" s="60">
        <v>60</v>
      </c>
      <c r="N13" s="214"/>
      <c r="O13" s="211">
        <v>200</v>
      </c>
      <c r="Q13" s="514"/>
    </row>
    <row r="14" spans="1:35" ht="15" customHeight="1">
      <c r="B14" s="1456" t="s">
        <v>1995</v>
      </c>
      <c r="C14" s="1457"/>
      <c r="D14" s="1457"/>
      <c r="E14" s="1457"/>
      <c r="F14" s="1457"/>
      <c r="G14" s="1434"/>
      <c r="H14" s="1433">
        <v>17.2</v>
      </c>
      <c r="I14" s="1434"/>
      <c r="J14" s="60"/>
      <c r="K14" s="218">
        <v>2.2000000000000002</v>
      </c>
      <c r="L14" s="214"/>
      <c r="M14" s="211">
        <v>60</v>
      </c>
      <c r="N14" s="60"/>
      <c r="O14" s="216">
        <v>200</v>
      </c>
      <c r="Q14" s="514"/>
    </row>
    <row r="15" spans="1:35" ht="15" customHeight="1">
      <c r="B15" s="1456" t="s">
        <v>1996</v>
      </c>
      <c r="C15" s="1457"/>
      <c r="D15" s="1457"/>
      <c r="E15" s="1457"/>
      <c r="F15" s="1457"/>
      <c r="G15" s="1434"/>
      <c r="H15" s="1433">
        <v>5.4</v>
      </c>
      <c r="I15" s="1434"/>
      <c r="J15" s="214"/>
      <c r="K15" s="217">
        <v>0.7</v>
      </c>
      <c r="L15" s="60"/>
      <c r="M15" s="60">
        <v>60</v>
      </c>
      <c r="N15" s="210"/>
      <c r="O15" s="219">
        <v>200</v>
      </c>
      <c r="Q15" s="514"/>
    </row>
    <row r="16" spans="1:35" ht="15" customHeight="1">
      <c r="B16" s="1460" t="s">
        <v>1997</v>
      </c>
      <c r="C16" s="1426"/>
      <c r="D16" s="1426"/>
      <c r="E16" s="1426"/>
      <c r="F16" s="1426"/>
      <c r="G16" s="1461"/>
      <c r="H16" s="1433">
        <v>57.8</v>
      </c>
      <c r="I16" s="1434"/>
      <c r="J16" s="60"/>
      <c r="K16" s="218">
        <v>7.5</v>
      </c>
      <c r="L16" s="210"/>
      <c r="M16" s="212">
        <v>80</v>
      </c>
      <c r="N16" s="214"/>
      <c r="O16" s="211">
        <v>200</v>
      </c>
      <c r="Q16" s="514"/>
    </row>
    <row r="17" spans="1:35" ht="15" customHeight="1">
      <c r="B17" s="1462"/>
      <c r="C17" s="1463"/>
      <c r="D17" s="1463"/>
      <c r="E17" s="1463"/>
      <c r="F17" s="1463"/>
      <c r="G17" s="1464"/>
      <c r="H17" s="1433">
        <v>1.2</v>
      </c>
      <c r="I17" s="1434"/>
      <c r="J17" s="215"/>
      <c r="K17" s="220">
        <v>0.2</v>
      </c>
      <c r="L17" s="214"/>
      <c r="M17" s="211">
        <v>80</v>
      </c>
      <c r="N17" s="60"/>
      <c r="O17" s="216">
        <v>300</v>
      </c>
      <c r="Q17" s="514"/>
    </row>
    <row r="18" spans="1:35" ht="15" customHeight="1">
      <c r="B18" s="1456" t="s">
        <v>1998</v>
      </c>
      <c r="C18" s="1457"/>
      <c r="D18" s="1457"/>
      <c r="E18" s="1457"/>
      <c r="F18" s="1457"/>
      <c r="G18" s="1434"/>
      <c r="H18" s="1433">
        <v>15.9</v>
      </c>
      <c r="I18" s="1434"/>
      <c r="J18" s="214"/>
      <c r="K18" s="217">
        <v>2.1</v>
      </c>
      <c r="L18" s="60"/>
      <c r="M18" s="60">
        <v>80</v>
      </c>
      <c r="N18" s="214"/>
      <c r="O18" s="211">
        <v>400</v>
      </c>
      <c r="Q18" s="514"/>
    </row>
    <row r="19" spans="1:35" ht="15" customHeight="1">
      <c r="B19" s="1456" t="s">
        <v>1999</v>
      </c>
      <c r="C19" s="1457"/>
      <c r="D19" s="1457"/>
      <c r="E19" s="1457"/>
      <c r="F19" s="1457"/>
      <c r="G19" s="1434"/>
      <c r="H19" s="1433">
        <v>44.1</v>
      </c>
      <c r="I19" s="1434"/>
      <c r="J19" s="60"/>
      <c r="K19" s="218">
        <v>5.7</v>
      </c>
      <c r="L19" s="214"/>
      <c r="M19" s="211">
        <v>60</v>
      </c>
      <c r="N19" s="60"/>
      <c r="O19" s="216">
        <v>200</v>
      </c>
      <c r="Q19" s="514"/>
    </row>
    <row r="20" spans="1:35" ht="15" customHeight="1">
      <c r="B20" s="1456" t="s">
        <v>2000</v>
      </c>
      <c r="C20" s="1457"/>
      <c r="D20" s="1457"/>
      <c r="E20" s="1457"/>
      <c r="F20" s="1457"/>
      <c r="G20" s="1434"/>
      <c r="H20" s="1433">
        <v>186.5</v>
      </c>
      <c r="I20" s="1434"/>
      <c r="J20" s="1433">
        <v>24.3</v>
      </c>
      <c r="K20" s="1434"/>
      <c r="L20" s="60"/>
      <c r="M20" s="60">
        <v>60</v>
      </c>
      <c r="N20" s="214"/>
      <c r="O20" s="211">
        <v>200</v>
      </c>
      <c r="Q20" s="514"/>
    </row>
    <row r="21" spans="1:35" ht="15" customHeight="1">
      <c r="B21" s="1456" t="s">
        <v>2001</v>
      </c>
      <c r="C21" s="1457"/>
      <c r="D21" s="1457"/>
      <c r="E21" s="1457"/>
      <c r="F21" s="1457"/>
      <c r="G21" s="1434"/>
      <c r="H21" s="1433">
        <v>54.5</v>
      </c>
      <c r="I21" s="1434"/>
      <c r="J21" s="169"/>
      <c r="K21" s="221">
        <v>7.1</v>
      </c>
      <c r="L21" s="214"/>
      <c r="M21" s="211">
        <v>60</v>
      </c>
      <c r="N21" s="214"/>
      <c r="O21" s="211">
        <v>200</v>
      </c>
      <c r="Q21" s="514"/>
    </row>
    <row r="22" spans="1:35" ht="15" customHeight="1">
      <c r="B22" s="20" t="s">
        <v>2352</v>
      </c>
    </row>
    <row r="23" spans="1:35" s="427" customFormat="1" ht="26.25" customHeight="1">
      <c r="A23" s="425" t="s">
        <v>169</v>
      </c>
      <c r="B23" s="429"/>
      <c r="C23" s="429"/>
      <c r="D23" s="429"/>
      <c r="E23" s="429"/>
      <c r="F23" s="429"/>
      <c r="G23" s="429"/>
      <c r="H23" s="429"/>
      <c r="I23" s="429"/>
      <c r="J23" s="429"/>
      <c r="K23" s="429"/>
      <c r="L23" s="429"/>
      <c r="M23" s="429"/>
      <c r="N23" s="429"/>
      <c r="O23" s="429"/>
      <c r="P23" s="429"/>
      <c r="Q23" s="429"/>
      <c r="R23" s="429"/>
      <c r="S23" s="429"/>
      <c r="T23" s="429"/>
      <c r="U23" s="429"/>
      <c r="V23" s="429"/>
      <c r="W23" s="429"/>
      <c r="X23" s="428"/>
      <c r="Y23" s="428"/>
      <c r="Z23" s="428"/>
      <c r="AA23" s="428"/>
      <c r="AB23" s="428"/>
      <c r="AC23" s="428"/>
      <c r="AD23" s="428"/>
      <c r="AE23" s="428"/>
      <c r="AF23" s="428"/>
      <c r="AG23" s="428"/>
      <c r="AH23" s="428"/>
      <c r="AI23" s="428"/>
    </row>
    <row r="24" spans="1:35" ht="14.25" customHeight="1">
      <c r="A24" s="22"/>
      <c r="R24" s="943" t="s">
        <v>598</v>
      </c>
      <c r="S24" s="1109"/>
      <c r="T24" s="1109"/>
      <c r="U24" s="1109"/>
    </row>
    <row r="25" spans="1:35" ht="9.75" customHeight="1">
      <c r="A25" s="22"/>
      <c r="B25" s="1148" t="s">
        <v>1568</v>
      </c>
      <c r="C25" s="1329"/>
      <c r="D25" s="1329"/>
      <c r="E25" s="1329"/>
      <c r="F25" s="1329"/>
      <c r="G25" s="1329"/>
      <c r="H25" s="1329"/>
      <c r="I25" s="1149"/>
      <c r="J25" s="1148" t="s">
        <v>1559</v>
      </c>
      <c r="K25" s="1329"/>
      <c r="L25" s="1149"/>
      <c r="M25" s="1148" t="s">
        <v>1015</v>
      </c>
      <c r="N25" s="1329"/>
      <c r="O25" s="1149"/>
      <c r="P25" s="1450" t="s">
        <v>1757</v>
      </c>
      <c r="Q25" s="1451"/>
      <c r="R25" s="1452"/>
      <c r="S25" s="1148" t="s">
        <v>1016</v>
      </c>
      <c r="T25" s="1329"/>
      <c r="U25" s="1149"/>
    </row>
    <row r="26" spans="1:35" ht="10.5" customHeight="1">
      <c r="B26" s="1132"/>
      <c r="C26" s="1330"/>
      <c r="D26" s="1330"/>
      <c r="E26" s="1330"/>
      <c r="F26" s="1330"/>
      <c r="G26" s="1330"/>
      <c r="H26" s="1330"/>
      <c r="I26" s="1150"/>
      <c r="J26" s="1132"/>
      <c r="K26" s="1330"/>
      <c r="L26" s="1150"/>
      <c r="M26" s="1132"/>
      <c r="N26" s="1330"/>
      <c r="O26" s="1150"/>
      <c r="P26" s="1453"/>
      <c r="Q26" s="1454"/>
      <c r="R26" s="1455"/>
      <c r="S26" s="1132"/>
      <c r="T26" s="1330"/>
      <c r="U26" s="1150"/>
      <c r="V26" s="3"/>
      <c r="W26" s="3"/>
    </row>
    <row r="27" spans="1:35" ht="15" customHeight="1">
      <c r="B27" s="210" t="s">
        <v>548</v>
      </c>
      <c r="C27" s="212"/>
      <c r="D27" s="212"/>
      <c r="E27" s="212"/>
      <c r="F27" s="212"/>
      <c r="G27" s="212"/>
      <c r="H27" s="1427" t="s">
        <v>1629</v>
      </c>
      <c r="I27" s="1449"/>
      <c r="J27" s="1148" t="s">
        <v>1758</v>
      </c>
      <c r="K27" s="1329"/>
      <c r="L27" s="1149"/>
      <c r="M27" s="1148">
        <v>16</v>
      </c>
      <c r="N27" s="1329"/>
      <c r="O27" s="1149"/>
      <c r="P27" s="1442">
        <v>69.3</v>
      </c>
      <c r="Q27" s="1443"/>
      <c r="R27" s="1444"/>
      <c r="S27" s="1148" t="s">
        <v>808</v>
      </c>
      <c r="T27" s="1329"/>
      <c r="U27" s="1149"/>
      <c r="V27" s="3"/>
      <c r="W27" s="3"/>
    </row>
    <row r="28" spans="1:35" ht="15" customHeight="1">
      <c r="B28" s="1432" t="s">
        <v>1630</v>
      </c>
      <c r="C28" s="1126"/>
      <c r="D28" s="1126"/>
      <c r="E28" s="1126"/>
      <c r="F28" s="1126"/>
      <c r="G28" s="1126"/>
      <c r="H28" s="1126"/>
      <c r="I28" s="1429"/>
      <c r="J28" s="1296" t="s">
        <v>1759</v>
      </c>
      <c r="K28" s="1430"/>
      <c r="L28" s="1297"/>
      <c r="M28" s="1296">
        <v>24</v>
      </c>
      <c r="N28" s="1428"/>
      <c r="O28" s="1297"/>
      <c r="P28" s="1445">
        <v>69.3</v>
      </c>
      <c r="Q28" s="1448"/>
      <c r="R28" s="1447"/>
      <c r="S28" s="1296" t="s">
        <v>808</v>
      </c>
      <c r="T28" s="1428"/>
      <c r="U28" s="1297"/>
      <c r="V28" s="3"/>
      <c r="W28" s="3"/>
    </row>
    <row r="29" spans="1:35" ht="15" customHeight="1">
      <c r="B29" s="224"/>
      <c r="C29" s="95"/>
      <c r="D29" s="95"/>
      <c r="E29" s="95"/>
      <c r="F29" s="95"/>
      <c r="G29" s="95"/>
      <c r="H29" s="1126" t="s">
        <v>1631</v>
      </c>
      <c r="I29" s="1429"/>
      <c r="J29" s="1296" t="s">
        <v>442</v>
      </c>
      <c r="K29" s="1430"/>
      <c r="L29" s="1297"/>
      <c r="M29" s="1296">
        <v>12</v>
      </c>
      <c r="N29" s="1430"/>
      <c r="O29" s="1297"/>
      <c r="P29" s="1445">
        <v>58.2</v>
      </c>
      <c r="Q29" s="1446"/>
      <c r="R29" s="1447"/>
      <c r="S29" s="1296" t="s">
        <v>809</v>
      </c>
      <c r="T29" s="1430"/>
      <c r="U29" s="1297"/>
      <c r="V29" s="3"/>
      <c r="W29" s="3"/>
    </row>
    <row r="30" spans="1:35" ht="15" customHeight="1">
      <c r="B30" s="226"/>
      <c r="C30" s="48"/>
      <c r="D30" s="48"/>
      <c r="E30" s="48"/>
      <c r="F30" s="48"/>
      <c r="G30" s="48"/>
      <c r="H30" s="943" t="s">
        <v>1631</v>
      </c>
      <c r="I30" s="1473"/>
      <c r="J30" s="1132" t="s">
        <v>442</v>
      </c>
      <c r="K30" s="1330"/>
      <c r="L30" s="1150"/>
      <c r="M30" s="1132">
        <v>16</v>
      </c>
      <c r="N30" s="1330"/>
      <c r="O30" s="1150"/>
      <c r="P30" s="1470">
        <v>69.3</v>
      </c>
      <c r="Q30" s="1471"/>
      <c r="R30" s="1472"/>
      <c r="S30" s="1132" t="s">
        <v>808</v>
      </c>
      <c r="T30" s="1330"/>
      <c r="U30" s="1150"/>
      <c r="V30" s="3"/>
      <c r="W30" s="3"/>
    </row>
    <row r="31" spans="1:35" ht="15" customHeight="1">
      <c r="B31" s="210" t="s">
        <v>549</v>
      </c>
      <c r="C31" s="60"/>
      <c r="D31" s="60"/>
      <c r="E31" s="60"/>
      <c r="F31" s="60"/>
      <c r="G31" s="60"/>
      <c r="H31" s="1126" t="s">
        <v>1629</v>
      </c>
      <c r="I31" s="1431"/>
      <c r="J31" s="1296" t="s">
        <v>1737</v>
      </c>
      <c r="K31" s="1430"/>
      <c r="L31" s="1297"/>
      <c r="M31" s="1296">
        <v>8</v>
      </c>
      <c r="N31" s="1428"/>
      <c r="O31" s="1297"/>
      <c r="P31" s="1445">
        <v>63</v>
      </c>
      <c r="Q31" s="1446"/>
      <c r="R31" s="1447"/>
      <c r="S31" s="1296" t="s">
        <v>809</v>
      </c>
      <c r="T31" s="1430"/>
      <c r="U31" s="1297"/>
      <c r="V31" s="3"/>
      <c r="W31" s="3"/>
    </row>
    <row r="32" spans="1:35" ht="15" customHeight="1">
      <c r="B32" s="1432" t="s">
        <v>1629</v>
      </c>
      <c r="C32" s="1126"/>
      <c r="D32" s="1126"/>
      <c r="E32" s="1126"/>
      <c r="F32" s="1126"/>
      <c r="G32" s="1126"/>
      <c r="H32" s="1126"/>
      <c r="I32" s="1429"/>
      <c r="J32" s="1296" t="s">
        <v>1737</v>
      </c>
      <c r="K32" s="1430"/>
      <c r="L32" s="1297"/>
      <c r="M32" s="1296">
        <v>8</v>
      </c>
      <c r="N32" s="1428"/>
      <c r="O32" s="1297"/>
      <c r="P32" s="1445">
        <v>71.599999999999994</v>
      </c>
      <c r="Q32" s="1446"/>
      <c r="R32" s="1447"/>
      <c r="S32" s="1296" t="s">
        <v>808</v>
      </c>
      <c r="T32" s="1430"/>
      <c r="U32" s="1297"/>
      <c r="V32" s="3"/>
      <c r="W32" s="3"/>
    </row>
    <row r="33" spans="2:23" ht="15" customHeight="1">
      <c r="B33" s="224"/>
      <c r="C33" s="95"/>
      <c r="D33" s="95"/>
      <c r="E33" s="95"/>
      <c r="F33" s="95"/>
      <c r="G33" s="95"/>
      <c r="H33" s="1126" t="s">
        <v>1630</v>
      </c>
      <c r="I33" s="1429"/>
      <c r="J33" s="1296" t="s">
        <v>1738</v>
      </c>
      <c r="K33" s="1430"/>
      <c r="L33" s="1297"/>
      <c r="M33" s="1296">
        <v>8</v>
      </c>
      <c r="N33" s="1430"/>
      <c r="O33" s="1297"/>
      <c r="P33" s="1445">
        <v>63</v>
      </c>
      <c r="Q33" s="1446"/>
      <c r="R33" s="1447"/>
      <c r="S33" s="1296" t="s">
        <v>809</v>
      </c>
      <c r="T33" s="1430"/>
      <c r="U33" s="1297"/>
      <c r="V33" s="3"/>
      <c r="W33" s="3"/>
    </row>
    <row r="34" spans="2:23" ht="15" customHeight="1">
      <c r="B34" s="224"/>
      <c r="C34" s="95"/>
      <c r="D34" s="95"/>
      <c r="E34" s="95"/>
      <c r="F34" s="95"/>
      <c r="G34" s="95"/>
      <c r="H34" s="1126" t="s">
        <v>1630</v>
      </c>
      <c r="I34" s="1429"/>
      <c r="J34" s="1296" t="s">
        <v>1738</v>
      </c>
      <c r="K34" s="1430"/>
      <c r="L34" s="1297"/>
      <c r="M34" s="1296">
        <v>8</v>
      </c>
      <c r="N34" s="1430"/>
      <c r="O34" s="1297"/>
      <c r="P34" s="1445">
        <v>71.599999999999994</v>
      </c>
      <c r="Q34" s="1446"/>
      <c r="R34" s="1447"/>
      <c r="S34" s="1296" t="s">
        <v>808</v>
      </c>
      <c r="T34" s="1430"/>
      <c r="U34" s="1297"/>
      <c r="V34" s="3"/>
      <c r="W34" s="3"/>
    </row>
    <row r="35" spans="2:23" ht="15" customHeight="1">
      <c r="B35" s="224"/>
      <c r="C35" s="95"/>
      <c r="D35" s="95"/>
      <c r="E35" s="95"/>
      <c r="F35" s="95"/>
      <c r="G35" s="95"/>
      <c r="H35" s="1126" t="s">
        <v>1631</v>
      </c>
      <c r="I35" s="1429"/>
      <c r="J35" s="1296" t="s">
        <v>545</v>
      </c>
      <c r="K35" s="1430"/>
      <c r="L35" s="1297"/>
      <c r="M35" s="1296">
        <v>8</v>
      </c>
      <c r="N35" s="1428"/>
      <c r="O35" s="1297"/>
      <c r="P35" s="1445">
        <v>63</v>
      </c>
      <c r="Q35" s="1446"/>
      <c r="R35" s="1447"/>
      <c r="S35" s="1296" t="s">
        <v>809</v>
      </c>
      <c r="T35" s="1430"/>
      <c r="U35" s="1297"/>
      <c r="V35" s="3"/>
      <c r="W35" s="3"/>
    </row>
    <row r="36" spans="2:23" ht="15" customHeight="1">
      <c r="B36" s="224"/>
      <c r="C36" s="95"/>
      <c r="D36" s="95"/>
      <c r="E36" s="95"/>
      <c r="F36" s="95"/>
      <c r="G36" s="95"/>
      <c r="H36" s="1126" t="s">
        <v>1631</v>
      </c>
      <c r="I36" s="1429"/>
      <c r="J36" s="1296" t="s">
        <v>545</v>
      </c>
      <c r="K36" s="1430"/>
      <c r="L36" s="1297"/>
      <c r="M36" s="1296">
        <v>8</v>
      </c>
      <c r="N36" s="1430"/>
      <c r="O36" s="1297"/>
      <c r="P36" s="1445">
        <v>71.7</v>
      </c>
      <c r="Q36" s="1446"/>
      <c r="R36" s="1447"/>
      <c r="S36" s="1296" t="s">
        <v>808</v>
      </c>
      <c r="T36" s="1430"/>
      <c r="U36" s="1297"/>
      <c r="V36" s="3"/>
      <c r="W36" s="3"/>
    </row>
    <row r="37" spans="2:23" ht="15" customHeight="1">
      <c r="B37" s="224"/>
      <c r="C37" s="95"/>
      <c r="D37" s="95"/>
      <c r="E37" s="95"/>
      <c r="F37" s="95"/>
      <c r="G37" s="95"/>
      <c r="H37" s="1126" t="s">
        <v>463</v>
      </c>
      <c r="I37" s="1429"/>
      <c r="J37" s="1296" t="s">
        <v>29</v>
      </c>
      <c r="K37" s="1430"/>
      <c r="L37" s="1297"/>
      <c r="M37" s="1296">
        <v>8</v>
      </c>
      <c r="N37" s="1430"/>
      <c r="O37" s="1297"/>
      <c r="P37" s="1445">
        <v>63</v>
      </c>
      <c r="Q37" s="1474"/>
      <c r="R37" s="1475"/>
      <c r="S37" s="1296" t="s">
        <v>809</v>
      </c>
      <c r="T37" s="1430"/>
      <c r="U37" s="1297"/>
      <c r="V37" s="3"/>
      <c r="W37" s="3"/>
    </row>
    <row r="38" spans="2:23" ht="15" customHeight="1">
      <c r="B38" s="224"/>
      <c r="C38" s="95"/>
      <c r="D38" s="95"/>
      <c r="E38" s="95"/>
      <c r="F38" s="95"/>
      <c r="G38" s="95"/>
      <c r="H38" s="1126" t="s">
        <v>463</v>
      </c>
      <c r="I38" s="1429"/>
      <c r="J38" s="1132" t="s">
        <v>29</v>
      </c>
      <c r="K38" s="1330"/>
      <c r="L38" s="1150"/>
      <c r="M38" s="1132">
        <v>8</v>
      </c>
      <c r="N38" s="1330"/>
      <c r="O38" s="1150"/>
      <c r="P38" s="1470">
        <v>71.599999999999994</v>
      </c>
      <c r="Q38" s="1476"/>
      <c r="R38" s="1477"/>
      <c r="S38" s="1132" t="s">
        <v>808</v>
      </c>
      <c r="T38" s="1330"/>
      <c r="U38" s="1150"/>
      <c r="V38" s="3"/>
      <c r="W38" s="3"/>
    </row>
    <row r="39" spans="2:23" ht="15" customHeight="1">
      <c r="B39" s="210" t="s">
        <v>1215</v>
      </c>
      <c r="C39" s="212"/>
      <c r="D39" s="212"/>
      <c r="E39" s="212"/>
      <c r="F39" s="212"/>
      <c r="G39" s="212"/>
      <c r="H39" s="1427" t="s">
        <v>1629</v>
      </c>
      <c r="I39" s="1449"/>
      <c r="J39" s="1148" t="s">
        <v>126</v>
      </c>
      <c r="K39" s="1329"/>
      <c r="L39" s="1149"/>
      <c r="M39" s="1148">
        <v>24</v>
      </c>
      <c r="N39" s="1329"/>
      <c r="O39" s="1149"/>
      <c r="P39" s="1442">
        <v>39.9</v>
      </c>
      <c r="Q39" s="1443"/>
      <c r="R39" s="1444"/>
      <c r="S39" s="1148" t="s">
        <v>809</v>
      </c>
      <c r="T39" s="1329"/>
      <c r="U39" s="1149"/>
      <c r="V39" s="3"/>
      <c r="W39" s="3"/>
    </row>
    <row r="40" spans="2:23" ht="15" customHeight="1">
      <c r="B40" s="1432" t="s">
        <v>1630</v>
      </c>
      <c r="C40" s="1126"/>
      <c r="D40" s="1126"/>
      <c r="E40" s="1126"/>
      <c r="F40" s="1126"/>
      <c r="G40" s="1126"/>
      <c r="H40" s="1126"/>
      <c r="I40" s="1429"/>
      <c r="J40" s="1296" t="s">
        <v>1259</v>
      </c>
      <c r="K40" s="1430"/>
      <c r="L40" s="1297"/>
      <c r="M40" s="1296">
        <v>16</v>
      </c>
      <c r="N40" s="1428"/>
      <c r="O40" s="1297"/>
      <c r="P40" s="1445">
        <v>39.6</v>
      </c>
      <c r="Q40" s="1448"/>
      <c r="R40" s="1447"/>
      <c r="S40" s="1296" t="s">
        <v>809</v>
      </c>
      <c r="T40" s="1428"/>
      <c r="U40" s="1297"/>
      <c r="V40" s="3"/>
      <c r="W40" s="3"/>
    </row>
    <row r="41" spans="2:23" ht="15" customHeight="1">
      <c r="B41" s="224"/>
      <c r="C41" s="95"/>
      <c r="D41" s="95"/>
      <c r="E41" s="95"/>
      <c r="F41" s="95"/>
      <c r="G41" s="95"/>
      <c r="H41" s="1126" t="s">
        <v>1631</v>
      </c>
      <c r="I41" s="1429"/>
      <c r="J41" s="1296" t="s">
        <v>1260</v>
      </c>
      <c r="K41" s="1430"/>
      <c r="L41" s="1297"/>
      <c r="M41" s="1296">
        <v>16</v>
      </c>
      <c r="N41" s="1430"/>
      <c r="O41" s="1297"/>
      <c r="P41" s="1445">
        <v>39.6</v>
      </c>
      <c r="Q41" s="1446"/>
      <c r="R41" s="1447"/>
      <c r="S41" s="1296" t="s">
        <v>809</v>
      </c>
      <c r="T41" s="1430"/>
      <c r="U41" s="1297"/>
      <c r="V41" s="3"/>
      <c r="W41" s="3"/>
    </row>
    <row r="42" spans="2:23" ht="15" customHeight="1">
      <c r="B42" s="226"/>
      <c r="C42" s="48"/>
      <c r="D42" s="48"/>
      <c r="E42" s="48"/>
      <c r="F42" s="48"/>
      <c r="G42" s="48"/>
      <c r="H42" s="943" t="s">
        <v>463</v>
      </c>
      <c r="I42" s="1473"/>
      <c r="J42" s="1132" t="s">
        <v>1261</v>
      </c>
      <c r="K42" s="1330"/>
      <c r="L42" s="1150"/>
      <c r="M42" s="1132">
        <v>16</v>
      </c>
      <c r="N42" s="1330"/>
      <c r="O42" s="1150"/>
      <c r="P42" s="1470">
        <v>43.3</v>
      </c>
      <c r="Q42" s="1471"/>
      <c r="R42" s="1472"/>
      <c r="S42" s="1132" t="s">
        <v>809</v>
      </c>
      <c r="T42" s="1330"/>
      <c r="U42" s="1150"/>
      <c r="V42" s="3"/>
      <c r="W42" s="3"/>
    </row>
    <row r="43" spans="2:23" ht="15" customHeight="1">
      <c r="B43" s="210" t="s">
        <v>1907</v>
      </c>
      <c r="C43" s="212"/>
      <c r="D43" s="212"/>
      <c r="E43" s="212"/>
      <c r="F43" s="212"/>
      <c r="G43" s="212"/>
      <c r="H43" s="212"/>
      <c r="I43" s="212"/>
      <c r="J43" s="1148" t="s">
        <v>1908</v>
      </c>
      <c r="K43" s="1329"/>
      <c r="L43" s="1149"/>
      <c r="M43" s="1148">
        <v>18</v>
      </c>
      <c r="N43" s="1329"/>
      <c r="O43" s="1149"/>
      <c r="P43" s="1442">
        <v>60.5</v>
      </c>
      <c r="Q43" s="1443"/>
      <c r="R43" s="1444"/>
      <c r="S43" s="1148" t="s">
        <v>810</v>
      </c>
      <c r="T43" s="1329"/>
      <c r="U43" s="1149"/>
      <c r="V43" s="3"/>
      <c r="W43" s="3"/>
    </row>
    <row r="44" spans="2:23" ht="15" customHeight="1">
      <c r="B44" s="222"/>
      <c r="C44" s="169"/>
      <c r="D44" s="169"/>
      <c r="E44" s="169"/>
      <c r="F44" s="169"/>
      <c r="G44" s="169"/>
      <c r="H44" s="169"/>
      <c r="I44" s="169"/>
      <c r="J44" s="1132" t="s">
        <v>1908</v>
      </c>
      <c r="K44" s="1330"/>
      <c r="L44" s="1150"/>
      <c r="M44" s="1132">
        <v>12</v>
      </c>
      <c r="N44" s="1330"/>
      <c r="O44" s="1150"/>
      <c r="P44" s="1470">
        <v>57.9</v>
      </c>
      <c r="Q44" s="1471"/>
      <c r="R44" s="1472"/>
      <c r="S44" s="1132" t="s">
        <v>810</v>
      </c>
      <c r="T44" s="1330"/>
      <c r="U44" s="1150"/>
      <c r="V44" s="3"/>
      <c r="W44" s="3"/>
    </row>
    <row r="45" spans="2:23" ht="15" customHeight="1">
      <c r="B45" s="210" t="s">
        <v>1360</v>
      </c>
      <c r="C45" s="212"/>
      <c r="D45" s="212"/>
      <c r="E45" s="212"/>
      <c r="F45" s="212"/>
      <c r="G45" s="212"/>
      <c r="H45" s="212"/>
      <c r="I45" s="212"/>
      <c r="J45" s="1148" t="s">
        <v>908</v>
      </c>
      <c r="K45" s="1329"/>
      <c r="L45" s="1149"/>
      <c r="M45" s="1148">
        <v>3</v>
      </c>
      <c r="N45" s="910"/>
      <c r="O45" s="1067"/>
      <c r="P45" s="1478">
        <v>64.5</v>
      </c>
      <c r="Q45" s="1479"/>
      <c r="R45" s="1480"/>
      <c r="S45" s="1148" t="s">
        <v>809</v>
      </c>
      <c r="T45" s="910"/>
      <c r="U45" s="1067"/>
      <c r="V45" s="3"/>
      <c r="W45" s="3"/>
    </row>
    <row r="46" spans="2:23" ht="15" customHeight="1">
      <c r="B46" s="222"/>
      <c r="C46" s="169"/>
      <c r="D46" s="169"/>
      <c r="E46" s="169"/>
      <c r="F46" s="169"/>
      <c r="G46" s="169"/>
      <c r="H46" s="169"/>
      <c r="I46" s="169"/>
      <c r="J46" s="1132" t="s">
        <v>1986</v>
      </c>
      <c r="K46" s="1330"/>
      <c r="L46" s="1150"/>
      <c r="M46" s="1132">
        <v>12</v>
      </c>
      <c r="N46" s="1330"/>
      <c r="O46" s="1150"/>
      <c r="P46" s="1470">
        <v>70.8</v>
      </c>
      <c r="Q46" s="1471"/>
      <c r="R46" s="1472"/>
      <c r="S46" s="1132" t="s">
        <v>808</v>
      </c>
      <c r="T46" s="1330"/>
      <c r="U46" s="1150"/>
      <c r="V46" s="3"/>
      <c r="W46" s="3"/>
    </row>
    <row r="47" spans="2:23" ht="15" customHeight="1">
      <c r="B47" s="210" t="s">
        <v>1188</v>
      </c>
      <c r="C47" s="212"/>
      <c r="D47" s="212"/>
      <c r="E47" s="212"/>
      <c r="F47" s="212"/>
      <c r="G47" s="212"/>
      <c r="H47" s="1427" t="s">
        <v>1629</v>
      </c>
      <c r="I47" s="1449"/>
      <c r="J47" s="1148" t="s">
        <v>1452</v>
      </c>
      <c r="K47" s="1329"/>
      <c r="L47" s="1149"/>
      <c r="M47" s="1148">
        <v>18</v>
      </c>
      <c r="N47" s="1329"/>
      <c r="O47" s="1149"/>
      <c r="P47" s="1442">
        <v>71.8</v>
      </c>
      <c r="Q47" s="1443"/>
      <c r="R47" s="1444"/>
      <c r="S47" s="1148" t="s">
        <v>808</v>
      </c>
      <c r="T47" s="1329"/>
      <c r="U47" s="1149"/>
      <c r="V47" s="3"/>
      <c r="W47" s="3"/>
    </row>
    <row r="48" spans="2:23" ht="15" customHeight="1">
      <c r="B48" s="1432" t="s">
        <v>1630</v>
      </c>
      <c r="C48" s="1126"/>
      <c r="D48" s="1126"/>
      <c r="E48" s="1126"/>
      <c r="F48" s="1126"/>
      <c r="G48" s="1126"/>
      <c r="H48" s="1126"/>
      <c r="I48" s="1429"/>
      <c r="J48" s="1296" t="s">
        <v>1453</v>
      </c>
      <c r="K48" s="1430"/>
      <c r="L48" s="1297"/>
      <c r="M48" s="1296">
        <v>12</v>
      </c>
      <c r="N48" s="1428"/>
      <c r="O48" s="1297"/>
      <c r="P48" s="1445">
        <v>58.6</v>
      </c>
      <c r="Q48" s="1448"/>
      <c r="R48" s="1447"/>
      <c r="S48" s="1296" t="s">
        <v>809</v>
      </c>
      <c r="T48" s="1428"/>
      <c r="U48" s="1297"/>
      <c r="V48" s="3"/>
      <c r="W48" s="3"/>
    </row>
    <row r="49" spans="2:23" ht="15" customHeight="1">
      <c r="B49" s="224"/>
      <c r="C49" s="95"/>
      <c r="D49" s="95"/>
      <c r="E49" s="95"/>
      <c r="F49" s="95"/>
      <c r="G49" s="95"/>
      <c r="H49" s="1126" t="s">
        <v>1631</v>
      </c>
      <c r="I49" s="1429"/>
      <c r="J49" s="1132" t="s">
        <v>1771</v>
      </c>
      <c r="K49" s="1330"/>
      <c r="L49" s="1150"/>
      <c r="M49" s="1296">
        <v>12</v>
      </c>
      <c r="N49" s="1430"/>
      <c r="O49" s="1297"/>
      <c r="P49" s="1445">
        <v>61.2</v>
      </c>
      <c r="Q49" s="1446"/>
      <c r="R49" s="1447"/>
      <c r="S49" s="1296" t="s">
        <v>809</v>
      </c>
      <c r="T49" s="1430"/>
      <c r="U49" s="1297"/>
      <c r="V49" s="3"/>
      <c r="W49" s="3"/>
    </row>
    <row r="50" spans="2:23" ht="15" customHeight="1">
      <c r="B50" s="210" t="s">
        <v>1189</v>
      </c>
      <c r="C50" s="212"/>
      <c r="D50" s="212"/>
      <c r="E50" s="212"/>
      <c r="F50" s="212"/>
      <c r="G50" s="212"/>
      <c r="H50" s="1099"/>
      <c r="I50" s="1441"/>
      <c r="J50" s="1148" t="s">
        <v>29</v>
      </c>
      <c r="K50" s="1329"/>
      <c r="L50" s="1149"/>
      <c r="M50" s="1148">
        <v>18</v>
      </c>
      <c r="N50" s="1329"/>
      <c r="O50" s="1149"/>
      <c r="P50" s="1442">
        <v>64.5</v>
      </c>
      <c r="Q50" s="1443"/>
      <c r="R50" s="1444"/>
      <c r="S50" s="1148" t="s">
        <v>809</v>
      </c>
      <c r="T50" s="1329"/>
      <c r="U50" s="1149"/>
      <c r="V50" s="3"/>
      <c r="W50" s="3"/>
    </row>
    <row r="51" spans="2:23" ht="15" customHeight="1">
      <c r="B51" s="1425" t="s">
        <v>1858</v>
      </c>
      <c r="C51" s="1064"/>
      <c r="D51" s="1064"/>
      <c r="E51" s="1426"/>
      <c r="F51" s="1426"/>
      <c r="G51" s="1427"/>
      <c r="H51" s="1427"/>
      <c r="I51" s="223"/>
      <c r="J51" s="1148" t="s">
        <v>1417</v>
      </c>
      <c r="K51" s="1329"/>
      <c r="L51" s="1149"/>
      <c r="M51" s="1148">
        <v>1</v>
      </c>
      <c r="N51" s="1329"/>
      <c r="O51" s="1149"/>
      <c r="P51" s="1438">
        <v>101.85</v>
      </c>
      <c r="Q51" s="1439"/>
      <c r="R51" s="1440"/>
      <c r="S51" s="1148" t="s">
        <v>811</v>
      </c>
      <c r="T51" s="1329"/>
      <c r="U51" s="1149"/>
    </row>
    <row r="52" spans="2:23" ht="15" customHeight="1">
      <c r="B52" s="228"/>
      <c r="C52" s="229"/>
      <c r="D52" s="229"/>
      <c r="E52" s="192"/>
      <c r="F52" s="192"/>
      <c r="G52" s="48"/>
      <c r="H52" s="48"/>
      <c r="I52" s="130"/>
      <c r="J52" s="1132" t="s">
        <v>1418</v>
      </c>
      <c r="K52" s="1330"/>
      <c r="L52" s="1150"/>
      <c r="M52" s="1296">
        <v>1</v>
      </c>
      <c r="N52" s="1428"/>
      <c r="O52" s="1297"/>
      <c r="P52" s="1435">
        <v>102.26</v>
      </c>
      <c r="Q52" s="1436"/>
      <c r="R52" s="1437"/>
      <c r="S52" s="1296" t="s">
        <v>811</v>
      </c>
      <c r="T52" s="1428"/>
      <c r="U52" s="1297"/>
    </row>
    <row r="53" spans="2:23" ht="15" customHeight="1">
      <c r="B53" s="973" t="s">
        <v>1814</v>
      </c>
      <c r="C53" s="974"/>
      <c r="D53" s="974"/>
      <c r="E53" s="974"/>
      <c r="F53" s="974"/>
      <c r="G53" s="974"/>
      <c r="H53" s="974"/>
      <c r="I53" s="975"/>
      <c r="J53" s="214"/>
      <c r="K53" s="215"/>
      <c r="L53" s="215"/>
      <c r="M53" s="215"/>
      <c r="N53" s="215">
        <f>SUM(M27:O52)</f>
        <v>311</v>
      </c>
      <c r="O53" s="215"/>
      <c r="P53" s="230"/>
      <c r="Q53" s="230"/>
      <c r="R53" s="230"/>
      <c r="S53" s="215"/>
      <c r="T53" s="215"/>
      <c r="U53" s="211"/>
      <c r="V53" s="3"/>
      <c r="W53" s="3"/>
    </row>
    <row r="54" spans="2:23" ht="12.95" customHeight="1">
      <c r="B54" s="60"/>
      <c r="C54" s="60"/>
      <c r="D54" s="60"/>
      <c r="E54" s="60"/>
      <c r="F54" s="60"/>
      <c r="G54" s="60"/>
      <c r="H54" s="60"/>
      <c r="I54" s="60"/>
      <c r="J54" s="60"/>
      <c r="K54" s="60"/>
      <c r="L54" s="60"/>
      <c r="M54" s="60"/>
      <c r="N54" s="60"/>
      <c r="O54" s="60"/>
      <c r="P54" s="231"/>
      <c r="Q54" s="231"/>
      <c r="R54" s="231"/>
      <c r="S54" s="60"/>
      <c r="T54" s="60"/>
      <c r="U54" s="60"/>
      <c r="V54" s="3"/>
      <c r="W54" s="3"/>
    </row>
  </sheetData>
  <mergeCells count="173">
    <mergeCell ref="J45:L45"/>
    <mergeCell ref="J46:L46"/>
    <mergeCell ref="J47:L47"/>
    <mergeCell ref="J48:L48"/>
    <mergeCell ref="J42:L42"/>
    <mergeCell ref="J43:L43"/>
    <mergeCell ref="H37:I37"/>
    <mergeCell ref="H38:I38"/>
    <mergeCell ref="J37:L37"/>
    <mergeCell ref="J38:L38"/>
    <mergeCell ref="S46:U46"/>
    <mergeCell ref="M27:O27"/>
    <mergeCell ref="M28:O28"/>
    <mergeCell ref="M31:O31"/>
    <mergeCell ref="P43:R43"/>
    <mergeCell ref="S43:U43"/>
    <mergeCell ref="S34:U34"/>
    <mergeCell ref="P32:R32"/>
    <mergeCell ref="M46:O46"/>
    <mergeCell ref="P46:R46"/>
    <mergeCell ref="M44:O44"/>
    <mergeCell ref="P44:R44"/>
    <mergeCell ref="P45:R45"/>
    <mergeCell ref="S45:U45"/>
    <mergeCell ref="M45:O45"/>
    <mergeCell ref="M32:O32"/>
    <mergeCell ref="M35:O35"/>
    <mergeCell ref="M36:O36"/>
    <mergeCell ref="M39:O39"/>
    <mergeCell ref="M33:O33"/>
    <mergeCell ref="M34:O34"/>
    <mergeCell ref="S37:U37"/>
    <mergeCell ref="S38:U38"/>
    <mergeCell ref="M37:O37"/>
    <mergeCell ref="P41:R41"/>
    <mergeCell ref="S41:U41"/>
    <mergeCell ref="J41:L41"/>
    <mergeCell ref="S44:U44"/>
    <mergeCell ref="H42:I42"/>
    <mergeCell ref="M42:O42"/>
    <mergeCell ref="P42:R42"/>
    <mergeCell ref="S42:U42"/>
    <mergeCell ref="J44:L44"/>
    <mergeCell ref="M43:O43"/>
    <mergeCell ref="S36:U36"/>
    <mergeCell ref="S33:U33"/>
    <mergeCell ref="H39:I39"/>
    <mergeCell ref="P39:R39"/>
    <mergeCell ref="S39:U39"/>
    <mergeCell ref="B40:I40"/>
    <mergeCell ref="P40:R40"/>
    <mergeCell ref="S40:U40"/>
    <mergeCell ref="M40:O40"/>
    <mergeCell ref="J39:L39"/>
    <mergeCell ref="J40:L40"/>
    <mergeCell ref="J33:L33"/>
    <mergeCell ref="J34:L34"/>
    <mergeCell ref="J35:L35"/>
    <mergeCell ref="J36:L36"/>
    <mergeCell ref="M38:O38"/>
    <mergeCell ref="P37:R37"/>
    <mergeCell ref="P38:R38"/>
    <mergeCell ref="P35:R35"/>
    <mergeCell ref="P36:R36"/>
    <mergeCell ref="P33:R33"/>
    <mergeCell ref="H35:I35"/>
    <mergeCell ref="B25:I26"/>
    <mergeCell ref="S29:U29"/>
    <mergeCell ref="M30:O30"/>
    <mergeCell ref="P30:R30"/>
    <mergeCell ref="S30:U30"/>
    <mergeCell ref="M29:O29"/>
    <mergeCell ref="H30:I30"/>
    <mergeCell ref="S27:U27"/>
    <mergeCell ref="S28:U28"/>
    <mergeCell ref="J27:L27"/>
    <mergeCell ref="J28:L28"/>
    <mergeCell ref="J30:L30"/>
    <mergeCell ref="P29:R29"/>
    <mergeCell ref="P31:R31"/>
    <mergeCell ref="P34:R34"/>
    <mergeCell ref="S31:U31"/>
    <mergeCell ref="S32:U32"/>
    <mergeCell ref="S35:U35"/>
    <mergeCell ref="J25:L26"/>
    <mergeCell ref="M25:O26"/>
    <mergeCell ref="J31:L31"/>
    <mergeCell ref="J32:L32"/>
    <mergeCell ref="L3:O3"/>
    <mergeCell ref="L4:N4"/>
    <mergeCell ref="H3:K3"/>
    <mergeCell ref="H4:J4"/>
    <mergeCell ref="B8:G9"/>
    <mergeCell ref="H17:I17"/>
    <mergeCell ref="B4:C4"/>
    <mergeCell ref="B5:C5"/>
    <mergeCell ref="B16:G17"/>
    <mergeCell ref="H16:I16"/>
    <mergeCell ref="B11:G11"/>
    <mergeCell ref="B12:G12"/>
    <mergeCell ref="J11:K11"/>
    <mergeCell ref="J12:K12"/>
    <mergeCell ref="H15:I15"/>
    <mergeCell ref="D3:G3"/>
    <mergeCell ref="D4:F4"/>
    <mergeCell ref="B13:G13"/>
    <mergeCell ref="B14:G14"/>
    <mergeCell ref="B15:G15"/>
    <mergeCell ref="B10:G10"/>
    <mergeCell ref="H19:I19"/>
    <mergeCell ref="H18:I18"/>
    <mergeCell ref="H21:I21"/>
    <mergeCell ref="H27:I27"/>
    <mergeCell ref="B28:I28"/>
    <mergeCell ref="P25:R26"/>
    <mergeCell ref="P27:R27"/>
    <mergeCell ref="P28:R28"/>
    <mergeCell ref="J29:L29"/>
    <mergeCell ref="J20:K20"/>
    <mergeCell ref="H20:I20"/>
    <mergeCell ref="R24:U24"/>
    <mergeCell ref="B19:G19"/>
    <mergeCell ref="B20:G20"/>
    <mergeCell ref="B21:G21"/>
    <mergeCell ref="B18:G18"/>
    <mergeCell ref="S25:U26"/>
    <mergeCell ref="P49:R49"/>
    <mergeCell ref="S49:U49"/>
    <mergeCell ref="J49:L49"/>
    <mergeCell ref="S47:U47"/>
    <mergeCell ref="B48:I48"/>
    <mergeCell ref="M48:O48"/>
    <mergeCell ref="P48:R48"/>
    <mergeCell ref="S48:U48"/>
    <mergeCell ref="H47:I47"/>
    <mergeCell ref="M47:O47"/>
    <mergeCell ref="P47:R47"/>
    <mergeCell ref="P52:R52"/>
    <mergeCell ref="S52:U52"/>
    <mergeCell ref="M51:O51"/>
    <mergeCell ref="P51:R51"/>
    <mergeCell ref="S51:U51"/>
    <mergeCell ref="H50:I50"/>
    <mergeCell ref="M50:O50"/>
    <mergeCell ref="P50:R50"/>
    <mergeCell ref="S50:U50"/>
    <mergeCell ref="J50:L50"/>
    <mergeCell ref="J51:L51"/>
    <mergeCell ref="J52:L52"/>
    <mergeCell ref="B53:I53"/>
    <mergeCell ref="L7:O7"/>
    <mergeCell ref="J7:K7"/>
    <mergeCell ref="H7:I7"/>
    <mergeCell ref="B7:G7"/>
    <mergeCell ref="B51:F51"/>
    <mergeCell ref="G51:H51"/>
    <mergeCell ref="M52:O52"/>
    <mergeCell ref="H49:I49"/>
    <mergeCell ref="M49:O49"/>
    <mergeCell ref="H29:I29"/>
    <mergeCell ref="H36:I36"/>
    <mergeCell ref="H31:I31"/>
    <mergeCell ref="H33:I33"/>
    <mergeCell ref="H34:I34"/>
    <mergeCell ref="B32:I32"/>
    <mergeCell ref="H8:I8"/>
    <mergeCell ref="H9:I9"/>
    <mergeCell ref="H11:I11"/>
    <mergeCell ref="H12:I12"/>
    <mergeCell ref="H13:I13"/>
    <mergeCell ref="H14:I14"/>
    <mergeCell ref="H41:I41"/>
    <mergeCell ref="M41:O4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I40"/>
  <sheetViews>
    <sheetView zoomScaleNormal="100" workbookViewId="0">
      <selection activeCell="B2" sqref="B2:P2"/>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427" customFormat="1" ht="26.25" customHeight="1">
      <c r="A1" s="425" t="s">
        <v>1746</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s="39" customFormat="1" ht="15" customHeight="1">
      <c r="B2" s="1032" t="s">
        <v>1785</v>
      </c>
      <c r="C2" s="1032"/>
      <c r="D2" s="1032"/>
      <c r="E2" s="1032"/>
      <c r="F2" s="1032"/>
      <c r="G2" s="1032"/>
      <c r="H2" s="1032"/>
      <c r="I2" s="1032"/>
      <c r="J2" s="1032"/>
      <c r="K2" s="1032"/>
      <c r="L2" s="1032"/>
      <c r="M2" s="1032"/>
      <c r="N2" s="1032"/>
      <c r="O2" s="1032"/>
      <c r="P2" s="1032"/>
      <c r="Q2" s="21"/>
      <c r="R2" s="21"/>
      <c r="V2" s="186"/>
      <c r="W2" s="186"/>
      <c r="X2" s="186"/>
      <c r="Y2" s="186"/>
      <c r="Z2" s="186"/>
      <c r="AA2" s="186"/>
      <c r="AB2" s="186"/>
      <c r="AC2" s="186"/>
      <c r="AD2" s="186"/>
      <c r="AE2" s="186"/>
      <c r="AF2" s="186"/>
      <c r="AG2" s="186"/>
      <c r="AH2" s="186"/>
      <c r="AI2" s="186"/>
    </row>
    <row r="3" spans="1:35" s="39" customFormat="1" ht="15" customHeight="1">
      <c r="B3" s="21"/>
      <c r="C3" s="21"/>
      <c r="D3" s="21"/>
      <c r="E3" s="21"/>
      <c r="F3" s="21"/>
      <c r="G3" s="21"/>
      <c r="H3" s="21"/>
      <c r="J3" s="21"/>
      <c r="K3" s="21"/>
      <c r="L3" s="21"/>
      <c r="M3" s="21"/>
      <c r="N3" s="39" t="s">
        <v>1859</v>
      </c>
      <c r="O3" s="21"/>
      <c r="P3" s="21"/>
      <c r="Q3" s="21"/>
      <c r="R3" s="21"/>
      <c r="V3" s="186"/>
      <c r="W3" s="186"/>
      <c r="X3" s="186"/>
      <c r="Y3" s="186"/>
      <c r="Z3" s="186"/>
      <c r="AA3" s="186"/>
      <c r="AB3" s="186"/>
      <c r="AC3" s="186"/>
      <c r="AD3" s="186"/>
      <c r="AE3" s="186"/>
      <c r="AF3" s="186"/>
      <c r="AG3" s="186"/>
      <c r="AH3" s="186"/>
      <c r="AI3" s="186"/>
    </row>
    <row r="4" spans="1:35" s="39" customFormat="1" ht="18.600000000000001" customHeight="1">
      <c r="B4" s="900" t="s">
        <v>1817</v>
      </c>
      <c r="C4" s="900"/>
      <c r="D4" s="900"/>
      <c r="E4" s="905" t="s">
        <v>1134</v>
      </c>
      <c r="F4" s="906"/>
      <c r="G4" s="906"/>
      <c r="H4" s="906"/>
      <c r="I4" s="906"/>
      <c r="J4" s="906"/>
      <c r="K4" s="906"/>
      <c r="L4" s="906"/>
      <c r="M4" s="906"/>
      <c r="N4" s="900" t="s">
        <v>1754</v>
      </c>
      <c r="O4" s="900"/>
      <c r="P4" s="900"/>
      <c r="V4" s="186"/>
      <c r="W4" s="186"/>
      <c r="X4" s="186"/>
      <c r="Y4" s="186"/>
      <c r="Z4" s="186"/>
      <c r="AA4" s="186"/>
      <c r="AB4" s="186"/>
      <c r="AC4" s="186"/>
      <c r="AD4" s="186"/>
      <c r="AE4" s="186"/>
      <c r="AF4" s="186"/>
      <c r="AG4" s="186"/>
      <c r="AH4" s="186"/>
      <c r="AI4" s="186"/>
    </row>
    <row r="5" spans="1:35" s="39" customFormat="1" ht="18.600000000000001" customHeight="1">
      <c r="B5" s="900"/>
      <c r="C5" s="900"/>
      <c r="D5" s="900"/>
      <c r="E5" s="1068" t="s">
        <v>1129</v>
      </c>
      <c r="F5" s="1068"/>
      <c r="G5" s="1068"/>
      <c r="H5" s="1068" t="s">
        <v>1752</v>
      </c>
      <c r="I5" s="1068"/>
      <c r="J5" s="1068"/>
      <c r="K5" s="973" t="s">
        <v>1753</v>
      </c>
      <c r="L5" s="974"/>
      <c r="M5" s="975"/>
      <c r="N5" s="900"/>
      <c r="O5" s="900"/>
      <c r="P5" s="900"/>
      <c r="V5" s="186"/>
      <c r="W5" s="186"/>
      <c r="X5" s="186"/>
      <c r="Y5" s="186"/>
      <c r="Z5" s="186"/>
      <c r="AA5" s="186"/>
      <c r="AB5" s="186"/>
      <c r="AC5" s="186"/>
      <c r="AD5" s="186"/>
      <c r="AE5" s="186"/>
      <c r="AF5" s="186"/>
      <c r="AG5" s="186"/>
      <c r="AH5" s="186"/>
      <c r="AI5" s="186"/>
    </row>
    <row r="6" spans="1:35" s="39" customFormat="1" ht="18.600000000000001" customHeight="1">
      <c r="B6" s="900"/>
      <c r="C6" s="900"/>
      <c r="D6" s="900"/>
      <c r="E6" s="232" t="s">
        <v>1130</v>
      </c>
      <c r="F6" s="900" t="s">
        <v>516</v>
      </c>
      <c r="G6" s="900"/>
      <c r="H6" s="232" t="s">
        <v>1130</v>
      </c>
      <c r="I6" s="900" t="s">
        <v>516</v>
      </c>
      <c r="J6" s="900"/>
      <c r="K6" s="232" t="s">
        <v>1130</v>
      </c>
      <c r="L6" s="900" t="s">
        <v>516</v>
      </c>
      <c r="M6" s="900"/>
      <c r="N6" s="232" t="s">
        <v>1130</v>
      </c>
      <c r="O6" s="900" t="s">
        <v>516</v>
      </c>
      <c r="P6" s="900"/>
      <c r="V6" s="186"/>
      <c r="W6" s="186"/>
      <c r="X6" s="186"/>
      <c r="Y6" s="186"/>
      <c r="Z6" s="186"/>
      <c r="AA6" s="186"/>
      <c r="AB6" s="186"/>
      <c r="AC6" s="186"/>
      <c r="AD6" s="186"/>
      <c r="AE6" s="186"/>
      <c r="AF6" s="186"/>
      <c r="AG6" s="186"/>
      <c r="AH6" s="186"/>
      <c r="AI6" s="186"/>
    </row>
    <row r="7" spans="1:35" s="39" customFormat="1" ht="18.95" customHeight="1">
      <c r="B7" s="1044" t="s">
        <v>499</v>
      </c>
      <c r="C7" s="1045"/>
      <c r="D7" s="1045"/>
      <c r="E7" s="460">
        <v>11</v>
      </c>
      <c r="F7" s="1390">
        <v>27700</v>
      </c>
      <c r="G7" s="1390"/>
      <c r="H7" s="460">
        <v>1</v>
      </c>
      <c r="I7" s="1390">
        <v>143000</v>
      </c>
      <c r="J7" s="1390"/>
      <c r="K7" s="461">
        <v>4</v>
      </c>
      <c r="L7" s="1390">
        <v>168600</v>
      </c>
      <c r="M7" s="1390"/>
      <c r="N7" s="460">
        <v>2</v>
      </c>
      <c r="O7" s="1481">
        <v>28310000</v>
      </c>
      <c r="P7" s="1481"/>
      <c r="S7" s="233"/>
      <c r="V7" s="234"/>
      <c r="W7" s="186"/>
      <c r="X7" s="186"/>
      <c r="Y7" s="186"/>
      <c r="Z7" s="186"/>
      <c r="AA7" s="186"/>
      <c r="AB7" s="186"/>
      <c r="AC7" s="186"/>
      <c r="AD7" s="186"/>
      <c r="AE7" s="186"/>
      <c r="AF7" s="186"/>
      <c r="AG7" s="186"/>
      <c r="AH7" s="186"/>
      <c r="AI7" s="186"/>
    </row>
    <row r="8" spans="1:35" s="39" customFormat="1" ht="18.95" customHeight="1">
      <c r="B8" s="1044" t="s">
        <v>1083</v>
      </c>
      <c r="C8" s="1045"/>
      <c r="D8" s="1045"/>
      <c r="E8" s="460">
        <v>11</v>
      </c>
      <c r="F8" s="1390">
        <v>27700</v>
      </c>
      <c r="G8" s="1390"/>
      <c r="H8" s="460">
        <v>1</v>
      </c>
      <c r="I8" s="1390">
        <v>143000</v>
      </c>
      <c r="J8" s="1390"/>
      <c r="K8" s="461">
        <v>4</v>
      </c>
      <c r="L8" s="1390">
        <v>177600</v>
      </c>
      <c r="M8" s="1390"/>
      <c r="N8" s="460">
        <v>2</v>
      </c>
      <c r="O8" s="1481">
        <v>28310000</v>
      </c>
      <c r="P8" s="1481"/>
      <c r="S8" s="233"/>
      <c r="V8" s="234"/>
      <c r="W8" s="186"/>
      <c r="X8" s="186"/>
      <c r="Y8" s="186"/>
      <c r="Z8" s="186"/>
      <c r="AA8" s="186"/>
      <c r="AB8" s="186"/>
      <c r="AC8" s="186"/>
      <c r="AD8" s="186"/>
      <c r="AE8" s="186"/>
      <c r="AF8" s="186"/>
      <c r="AG8" s="186"/>
      <c r="AH8" s="186"/>
      <c r="AI8" s="186"/>
    </row>
    <row r="9" spans="1:35" s="39" customFormat="1" ht="18.95" customHeight="1">
      <c r="B9" s="1044" t="s">
        <v>562</v>
      </c>
      <c r="C9" s="1045"/>
      <c r="D9" s="1045"/>
      <c r="E9" s="460">
        <v>11</v>
      </c>
      <c r="F9" s="1185">
        <v>27700</v>
      </c>
      <c r="G9" s="1186"/>
      <c r="H9" s="460">
        <v>1</v>
      </c>
      <c r="I9" s="1185">
        <v>143000</v>
      </c>
      <c r="J9" s="1186"/>
      <c r="K9" s="461">
        <v>4</v>
      </c>
      <c r="L9" s="1482">
        <v>229600</v>
      </c>
      <c r="M9" s="1482"/>
      <c r="N9" s="460">
        <v>2</v>
      </c>
      <c r="O9" s="1481">
        <v>28310000</v>
      </c>
      <c r="P9" s="1481"/>
      <c r="S9" s="233"/>
      <c r="V9" s="234"/>
      <c r="W9" s="186"/>
      <c r="X9" s="186"/>
      <c r="Y9" s="186"/>
      <c r="Z9" s="186"/>
      <c r="AA9" s="186"/>
      <c r="AB9" s="186"/>
      <c r="AC9" s="186"/>
      <c r="AD9" s="186"/>
      <c r="AE9" s="186"/>
      <c r="AF9" s="186"/>
      <c r="AG9" s="186"/>
      <c r="AH9" s="186"/>
      <c r="AI9" s="186"/>
    </row>
    <row r="10" spans="1:35" s="39" customFormat="1" ht="18.95" customHeight="1">
      <c r="B10" s="1044" t="s">
        <v>911</v>
      </c>
      <c r="C10" s="1045"/>
      <c r="D10" s="1045"/>
      <c r="E10" s="460">
        <v>11</v>
      </c>
      <c r="F10" s="1390">
        <v>27700</v>
      </c>
      <c r="G10" s="1390"/>
      <c r="H10" s="461">
        <v>1</v>
      </c>
      <c r="I10" s="1390">
        <v>143000</v>
      </c>
      <c r="J10" s="1390"/>
      <c r="K10" s="461">
        <v>4</v>
      </c>
      <c r="L10" s="1482">
        <v>229600</v>
      </c>
      <c r="M10" s="1482"/>
      <c r="N10" s="460">
        <v>2</v>
      </c>
      <c r="O10" s="1483">
        <v>28310000</v>
      </c>
      <c r="P10" s="1483"/>
      <c r="S10" s="233"/>
      <c r="V10" s="234"/>
      <c r="W10" s="186"/>
      <c r="X10" s="186"/>
      <c r="Y10" s="186"/>
      <c r="Z10" s="186"/>
      <c r="AA10" s="186"/>
      <c r="AB10" s="186"/>
      <c r="AC10" s="186"/>
      <c r="AD10" s="186"/>
      <c r="AE10" s="186"/>
      <c r="AF10" s="186"/>
      <c r="AG10" s="186"/>
      <c r="AH10" s="186"/>
      <c r="AI10" s="186"/>
    </row>
    <row r="11" spans="1:35" s="39" customFormat="1" ht="18.95" customHeight="1">
      <c r="B11" s="1044" t="s">
        <v>2327</v>
      </c>
      <c r="C11" s="1045"/>
      <c r="D11" s="1045"/>
      <c r="E11" s="460">
        <v>11</v>
      </c>
      <c r="F11" s="1390">
        <v>27700</v>
      </c>
      <c r="G11" s="1390"/>
      <c r="H11" s="461">
        <v>1</v>
      </c>
      <c r="I11" s="1390">
        <v>143000</v>
      </c>
      <c r="J11" s="1390"/>
      <c r="K11" s="461">
        <v>4</v>
      </c>
      <c r="L11" s="1482">
        <v>229600</v>
      </c>
      <c r="M11" s="1482"/>
      <c r="N11" s="460">
        <v>2</v>
      </c>
      <c r="O11" s="1483">
        <v>28310000</v>
      </c>
      <c r="P11" s="1483"/>
      <c r="S11" s="233"/>
      <c r="V11" s="234"/>
      <c r="W11" s="186"/>
      <c r="X11" s="186"/>
      <c r="Y11" s="186"/>
      <c r="Z11" s="186"/>
      <c r="AA11" s="186"/>
      <c r="AB11" s="186"/>
      <c r="AC11" s="186"/>
      <c r="AD11" s="186"/>
      <c r="AE11" s="186"/>
      <c r="AF11" s="186"/>
      <c r="AG11" s="186"/>
      <c r="AH11" s="186"/>
      <c r="AI11" s="186"/>
    </row>
    <row r="12" spans="1:35" s="39" customFormat="1">
      <c r="A12" s="60"/>
      <c r="B12" s="39" t="s">
        <v>495</v>
      </c>
      <c r="C12" s="1108" t="s">
        <v>2314</v>
      </c>
      <c r="D12" s="1108"/>
      <c r="E12" s="1108"/>
      <c r="F12" s="1108"/>
      <c r="G12" s="1108"/>
      <c r="H12" s="1108"/>
      <c r="I12" s="1108"/>
      <c r="J12" s="1108"/>
      <c r="K12" s="8"/>
      <c r="L12" s="8"/>
      <c r="M12" s="8"/>
      <c r="N12" s="8"/>
      <c r="O12" s="8"/>
      <c r="P12" s="8"/>
      <c r="S12" s="233"/>
      <c r="V12" s="234"/>
      <c r="W12" s="186"/>
      <c r="X12" s="186"/>
      <c r="Y12" s="186"/>
      <c r="Z12" s="186"/>
      <c r="AA12" s="186"/>
      <c r="AB12" s="186"/>
      <c r="AC12" s="186"/>
      <c r="AD12" s="186"/>
      <c r="AE12" s="186"/>
      <c r="AF12" s="186"/>
      <c r="AG12" s="186"/>
      <c r="AH12" s="186"/>
      <c r="AI12" s="186"/>
    </row>
    <row r="13" spans="1:35" s="39" customFormat="1" ht="12">
      <c r="B13" s="20"/>
      <c r="C13" s="1026" t="s">
        <v>2250</v>
      </c>
      <c r="D13" s="1026"/>
      <c r="E13" s="1026"/>
      <c r="F13" s="1026"/>
      <c r="G13" s="1026"/>
      <c r="H13" s="1026"/>
      <c r="I13" s="1026"/>
      <c r="J13" s="1026"/>
      <c r="K13" s="1026"/>
      <c r="L13" s="1026"/>
      <c r="M13" s="1026"/>
      <c r="N13" s="1026"/>
      <c r="O13" s="1026"/>
      <c r="P13" s="1026"/>
      <c r="Q13" s="1026"/>
      <c r="R13" s="1026"/>
      <c r="S13" s="233"/>
      <c r="T13" s="233"/>
      <c r="U13" s="233"/>
      <c r="V13" s="234"/>
      <c r="W13" s="186"/>
      <c r="X13" s="186"/>
      <c r="Y13" s="186"/>
      <c r="Z13" s="186"/>
      <c r="AA13" s="186"/>
      <c r="AB13" s="186"/>
      <c r="AC13" s="186"/>
      <c r="AD13" s="186"/>
      <c r="AE13" s="186"/>
      <c r="AF13" s="186"/>
      <c r="AG13" s="186"/>
      <c r="AH13" s="186"/>
      <c r="AI13" s="186"/>
    </row>
    <row r="14" spans="1:35" s="39" customFormat="1" ht="47.25" customHeight="1">
      <c r="V14" s="186"/>
      <c r="W14" s="186"/>
      <c r="X14" s="186"/>
      <c r="Y14" s="186"/>
      <c r="Z14" s="186"/>
      <c r="AA14" s="186"/>
      <c r="AB14" s="186"/>
      <c r="AC14" s="186"/>
      <c r="AD14" s="186"/>
      <c r="AE14" s="186"/>
      <c r="AF14" s="186"/>
      <c r="AG14" s="186"/>
      <c r="AH14" s="186"/>
      <c r="AI14" s="186"/>
    </row>
    <row r="15" spans="1:35" s="427" customFormat="1" ht="26.25" customHeight="1">
      <c r="A15" s="425" t="s">
        <v>2</v>
      </c>
      <c r="B15" s="429"/>
      <c r="C15" s="429"/>
      <c r="D15" s="429"/>
      <c r="E15" s="429"/>
      <c r="F15" s="429"/>
      <c r="G15" s="429"/>
      <c r="H15" s="429"/>
      <c r="I15" s="429"/>
      <c r="J15" s="429"/>
      <c r="K15" s="429"/>
      <c r="L15" s="429"/>
      <c r="M15" s="429"/>
      <c r="N15" s="429"/>
      <c r="O15" s="429"/>
      <c r="P15" s="429"/>
      <c r="Q15" s="429"/>
      <c r="R15" s="429"/>
      <c r="S15" s="429"/>
      <c r="T15" s="429"/>
      <c r="U15" s="429"/>
      <c r="V15" s="429"/>
      <c r="W15" s="429"/>
      <c r="X15" s="428"/>
      <c r="Y15" s="428"/>
      <c r="Z15" s="428"/>
      <c r="AA15" s="428"/>
      <c r="AB15" s="428"/>
      <c r="AC15" s="428"/>
      <c r="AD15" s="428"/>
      <c r="AE15" s="428"/>
      <c r="AF15" s="428"/>
      <c r="AG15" s="428"/>
      <c r="AH15" s="428"/>
      <c r="AI15" s="428"/>
    </row>
    <row r="16" spans="1:35" s="39" customFormat="1" ht="18.75" customHeight="1">
      <c r="B16" s="943" t="s">
        <v>1206</v>
      </c>
      <c r="C16" s="943"/>
      <c r="D16" s="943"/>
      <c r="E16" s="943"/>
      <c r="F16" s="943"/>
      <c r="G16" s="943"/>
      <c r="H16" s="943"/>
      <c r="I16" s="943"/>
      <c r="J16" s="943"/>
      <c r="K16" s="943"/>
      <c r="L16" s="943"/>
      <c r="M16" s="943"/>
      <c r="N16" s="943"/>
      <c r="O16" s="943"/>
      <c r="P16" s="943"/>
      <c r="Q16" s="943"/>
      <c r="R16" s="943"/>
      <c r="V16" s="186"/>
      <c r="W16" s="186"/>
      <c r="X16" s="186"/>
      <c r="Y16" s="186"/>
      <c r="Z16" s="186"/>
      <c r="AA16" s="186"/>
      <c r="AB16" s="186"/>
      <c r="AC16" s="186"/>
      <c r="AD16" s="186"/>
      <c r="AE16" s="186"/>
      <c r="AF16" s="186"/>
      <c r="AG16" s="186"/>
      <c r="AH16" s="186"/>
      <c r="AI16" s="186"/>
    </row>
    <row r="17" spans="1:35" s="39" customFormat="1" ht="15" customHeight="1">
      <c r="B17" s="1068" t="s">
        <v>1817</v>
      </c>
      <c r="C17" s="1068"/>
      <c r="D17" s="1068"/>
      <c r="E17" s="973" t="s">
        <v>1361</v>
      </c>
      <c r="F17" s="975"/>
      <c r="G17" s="973" t="s">
        <v>1135</v>
      </c>
      <c r="H17" s="974"/>
      <c r="I17" s="974"/>
      <c r="J17" s="975"/>
      <c r="K17" s="973" t="s">
        <v>1136</v>
      </c>
      <c r="L17" s="974"/>
      <c r="M17" s="974"/>
      <c r="N17" s="975"/>
      <c r="O17" s="973" t="s">
        <v>1755</v>
      </c>
      <c r="P17" s="974"/>
      <c r="Q17" s="974"/>
      <c r="R17" s="975"/>
      <c r="U17" s="32"/>
      <c r="AG17" s="186"/>
      <c r="AH17" s="186"/>
      <c r="AI17" s="186"/>
    </row>
    <row r="18" spans="1:35" s="39" customFormat="1" ht="27" customHeight="1">
      <c r="B18" s="1068"/>
      <c r="C18" s="1068"/>
      <c r="D18" s="1068"/>
      <c r="E18" s="1288" t="s">
        <v>1852</v>
      </c>
      <c r="F18" s="1068"/>
      <c r="G18" s="1288" t="s">
        <v>1852</v>
      </c>
      <c r="H18" s="1068"/>
      <c r="I18" s="1331" t="s">
        <v>1853</v>
      </c>
      <c r="J18" s="908"/>
      <c r="K18" s="1288" t="s">
        <v>1852</v>
      </c>
      <c r="L18" s="1068"/>
      <c r="M18" s="1331" t="s">
        <v>1853</v>
      </c>
      <c r="N18" s="908"/>
      <c r="O18" s="1331" t="s">
        <v>1852</v>
      </c>
      <c r="P18" s="908"/>
      <c r="Q18" s="1331" t="s">
        <v>1853</v>
      </c>
      <c r="R18" s="908"/>
      <c r="U18" s="60"/>
      <c r="AG18" s="186"/>
      <c r="AH18" s="186"/>
      <c r="AI18" s="186"/>
    </row>
    <row r="19" spans="1:35" s="39" customFormat="1" ht="18.75" customHeight="1">
      <c r="B19" s="1044" t="s">
        <v>499</v>
      </c>
      <c r="C19" s="1045"/>
      <c r="D19" s="1045"/>
      <c r="E19" s="1216">
        <v>403179</v>
      </c>
      <c r="F19" s="1168"/>
      <c r="G19" s="1216">
        <v>7693</v>
      </c>
      <c r="H19" s="1216"/>
      <c r="I19" s="1484">
        <v>100</v>
      </c>
      <c r="J19" s="1168"/>
      <c r="K19" s="1216">
        <v>54241</v>
      </c>
      <c r="L19" s="1168"/>
      <c r="M19" s="1484">
        <v>100</v>
      </c>
      <c r="N19" s="1168"/>
      <c r="O19" s="1485">
        <v>341245</v>
      </c>
      <c r="P19" s="1485"/>
      <c r="Q19" s="1486">
        <v>96</v>
      </c>
      <c r="R19" s="1486"/>
      <c r="U19" s="60"/>
      <c r="AG19" s="186"/>
      <c r="AH19" s="186"/>
      <c r="AI19" s="186"/>
    </row>
    <row r="20" spans="1:35" s="39" customFormat="1" ht="18.75" customHeight="1">
      <c r="B20" s="1044" t="s">
        <v>1083</v>
      </c>
      <c r="C20" s="1045"/>
      <c r="D20" s="1045"/>
      <c r="E20" s="1216">
        <v>406629</v>
      </c>
      <c r="F20" s="1168"/>
      <c r="G20" s="1216">
        <v>7693</v>
      </c>
      <c r="H20" s="1216"/>
      <c r="I20" s="1484">
        <v>100</v>
      </c>
      <c r="J20" s="1168"/>
      <c r="K20" s="1216">
        <v>54241</v>
      </c>
      <c r="L20" s="1168"/>
      <c r="M20" s="1484">
        <v>100</v>
      </c>
      <c r="N20" s="1168"/>
      <c r="O20" s="1485">
        <v>344695</v>
      </c>
      <c r="P20" s="1485"/>
      <c r="Q20" s="1487">
        <v>96.2</v>
      </c>
      <c r="R20" s="1488"/>
      <c r="U20" s="60"/>
      <c r="AG20" s="186"/>
      <c r="AH20" s="186"/>
      <c r="AI20" s="186"/>
    </row>
    <row r="21" spans="1:35" s="39" customFormat="1" ht="18.75" customHeight="1">
      <c r="B21" s="1044" t="s">
        <v>562</v>
      </c>
      <c r="C21" s="1045"/>
      <c r="D21" s="1045"/>
      <c r="E21" s="1283">
        <v>407118</v>
      </c>
      <c r="F21" s="1283"/>
      <c r="G21" s="1283">
        <v>7693</v>
      </c>
      <c r="H21" s="1283"/>
      <c r="I21" s="1489">
        <v>100</v>
      </c>
      <c r="J21" s="1065"/>
      <c r="K21" s="1283">
        <v>54241</v>
      </c>
      <c r="L21" s="1283"/>
      <c r="M21" s="1484">
        <v>100</v>
      </c>
      <c r="N21" s="1168"/>
      <c r="O21" s="1211">
        <v>345184</v>
      </c>
      <c r="P21" s="1212"/>
      <c r="Q21" s="1487">
        <v>96.3</v>
      </c>
      <c r="R21" s="1488"/>
      <c r="U21" s="60"/>
      <c r="AG21" s="186"/>
      <c r="AH21" s="186"/>
      <c r="AI21" s="186"/>
    </row>
    <row r="22" spans="1:35" s="39" customFormat="1" ht="18.75" customHeight="1">
      <c r="B22" s="1044" t="s">
        <v>911</v>
      </c>
      <c r="C22" s="1045"/>
      <c r="D22" s="1045"/>
      <c r="E22" s="1283">
        <v>407908</v>
      </c>
      <c r="F22" s="1283"/>
      <c r="G22" s="1283">
        <v>7693</v>
      </c>
      <c r="H22" s="1283"/>
      <c r="I22" s="1489">
        <v>100</v>
      </c>
      <c r="J22" s="1065"/>
      <c r="K22" s="1283">
        <v>54260</v>
      </c>
      <c r="L22" s="1283"/>
      <c r="M22" s="1489">
        <v>100</v>
      </c>
      <c r="N22" s="1065"/>
      <c r="O22" s="1283">
        <v>345955</v>
      </c>
      <c r="P22" s="1283"/>
      <c r="Q22" s="1490">
        <v>96.3</v>
      </c>
      <c r="R22" s="1490"/>
      <c r="U22" s="60"/>
      <c r="AG22" s="186"/>
      <c r="AH22" s="186"/>
      <c r="AI22" s="186"/>
    </row>
    <row r="23" spans="1:35" s="39" customFormat="1" ht="18.75" customHeight="1">
      <c r="B23" s="1044" t="s">
        <v>2327</v>
      </c>
      <c r="C23" s="1045"/>
      <c r="D23" s="1045"/>
      <c r="E23" s="1283">
        <v>407908</v>
      </c>
      <c r="F23" s="1283"/>
      <c r="G23" s="1283">
        <v>7693</v>
      </c>
      <c r="H23" s="1283"/>
      <c r="I23" s="1489">
        <v>100</v>
      </c>
      <c r="J23" s="1065"/>
      <c r="K23" s="1283">
        <v>54260</v>
      </c>
      <c r="L23" s="1283"/>
      <c r="M23" s="1489">
        <v>100</v>
      </c>
      <c r="N23" s="1065"/>
      <c r="O23" s="1283">
        <v>345955</v>
      </c>
      <c r="P23" s="1283"/>
      <c r="Q23" s="1490">
        <v>96.3</v>
      </c>
      <c r="R23" s="1490"/>
      <c r="U23" s="60"/>
      <c r="AG23" s="186"/>
      <c r="AH23" s="186"/>
      <c r="AI23" s="186"/>
    </row>
    <row r="24" spans="1:35" s="39" customFormat="1" ht="15" customHeight="1">
      <c r="B24" s="39" t="s">
        <v>495</v>
      </c>
      <c r="C24" s="39" t="s">
        <v>174</v>
      </c>
      <c r="V24" s="186"/>
      <c r="W24" s="186"/>
      <c r="X24" s="186"/>
      <c r="Y24" s="186"/>
      <c r="Z24" s="186"/>
      <c r="AA24" s="186"/>
      <c r="AB24" s="186"/>
      <c r="AC24" s="186"/>
      <c r="AD24" s="186"/>
      <c r="AE24" s="186"/>
      <c r="AF24" s="186"/>
      <c r="AG24" s="186"/>
      <c r="AH24" s="186"/>
      <c r="AI24" s="186"/>
    </row>
    <row r="25" spans="1:35" s="39" customFormat="1" ht="15" customHeight="1">
      <c r="C25" s="39" t="s">
        <v>114</v>
      </c>
      <c r="V25" s="186"/>
      <c r="W25" s="186"/>
      <c r="X25" s="186"/>
      <c r="Y25" s="186"/>
      <c r="Z25" s="186"/>
      <c r="AA25" s="186"/>
      <c r="AB25" s="186"/>
      <c r="AC25" s="186"/>
      <c r="AD25" s="186"/>
      <c r="AE25" s="186"/>
      <c r="AF25" s="186"/>
      <c r="AG25" s="186"/>
      <c r="AH25" s="186"/>
      <c r="AI25" s="186"/>
    </row>
    <row r="26" spans="1:35" s="39" customFormat="1" ht="15" customHeight="1">
      <c r="C26" s="1026" t="s">
        <v>1169</v>
      </c>
      <c r="D26" s="1026"/>
      <c r="E26" s="1026"/>
      <c r="F26" s="1026"/>
      <c r="G26" s="1026"/>
      <c r="H26" s="1026"/>
      <c r="I26" s="1026"/>
      <c r="J26" s="1026"/>
      <c r="K26" s="1026"/>
      <c r="L26" s="1026"/>
      <c r="M26" s="1026"/>
      <c r="N26" s="1026"/>
      <c r="V26" s="186"/>
      <c r="W26" s="186"/>
      <c r="X26" s="186"/>
      <c r="Y26" s="186"/>
      <c r="Z26" s="186"/>
      <c r="AA26" s="186"/>
      <c r="AB26" s="186"/>
      <c r="AC26" s="186"/>
      <c r="AD26" s="186"/>
      <c r="AE26" s="186"/>
      <c r="AF26" s="186"/>
      <c r="AG26" s="186"/>
      <c r="AH26" s="186"/>
      <c r="AI26" s="186"/>
    </row>
    <row r="27" spans="1:35" s="39" customFormat="1" ht="47.25" customHeight="1">
      <c r="V27" s="186"/>
      <c r="W27" s="186"/>
      <c r="X27" s="186"/>
      <c r="Y27" s="186"/>
      <c r="Z27" s="186"/>
      <c r="AA27" s="186"/>
      <c r="AB27" s="186"/>
      <c r="AC27" s="186"/>
      <c r="AD27" s="186"/>
      <c r="AE27" s="186"/>
      <c r="AF27" s="186"/>
      <c r="AG27" s="186"/>
      <c r="AH27" s="186"/>
      <c r="AI27" s="186"/>
    </row>
    <row r="28" spans="1:35" s="898" customFormat="1" ht="26.25" customHeight="1">
      <c r="A28" s="895" t="s">
        <v>1269</v>
      </c>
      <c r="B28" s="89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row>
    <row r="29" spans="1:35" s="39" customFormat="1" ht="18.75" customHeight="1">
      <c r="B29" s="943" t="s">
        <v>1207</v>
      </c>
      <c r="C29" s="943"/>
      <c r="D29" s="943"/>
      <c r="E29" s="943"/>
      <c r="F29" s="943"/>
      <c r="G29" s="943"/>
      <c r="H29" s="943"/>
      <c r="I29" s="943"/>
      <c r="J29" s="943"/>
      <c r="K29" s="943"/>
      <c r="L29" s="943"/>
      <c r="M29" s="943"/>
      <c r="N29" s="943"/>
      <c r="O29" s="943"/>
      <c r="P29" s="943"/>
      <c r="Q29" s="943"/>
      <c r="R29" s="943"/>
      <c r="S29" s="943"/>
      <c r="T29" s="943"/>
      <c r="V29" s="186"/>
      <c r="W29" s="186"/>
      <c r="X29" s="186"/>
      <c r="Y29" s="186"/>
      <c r="Z29" s="186"/>
      <c r="AA29" s="186"/>
      <c r="AB29" s="186"/>
      <c r="AC29" s="186"/>
      <c r="AD29" s="186"/>
      <c r="AE29" s="186"/>
      <c r="AF29" s="186"/>
      <c r="AG29" s="186"/>
      <c r="AH29" s="186"/>
      <c r="AI29" s="186"/>
    </row>
    <row r="30" spans="1:35" s="39" customFormat="1" ht="18.75" customHeight="1">
      <c r="B30" s="1068" t="s">
        <v>1817</v>
      </c>
      <c r="C30" s="1068"/>
      <c r="D30" s="1068"/>
      <c r="E30" s="1068" t="s">
        <v>1361</v>
      </c>
      <c r="F30" s="1068"/>
      <c r="G30" s="1068"/>
      <c r="H30" s="1068"/>
      <c r="I30" s="973" t="s">
        <v>1135</v>
      </c>
      <c r="J30" s="974"/>
      <c r="K30" s="974"/>
      <c r="L30" s="975"/>
      <c r="M30" s="973" t="s">
        <v>1136</v>
      </c>
      <c r="N30" s="974"/>
      <c r="O30" s="974"/>
      <c r="P30" s="975"/>
      <c r="Q30" s="973" t="s">
        <v>1755</v>
      </c>
      <c r="R30" s="974"/>
      <c r="S30" s="974"/>
      <c r="T30" s="975"/>
      <c r="V30" s="186"/>
      <c r="W30" s="186"/>
      <c r="X30" s="186"/>
      <c r="Y30" s="186"/>
      <c r="Z30" s="186"/>
      <c r="AA30" s="186"/>
      <c r="AB30" s="186"/>
      <c r="AC30" s="186"/>
      <c r="AD30" s="186"/>
      <c r="AE30" s="186"/>
      <c r="AF30" s="186"/>
      <c r="AG30" s="186"/>
      <c r="AH30" s="186"/>
      <c r="AI30" s="186"/>
    </row>
    <row r="31" spans="1:35" s="39" customFormat="1" ht="18.75" customHeight="1">
      <c r="B31" s="1068"/>
      <c r="C31" s="1068"/>
      <c r="D31" s="1068"/>
      <c r="E31" s="1288" t="s">
        <v>1137</v>
      </c>
      <c r="F31" s="1068"/>
      <c r="G31" s="1107" t="s">
        <v>1852</v>
      </c>
      <c r="H31" s="1278"/>
      <c r="I31" s="1288" t="s">
        <v>1137</v>
      </c>
      <c r="J31" s="1068"/>
      <c r="K31" s="1465" t="s">
        <v>1852</v>
      </c>
      <c r="L31" s="1467"/>
      <c r="M31" s="1288" t="s">
        <v>1137</v>
      </c>
      <c r="N31" s="1068"/>
      <c r="O31" s="1331" t="s">
        <v>1852</v>
      </c>
      <c r="P31" s="908"/>
      <c r="Q31" s="1331" t="s">
        <v>1137</v>
      </c>
      <c r="R31" s="908"/>
      <c r="S31" s="1465" t="s">
        <v>1852</v>
      </c>
      <c r="T31" s="908"/>
      <c r="V31" s="186"/>
      <c r="W31" s="186"/>
      <c r="X31" s="186"/>
      <c r="Y31" s="235"/>
      <c r="Z31" s="186"/>
      <c r="AA31" s="186"/>
      <c r="AB31" s="186"/>
      <c r="AC31" s="186"/>
      <c r="AD31" s="186"/>
      <c r="AE31" s="186"/>
      <c r="AF31" s="186"/>
      <c r="AG31" s="186"/>
      <c r="AH31" s="186"/>
      <c r="AI31" s="186"/>
    </row>
    <row r="32" spans="1:35" s="39" customFormat="1" ht="18.75" customHeight="1">
      <c r="B32" s="1044" t="s">
        <v>499</v>
      </c>
      <c r="C32" s="1045"/>
      <c r="D32" s="1045"/>
      <c r="E32" s="1491">
        <v>437</v>
      </c>
      <c r="F32" s="1491"/>
      <c r="G32" s="1283">
        <v>4289</v>
      </c>
      <c r="H32" s="1283"/>
      <c r="I32" s="1491">
        <v>15</v>
      </c>
      <c r="J32" s="1491"/>
      <c r="K32" s="1491">
        <v>316</v>
      </c>
      <c r="L32" s="1491"/>
      <c r="M32" s="1491">
        <v>84</v>
      </c>
      <c r="N32" s="1491"/>
      <c r="O32" s="1283">
        <v>1851</v>
      </c>
      <c r="P32" s="1283"/>
      <c r="Q32" s="1491">
        <v>338</v>
      </c>
      <c r="R32" s="1491"/>
      <c r="S32" s="1283">
        <v>2122</v>
      </c>
      <c r="T32" s="1065"/>
      <c r="V32" s="186"/>
      <c r="W32" s="186"/>
      <c r="X32" s="186"/>
      <c r="Y32" s="186"/>
      <c r="Z32" s="186"/>
      <c r="AA32" s="186"/>
      <c r="AB32" s="186"/>
      <c r="AC32" s="186"/>
      <c r="AD32" s="186"/>
      <c r="AE32" s="186"/>
      <c r="AF32" s="186"/>
      <c r="AG32" s="186"/>
      <c r="AH32" s="186"/>
      <c r="AI32" s="186"/>
    </row>
    <row r="33" spans="2:35" s="39" customFormat="1" ht="18.75" customHeight="1">
      <c r="B33" s="1044" t="s">
        <v>1083</v>
      </c>
      <c r="C33" s="1045"/>
      <c r="D33" s="1045"/>
      <c r="E33" s="1491">
        <v>436</v>
      </c>
      <c r="F33" s="1491"/>
      <c r="G33" s="1283">
        <f>SUM(K33,O33,S33)</f>
        <v>4286</v>
      </c>
      <c r="H33" s="1283"/>
      <c r="I33" s="1491">
        <v>15</v>
      </c>
      <c r="J33" s="1491"/>
      <c r="K33" s="1491">
        <v>316</v>
      </c>
      <c r="L33" s="1491"/>
      <c r="M33" s="1491">
        <v>84</v>
      </c>
      <c r="N33" s="1491"/>
      <c r="O33" s="1283">
        <v>1851</v>
      </c>
      <c r="P33" s="1283"/>
      <c r="Q33" s="1491">
        <v>337</v>
      </c>
      <c r="R33" s="1491"/>
      <c r="S33" s="1283">
        <v>2119</v>
      </c>
      <c r="T33" s="1065"/>
      <c r="V33" s="186"/>
      <c r="W33" s="186"/>
      <c r="X33" s="186"/>
      <c r="Y33" s="186"/>
      <c r="Z33" s="186"/>
      <c r="AA33" s="186"/>
      <c r="AB33" s="186"/>
      <c r="AC33" s="186"/>
      <c r="AD33" s="186"/>
      <c r="AE33" s="186"/>
      <c r="AF33" s="186"/>
      <c r="AG33" s="186"/>
      <c r="AH33" s="186"/>
      <c r="AI33" s="186"/>
    </row>
    <row r="34" spans="2:35" s="39" customFormat="1" ht="18.75" customHeight="1">
      <c r="B34" s="1044" t="s">
        <v>562</v>
      </c>
      <c r="C34" s="1045"/>
      <c r="D34" s="1045"/>
      <c r="E34" s="1491">
        <v>436</v>
      </c>
      <c r="F34" s="1491"/>
      <c r="G34" s="1283">
        <f>SUM(K34,O34,S34)</f>
        <v>4598</v>
      </c>
      <c r="H34" s="1283"/>
      <c r="I34" s="1491">
        <v>15</v>
      </c>
      <c r="J34" s="1491"/>
      <c r="K34" s="1491">
        <v>316</v>
      </c>
      <c r="L34" s="1491"/>
      <c r="M34" s="1491">
        <v>85</v>
      </c>
      <c r="N34" s="1491"/>
      <c r="O34" s="1283">
        <v>2165</v>
      </c>
      <c r="P34" s="1283"/>
      <c r="Q34" s="1491">
        <v>336</v>
      </c>
      <c r="R34" s="1491"/>
      <c r="S34" s="1283">
        <v>2117</v>
      </c>
      <c r="T34" s="1283"/>
      <c r="V34" s="186"/>
      <c r="W34" s="186"/>
      <c r="X34" s="186"/>
      <c r="Y34" s="186"/>
      <c r="Z34" s="186"/>
      <c r="AA34" s="186"/>
      <c r="AB34" s="186"/>
      <c r="AC34" s="186"/>
      <c r="AD34" s="186"/>
      <c r="AE34" s="186"/>
      <c r="AF34" s="186"/>
      <c r="AG34" s="186"/>
      <c r="AH34" s="186"/>
      <c r="AI34" s="186"/>
    </row>
    <row r="35" spans="2:35" s="39" customFormat="1" ht="18.75" customHeight="1">
      <c r="B35" s="1044" t="s">
        <v>911</v>
      </c>
      <c r="C35" s="1045"/>
      <c r="D35" s="1045"/>
      <c r="E35" s="1283">
        <v>435</v>
      </c>
      <c r="F35" s="1283"/>
      <c r="G35" s="1283">
        <f>SUM(K35,O35,S35)</f>
        <v>4588</v>
      </c>
      <c r="H35" s="1283"/>
      <c r="I35" s="1283">
        <v>15</v>
      </c>
      <c r="J35" s="1283"/>
      <c r="K35" s="1283">
        <v>316</v>
      </c>
      <c r="L35" s="1283"/>
      <c r="M35" s="1283">
        <v>85</v>
      </c>
      <c r="N35" s="1283"/>
      <c r="O35" s="1283">
        <v>2165</v>
      </c>
      <c r="P35" s="1283"/>
      <c r="Q35" s="1283">
        <v>335</v>
      </c>
      <c r="R35" s="1283"/>
      <c r="S35" s="1283">
        <v>2107</v>
      </c>
      <c r="T35" s="1283"/>
      <c r="V35" s="186"/>
      <c r="W35" s="186"/>
      <c r="X35" s="186"/>
      <c r="Y35" s="186"/>
      <c r="Z35" s="186"/>
      <c r="AA35" s="186"/>
      <c r="AB35" s="186"/>
      <c r="AC35" s="186"/>
      <c r="AD35" s="186"/>
      <c r="AE35" s="186"/>
      <c r="AF35" s="186"/>
      <c r="AG35" s="186"/>
      <c r="AH35" s="186"/>
      <c r="AI35" s="186"/>
    </row>
    <row r="36" spans="2:35" s="39" customFormat="1" ht="18.75" customHeight="1">
      <c r="B36" s="1044" t="s">
        <v>2327</v>
      </c>
      <c r="C36" s="1045"/>
      <c r="D36" s="1045"/>
      <c r="E36" s="1283">
        <v>435</v>
      </c>
      <c r="F36" s="1283"/>
      <c r="G36" s="1283">
        <v>4588</v>
      </c>
      <c r="H36" s="1283"/>
      <c r="I36" s="1283">
        <v>15</v>
      </c>
      <c r="J36" s="1283"/>
      <c r="K36" s="1283">
        <v>316</v>
      </c>
      <c r="L36" s="1283"/>
      <c r="M36" s="1283">
        <v>85</v>
      </c>
      <c r="N36" s="1283"/>
      <c r="O36" s="1283">
        <v>2165</v>
      </c>
      <c r="P36" s="1283"/>
      <c r="Q36" s="1283">
        <v>355</v>
      </c>
      <c r="R36" s="1283"/>
      <c r="S36" s="1283">
        <v>2107</v>
      </c>
      <c r="T36" s="1283"/>
      <c r="V36" s="186"/>
      <c r="W36" s="186"/>
      <c r="X36" s="186"/>
      <c r="Y36" s="186"/>
      <c r="Z36" s="186"/>
      <c r="AA36" s="186"/>
      <c r="AB36" s="186"/>
      <c r="AC36" s="186"/>
      <c r="AD36" s="186"/>
      <c r="AE36" s="186"/>
      <c r="AF36" s="186"/>
      <c r="AG36" s="186"/>
      <c r="AH36" s="186"/>
      <c r="AI36" s="186"/>
    </row>
    <row r="37" spans="2:35" s="39" customFormat="1" ht="15" customHeight="1">
      <c r="B37" s="20" t="s">
        <v>495</v>
      </c>
      <c r="C37" s="1108" t="s">
        <v>1084</v>
      </c>
      <c r="D37" s="1108"/>
      <c r="E37" s="1108"/>
      <c r="F37" s="1108"/>
      <c r="G37" s="1108"/>
      <c r="H37" s="1108"/>
      <c r="I37" s="1108"/>
      <c r="J37" s="1108"/>
      <c r="K37" s="1108"/>
      <c r="L37" s="1108"/>
      <c r="M37" s="1108"/>
      <c r="N37" s="1108"/>
      <c r="V37" s="186"/>
      <c r="W37" s="186"/>
      <c r="X37" s="186"/>
      <c r="Y37" s="186"/>
      <c r="Z37" s="186"/>
      <c r="AA37" s="186"/>
      <c r="AB37" s="186"/>
      <c r="AC37" s="186"/>
      <c r="AD37" s="186"/>
      <c r="AE37" s="186"/>
      <c r="AF37" s="186"/>
      <c r="AG37" s="186"/>
      <c r="AH37" s="186"/>
      <c r="AI37" s="186"/>
    </row>
    <row r="38" spans="2:35" s="39" customFormat="1" ht="15" customHeight="1">
      <c r="C38" s="1026" t="s">
        <v>1170</v>
      </c>
      <c r="D38" s="1026"/>
      <c r="E38" s="1026"/>
      <c r="F38" s="1026"/>
      <c r="G38" s="1026"/>
      <c r="H38" s="1026"/>
      <c r="I38" s="1026"/>
      <c r="J38" s="1026"/>
      <c r="K38" s="1026"/>
      <c r="L38" s="1026"/>
      <c r="M38" s="1026"/>
      <c r="N38" s="1026"/>
      <c r="V38" s="186"/>
      <c r="W38" s="186"/>
      <c r="X38" s="186"/>
      <c r="Y38" s="186"/>
      <c r="Z38" s="186"/>
      <c r="AA38" s="186"/>
      <c r="AB38" s="186"/>
      <c r="AC38" s="186"/>
      <c r="AD38" s="186"/>
      <c r="AE38" s="186"/>
      <c r="AF38" s="186"/>
      <c r="AG38" s="186"/>
      <c r="AH38" s="186"/>
      <c r="AI38" s="186"/>
    </row>
    <row r="39" spans="2:35" ht="47.25" customHeight="1">
      <c r="V39" s="52"/>
      <c r="W39" s="52"/>
      <c r="X39" s="52"/>
      <c r="Y39" s="52"/>
      <c r="Z39" s="52"/>
      <c r="AA39" s="52"/>
      <c r="AB39" s="52"/>
      <c r="AC39" s="52"/>
      <c r="AD39" s="52"/>
      <c r="AE39" s="52"/>
      <c r="AF39" s="52"/>
      <c r="AG39" s="52"/>
      <c r="AH39" s="52"/>
      <c r="AI39" s="52"/>
    </row>
    <row r="40" spans="2:35">
      <c r="V40" s="52"/>
      <c r="W40" s="52"/>
      <c r="X40" s="52"/>
      <c r="Y40" s="52"/>
      <c r="Z40" s="52"/>
      <c r="AA40" s="52"/>
      <c r="AB40" s="52"/>
      <c r="AC40" s="52"/>
      <c r="AD40" s="52"/>
      <c r="AE40" s="52"/>
      <c r="AF40" s="52"/>
      <c r="AG40" s="52"/>
      <c r="AH40" s="52"/>
      <c r="AI40" s="52"/>
    </row>
  </sheetData>
  <mergeCells count="153">
    <mergeCell ref="C38:N38"/>
    <mergeCell ref="K35:L35"/>
    <mergeCell ref="M35:N35"/>
    <mergeCell ref="O35:P35"/>
    <mergeCell ref="B35:D35"/>
    <mergeCell ref="E35:F35"/>
    <mergeCell ref="S36:T36"/>
    <mergeCell ref="I35:J35"/>
    <mergeCell ref="B36:D36"/>
    <mergeCell ref="E36:F36"/>
    <mergeCell ref="S35:T35"/>
    <mergeCell ref="C37:N37"/>
    <mergeCell ref="Q35:R35"/>
    <mergeCell ref="G36:H36"/>
    <mergeCell ref="K36:L36"/>
    <mergeCell ref="M36:N36"/>
    <mergeCell ref="O36:P36"/>
    <mergeCell ref="Q36:R36"/>
    <mergeCell ref="I36:J36"/>
    <mergeCell ref="S34:T34"/>
    <mergeCell ref="K33:L33"/>
    <mergeCell ref="M33:N33"/>
    <mergeCell ref="O33:P33"/>
    <mergeCell ref="Q33:R33"/>
    <mergeCell ref="G23:H23"/>
    <mergeCell ref="M34:N34"/>
    <mergeCell ref="O34:P34"/>
    <mergeCell ref="Q34:R34"/>
    <mergeCell ref="S33:T33"/>
    <mergeCell ref="G34:H34"/>
    <mergeCell ref="I34:J34"/>
    <mergeCell ref="I23:J23"/>
    <mergeCell ref="K23:L23"/>
    <mergeCell ref="M23:N23"/>
    <mergeCell ref="O23:P23"/>
    <mergeCell ref="K34:L34"/>
    <mergeCell ref="K32:L32"/>
    <mergeCell ref="M32:N32"/>
    <mergeCell ref="S32:T32"/>
    <mergeCell ref="M30:P30"/>
    <mergeCell ref="Q30:T30"/>
    <mergeCell ref="S31:T31"/>
    <mergeCell ref="O32:P32"/>
    <mergeCell ref="Q32:R32"/>
    <mergeCell ref="B32:D32"/>
    <mergeCell ref="E32:F32"/>
    <mergeCell ref="G32:H32"/>
    <mergeCell ref="I32:J32"/>
    <mergeCell ref="G35:H35"/>
    <mergeCell ref="B33:D33"/>
    <mergeCell ref="E33:F33"/>
    <mergeCell ref="G33:H33"/>
    <mergeCell ref="I33:J33"/>
    <mergeCell ref="B34:D34"/>
    <mergeCell ref="E34:F34"/>
    <mergeCell ref="Q22:R22"/>
    <mergeCell ref="C26:N26"/>
    <mergeCell ref="B22:D22"/>
    <mergeCell ref="E22:F22"/>
    <mergeCell ref="G22:H22"/>
    <mergeCell ref="I22:J22"/>
    <mergeCell ref="Q23:R23"/>
    <mergeCell ref="B29:T29"/>
    <mergeCell ref="B30:D31"/>
    <mergeCell ref="B23:D23"/>
    <mergeCell ref="E23:F23"/>
    <mergeCell ref="E30:H30"/>
    <mergeCell ref="I30:L30"/>
    <mergeCell ref="K22:L22"/>
    <mergeCell ref="M22:N22"/>
    <mergeCell ref="O22:P22"/>
    <mergeCell ref="E31:F31"/>
    <mergeCell ref="G31:H31"/>
    <mergeCell ref="I31:J31"/>
    <mergeCell ref="K31:L31"/>
    <mergeCell ref="M31:N31"/>
    <mergeCell ref="O31:P31"/>
    <mergeCell ref="Q31:R31"/>
    <mergeCell ref="B19:D19"/>
    <mergeCell ref="E19:F19"/>
    <mergeCell ref="G19:H19"/>
    <mergeCell ref="I19:J19"/>
    <mergeCell ref="Q20:R20"/>
    <mergeCell ref="B21:D21"/>
    <mergeCell ref="E21:F21"/>
    <mergeCell ref="G21:H21"/>
    <mergeCell ref="I21:J21"/>
    <mergeCell ref="K21:L21"/>
    <mergeCell ref="M21:N21"/>
    <mergeCell ref="O21:P21"/>
    <mergeCell ref="Q21:R21"/>
    <mergeCell ref="B20:D20"/>
    <mergeCell ref="E18:F18"/>
    <mergeCell ref="O18:P18"/>
    <mergeCell ref="Q18:R18"/>
    <mergeCell ref="G18:H18"/>
    <mergeCell ref="M18:N18"/>
    <mergeCell ref="I18:J18"/>
    <mergeCell ref="E20:F20"/>
    <mergeCell ref="G20:H20"/>
    <mergeCell ref="I20:J20"/>
    <mergeCell ref="O19:P19"/>
    <mergeCell ref="Q19:R19"/>
    <mergeCell ref="K19:L19"/>
    <mergeCell ref="M19:N19"/>
    <mergeCell ref="O20:P20"/>
    <mergeCell ref="K20:L20"/>
    <mergeCell ref="M20:N20"/>
    <mergeCell ref="B9:D9"/>
    <mergeCell ref="F9:G9"/>
    <mergeCell ref="I9:J9"/>
    <mergeCell ref="L9:M9"/>
    <mergeCell ref="K17:N17"/>
    <mergeCell ref="O17:R17"/>
    <mergeCell ref="B11:D11"/>
    <mergeCell ref="F11:G11"/>
    <mergeCell ref="C13:R13"/>
    <mergeCell ref="I11:J11"/>
    <mergeCell ref="L11:M11"/>
    <mergeCell ref="O11:P11"/>
    <mergeCell ref="E17:F17"/>
    <mergeCell ref="C12:J12"/>
    <mergeCell ref="B16:R16"/>
    <mergeCell ref="B17:D18"/>
    <mergeCell ref="G17:J17"/>
    <mergeCell ref="O9:P9"/>
    <mergeCell ref="F10:G10"/>
    <mergeCell ref="I10:J10"/>
    <mergeCell ref="L10:M10"/>
    <mergeCell ref="B10:D10"/>
    <mergeCell ref="K18:L18"/>
    <mergeCell ref="O10:P10"/>
    <mergeCell ref="B2:P2"/>
    <mergeCell ref="B8:D8"/>
    <mergeCell ref="F8:G8"/>
    <mergeCell ref="I8:J8"/>
    <mergeCell ref="L7:M7"/>
    <mergeCell ref="F6:G6"/>
    <mergeCell ref="O7:P7"/>
    <mergeCell ref="L8:M8"/>
    <mergeCell ref="B7:D7"/>
    <mergeCell ref="F7:G7"/>
    <mergeCell ref="B4:D6"/>
    <mergeCell ref="K5:M5"/>
    <mergeCell ref="L6:M6"/>
    <mergeCell ref="N4:P5"/>
    <mergeCell ref="E4:M4"/>
    <mergeCell ref="E5:G5"/>
    <mergeCell ref="H5:J5"/>
    <mergeCell ref="O8:P8"/>
    <mergeCell ref="I7:J7"/>
    <mergeCell ref="I6:J6"/>
    <mergeCell ref="O6:P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election activeCell="V5" sqref="V5:W5"/>
    </sheetView>
  </sheetViews>
  <sheetFormatPr defaultRowHeight="13.5"/>
  <cols>
    <col min="1" max="1" width="1.25" style="21" customWidth="1"/>
    <col min="2" max="2" width="3" style="21" customWidth="1"/>
    <col min="3" max="3" width="4.5" style="21" customWidth="1"/>
    <col min="4" max="5" width="2.625" style="21" customWidth="1"/>
    <col min="6" max="17" width="5.75" style="21" customWidth="1"/>
    <col min="18" max="19" width="5.2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427" customFormat="1" ht="26.25" customHeight="1">
      <c r="A1" s="425" t="s">
        <v>1208</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7" ht="14.25" customHeight="1">
      <c r="C2" s="39"/>
      <c r="D2" s="39"/>
      <c r="E2" s="39"/>
      <c r="F2" s="39"/>
      <c r="G2" s="39"/>
      <c r="H2" s="39"/>
      <c r="I2" s="39"/>
      <c r="J2" s="39"/>
      <c r="K2" s="39"/>
      <c r="L2" s="39"/>
      <c r="M2" s="39"/>
      <c r="N2" s="39"/>
      <c r="O2" s="39"/>
      <c r="P2" s="39"/>
      <c r="Q2" s="33" t="s">
        <v>1756</v>
      </c>
      <c r="R2" s="39"/>
      <c r="S2" s="39"/>
      <c r="T2" s="39"/>
      <c r="U2" s="39"/>
      <c r="V2" s="39"/>
      <c r="W2" s="39"/>
      <c r="X2" s="39"/>
      <c r="Y2" s="39"/>
      <c r="Z2" s="39"/>
      <c r="AA2" s="52"/>
      <c r="AB2" s="52"/>
      <c r="AC2" s="52"/>
      <c r="AD2" s="52"/>
      <c r="AE2" s="52"/>
      <c r="AF2" s="52"/>
      <c r="AG2" s="52"/>
      <c r="AH2" s="52"/>
      <c r="AI2" s="52"/>
      <c r="AJ2" s="52"/>
      <c r="AK2" s="52"/>
    </row>
    <row r="3" spans="1:37" ht="36.75" customHeight="1">
      <c r="B3" s="1271" t="s">
        <v>482</v>
      </c>
      <c r="C3" s="1272"/>
      <c r="D3" s="1272"/>
      <c r="E3" s="1273"/>
      <c r="F3" s="1331" t="s">
        <v>308</v>
      </c>
      <c r="G3" s="1333"/>
      <c r="H3" s="1331" t="s">
        <v>1457</v>
      </c>
      <c r="I3" s="1333"/>
      <c r="J3" s="1331" t="s">
        <v>507</v>
      </c>
      <c r="K3" s="1333"/>
      <c r="L3" s="1331" t="s">
        <v>514</v>
      </c>
      <c r="M3" s="1333"/>
      <c r="N3" s="1331" t="s">
        <v>1028</v>
      </c>
      <c r="O3" s="1333"/>
      <c r="P3" s="1331" t="s">
        <v>2321</v>
      </c>
      <c r="Q3" s="1333"/>
      <c r="R3" s="1499"/>
      <c r="S3" s="1500"/>
      <c r="T3" s="1501"/>
      <c r="U3" s="1501"/>
      <c r="V3" s="1504"/>
      <c r="W3" s="1504"/>
      <c r="X3" s="1492"/>
      <c r="Y3" s="1492"/>
      <c r="Z3" s="838"/>
      <c r="AC3" s="52"/>
      <c r="AD3" s="52"/>
      <c r="AE3" s="52"/>
    </row>
    <row r="4" spans="1:37" ht="17.25" customHeight="1">
      <c r="B4" s="1019" t="s">
        <v>1820</v>
      </c>
      <c r="C4" s="1043"/>
      <c r="D4" s="240" t="s">
        <v>1854</v>
      </c>
      <c r="E4" s="187"/>
      <c r="F4" s="1493">
        <v>17644</v>
      </c>
      <c r="G4" s="1494"/>
      <c r="H4" s="1493">
        <v>17697</v>
      </c>
      <c r="I4" s="1494"/>
      <c r="J4" s="1493">
        <v>17762</v>
      </c>
      <c r="K4" s="1494"/>
      <c r="L4" s="1508">
        <v>17790</v>
      </c>
      <c r="M4" s="1508"/>
      <c r="N4" s="1508">
        <v>17740</v>
      </c>
      <c r="O4" s="1508"/>
      <c r="P4" s="1508">
        <v>17783</v>
      </c>
      <c r="Q4" s="1508"/>
      <c r="R4" s="1507"/>
      <c r="S4" s="1501"/>
      <c r="T4" s="1501"/>
      <c r="U4" s="1501"/>
      <c r="V4" s="1501"/>
      <c r="W4" s="1501"/>
      <c r="X4" s="1501"/>
      <c r="Y4" s="1501"/>
      <c r="Z4" s="838"/>
      <c r="AC4" s="52"/>
      <c r="AD4" s="52"/>
      <c r="AE4" s="52"/>
    </row>
    <row r="5" spans="1:37" ht="17.25" customHeight="1">
      <c r="B5" s="1020"/>
      <c r="C5" s="1024"/>
      <c r="D5" s="238" t="s">
        <v>1855</v>
      </c>
      <c r="E5" s="239"/>
      <c r="F5" s="1502">
        <v>1672600</v>
      </c>
      <c r="G5" s="1503"/>
      <c r="H5" s="1502">
        <v>1639390</v>
      </c>
      <c r="I5" s="1503"/>
      <c r="J5" s="1502">
        <v>1657159</v>
      </c>
      <c r="K5" s="1503"/>
      <c r="L5" s="1513">
        <v>1671596</v>
      </c>
      <c r="M5" s="1513"/>
      <c r="N5" s="1513">
        <v>1681564</v>
      </c>
      <c r="O5" s="1513"/>
      <c r="P5" s="1513">
        <v>1700370</v>
      </c>
      <c r="Q5" s="1513"/>
      <c r="R5" s="1507"/>
      <c r="S5" s="1501"/>
      <c r="T5" s="1501"/>
      <c r="U5" s="1501"/>
      <c r="V5" s="1501"/>
      <c r="W5" s="1501"/>
      <c r="X5" s="1501"/>
      <c r="Y5" s="1501"/>
      <c r="Z5" s="838"/>
      <c r="AC5" s="52"/>
      <c r="AD5" s="52"/>
      <c r="AE5" s="52"/>
    </row>
    <row r="6" spans="1:37" ht="17.25" customHeight="1">
      <c r="B6" s="1516" t="s">
        <v>2307</v>
      </c>
      <c r="C6" s="1043"/>
      <c r="D6" s="240" t="s">
        <v>1854</v>
      </c>
      <c r="E6" s="187"/>
      <c r="F6" s="1493">
        <v>11380</v>
      </c>
      <c r="G6" s="1494"/>
      <c r="H6" s="1495">
        <v>11504</v>
      </c>
      <c r="I6" s="1496"/>
      <c r="J6" s="1493">
        <v>11629</v>
      </c>
      <c r="K6" s="1494"/>
      <c r="L6" s="1495">
        <v>11719</v>
      </c>
      <c r="M6" s="1496"/>
      <c r="N6" s="1493">
        <v>11730</v>
      </c>
      <c r="O6" s="1494"/>
      <c r="P6" s="1493">
        <v>11833</v>
      </c>
      <c r="Q6" s="1494"/>
      <c r="R6" s="1497"/>
      <c r="S6" s="1498"/>
      <c r="T6" s="1498"/>
      <c r="U6" s="1498"/>
      <c r="V6" s="1498"/>
      <c r="W6" s="1498"/>
      <c r="X6" s="1498"/>
      <c r="Y6" s="1498"/>
      <c r="Z6" s="278"/>
      <c r="AA6" s="52"/>
      <c r="AB6" s="52"/>
      <c r="AC6" s="52"/>
      <c r="AD6" s="52"/>
      <c r="AE6" s="52"/>
    </row>
    <row r="7" spans="1:37" ht="17.25" customHeight="1">
      <c r="B7" s="1020"/>
      <c r="C7" s="1024"/>
      <c r="D7" s="238" t="s">
        <v>1855</v>
      </c>
      <c r="E7" s="239"/>
      <c r="F7" s="1502">
        <v>1273666</v>
      </c>
      <c r="G7" s="1503"/>
      <c r="H7" s="1505">
        <v>1292154</v>
      </c>
      <c r="I7" s="1506"/>
      <c r="J7" s="1502">
        <v>1311815</v>
      </c>
      <c r="K7" s="1503"/>
      <c r="L7" s="1502">
        <v>1326704</v>
      </c>
      <c r="M7" s="1503"/>
      <c r="N7" s="1502">
        <v>1337380</v>
      </c>
      <c r="O7" s="1503"/>
      <c r="P7" s="1502">
        <v>1357320</v>
      </c>
      <c r="Q7" s="1503"/>
      <c r="R7" s="1497"/>
      <c r="S7" s="1498"/>
      <c r="T7" s="1498"/>
      <c r="U7" s="1498"/>
      <c r="V7" s="1498"/>
      <c r="W7" s="1498"/>
      <c r="X7" s="1498"/>
      <c r="Y7" s="1498"/>
      <c r="Z7" s="278"/>
      <c r="AA7" s="59"/>
      <c r="AB7" s="59"/>
      <c r="AC7" s="52"/>
      <c r="AD7" s="52"/>
      <c r="AE7" s="52"/>
    </row>
    <row r="8" spans="1:37" ht="17.25" customHeight="1">
      <c r="B8" s="1516" t="s">
        <v>2308</v>
      </c>
      <c r="C8" s="1043"/>
      <c r="D8" s="236" t="s">
        <v>1854</v>
      </c>
      <c r="E8" s="237"/>
      <c r="F8" s="1493">
        <v>62</v>
      </c>
      <c r="G8" s="1494"/>
      <c r="H8" s="1460">
        <v>66</v>
      </c>
      <c r="I8" s="1441"/>
      <c r="J8" s="1460">
        <v>71</v>
      </c>
      <c r="K8" s="1441"/>
      <c r="L8" s="1099">
        <v>76</v>
      </c>
      <c r="M8" s="1441"/>
      <c r="N8" s="1493">
        <v>78</v>
      </c>
      <c r="O8" s="1494"/>
      <c r="P8" s="1493">
        <v>81</v>
      </c>
      <c r="Q8" s="1494"/>
      <c r="R8" s="1497"/>
      <c r="S8" s="1498"/>
      <c r="T8" s="1498"/>
      <c r="U8" s="1498"/>
      <c r="V8" s="1498"/>
      <c r="W8" s="1498"/>
      <c r="X8" s="1498"/>
      <c r="Y8" s="1498"/>
      <c r="Z8" s="278"/>
      <c r="AA8" s="52"/>
      <c r="AB8" s="52"/>
      <c r="AC8" s="52"/>
      <c r="AD8" s="52"/>
      <c r="AE8" s="52"/>
    </row>
    <row r="9" spans="1:37" ht="17.25" customHeight="1">
      <c r="B9" s="1020"/>
      <c r="C9" s="1024"/>
      <c r="D9" s="238" t="s">
        <v>1855</v>
      </c>
      <c r="E9" s="239"/>
      <c r="F9" s="1502">
        <v>15477</v>
      </c>
      <c r="G9" s="1503"/>
      <c r="H9" s="1505">
        <v>16161</v>
      </c>
      <c r="I9" s="1506"/>
      <c r="J9" s="1523">
        <v>16836</v>
      </c>
      <c r="K9" s="1524"/>
      <c r="L9" s="1180">
        <v>18754</v>
      </c>
      <c r="M9" s="1524"/>
      <c r="N9" s="1502">
        <v>19403</v>
      </c>
      <c r="O9" s="1503"/>
      <c r="P9" s="1502">
        <v>20381</v>
      </c>
      <c r="Q9" s="1503"/>
      <c r="R9" s="1497"/>
      <c r="S9" s="1498"/>
      <c r="T9" s="1498"/>
      <c r="U9" s="1498"/>
      <c r="V9" s="1498"/>
      <c r="W9" s="1498"/>
      <c r="X9" s="1498"/>
      <c r="Y9" s="1498"/>
      <c r="Z9" s="278"/>
      <c r="AA9" s="52"/>
      <c r="AB9" s="52"/>
      <c r="AC9" s="52"/>
      <c r="AD9" s="52"/>
      <c r="AE9" s="52"/>
      <c r="AF9" s="52"/>
      <c r="AG9" s="52"/>
      <c r="AH9" s="52"/>
      <c r="AI9" s="52"/>
      <c r="AJ9" s="52"/>
      <c r="AK9" s="52"/>
    </row>
    <row r="10" spans="1:37" ht="17.25" customHeight="1">
      <c r="B10" s="1516" t="s">
        <v>2309</v>
      </c>
      <c r="C10" s="1043"/>
      <c r="D10" s="236" t="s">
        <v>1854</v>
      </c>
      <c r="E10" s="237"/>
      <c r="F10" s="1493">
        <v>700</v>
      </c>
      <c r="G10" s="1494"/>
      <c r="H10" s="1493">
        <v>694</v>
      </c>
      <c r="I10" s="1494"/>
      <c r="J10" s="1493">
        <v>685</v>
      </c>
      <c r="K10" s="1494"/>
      <c r="L10" s="1493">
        <v>687</v>
      </c>
      <c r="M10" s="1494"/>
      <c r="N10" s="1493">
        <v>682</v>
      </c>
      <c r="O10" s="1494"/>
      <c r="P10" s="1493">
        <v>670</v>
      </c>
      <c r="Q10" s="1494"/>
      <c r="R10" s="1497"/>
      <c r="S10" s="1498"/>
      <c r="T10" s="1498"/>
      <c r="U10" s="1498"/>
      <c r="V10" s="1498"/>
      <c r="W10" s="1498"/>
      <c r="X10" s="1498"/>
      <c r="Y10" s="1498"/>
      <c r="Z10" s="278"/>
      <c r="AA10" s="52"/>
      <c r="AB10" s="52"/>
      <c r="AC10" s="52"/>
      <c r="AD10" s="52"/>
      <c r="AE10" s="52"/>
      <c r="AF10" s="52"/>
      <c r="AG10" s="52"/>
      <c r="AH10" s="52"/>
      <c r="AI10" s="52"/>
      <c r="AJ10" s="52"/>
      <c r="AK10" s="52"/>
    </row>
    <row r="11" spans="1:37" ht="17.25" customHeight="1">
      <c r="B11" s="1020"/>
      <c r="C11" s="1024"/>
      <c r="D11" s="238" t="s">
        <v>1855</v>
      </c>
      <c r="E11" s="239"/>
      <c r="F11" s="1502">
        <v>68924</v>
      </c>
      <c r="G11" s="1503"/>
      <c r="H11" s="1502">
        <v>68756</v>
      </c>
      <c r="I11" s="1503"/>
      <c r="J11" s="1502">
        <v>68346</v>
      </c>
      <c r="K11" s="1503"/>
      <c r="L11" s="1502">
        <v>68630</v>
      </c>
      <c r="M11" s="1503"/>
      <c r="N11" s="1502">
        <v>68376</v>
      </c>
      <c r="O11" s="1503"/>
      <c r="P11" s="1502">
        <v>67402</v>
      </c>
      <c r="Q11" s="1503"/>
      <c r="R11" s="1497"/>
      <c r="S11" s="1498"/>
      <c r="T11" s="1498"/>
      <c r="U11" s="1498"/>
      <c r="V11" s="1498"/>
      <c r="W11" s="1498"/>
      <c r="X11" s="1498"/>
      <c r="Y11" s="1498"/>
      <c r="Z11" s="278"/>
      <c r="AA11" s="52"/>
      <c r="AB11" s="52"/>
      <c r="AC11" s="52"/>
      <c r="AD11" s="52"/>
      <c r="AE11" s="52"/>
      <c r="AF11" s="52"/>
      <c r="AG11" s="52"/>
      <c r="AH11" s="52"/>
      <c r="AI11" s="52"/>
      <c r="AJ11" s="52"/>
      <c r="AK11" s="52"/>
    </row>
    <row r="12" spans="1:37" ht="17.25" customHeight="1">
      <c r="B12" s="1517" t="s">
        <v>2310</v>
      </c>
      <c r="C12" s="1518"/>
      <c r="D12" s="494" t="s">
        <v>1854</v>
      </c>
      <c r="E12" s="494"/>
      <c r="F12" s="1493">
        <v>1348</v>
      </c>
      <c r="G12" s="1494"/>
      <c r="H12" s="1493">
        <v>1319</v>
      </c>
      <c r="I12" s="1494"/>
      <c r="J12" s="1493">
        <v>1302</v>
      </c>
      <c r="K12" s="1494"/>
      <c r="L12" s="1493">
        <v>1278</v>
      </c>
      <c r="M12" s="1494"/>
      <c r="N12" s="1493">
        <v>1264</v>
      </c>
      <c r="O12" s="1494"/>
      <c r="P12" s="1493">
        <v>1244</v>
      </c>
      <c r="Q12" s="1494"/>
      <c r="R12" s="1497"/>
      <c r="S12" s="1498"/>
      <c r="T12" s="1498"/>
      <c r="U12" s="1498"/>
      <c r="V12" s="1498"/>
      <c r="W12" s="1498"/>
      <c r="X12" s="1498"/>
      <c r="Y12" s="1498"/>
      <c r="Z12" s="278"/>
      <c r="AA12" s="52"/>
      <c r="AB12" s="52"/>
      <c r="AC12" s="52"/>
      <c r="AD12" s="52"/>
      <c r="AE12" s="52"/>
      <c r="AF12" s="52"/>
      <c r="AG12" s="52"/>
      <c r="AH12" s="52"/>
      <c r="AI12" s="52"/>
      <c r="AJ12" s="52"/>
      <c r="AK12" s="52"/>
    </row>
    <row r="13" spans="1:37" ht="17.25" customHeight="1">
      <c r="B13" s="1511"/>
      <c r="C13" s="1512"/>
      <c r="D13" s="495" t="s">
        <v>2005</v>
      </c>
      <c r="E13" s="495"/>
      <c r="F13" s="1502">
        <v>131638</v>
      </c>
      <c r="G13" s="1503"/>
      <c r="H13" s="1502">
        <v>129443</v>
      </c>
      <c r="I13" s="1503"/>
      <c r="J13" s="1502">
        <v>127894</v>
      </c>
      <c r="K13" s="1503"/>
      <c r="L13" s="1502">
        <v>125937</v>
      </c>
      <c r="M13" s="1503"/>
      <c r="N13" s="1502">
        <v>124985</v>
      </c>
      <c r="O13" s="1503"/>
      <c r="P13" s="1502">
        <v>123336</v>
      </c>
      <c r="Q13" s="1503"/>
      <c r="R13" s="1497"/>
      <c r="S13" s="1498"/>
      <c r="T13" s="1498"/>
      <c r="U13" s="1498"/>
      <c r="V13" s="1498"/>
      <c r="W13" s="1498"/>
      <c r="X13" s="1498"/>
      <c r="Y13" s="1498"/>
      <c r="Z13" s="278"/>
      <c r="AA13" s="52"/>
      <c r="AB13" s="52"/>
      <c r="AC13" s="52"/>
      <c r="AD13" s="52"/>
      <c r="AE13" s="52"/>
      <c r="AF13" s="52"/>
      <c r="AG13" s="52"/>
      <c r="AH13" s="52"/>
      <c r="AI13" s="52"/>
      <c r="AJ13" s="52"/>
      <c r="AK13" s="52"/>
    </row>
    <row r="14" spans="1:37" ht="17.25" customHeight="1">
      <c r="B14" s="1517" t="s">
        <v>2311</v>
      </c>
      <c r="C14" s="1518"/>
      <c r="D14" s="1509" t="s">
        <v>366</v>
      </c>
      <c r="E14" s="1510"/>
      <c r="F14" s="1508">
        <v>3</v>
      </c>
      <c r="G14" s="1508"/>
      <c r="H14" s="1508">
        <v>3</v>
      </c>
      <c r="I14" s="1508"/>
      <c r="J14" s="1508">
        <v>3</v>
      </c>
      <c r="K14" s="1508"/>
      <c r="L14" s="1508">
        <v>3</v>
      </c>
      <c r="M14" s="1508"/>
      <c r="N14" s="1508">
        <v>3</v>
      </c>
      <c r="O14" s="1508"/>
      <c r="P14" s="1508">
        <v>3</v>
      </c>
      <c r="Q14" s="1508"/>
      <c r="R14" s="1497"/>
      <c r="S14" s="1498"/>
      <c r="T14" s="1498"/>
      <c r="U14" s="1498"/>
      <c r="V14" s="1498"/>
      <c r="W14" s="1498"/>
      <c r="X14" s="1498"/>
      <c r="Y14" s="1498"/>
      <c r="Z14" s="278"/>
      <c r="AA14" s="52"/>
      <c r="AB14" s="52"/>
      <c r="AC14" s="52"/>
      <c r="AD14" s="52"/>
      <c r="AE14" s="52"/>
      <c r="AF14" s="52"/>
      <c r="AG14" s="52"/>
      <c r="AH14" s="52"/>
      <c r="AI14" s="52"/>
      <c r="AJ14" s="52"/>
      <c r="AK14" s="52"/>
    </row>
    <row r="15" spans="1:37" ht="17.25" customHeight="1">
      <c r="B15" s="1511"/>
      <c r="C15" s="1512"/>
      <c r="D15" s="1511" t="s">
        <v>1855</v>
      </c>
      <c r="E15" s="1512"/>
      <c r="F15" s="1513">
        <v>420</v>
      </c>
      <c r="G15" s="1513"/>
      <c r="H15" s="1513">
        <v>420</v>
      </c>
      <c r="I15" s="1513"/>
      <c r="J15" s="1513">
        <v>420</v>
      </c>
      <c r="K15" s="1513"/>
      <c r="L15" s="1513">
        <v>420</v>
      </c>
      <c r="M15" s="1513"/>
      <c r="N15" s="1513">
        <v>420</v>
      </c>
      <c r="O15" s="1513"/>
      <c r="P15" s="1513">
        <v>420</v>
      </c>
      <c r="Q15" s="1513"/>
      <c r="R15" s="1497"/>
      <c r="S15" s="1498"/>
      <c r="T15" s="1498"/>
      <c r="U15" s="1498"/>
      <c r="V15" s="1514"/>
      <c r="W15" s="1514"/>
      <c r="X15" s="1514"/>
      <c r="Y15" s="1514"/>
      <c r="Z15" s="278"/>
      <c r="AA15" s="52"/>
      <c r="AB15" s="52"/>
      <c r="AC15" s="52"/>
      <c r="AD15" s="52"/>
      <c r="AE15" s="52"/>
      <c r="AF15" s="52"/>
      <c r="AG15" s="52"/>
      <c r="AH15" s="52"/>
      <c r="AI15" s="52"/>
      <c r="AJ15" s="52"/>
      <c r="AK15" s="52"/>
    </row>
    <row r="16" spans="1:37" ht="17.25" customHeight="1">
      <c r="B16" s="1517" t="s">
        <v>2312</v>
      </c>
      <c r="C16" s="1518"/>
      <c r="D16" s="1509" t="s">
        <v>366</v>
      </c>
      <c r="E16" s="1510"/>
      <c r="F16" s="1508">
        <v>180</v>
      </c>
      <c r="G16" s="1508"/>
      <c r="H16" s="1508">
        <v>182</v>
      </c>
      <c r="I16" s="1508"/>
      <c r="J16" s="1508">
        <v>181</v>
      </c>
      <c r="K16" s="1508"/>
      <c r="L16" s="1508">
        <v>179</v>
      </c>
      <c r="M16" s="1508"/>
      <c r="N16" s="1508">
        <v>179</v>
      </c>
      <c r="O16" s="1508"/>
      <c r="P16" s="1508">
        <v>176</v>
      </c>
      <c r="Q16" s="1508"/>
      <c r="R16" s="1497"/>
      <c r="S16" s="1498"/>
      <c r="T16" s="1498"/>
      <c r="U16" s="1498"/>
      <c r="V16" s="1498"/>
      <c r="W16" s="1498"/>
      <c r="X16" s="1498"/>
      <c r="Y16" s="1498"/>
      <c r="Z16" s="278"/>
      <c r="AA16" s="52"/>
      <c r="AB16" s="52"/>
      <c r="AC16" s="52"/>
      <c r="AD16" s="52"/>
      <c r="AE16" s="52"/>
      <c r="AF16" s="52"/>
      <c r="AG16" s="52"/>
      <c r="AH16" s="52"/>
      <c r="AI16" s="52"/>
      <c r="AJ16" s="52"/>
      <c r="AK16" s="52"/>
    </row>
    <row r="17" spans="2:37" ht="17.25" customHeight="1">
      <c r="B17" s="1511"/>
      <c r="C17" s="1512"/>
      <c r="D17" s="1511" t="s">
        <v>1855</v>
      </c>
      <c r="E17" s="1512"/>
      <c r="F17" s="1513">
        <v>13582</v>
      </c>
      <c r="G17" s="1513"/>
      <c r="H17" s="1513">
        <v>13969</v>
      </c>
      <c r="I17" s="1513"/>
      <c r="J17" s="1513">
        <v>14088</v>
      </c>
      <c r="K17" s="1513"/>
      <c r="L17" s="1513">
        <v>13959</v>
      </c>
      <c r="M17" s="1513"/>
      <c r="N17" s="1513">
        <v>14479</v>
      </c>
      <c r="O17" s="1513"/>
      <c r="P17" s="1513">
        <v>14890</v>
      </c>
      <c r="Q17" s="1513"/>
      <c r="R17" s="1497"/>
      <c r="S17" s="1498"/>
      <c r="T17" s="1498"/>
      <c r="U17" s="1498"/>
      <c r="V17" s="1514"/>
      <c r="W17" s="1514"/>
      <c r="X17" s="1514"/>
      <c r="Y17" s="1514"/>
      <c r="Z17" s="278"/>
      <c r="AA17" s="52"/>
      <c r="AB17" s="52"/>
      <c r="AC17" s="52"/>
      <c r="AD17" s="52"/>
      <c r="AE17" s="52"/>
      <c r="AF17" s="52"/>
      <c r="AG17" s="52"/>
      <c r="AH17" s="52"/>
      <c r="AI17" s="52"/>
      <c r="AJ17" s="52"/>
      <c r="AK17" s="52"/>
    </row>
    <row r="18" spans="2:37" ht="17.25" customHeight="1">
      <c r="B18" s="1519" t="s">
        <v>1087</v>
      </c>
      <c r="C18" s="1518"/>
      <c r="D18" s="1509" t="s">
        <v>366</v>
      </c>
      <c r="E18" s="1510"/>
      <c r="F18" s="1508">
        <v>15</v>
      </c>
      <c r="G18" s="1508"/>
      <c r="H18" s="1508">
        <v>15</v>
      </c>
      <c r="I18" s="1508"/>
      <c r="J18" s="1508">
        <v>15</v>
      </c>
      <c r="K18" s="1508"/>
      <c r="L18" s="1508">
        <v>15</v>
      </c>
      <c r="M18" s="1508"/>
      <c r="N18" s="1508">
        <v>15</v>
      </c>
      <c r="O18" s="1508"/>
      <c r="P18" s="1508">
        <v>14</v>
      </c>
      <c r="Q18" s="1508"/>
      <c r="R18" s="278"/>
      <c r="S18" s="278"/>
      <c r="T18" s="278"/>
      <c r="U18" s="278"/>
      <c r="V18" s="839"/>
      <c r="W18" s="839"/>
      <c r="X18" s="839"/>
      <c r="Y18" s="839"/>
      <c r="Z18" s="278"/>
      <c r="AA18" s="52"/>
      <c r="AB18" s="52"/>
      <c r="AC18" s="52"/>
      <c r="AD18" s="52"/>
      <c r="AE18" s="52"/>
      <c r="AF18" s="52"/>
      <c r="AG18" s="52"/>
      <c r="AH18" s="52"/>
      <c r="AI18" s="52"/>
      <c r="AJ18" s="52"/>
      <c r="AK18" s="52"/>
    </row>
    <row r="19" spans="2:37" ht="17.25" customHeight="1">
      <c r="B19" s="1520"/>
      <c r="C19" s="1521"/>
      <c r="D19" s="1511" t="s">
        <v>1855</v>
      </c>
      <c r="E19" s="1512"/>
      <c r="F19" s="1513">
        <v>1692</v>
      </c>
      <c r="G19" s="1513"/>
      <c r="H19" s="1513">
        <v>1692</v>
      </c>
      <c r="I19" s="1513"/>
      <c r="J19" s="1513">
        <v>1692</v>
      </c>
      <c r="K19" s="1513"/>
      <c r="L19" s="1513">
        <v>1692</v>
      </c>
      <c r="M19" s="1513"/>
      <c r="N19" s="1522">
        <v>1692</v>
      </c>
      <c r="O19" s="1522"/>
      <c r="P19" s="1522">
        <v>1659</v>
      </c>
      <c r="Q19" s="1522"/>
      <c r="R19" s="278"/>
      <c r="S19" s="278"/>
      <c r="T19" s="278"/>
      <c r="U19" s="278"/>
      <c r="V19" s="839"/>
      <c r="W19" s="839"/>
      <c r="X19" s="839"/>
      <c r="Y19" s="839"/>
      <c r="Z19" s="278"/>
      <c r="AA19" s="52"/>
      <c r="AB19" s="52"/>
      <c r="AC19" s="52"/>
      <c r="AD19" s="52"/>
      <c r="AE19" s="52"/>
      <c r="AF19" s="52"/>
      <c r="AG19" s="52"/>
      <c r="AH19" s="52"/>
      <c r="AI19" s="52"/>
      <c r="AJ19" s="52"/>
      <c r="AK19" s="52"/>
    </row>
    <row r="20" spans="2:37" ht="17.25" customHeight="1">
      <c r="B20" s="1517" t="s">
        <v>2313</v>
      </c>
      <c r="C20" s="1518"/>
      <c r="D20" s="1509" t="s">
        <v>366</v>
      </c>
      <c r="E20" s="1510"/>
      <c r="F20" s="1508">
        <v>1200</v>
      </c>
      <c r="G20" s="1508"/>
      <c r="H20" s="1508">
        <v>1198</v>
      </c>
      <c r="I20" s="1508"/>
      <c r="J20" s="1508">
        <v>1192</v>
      </c>
      <c r="K20" s="1508"/>
      <c r="L20" s="1508">
        <v>1172</v>
      </c>
      <c r="M20" s="1508"/>
      <c r="N20" s="1508">
        <v>1160</v>
      </c>
      <c r="O20" s="1508"/>
      <c r="P20" s="1508">
        <v>1147</v>
      </c>
      <c r="Q20" s="1508"/>
      <c r="R20" s="278"/>
      <c r="S20" s="278"/>
      <c r="T20" s="278"/>
      <c r="U20" s="278"/>
      <c r="V20" s="839"/>
      <c r="W20" s="839"/>
      <c r="X20" s="839"/>
      <c r="Y20" s="839"/>
      <c r="Z20" s="278"/>
      <c r="AA20" s="52"/>
      <c r="AB20" s="52"/>
      <c r="AC20" s="52"/>
      <c r="AD20" s="52"/>
      <c r="AE20" s="52"/>
      <c r="AF20" s="52"/>
      <c r="AG20" s="52"/>
      <c r="AH20" s="52"/>
      <c r="AI20" s="52"/>
      <c r="AJ20" s="52"/>
      <c r="AK20" s="52"/>
    </row>
    <row r="21" spans="2:37" ht="17.25" customHeight="1">
      <c r="B21" s="1511"/>
      <c r="C21" s="1512"/>
      <c r="D21" s="1511" t="s">
        <v>1855</v>
      </c>
      <c r="E21" s="1512"/>
      <c r="F21" s="1513">
        <v>56465</v>
      </c>
      <c r="G21" s="1513"/>
      <c r="H21" s="1513">
        <v>56578</v>
      </c>
      <c r="I21" s="1513"/>
      <c r="J21" s="1513">
        <v>56137</v>
      </c>
      <c r="K21" s="1513"/>
      <c r="L21" s="1513">
        <v>55545</v>
      </c>
      <c r="M21" s="1513"/>
      <c r="N21" s="1522">
        <v>55463</v>
      </c>
      <c r="O21" s="1522"/>
      <c r="P21" s="1522">
        <v>55314</v>
      </c>
      <c r="Q21" s="1522"/>
      <c r="R21" s="278"/>
      <c r="S21" s="278"/>
      <c r="T21" s="278"/>
      <c r="U21" s="278"/>
      <c r="V21" s="839"/>
      <c r="W21" s="839"/>
      <c r="X21" s="839"/>
      <c r="Y21" s="839"/>
      <c r="Z21" s="278"/>
      <c r="AA21" s="52"/>
      <c r="AB21" s="52"/>
      <c r="AC21" s="52"/>
      <c r="AD21" s="52"/>
      <c r="AE21" s="52"/>
      <c r="AF21" s="52"/>
      <c r="AG21" s="52"/>
      <c r="AH21" s="52"/>
      <c r="AI21" s="52"/>
      <c r="AJ21" s="52"/>
      <c r="AK21" s="52"/>
    </row>
    <row r="22" spans="2:37" ht="17.25" customHeight="1">
      <c r="B22" s="1519" t="s">
        <v>1088</v>
      </c>
      <c r="C22" s="1518"/>
      <c r="D22" s="1509" t="s">
        <v>366</v>
      </c>
      <c r="E22" s="1510"/>
      <c r="F22" s="1508">
        <v>133</v>
      </c>
      <c r="G22" s="1508"/>
      <c r="H22" s="1508">
        <v>134</v>
      </c>
      <c r="I22" s="1508"/>
      <c r="J22" s="1508">
        <v>134</v>
      </c>
      <c r="K22" s="1508"/>
      <c r="L22" s="1508">
        <v>133</v>
      </c>
      <c r="M22" s="1508"/>
      <c r="N22" s="1508">
        <v>132</v>
      </c>
      <c r="O22" s="1508"/>
      <c r="P22" s="1508">
        <v>132</v>
      </c>
      <c r="Q22" s="1508"/>
      <c r="R22" s="278"/>
      <c r="S22" s="278"/>
      <c r="T22" s="278"/>
      <c r="U22" s="278"/>
      <c r="V22" s="839"/>
      <c r="W22" s="839"/>
      <c r="X22" s="839"/>
      <c r="Y22" s="839"/>
      <c r="Z22" s="278"/>
      <c r="AA22" s="52"/>
      <c r="AB22" s="52"/>
      <c r="AC22" s="52"/>
      <c r="AD22" s="52"/>
      <c r="AE22" s="52"/>
      <c r="AF22" s="52"/>
      <c r="AG22" s="52"/>
      <c r="AH22" s="52"/>
      <c r="AI22" s="52"/>
      <c r="AJ22" s="52"/>
      <c r="AK22" s="52"/>
    </row>
    <row r="23" spans="2:37" ht="17.25" customHeight="1">
      <c r="B23" s="1511"/>
      <c r="C23" s="1512"/>
      <c r="D23" s="1511" t="s">
        <v>1855</v>
      </c>
      <c r="E23" s="1512"/>
      <c r="F23" s="1513">
        <v>3323</v>
      </c>
      <c r="G23" s="1513"/>
      <c r="H23" s="1513">
        <v>3364</v>
      </c>
      <c r="I23" s="1513"/>
      <c r="J23" s="1513">
        <v>3364</v>
      </c>
      <c r="K23" s="1513"/>
      <c r="L23" s="1513">
        <v>3352</v>
      </c>
      <c r="M23" s="1513"/>
      <c r="N23" s="1522">
        <v>3331</v>
      </c>
      <c r="O23" s="1522"/>
      <c r="P23" s="1522">
        <v>3332</v>
      </c>
      <c r="Q23" s="1522"/>
      <c r="R23" s="278"/>
      <c r="S23" s="278"/>
      <c r="T23" s="278"/>
      <c r="U23" s="278"/>
      <c r="V23" s="839"/>
      <c r="W23" s="839"/>
      <c r="X23" s="839"/>
      <c r="Y23" s="839"/>
      <c r="Z23" s="278"/>
      <c r="AA23" s="52"/>
      <c r="AB23" s="52"/>
      <c r="AC23" s="52"/>
      <c r="AD23" s="52"/>
      <c r="AE23" s="52"/>
      <c r="AF23" s="52"/>
      <c r="AG23" s="52"/>
      <c r="AH23" s="52"/>
      <c r="AI23" s="52"/>
      <c r="AJ23" s="52"/>
      <c r="AK23" s="52"/>
    </row>
    <row r="24" spans="2:37" ht="17.25" customHeight="1">
      <c r="B24" s="1519" t="s">
        <v>6</v>
      </c>
      <c r="C24" s="1518"/>
      <c r="D24" s="1509" t="s">
        <v>366</v>
      </c>
      <c r="E24" s="1510"/>
      <c r="F24" s="1508">
        <v>2623</v>
      </c>
      <c r="G24" s="1508"/>
      <c r="H24" s="1508">
        <v>2582</v>
      </c>
      <c r="I24" s="1508"/>
      <c r="J24" s="1508">
        <v>2550</v>
      </c>
      <c r="K24" s="1508"/>
      <c r="L24" s="1522">
        <v>2528</v>
      </c>
      <c r="M24" s="1522"/>
      <c r="N24" s="1508">
        <v>2497</v>
      </c>
      <c r="O24" s="1508"/>
      <c r="P24" s="1508">
        <v>2483</v>
      </c>
      <c r="Q24" s="1508"/>
      <c r="R24" s="278"/>
      <c r="S24" s="278"/>
      <c r="T24" s="278"/>
      <c r="U24" s="278"/>
      <c r="V24" s="839"/>
      <c r="W24" s="839"/>
      <c r="X24" s="839"/>
      <c r="Y24" s="839"/>
      <c r="Z24" s="278"/>
      <c r="AA24" s="52"/>
      <c r="AB24" s="52"/>
      <c r="AC24" s="52"/>
      <c r="AD24" s="52"/>
      <c r="AE24" s="52"/>
      <c r="AF24" s="52"/>
      <c r="AG24" s="52"/>
      <c r="AH24" s="52"/>
      <c r="AI24" s="52"/>
      <c r="AJ24" s="52"/>
      <c r="AK24" s="52"/>
    </row>
    <row r="25" spans="2:37" ht="17.25" customHeight="1">
      <c r="B25" s="1511"/>
      <c r="C25" s="1512"/>
      <c r="D25" s="1511" t="s">
        <v>1855</v>
      </c>
      <c r="E25" s="1512"/>
      <c r="F25" s="1513">
        <v>57413</v>
      </c>
      <c r="G25" s="1513"/>
      <c r="H25" s="1513">
        <v>56853</v>
      </c>
      <c r="I25" s="1513"/>
      <c r="J25" s="1513">
        <v>56567</v>
      </c>
      <c r="K25" s="1513"/>
      <c r="L25" s="1513">
        <v>56603</v>
      </c>
      <c r="M25" s="1513"/>
      <c r="N25" s="1513">
        <v>56035</v>
      </c>
      <c r="O25" s="1513"/>
      <c r="P25" s="1513">
        <v>56316</v>
      </c>
      <c r="Q25" s="1513"/>
      <c r="R25" s="278"/>
      <c r="S25" s="278"/>
      <c r="T25" s="278"/>
      <c r="U25" s="278"/>
      <c r="V25" s="839"/>
      <c r="W25" s="839"/>
      <c r="X25" s="839"/>
      <c r="Y25" s="839"/>
      <c r="Z25" s="278"/>
      <c r="AA25" s="52"/>
      <c r="AB25" s="52"/>
      <c r="AC25" s="52"/>
      <c r="AD25" s="52"/>
      <c r="AE25" s="52"/>
      <c r="AF25" s="52"/>
      <c r="AG25" s="52"/>
      <c r="AH25" s="52"/>
      <c r="AI25" s="52"/>
      <c r="AJ25" s="52"/>
      <c r="AK25" s="52"/>
    </row>
    <row r="26" spans="2:37" ht="15" customHeight="1">
      <c r="B26" s="1126" t="s">
        <v>495</v>
      </c>
      <c r="C26" s="1126"/>
      <c r="D26" s="39" t="s">
        <v>456</v>
      </c>
      <c r="E26" s="39"/>
      <c r="F26" s="39"/>
      <c r="G26" s="39"/>
      <c r="H26" s="32"/>
      <c r="I26" s="32"/>
      <c r="J26" s="32"/>
      <c r="K26" s="32"/>
      <c r="L26" s="55"/>
      <c r="M26" s="55"/>
      <c r="N26" s="55"/>
      <c r="O26" s="55"/>
      <c r="P26" s="55"/>
      <c r="Q26" s="55"/>
      <c r="R26" s="55"/>
      <c r="S26" s="55"/>
      <c r="T26" s="55"/>
      <c r="U26" s="55"/>
      <c r="V26" s="55"/>
      <c r="W26" s="55"/>
      <c r="X26" s="55"/>
      <c r="Y26" s="55"/>
      <c r="Z26" s="55"/>
      <c r="AA26" s="52"/>
      <c r="AB26" s="52"/>
      <c r="AC26" s="52"/>
      <c r="AD26" s="52"/>
      <c r="AE26" s="52"/>
      <c r="AF26" s="52"/>
      <c r="AG26" s="52"/>
      <c r="AH26" s="52"/>
      <c r="AI26" s="52"/>
      <c r="AJ26" s="52"/>
      <c r="AK26" s="52"/>
    </row>
    <row r="27" spans="2:37" ht="15" customHeight="1">
      <c r="B27" s="187"/>
      <c r="C27" s="187"/>
      <c r="D27" s="1515"/>
      <c r="E27" s="1515"/>
      <c r="F27" s="1515"/>
      <c r="G27" s="1515"/>
      <c r="H27" s="1515"/>
      <c r="I27" s="1515"/>
      <c r="J27" s="1515"/>
      <c r="K27" s="1515"/>
      <c r="L27" s="187"/>
      <c r="M27" s="187"/>
      <c r="N27" s="187"/>
      <c r="O27" s="187"/>
      <c r="P27" s="187"/>
      <c r="Q27" s="187"/>
      <c r="R27" s="241"/>
      <c r="S27" s="241"/>
      <c r="T27" s="187"/>
      <c r="U27" s="187"/>
      <c r="V27" s="187"/>
      <c r="W27" s="187"/>
      <c r="X27" s="242"/>
      <c r="Y27" s="242"/>
      <c r="Z27" s="242"/>
      <c r="AA27" s="52"/>
      <c r="AB27" s="52"/>
      <c r="AC27" s="52"/>
      <c r="AD27" s="52"/>
      <c r="AE27" s="52"/>
      <c r="AF27" s="52"/>
      <c r="AG27" s="52"/>
      <c r="AH27" s="52"/>
      <c r="AI27" s="52"/>
      <c r="AJ27" s="52"/>
      <c r="AK27" s="52"/>
    </row>
    <row r="28" spans="2:37" ht="14.1" customHeight="1">
      <c r="AA28" s="52"/>
      <c r="AB28" s="52"/>
      <c r="AC28" s="52"/>
      <c r="AD28" s="52"/>
      <c r="AE28" s="52"/>
      <c r="AF28" s="52"/>
      <c r="AG28" s="52"/>
      <c r="AH28" s="52"/>
      <c r="AI28" s="52"/>
      <c r="AJ28" s="52"/>
      <c r="AK28" s="52"/>
    </row>
    <row r="29" spans="2:37" ht="14.1" customHeight="1">
      <c r="AA29" s="52"/>
      <c r="AB29" s="52"/>
      <c r="AC29" s="52"/>
      <c r="AD29" s="52"/>
      <c r="AE29" s="52"/>
      <c r="AF29" s="52"/>
      <c r="AG29" s="52"/>
      <c r="AH29" s="52"/>
      <c r="AI29" s="52"/>
      <c r="AJ29" s="52"/>
      <c r="AK29" s="52"/>
    </row>
    <row r="30" spans="2:37" ht="14.1" customHeight="1">
      <c r="AA30" s="52"/>
      <c r="AB30" s="52"/>
      <c r="AC30" s="52"/>
      <c r="AD30" s="52"/>
      <c r="AE30" s="52"/>
      <c r="AF30" s="52"/>
      <c r="AG30" s="52"/>
      <c r="AH30" s="52"/>
      <c r="AI30" s="52"/>
      <c r="AJ30" s="52"/>
      <c r="AK30" s="52"/>
    </row>
    <row r="31" spans="2:37" ht="14.1" customHeight="1">
      <c r="AA31" s="52"/>
      <c r="AB31" s="52"/>
      <c r="AC31" s="52"/>
      <c r="AD31" s="52"/>
      <c r="AE31" s="52"/>
      <c r="AF31" s="52"/>
      <c r="AG31" s="52"/>
      <c r="AH31" s="52"/>
      <c r="AI31" s="52"/>
      <c r="AJ31" s="52"/>
      <c r="AK31" s="52"/>
    </row>
    <row r="32" spans="2:37" ht="14.1" customHeight="1">
      <c r="AA32" s="52"/>
      <c r="AB32" s="52"/>
      <c r="AC32" s="52"/>
      <c r="AD32" s="52"/>
      <c r="AE32" s="52"/>
      <c r="AF32" s="52"/>
      <c r="AG32" s="52"/>
      <c r="AH32" s="52"/>
      <c r="AI32" s="52"/>
      <c r="AJ32" s="52"/>
      <c r="AK32" s="52"/>
    </row>
    <row r="33" spans="24:37" ht="14.1" customHeight="1">
      <c r="AA33" s="52"/>
      <c r="AB33" s="52"/>
      <c r="AC33" s="52"/>
      <c r="AD33" s="52"/>
      <c r="AE33" s="52"/>
      <c r="AF33" s="52"/>
      <c r="AG33" s="52"/>
      <c r="AH33" s="52"/>
      <c r="AI33" s="52"/>
      <c r="AJ33" s="52"/>
      <c r="AK33" s="52"/>
    </row>
    <row r="34" spans="24:37">
      <c r="X34" s="52"/>
      <c r="Y34" s="52"/>
      <c r="Z34" s="52"/>
      <c r="AA34" s="52"/>
      <c r="AB34" s="52"/>
      <c r="AC34" s="52"/>
      <c r="AD34" s="52"/>
      <c r="AE34" s="52"/>
      <c r="AF34" s="52"/>
      <c r="AG34" s="52"/>
      <c r="AH34" s="52"/>
      <c r="AI34" s="52"/>
      <c r="AJ34" s="52"/>
      <c r="AK34" s="52"/>
    </row>
  </sheetData>
  <mergeCells count="224">
    <mergeCell ref="D18:E18"/>
    <mergeCell ref="D19:E19"/>
    <mergeCell ref="D20:E20"/>
    <mergeCell ref="D21:E21"/>
    <mergeCell ref="D22:E22"/>
    <mergeCell ref="D23:E23"/>
    <mergeCell ref="D24:E24"/>
    <mergeCell ref="D25:E25"/>
    <mergeCell ref="N25:O25"/>
    <mergeCell ref="P18:Q18"/>
    <mergeCell ref="P19:Q19"/>
    <mergeCell ref="P20:Q20"/>
    <mergeCell ref="P21:Q21"/>
    <mergeCell ref="P22:Q22"/>
    <mergeCell ref="P23:Q23"/>
    <mergeCell ref="P24:Q24"/>
    <mergeCell ref="P25:Q25"/>
    <mergeCell ref="F17:G17"/>
    <mergeCell ref="L21:M21"/>
    <mergeCell ref="L22:M22"/>
    <mergeCell ref="L23:M23"/>
    <mergeCell ref="L24:M24"/>
    <mergeCell ref="N23:O23"/>
    <mergeCell ref="N24:O24"/>
    <mergeCell ref="H13:I13"/>
    <mergeCell ref="H12:I12"/>
    <mergeCell ref="N13:O13"/>
    <mergeCell ref="N12:O12"/>
    <mergeCell ref="N15:O15"/>
    <mergeCell ref="N20:O20"/>
    <mergeCell ref="N21:O21"/>
    <mergeCell ref="N22:O22"/>
    <mergeCell ref="N17:O17"/>
    <mergeCell ref="J14:K14"/>
    <mergeCell ref="L14:M14"/>
    <mergeCell ref="J12:K12"/>
    <mergeCell ref="L12:M12"/>
    <mergeCell ref="N19:O19"/>
    <mergeCell ref="N18:O18"/>
    <mergeCell ref="N14:O14"/>
    <mergeCell ref="L18:M18"/>
    <mergeCell ref="L19:M19"/>
    <mergeCell ref="L25:M25"/>
    <mergeCell ref="H24:I24"/>
    <mergeCell ref="H25:I25"/>
    <mergeCell ref="J18:K18"/>
    <mergeCell ref="J19:K19"/>
    <mergeCell ref="J20:K20"/>
    <mergeCell ref="J21:K21"/>
    <mergeCell ref="J22:K22"/>
    <mergeCell ref="J23:K23"/>
    <mergeCell ref="J24:K24"/>
    <mergeCell ref="L20:M20"/>
    <mergeCell ref="F24:G24"/>
    <mergeCell ref="F25:G25"/>
    <mergeCell ref="J25:K25"/>
    <mergeCell ref="H18:I18"/>
    <mergeCell ref="H19:I19"/>
    <mergeCell ref="H20:I20"/>
    <mergeCell ref="H21:I21"/>
    <mergeCell ref="H22:I22"/>
    <mergeCell ref="H23:I23"/>
    <mergeCell ref="B26:C26"/>
    <mergeCell ref="D27:K27"/>
    <mergeCell ref="B6:C7"/>
    <mergeCell ref="B8:C9"/>
    <mergeCell ref="B10:C11"/>
    <mergeCell ref="B12:C13"/>
    <mergeCell ref="B14:C15"/>
    <mergeCell ref="B16:C17"/>
    <mergeCell ref="X16:Y16"/>
    <mergeCell ref="B18:C19"/>
    <mergeCell ref="B20:C21"/>
    <mergeCell ref="B22:C23"/>
    <mergeCell ref="B24:C25"/>
    <mergeCell ref="V17:W17"/>
    <mergeCell ref="D17:E17"/>
    <mergeCell ref="F20:G20"/>
    <mergeCell ref="F21:G21"/>
    <mergeCell ref="F22:G22"/>
    <mergeCell ref="F23:G23"/>
    <mergeCell ref="H17:I17"/>
    <mergeCell ref="J17:K17"/>
    <mergeCell ref="F18:G18"/>
    <mergeCell ref="F19:G19"/>
    <mergeCell ref="L17:M17"/>
    <mergeCell ref="D14:E14"/>
    <mergeCell ref="F14:G14"/>
    <mergeCell ref="V16:W16"/>
    <mergeCell ref="P15:Q15"/>
    <mergeCell ref="R15:S15"/>
    <mergeCell ref="T15:U15"/>
    <mergeCell ref="V15:W15"/>
    <mergeCell ref="X15:Y15"/>
    <mergeCell ref="P17:Q17"/>
    <mergeCell ref="R17:S17"/>
    <mergeCell ref="T17:U17"/>
    <mergeCell ref="P16:Q16"/>
    <mergeCell ref="R16:S16"/>
    <mergeCell ref="T16:U16"/>
    <mergeCell ref="X17:Y17"/>
    <mergeCell ref="H14:I14"/>
    <mergeCell ref="X13:Y13"/>
    <mergeCell ref="P13:Q13"/>
    <mergeCell ref="D16:E16"/>
    <mergeCell ref="P4:Q4"/>
    <mergeCell ref="H16:I16"/>
    <mergeCell ref="J16:K16"/>
    <mergeCell ref="H6:I6"/>
    <mergeCell ref="D15:E15"/>
    <mergeCell ref="F15:G15"/>
    <mergeCell ref="H15:I15"/>
    <mergeCell ref="J15:K15"/>
    <mergeCell ref="L15:M15"/>
    <mergeCell ref="L16:M16"/>
    <mergeCell ref="N16:O16"/>
    <mergeCell ref="P5:Q5"/>
    <mergeCell ref="J4:K4"/>
    <mergeCell ref="H5:I5"/>
    <mergeCell ref="J5:K5"/>
    <mergeCell ref="N5:O5"/>
    <mergeCell ref="F4:G4"/>
    <mergeCell ref="F5:G5"/>
    <mergeCell ref="F12:G12"/>
    <mergeCell ref="H4:I4"/>
    <mergeCell ref="F16:G16"/>
    <mergeCell ref="F13:G13"/>
    <mergeCell ref="J13:K13"/>
    <mergeCell ref="L13:M13"/>
    <mergeCell ref="P14:Q14"/>
    <mergeCell ref="R12:S12"/>
    <mergeCell ref="T12:U12"/>
    <mergeCell ref="V12:W12"/>
    <mergeCell ref="X12:Y12"/>
    <mergeCell ref="P11:Q11"/>
    <mergeCell ref="R11:S11"/>
    <mergeCell ref="T11:U11"/>
    <mergeCell ref="V11:W11"/>
    <mergeCell ref="X11:Y11"/>
    <mergeCell ref="F11:G11"/>
    <mergeCell ref="J11:K11"/>
    <mergeCell ref="L11:M11"/>
    <mergeCell ref="N11:O11"/>
    <mergeCell ref="R14:S14"/>
    <mergeCell ref="T14:U14"/>
    <mergeCell ref="V14:W14"/>
    <mergeCell ref="X14:Y14"/>
    <mergeCell ref="R13:S13"/>
    <mergeCell ref="T13:U13"/>
    <mergeCell ref="V13:W13"/>
    <mergeCell ref="F9:G9"/>
    <mergeCell ref="L7:M7"/>
    <mergeCell ref="P7:Q7"/>
    <mergeCell ref="R7:S7"/>
    <mergeCell ref="F10:G10"/>
    <mergeCell ref="P12:Q12"/>
    <mergeCell ref="H11:I11"/>
    <mergeCell ref="H10:I10"/>
    <mergeCell ref="L10:M10"/>
    <mergeCell ref="P10:Q10"/>
    <mergeCell ref="R10:S10"/>
    <mergeCell ref="J8:K8"/>
    <mergeCell ref="J9:K9"/>
    <mergeCell ref="L8:M8"/>
    <mergeCell ref="L9:M9"/>
    <mergeCell ref="J10:K10"/>
    <mergeCell ref="N10:O10"/>
    <mergeCell ref="H9:I9"/>
    <mergeCell ref="N7:O7"/>
    <mergeCell ref="P8:Q8"/>
    <mergeCell ref="R8:S8"/>
    <mergeCell ref="X10:Y10"/>
    <mergeCell ref="P9:Q9"/>
    <mergeCell ref="R9:S9"/>
    <mergeCell ref="T8:U8"/>
    <mergeCell ref="V8:W8"/>
    <mergeCell ref="T10:U10"/>
    <mergeCell ref="V10:W10"/>
    <mergeCell ref="T9:U9"/>
    <mergeCell ref="V9:W9"/>
    <mergeCell ref="N9:O9"/>
    <mergeCell ref="F3:G3"/>
    <mergeCell ref="H3:I3"/>
    <mergeCell ref="J3:K3"/>
    <mergeCell ref="L3:M3"/>
    <mergeCell ref="N3:O3"/>
    <mergeCell ref="X4:Y4"/>
    <mergeCell ref="X5:Y5"/>
    <mergeCell ref="H7:I7"/>
    <mergeCell ref="J6:K6"/>
    <mergeCell ref="J7:K7"/>
    <mergeCell ref="X9:Y9"/>
    <mergeCell ref="X7:Y7"/>
    <mergeCell ref="H8:I8"/>
    <mergeCell ref="X8:Y8"/>
    <mergeCell ref="V6:W6"/>
    <mergeCell ref="X6:Y6"/>
    <mergeCell ref="R4:S4"/>
    <mergeCell ref="T4:U4"/>
    <mergeCell ref="V4:W4"/>
    <mergeCell ref="R5:S5"/>
    <mergeCell ref="T5:U5"/>
    <mergeCell ref="B3:E3"/>
    <mergeCell ref="X3:Y3"/>
    <mergeCell ref="F6:G6"/>
    <mergeCell ref="F8:G8"/>
    <mergeCell ref="L6:M6"/>
    <mergeCell ref="P6:Q6"/>
    <mergeCell ref="R6:S6"/>
    <mergeCell ref="T6:U6"/>
    <mergeCell ref="P3:Q3"/>
    <mergeCell ref="R3:S3"/>
    <mergeCell ref="T3:U3"/>
    <mergeCell ref="T7:U7"/>
    <mergeCell ref="F7:G7"/>
    <mergeCell ref="B4:C5"/>
    <mergeCell ref="V3:W3"/>
    <mergeCell ref="N8:O8"/>
    <mergeCell ref="V7:W7"/>
    <mergeCell ref="V5:W5"/>
    <mergeCell ref="L4:M4"/>
    <mergeCell ref="N4:O4"/>
    <mergeCell ref="L5:M5"/>
    <mergeCell ref="N6:O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Z24" sqref="Z24"/>
    </sheetView>
  </sheetViews>
  <sheetFormatPr defaultRowHeight="14.1" customHeight="1"/>
  <cols>
    <col min="1" max="1" width="0.875" style="39" customWidth="1"/>
    <col min="2" max="2" width="7.75" style="39" customWidth="1"/>
    <col min="3" max="5" width="6.375" style="39" customWidth="1"/>
    <col min="6" max="6" width="5.375" style="39" customWidth="1"/>
    <col min="7" max="7" width="6.375" style="39" customWidth="1"/>
    <col min="8" max="8" width="3.5" style="39" customWidth="1"/>
    <col min="9" max="12" width="5.125" style="39" customWidth="1"/>
    <col min="13" max="14" width="5" style="39" customWidth="1"/>
    <col min="15" max="15" width="6.75" style="39" bestFit="1" customWidth="1"/>
    <col min="16" max="16" width="6.75" style="39" customWidth="1"/>
    <col min="17" max="19" width="4" style="39" customWidth="1"/>
    <col min="20" max="16384" width="9" style="39"/>
  </cols>
  <sheetData>
    <row r="1" spans="1:35" s="427" customFormat="1" ht="26.25" customHeight="1">
      <c r="A1" s="425" t="s">
        <v>1270</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4.1" customHeight="1">
      <c r="B2" s="943" t="s">
        <v>1966</v>
      </c>
      <c r="C2" s="943"/>
      <c r="D2" s="943"/>
      <c r="E2" s="943"/>
      <c r="F2" s="943"/>
      <c r="G2" s="943"/>
      <c r="H2" s="943"/>
      <c r="I2" s="943"/>
      <c r="J2" s="943"/>
      <c r="K2" s="943"/>
      <c r="L2" s="943"/>
      <c r="M2" s="943"/>
    </row>
    <row r="3" spans="1:35" ht="16.5" customHeight="1">
      <c r="B3" s="901" t="s">
        <v>1957</v>
      </c>
      <c r="C3" s="1174" t="s">
        <v>8</v>
      </c>
      <c r="D3" s="1535"/>
      <c r="E3" s="1392"/>
      <c r="F3" s="1181" t="s">
        <v>2259</v>
      </c>
      <c r="G3" s="1174" t="s">
        <v>10</v>
      </c>
      <c r="H3" s="1355"/>
      <c r="I3" s="1356"/>
      <c r="J3" s="1183" t="s">
        <v>1209</v>
      </c>
      <c r="K3" s="1480"/>
      <c r="L3" s="1183" t="s">
        <v>1814</v>
      </c>
      <c r="M3" s="1067"/>
    </row>
    <row r="4" spans="1:35" ht="34.5" customHeight="1">
      <c r="B4" s="902"/>
      <c r="C4" s="138" t="s">
        <v>9</v>
      </c>
      <c r="D4" s="138" t="s">
        <v>329</v>
      </c>
      <c r="E4" s="138" t="s">
        <v>1965</v>
      </c>
      <c r="F4" s="1182"/>
      <c r="G4" s="138" t="s">
        <v>9</v>
      </c>
      <c r="H4" s="1174" t="s">
        <v>11</v>
      </c>
      <c r="I4" s="908"/>
      <c r="J4" s="1528"/>
      <c r="K4" s="1529"/>
      <c r="L4" s="1528"/>
      <c r="M4" s="1046"/>
    </row>
    <row r="5" spans="1:35" ht="18.75" customHeight="1">
      <c r="B5" s="25" t="s">
        <v>308</v>
      </c>
      <c r="C5" s="40">
        <v>1147</v>
      </c>
      <c r="D5" s="40">
        <v>1290</v>
      </c>
      <c r="E5" s="40">
        <v>31</v>
      </c>
      <c r="F5" s="40">
        <v>125</v>
      </c>
      <c r="G5" s="40">
        <v>7129</v>
      </c>
      <c r="H5" s="1100">
        <v>9987</v>
      </c>
      <c r="I5" s="1179"/>
      <c r="J5" s="1100">
        <v>666</v>
      </c>
      <c r="K5" s="1179"/>
      <c r="L5" s="1100">
        <f t="shared" ref="L5:L10" si="0">SUM(C5:K5)</f>
        <v>20375</v>
      </c>
      <c r="M5" s="1179"/>
    </row>
    <row r="6" spans="1:35" ht="18.75" customHeight="1">
      <c r="B6" s="25" t="s">
        <v>1457</v>
      </c>
      <c r="C6" s="40">
        <v>1148</v>
      </c>
      <c r="D6" s="40">
        <v>1259</v>
      </c>
      <c r="E6" s="40">
        <v>26</v>
      </c>
      <c r="F6" s="40">
        <v>129</v>
      </c>
      <c r="G6" s="40">
        <v>7220</v>
      </c>
      <c r="H6" s="1100">
        <v>9832</v>
      </c>
      <c r="I6" s="1179"/>
      <c r="J6" s="1100">
        <v>634</v>
      </c>
      <c r="K6" s="1179"/>
      <c r="L6" s="1100">
        <f t="shared" si="0"/>
        <v>20248</v>
      </c>
      <c r="M6" s="1179"/>
    </row>
    <row r="7" spans="1:35" ht="18.75" customHeight="1">
      <c r="B7" s="25" t="s">
        <v>507</v>
      </c>
      <c r="C7" s="40">
        <v>1169</v>
      </c>
      <c r="D7" s="40">
        <v>1212</v>
      </c>
      <c r="E7" s="40">
        <v>21</v>
      </c>
      <c r="F7" s="40">
        <v>127</v>
      </c>
      <c r="G7" s="40">
        <v>7345</v>
      </c>
      <c r="H7" s="1100">
        <v>9641</v>
      </c>
      <c r="I7" s="1179"/>
      <c r="J7" s="1100">
        <v>646</v>
      </c>
      <c r="K7" s="1179"/>
      <c r="L7" s="1100">
        <f t="shared" si="0"/>
        <v>20161</v>
      </c>
      <c r="M7" s="1179"/>
    </row>
    <row r="8" spans="1:35" ht="18.75" customHeight="1">
      <c r="B8" s="25" t="s">
        <v>514</v>
      </c>
      <c r="C8" s="40">
        <v>1188</v>
      </c>
      <c r="D8" s="40">
        <v>1190</v>
      </c>
      <c r="E8" s="40">
        <v>23</v>
      </c>
      <c r="F8" s="40">
        <v>123</v>
      </c>
      <c r="G8" s="40">
        <v>7501</v>
      </c>
      <c r="H8" s="1100">
        <v>9408</v>
      </c>
      <c r="I8" s="1179"/>
      <c r="J8" s="1100">
        <v>638</v>
      </c>
      <c r="K8" s="1179"/>
      <c r="L8" s="1100">
        <f t="shared" si="0"/>
        <v>20071</v>
      </c>
      <c r="M8" s="1179"/>
    </row>
    <row r="9" spans="1:35" ht="18.75" customHeight="1">
      <c r="B9" s="25" t="s">
        <v>1028</v>
      </c>
      <c r="C9" s="40">
        <v>1162</v>
      </c>
      <c r="D9" s="40">
        <v>1175</v>
      </c>
      <c r="E9" s="40">
        <v>25</v>
      </c>
      <c r="F9" s="40">
        <v>124</v>
      </c>
      <c r="G9" s="40">
        <v>7553</v>
      </c>
      <c r="H9" s="1100">
        <v>9241</v>
      </c>
      <c r="I9" s="1179"/>
      <c r="J9" s="1100">
        <v>678</v>
      </c>
      <c r="K9" s="1179"/>
      <c r="L9" s="1260">
        <f t="shared" si="0"/>
        <v>19958</v>
      </c>
      <c r="M9" s="1065"/>
    </row>
    <row r="10" spans="1:35" ht="18.75" customHeight="1">
      <c r="B10" s="25" t="s">
        <v>2321</v>
      </c>
      <c r="C10" s="40">
        <v>1151</v>
      </c>
      <c r="D10" s="40">
        <v>1190</v>
      </c>
      <c r="E10" s="40">
        <v>28</v>
      </c>
      <c r="F10" s="40">
        <v>127</v>
      </c>
      <c r="G10" s="40">
        <v>7755</v>
      </c>
      <c r="H10" s="1100">
        <v>8981</v>
      </c>
      <c r="I10" s="1179"/>
      <c r="J10" s="1100">
        <v>714</v>
      </c>
      <c r="K10" s="1179"/>
      <c r="L10" s="1260">
        <f t="shared" si="0"/>
        <v>19946</v>
      </c>
      <c r="M10" s="1065"/>
    </row>
    <row r="11" spans="1:35" ht="16.5" customHeight="1">
      <c r="B11" s="33" t="s">
        <v>495</v>
      </c>
      <c r="C11" s="39" t="s">
        <v>457</v>
      </c>
    </row>
    <row r="12" spans="1:35" ht="16.5" customHeight="1">
      <c r="B12" s="59"/>
      <c r="C12" s="1515"/>
      <c r="D12" s="1530"/>
      <c r="E12" s="1530"/>
      <c r="F12" s="1530"/>
      <c r="G12" s="1530"/>
      <c r="H12" s="1530"/>
      <c r="I12" s="1530"/>
      <c r="J12" s="59"/>
      <c r="K12" s="59"/>
      <c r="L12" s="59"/>
      <c r="M12" s="59"/>
    </row>
    <row r="14" spans="1:35" ht="7.5" customHeight="1"/>
    <row r="15" spans="1:35" s="427" customFormat="1" ht="26.25" customHeight="1">
      <c r="A15" s="425" t="s">
        <v>1271</v>
      </c>
      <c r="B15" s="429"/>
      <c r="C15" s="429"/>
      <c r="D15" s="429"/>
      <c r="E15" s="429"/>
      <c r="F15" s="429"/>
      <c r="G15" s="429"/>
      <c r="H15" s="429"/>
      <c r="I15" s="429"/>
      <c r="J15" s="429"/>
      <c r="K15" s="429"/>
      <c r="L15" s="429"/>
      <c r="M15" s="429"/>
      <c r="N15" s="429"/>
      <c r="O15" s="429"/>
      <c r="P15" s="429"/>
      <c r="Q15" s="429"/>
      <c r="R15" s="429"/>
      <c r="S15" s="429"/>
      <c r="T15" s="429"/>
      <c r="U15" s="429"/>
      <c r="V15" s="429"/>
      <c r="W15" s="429"/>
      <c r="X15" s="428"/>
      <c r="Y15" s="428"/>
      <c r="Z15" s="428"/>
      <c r="AA15" s="428"/>
      <c r="AB15" s="428"/>
      <c r="AC15" s="428"/>
      <c r="AD15" s="428"/>
      <c r="AE15" s="428"/>
      <c r="AF15" s="428"/>
      <c r="AG15" s="428"/>
      <c r="AH15" s="428"/>
      <c r="AI15" s="428"/>
    </row>
    <row r="16" spans="1:35" ht="13.5" customHeight="1">
      <c r="B16" s="943" t="s">
        <v>1967</v>
      </c>
      <c r="C16" s="943"/>
      <c r="D16" s="943"/>
      <c r="E16" s="943"/>
      <c r="F16" s="943"/>
      <c r="G16" s="943"/>
      <c r="H16" s="943"/>
      <c r="I16" s="943"/>
      <c r="J16" s="943"/>
      <c r="K16" s="943"/>
      <c r="L16" s="943"/>
      <c r="M16" s="943"/>
      <c r="N16" s="943"/>
      <c r="O16" s="943"/>
      <c r="P16" s="943"/>
    </row>
    <row r="17" spans="1:16" ht="18" customHeight="1">
      <c r="B17" s="1531" t="s">
        <v>1957</v>
      </c>
      <c r="C17" s="1331" t="s">
        <v>1203</v>
      </c>
      <c r="D17" s="1332"/>
      <c r="E17" s="1333"/>
      <c r="F17" s="1531" t="s">
        <v>2202</v>
      </c>
      <c r="G17" s="1533" t="s">
        <v>2214</v>
      </c>
      <c r="H17" s="1533" t="s">
        <v>2215</v>
      </c>
      <c r="I17" s="1331" t="s">
        <v>2216</v>
      </c>
      <c r="J17" s="1333"/>
      <c r="K17" s="1331" t="s">
        <v>1043</v>
      </c>
      <c r="L17" s="1333"/>
      <c r="M17" s="1531" t="s">
        <v>1044</v>
      </c>
      <c r="N17" s="1531" t="s">
        <v>546</v>
      </c>
      <c r="O17" s="1531" t="s">
        <v>547</v>
      </c>
      <c r="P17" s="1531" t="s">
        <v>1814</v>
      </c>
    </row>
    <row r="18" spans="1:16" ht="34.5" customHeight="1">
      <c r="B18" s="1532"/>
      <c r="C18" s="189" t="s">
        <v>328</v>
      </c>
      <c r="D18" s="189" t="s">
        <v>2203</v>
      </c>
      <c r="E18" s="189" t="s">
        <v>2204</v>
      </c>
      <c r="F18" s="1532"/>
      <c r="G18" s="1534"/>
      <c r="H18" s="1534"/>
      <c r="I18" s="54" t="s">
        <v>2217</v>
      </c>
      <c r="J18" s="54" t="s">
        <v>1042</v>
      </c>
      <c r="K18" s="54" t="s">
        <v>2217</v>
      </c>
      <c r="L18" s="54" t="s">
        <v>1042</v>
      </c>
      <c r="M18" s="1532"/>
      <c r="N18" s="1532"/>
      <c r="O18" s="1532"/>
      <c r="P18" s="1532"/>
    </row>
    <row r="19" spans="1:16" ht="18.75" customHeight="1">
      <c r="B19" s="25" t="s">
        <v>308</v>
      </c>
      <c r="C19" s="82">
        <v>2956</v>
      </c>
      <c r="D19" s="82">
        <v>201</v>
      </c>
      <c r="E19" s="82">
        <v>165</v>
      </c>
      <c r="F19" s="82">
        <v>20</v>
      </c>
      <c r="G19" s="82">
        <v>474</v>
      </c>
      <c r="H19" s="82">
        <v>1</v>
      </c>
      <c r="I19" s="82">
        <v>73</v>
      </c>
      <c r="J19" s="632">
        <v>4148</v>
      </c>
      <c r="K19" s="82" t="s">
        <v>15</v>
      </c>
      <c r="L19" s="632">
        <v>9323</v>
      </c>
      <c r="M19" s="82">
        <v>479</v>
      </c>
      <c r="N19" s="82">
        <v>51</v>
      </c>
      <c r="O19" s="82">
        <v>2251</v>
      </c>
      <c r="P19" s="82">
        <v>20142</v>
      </c>
    </row>
    <row r="20" spans="1:16" ht="18.75" customHeight="1">
      <c r="B20" s="25" t="s">
        <v>1457</v>
      </c>
      <c r="C20" s="82">
        <v>2837</v>
      </c>
      <c r="D20" s="82">
        <v>186</v>
      </c>
      <c r="E20" s="82">
        <v>200</v>
      </c>
      <c r="F20" s="82">
        <v>26</v>
      </c>
      <c r="G20" s="82">
        <v>466</v>
      </c>
      <c r="H20" s="82">
        <v>1</v>
      </c>
      <c r="I20" s="82">
        <v>71</v>
      </c>
      <c r="J20" s="632">
        <v>4036</v>
      </c>
      <c r="K20" s="82" t="s">
        <v>15</v>
      </c>
      <c r="L20" s="632">
        <v>9427</v>
      </c>
      <c r="M20" s="82">
        <v>497</v>
      </c>
      <c r="N20" s="82">
        <v>48</v>
      </c>
      <c r="O20" s="82">
        <v>2159</v>
      </c>
      <c r="P20" s="82">
        <v>19954</v>
      </c>
    </row>
    <row r="21" spans="1:16" ht="18.75" customHeight="1">
      <c r="B21" s="25" t="s">
        <v>507</v>
      </c>
      <c r="C21" s="82">
        <v>2696</v>
      </c>
      <c r="D21" s="82">
        <v>175</v>
      </c>
      <c r="E21" s="82">
        <v>210</v>
      </c>
      <c r="F21" s="82">
        <v>28</v>
      </c>
      <c r="G21" s="82">
        <v>458</v>
      </c>
      <c r="H21" s="82">
        <v>1</v>
      </c>
      <c r="I21" s="82">
        <v>72</v>
      </c>
      <c r="J21" s="632">
        <v>4012</v>
      </c>
      <c r="K21" s="82">
        <v>1</v>
      </c>
      <c r="L21" s="632">
        <v>9634</v>
      </c>
      <c r="M21" s="82">
        <v>521</v>
      </c>
      <c r="N21" s="82">
        <v>50</v>
      </c>
      <c r="O21" s="82">
        <v>2072</v>
      </c>
      <c r="P21" s="82">
        <v>19930</v>
      </c>
    </row>
    <row r="22" spans="1:16" ht="18.75" customHeight="1">
      <c r="B22" s="25" t="s">
        <v>514</v>
      </c>
      <c r="C22" s="82">
        <v>2608</v>
      </c>
      <c r="D22" s="82">
        <v>158</v>
      </c>
      <c r="E22" s="82">
        <v>221</v>
      </c>
      <c r="F22" s="82">
        <v>29</v>
      </c>
      <c r="G22" s="82">
        <v>503</v>
      </c>
      <c r="H22" s="82">
        <v>1</v>
      </c>
      <c r="I22" s="82">
        <v>78</v>
      </c>
      <c r="J22" s="632">
        <v>4197</v>
      </c>
      <c r="K22" s="82">
        <v>1</v>
      </c>
      <c r="L22" s="743">
        <v>10426</v>
      </c>
      <c r="M22" s="82">
        <v>547</v>
      </c>
      <c r="N22" s="82">
        <v>56</v>
      </c>
      <c r="O22" s="82">
        <v>1971</v>
      </c>
      <c r="P22" s="82">
        <v>20796</v>
      </c>
    </row>
    <row r="23" spans="1:16" ht="18.75" customHeight="1">
      <c r="B23" s="25" t="s">
        <v>1028</v>
      </c>
      <c r="C23" s="82">
        <v>2470</v>
      </c>
      <c r="D23" s="82">
        <v>146</v>
      </c>
      <c r="E23" s="82">
        <v>222</v>
      </c>
      <c r="F23" s="82">
        <v>27</v>
      </c>
      <c r="G23" s="82">
        <v>491</v>
      </c>
      <c r="H23" s="82">
        <v>1</v>
      </c>
      <c r="I23" s="82">
        <v>70</v>
      </c>
      <c r="J23" s="632">
        <v>4195</v>
      </c>
      <c r="K23" s="82">
        <v>1</v>
      </c>
      <c r="L23" s="743">
        <v>10789</v>
      </c>
      <c r="M23" s="82">
        <v>549</v>
      </c>
      <c r="N23" s="82">
        <v>55</v>
      </c>
      <c r="O23" s="82">
        <v>1876</v>
      </c>
      <c r="P23" s="82">
        <v>20892</v>
      </c>
    </row>
    <row r="24" spans="1:16" ht="18.75" customHeight="1">
      <c r="B24" s="25" t="s">
        <v>2321</v>
      </c>
      <c r="C24" s="82">
        <v>2409</v>
      </c>
      <c r="D24" s="82">
        <v>128</v>
      </c>
      <c r="E24" s="82">
        <v>263</v>
      </c>
      <c r="F24" s="82">
        <v>29</v>
      </c>
      <c r="G24" s="82">
        <v>462</v>
      </c>
      <c r="H24" s="82" t="s">
        <v>15</v>
      </c>
      <c r="I24" s="82">
        <v>79</v>
      </c>
      <c r="J24" s="632">
        <v>4079</v>
      </c>
      <c r="K24" s="82">
        <v>1</v>
      </c>
      <c r="L24" s="743">
        <v>11235</v>
      </c>
      <c r="M24" s="82">
        <v>558</v>
      </c>
      <c r="N24" s="82">
        <v>52</v>
      </c>
      <c r="O24" s="82">
        <v>1784</v>
      </c>
      <c r="P24" s="82">
        <v>21079</v>
      </c>
    </row>
    <row r="25" spans="1:16" ht="18" customHeight="1">
      <c r="B25" s="33" t="s">
        <v>495</v>
      </c>
      <c r="C25" s="39" t="s">
        <v>457</v>
      </c>
    </row>
    <row r="26" spans="1:16" ht="18" customHeight="1">
      <c r="B26" s="33"/>
    </row>
    <row r="27" spans="1:16" ht="18" customHeight="1">
      <c r="B27" s="59"/>
      <c r="C27" s="1515"/>
      <c r="D27" s="1515"/>
      <c r="E27" s="1515"/>
      <c r="F27" s="1515"/>
      <c r="G27" s="1515"/>
      <c r="H27" s="1515"/>
      <c r="I27" s="1515"/>
      <c r="J27" s="59"/>
      <c r="K27" s="59"/>
      <c r="L27" s="59"/>
      <c r="M27" s="59"/>
      <c r="N27" s="59"/>
      <c r="O27" s="59"/>
      <c r="P27" s="59"/>
    </row>
    <row r="28" spans="1:16" ht="13.5">
      <c r="B28" s="59"/>
      <c r="C28" s="59"/>
      <c r="D28" s="187"/>
      <c r="E28" s="187"/>
      <c r="F28" s="59"/>
      <c r="G28" s="59"/>
      <c r="H28" s="59"/>
      <c r="I28" s="59"/>
      <c r="J28" s="59"/>
      <c r="K28" s="59"/>
      <c r="L28" s="59"/>
      <c r="M28" s="59"/>
      <c r="N28" s="59"/>
      <c r="O28" s="59"/>
      <c r="P28" s="59"/>
    </row>
    <row r="29" spans="1:16" ht="26.25" customHeight="1">
      <c r="A29" s="425" t="s">
        <v>1272</v>
      </c>
      <c r="B29" s="429"/>
      <c r="C29" s="429"/>
      <c r="D29" s="429"/>
      <c r="E29" s="429"/>
      <c r="F29" s="429"/>
      <c r="G29" s="429"/>
      <c r="H29" s="429"/>
      <c r="I29" s="429"/>
      <c r="J29" s="429"/>
      <c r="K29" s="429"/>
      <c r="L29" s="429"/>
      <c r="M29" s="429"/>
      <c r="N29" s="429"/>
      <c r="O29" s="429"/>
      <c r="P29" s="429"/>
    </row>
    <row r="30" spans="1:16" ht="18" customHeight="1">
      <c r="E30" s="1527" t="s">
        <v>1039</v>
      </c>
      <c r="F30" s="1527"/>
      <c r="G30" s="1527"/>
      <c r="H30" s="1527"/>
      <c r="I30" s="1527"/>
      <c r="J30" s="1527"/>
    </row>
    <row r="31" spans="1:16" ht="18" customHeight="1">
      <c r="B31" s="21"/>
      <c r="C31" s="21"/>
      <c r="D31" s="96"/>
      <c r="F31" s="21"/>
      <c r="G31" s="943" t="s">
        <v>1210</v>
      </c>
      <c r="H31" s="943"/>
      <c r="I31" s="943"/>
      <c r="J31" s="943"/>
    </row>
    <row r="32" spans="1:16" ht="19.5" customHeight="1">
      <c r="B32" s="900" t="s">
        <v>1957</v>
      </c>
      <c r="C32" s="900"/>
      <c r="D32" s="900" t="s">
        <v>1041</v>
      </c>
      <c r="E32" s="900"/>
      <c r="F32" s="900" t="s">
        <v>1040</v>
      </c>
      <c r="G32" s="900"/>
      <c r="H32" s="900" t="s">
        <v>1814</v>
      </c>
      <c r="I32" s="900"/>
      <c r="J32" s="900"/>
      <c r="M32" s="8"/>
      <c r="N32" s="8"/>
      <c r="O32" s="8"/>
      <c r="P32" s="60"/>
    </row>
    <row r="33" spans="2:21" ht="19.5" customHeight="1">
      <c r="B33" s="900" t="s">
        <v>1470</v>
      </c>
      <c r="C33" s="900"/>
      <c r="D33" s="1525">
        <v>9891</v>
      </c>
      <c r="E33" s="1526"/>
      <c r="F33" s="1170">
        <v>3853</v>
      </c>
      <c r="G33" s="1170"/>
      <c r="H33" s="1170">
        <v>13744</v>
      </c>
      <c r="I33" s="1170"/>
      <c r="J33" s="1170"/>
      <c r="M33" s="65"/>
      <c r="N33" s="65"/>
      <c r="O33" s="65"/>
      <c r="P33" s="60"/>
      <c r="T33" s="261"/>
      <c r="U33" s="261"/>
    </row>
    <row r="34" spans="2:21" ht="19.5" customHeight="1">
      <c r="B34" s="900" t="s">
        <v>308</v>
      </c>
      <c r="C34" s="900"/>
      <c r="D34" s="1525">
        <v>9774</v>
      </c>
      <c r="E34" s="1526"/>
      <c r="F34" s="1170">
        <v>3539</v>
      </c>
      <c r="G34" s="1170"/>
      <c r="H34" s="1170">
        <v>13313</v>
      </c>
      <c r="I34" s="1170"/>
      <c r="J34" s="1170"/>
      <c r="M34" s="65"/>
      <c r="N34" s="65"/>
      <c r="O34" s="65"/>
      <c r="P34" s="60"/>
      <c r="T34" s="261"/>
      <c r="U34" s="261"/>
    </row>
    <row r="35" spans="2:21" ht="19.5" customHeight="1">
      <c r="B35" s="900" t="s">
        <v>1457</v>
      </c>
      <c r="C35" s="900"/>
      <c r="D35" s="1525">
        <v>9954</v>
      </c>
      <c r="E35" s="1526"/>
      <c r="F35" s="1525">
        <v>3744</v>
      </c>
      <c r="G35" s="1526"/>
      <c r="H35" s="1170">
        <v>13697</v>
      </c>
      <c r="I35" s="1170"/>
      <c r="J35" s="1170"/>
      <c r="M35" s="65"/>
      <c r="N35" s="65"/>
      <c r="O35" s="65"/>
      <c r="P35" s="60"/>
      <c r="T35" s="261"/>
      <c r="U35" s="261"/>
    </row>
    <row r="36" spans="2:21" ht="19.5" customHeight="1">
      <c r="B36" s="900" t="s">
        <v>507</v>
      </c>
      <c r="C36" s="900"/>
      <c r="D36" s="1170">
        <v>9969</v>
      </c>
      <c r="E36" s="1170"/>
      <c r="F36" s="1170">
        <v>3732</v>
      </c>
      <c r="G36" s="1170"/>
      <c r="H36" s="1170">
        <v>13701</v>
      </c>
      <c r="I36" s="1170"/>
      <c r="J36" s="1170"/>
      <c r="M36" s="65"/>
      <c r="N36" s="65"/>
      <c r="O36" s="65"/>
      <c r="P36" s="60"/>
      <c r="T36" s="261"/>
      <c r="U36" s="261"/>
    </row>
    <row r="37" spans="2:21" ht="19.5" customHeight="1">
      <c r="B37" s="900" t="s">
        <v>514</v>
      </c>
      <c r="C37" s="900"/>
      <c r="D37" s="1170">
        <v>9899</v>
      </c>
      <c r="E37" s="1170"/>
      <c r="F37" s="1170">
        <v>3776</v>
      </c>
      <c r="G37" s="1170"/>
      <c r="H37" s="1170">
        <v>13675</v>
      </c>
      <c r="I37" s="1170"/>
      <c r="J37" s="1170"/>
      <c r="M37" s="79"/>
      <c r="N37" s="79"/>
      <c r="O37" s="79"/>
      <c r="P37" s="60"/>
      <c r="T37" s="261"/>
      <c r="U37" s="261"/>
    </row>
    <row r="38" spans="2:21" ht="19.5" customHeight="1">
      <c r="B38" s="900" t="s">
        <v>1028</v>
      </c>
      <c r="C38" s="900"/>
      <c r="D38" s="1170">
        <v>10308</v>
      </c>
      <c r="E38" s="1170"/>
      <c r="F38" s="1170">
        <v>3957</v>
      </c>
      <c r="G38" s="1170"/>
      <c r="H38" s="1170">
        <v>14265</v>
      </c>
      <c r="I38" s="1170"/>
      <c r="J38" s="1170"/>
      <c r="M38" s="79"/>
      <c r="N38" s="79"/>
      <c r="O38" s="79"/>
      <c r="P38" s="60"/>
      <c r="T38" s="261"/>
      <c r="U38" s="261"/>
    </row>
    <row r="39" spans="2:21" ht="15.75" customHeight="1">
      <c r="B39" s="53" t="s">
        <v>495</v>
      </c>
      <c r="C39" s="39" t="s">
        <v>457</v>
      </c>
      <c r="D39" s="21"/>
    </row>
    <row r="40" spans="2:21" ht="14.1" customHeight="1">
      <c r="B40" s="39" t="s">
        <v>465</v>
      </c>
      <c r="C40" s="39" t="s">
        <v>466</v>
      </c>
    </row>
  </sheetData>
  <mergeCells count="70">
    <mergeCell ref="B38:C38"/>
    <mergeCell ref="D38:E38"/>
    <mergeCell ref="F38:G38"/>
    <mergeCell ref="H38:J38"/>
    <mergeCell ref="G31:J31"/>
    <mergeCell ref="B37:C37"/>
    <mergeCell ref="F37:G37"/>
    <mergeCell ref="B33:C33"/>
    <mergeCell ref="B34:C34"/>
    <mergeCell ref="D32:E32"/>
    <mergeCell ref="D33:E33"/>
    <mergeCell ref="D34:E34"/>
    <mergeCell ref="H37:J37"/>
    <mergeCell ref="D35:E35"/>
    <mergeCell ref="D36:E36"/>
    <mergeCell ref="D37:E37"/>
    <mergeCell ref="L5:M5"/>
    <mergeCell ref="H17:H18"/>
    <mergeCell ref="I17:J17"/>
    <mergeCell ref="K17:L17"/>
    <mergeCell ref="B2:M2"/>
    <mergeCell ref="J8:K8"/>
    <mergeCell ref="J5:K5"/>
    <mergeCell ref="J6:K6"/>
    <mergeCell ref="J7:K7"/>
    <mergeCell ref="L6:M6"/>
    <mergeCell ref="C3:E3"/>
    <mergeCell ref="H10:I10"/>
    <mergeCell ref="J10:K10"/>
    <mergeCell ref="L10:M10"/>
    <mergeCell ref="L3:M4"/>
    <mergeCell ref="H4:I4"/>
    <mergeCell ref="O17:O18"/>
    <mergeCell ref="P17:P18"/>
    <mergeCell ref="M17:M18"/>
    <mergeCell ref="L9:M9"/>
    <mergeCell ref="L7:M7"/>
    <mergeCell ref="L8:M8"/>
    <mergeCell ref="G3:I3"/>
    <mergeCell ref="J3:K4"/>
    <mergeCell ref="B36:C36"/>
    <mergeCell ref="F32:G32"/>
    <mergeCell ref="F33:G33"/>
    <mergeCell ref="F34:G34"/>
    <mergeCell ref="H35:J35"/>
    <mergeCell ref="C12:I12"/>
    <mergeCell ref="B16:P16"/>
    <mergeCell ref="B17:B18"/>
    <mergeCell ref="C17:E17"/>
    <mergeCell ref="F17:F18"/>
    <mergeCell ref="G17:G18"/>
    <mergeCell ref="N17:N18"/>
    <mergeCell ref="B35:C35"/>
    <mergeCell ref="B32:C32"/>
    <mergeCell ref="F35:G35"/>
    <mergeCell ref="F36:G36"/>
    <mergeCell ref="B3:B4"/>
    <mergeCell ref="H32:J32"/>
    <mergeCell ref="H33:J33"/>
    <mergeCell ref="H34:J34"/>
    <mergeCell ref="H36:J36"/>
    <mergeCell ref="H5:I5"/>
    <mergeCell ref="H8:I8"/>
    <mergeCell ref="H7:I7"/>
    <mergeCell ref="F3:F4"/>
    <mergeCell ref="H6:I6"/>
    <mergeCell ref="H9:I9"/>
    <mergeCell ref="J9:K9"/>
    <mergeCell ref="E30:J30"/>
    <mergeCell ref="C27:I2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Z24" sqref="Z24"/>
    </sheetView>
  </sheetViews>
  <sheetFormatPr defaultRowHeight="12"/>
  <cols>
    <col min="1" max="1" width="1.25" style="60" customWidth="1"/>
    <col min="2" max="4" width="3.875" style="60" customWidth="1"/>
    <col min="5" max="5" width="4.75" style="60" customWidth="1"/>
    <col min="6" max="11" width="3.875" style="60" customWidth="1"/>
    <col min="12" max="12" width="6.125" style="60" customWidth="1"/>
    <col min="13" max="24" width="3.875" style="60" customWidth="1"/>
    <col min="25" max="25" width="4" style="60" customWidth="1"/>
    <col min="26" max="26" width="3.875" style="60" customWidth="1"/>
    <col min="27" max="29" width="3.75" style="60" customWidth="1"/>
    <col min="30" max="31" width="3.875" style="60" customWidth="1"/>
    <col min="32" max="32" width="3.75" style="60" customWidth="1"/>
    <col min="33" max="34" width="3.875" style="60" customWidth="1"/>
    <col min="35" max="16384" width="9" style="60"/>
  </cols>
  <sheetData>
    <row r="1" spans="1:35" s="427" customFormat="1" ht="26.25" customHeight="1">
      <c r="A1" s="425" t="s">
        <v>480</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c r="A2" s="274"/>
      <c r="B2" s="59"/>
      <c r="C2" s="59"/>
      <c r="D2" s="59"/>
      <c r="E2" s="59"/>
      <c r="F2" s="59"/>
      <c r="G2" s="59"/>
      <c r="H2" s="59"/>
      <c r="I2" s="59"/>
      <c r="M2" s="943" t="s">
        <v>481</v>
      </c>
      <c r="N2" s="1109"/>
      <c r="O2" s="1109"/>
      <c r="P2" s="1109"/>
    </row>
    <row r="3" spans="1:35" ht="18.75" customHeight="1">
      <c r="A3" s="274"/>
      <c r="B3" s="900" t="s">
        <v>482</v>
      </c>
      <c r="C3" s="900"/>
      <c r="D3" s="900"/>
      <c r="E3" s="900" t="s">
        <v>483</v>
      </c>
      <c r="F3" s="900"/>
      <c r="G3" s="900"/>
      <c r="H3" s="900" t="s">
        <v>484</v>
      </c>
      <c r="I3" s="900"/>
      <c r="J3" s="900"/>
      <c r="K3" s="900" t="s">
        <v>485</v>
      </c>
      <c r="L3" s="900"/>
      <c r="M3" s="900"/>
      <c r="N3" s="900" t="s">
        <v>486</v>
      </c>
      <c r="O3" s="900"/>
      <c r="P3" s="900"/>
    </row>
    <row r="4" spans="1:35" ht="18.75" customHeight="1">
      <c r="A4" s="274"/>
      <c r="B4" s="905" t="s">
        <v>1457</v>
      </c>
      <c r="C4" s="906"/>
      <c r="D4" s="908"/>
      <c r="E4" s="900">
        <v>3</v>
      </c>
      <c r="F4" s="900"/>
      <c r="G4" s="900"/>
      <c r="H4" s="900">
        <v>39</v>
      </c>
      <c r="I4" s="900"/>
      <c r="J4" s="900"/>
      <c r="K4" s="900">
        <v>19</v>
      </c>
      <c r="L4" s="900"/>
      <c r="M4" s="900"/>
      <c r="N4" s="900">
        <v>18</v>
      </c>
      <c r="O4" s="900"/>
      <c r="P4" s="900"/>
    </row>
    <row r="5" spans="1:35" ht="18.75" customHeight="1">
      <c r="A5" s="274"/>
      <c r="B5" s="900" t="s">
        <v>507</v>
      </c>
      <c r="C5" s="900"/>
      <c r="D5" s="900"/>
      <c r="E5" s="900">
        <v>3</v>
      </c>
      <c r="F5" s="900"/>
      <c r="G5" s="900"/>
      <c r="H5" s="900">
        <v>39</v>
      </c>
      <c r="I5" s="900"/>
      <c r="J5" s="900"/>
      <c r="K5" s="900">
        <v>18</v>
      </c>
      <c r="L5" s="900"/>
      <c r="M5" s="900"/>
      <c r="N5" s="900">
        <v>21</v>
      </c>
      <c r="O5" s="900"/>
      <c r="P5" s="900"/>
    </row>
    <row r="6" spans="1:35" ht="18.75" customHeight="1">
      <c r="A6" s="274"/>
      <c r="B6" s="900" t="s">
        <v>514</v>
      </c>
      <c r="C6" s="900"/>
      <c r="D6" s="900"/>
      <c r="E6" s="900">
        <v>3</v>
      </c>
      <c r="F6" s="900"/>
      <c r="G6" s="900"/>
      <c r="H6" s="900">
        <v>39</v>
      </c>
      <c r="I6" s="900"/>
      <c r="J6" s="900"/>
      <c r="K6" s="900">
        <v>18</v>
      </c>
      <c r="L6" s="900"/>
      <c r="M6" s="900"/>
      <c r="N6" s="905">
        <v>22</v>
      </c>
      <c r="O6" s="906"/>
      <c r="P6" s="908"/>
    </row>
    <row r="7" spans="1:35" ht="18.75" customHeight="1">
      <c r="A7" s="274"/>
      <c r="B7" s="900" t="s">
        <v>1028</v>
      </c>
      <c r="C7" s="900"/>
      <c r="D7" s="900"/>
      <c r="E7" s="900">
        <v>3</v>
      </c>
      <c r="F7" s="900"/>
      <c r="G7" s="900"/>
      <c r="H7" s="900">
        <v>40</v>
      </c>
      <c r="I7" s="900"/>
      <c r="J7" s="900"/>
      <c r="K7" s="900">
        <v>18</v>
      </c>
      <c r="L7" s="900"/>
      <c r="M7" s="900"/>
      <c r="N7" s="905">
        <v>22</v>
      </c>
      <c r="O7" s="906"/>
      <c r="P7" s="908"/>
    </row>
    <row r="8" spans="1:35" ht="18.75" customHeight="1">
      <c r="A8" s="274"/>
      <c r="B8" s="900" t="s">
        <v>2321</v>
      </c>
      <c r="C8" s="900"/>
      <c r="D8" s="900"/>
      <c r="E8" s="900">
        <v>3</v>
      </c>
      <c r="F8" s="900"/>
      <c r="G8" s="900"/>
      <c r="H8" s="900">
        <v>40</v>
      </c>
      <c r="I8" s="900"/>
      <c r="J8" s="900"/>
      <c r="K8" s="900">
        <v>20</v>
      </c>
      <c r="L8" s="900"/>
      <c r="M8" s="900"/>
      <c r="N8" s="905">
        <v>22</v>
      </c>
      <c r="O8" s="906"/>
      <c r="P8" s="908"/>
    </row>
    <row r="9" spans="1:35" ht="15.95" customHeight="1">
      <c r="B9" s="39" t="s">
        <v>1925</v>
      </c>
      <c r="C9" s="39"/>
      <c r="D9" s="32"/>
      <c r="F9" s="184"/>
      <c r="G9" s="184"/>
      <c r="H9" s="184"/>
      <c r="I9" s="184"/>
      <c r="J9" s="184"/>
      <c r="K9" s="184"/>
      <c r="L9" s="184"/>
      <c r="M9" s="184"/>
      <c r="N9" s="184"/>
      <c r="O9" s="184"/>
    </row>
    <row r="10" spans="1:35" ht="15.95" customHeight="1">
      <c r="B10" s="8"/>
      <c r="C10" s="1108"/>
      <c r="D10" s="1108"/>
      <c r="E10" s="1108"/>
      <c r="F10" s="1108"/>
      <c r="G10" s="1108"/>
      <c r="H10" s="1108"/>
      <c r="I10" s="1108"/>
      <c r="J10" s="1108"/>
      <c r="K10" s="1108"/>
      <c r="L10" s="1108"/>
      <c r="M10" s="8"/>
      <c r="N10" s="8"/>
      <c r="O10" s="8"/>
      <c r="P10" s="8"/>
    </row>
    <row r="11" spans="1:35" ht="47.25" customHeight="1">
      <c r="B11" s="21"/>
      <c r="C11" s="21"/>
      <c r="D11" s="8"/>
      <c r="E11" s="59"/>
      <c r="F11" s="184"/>
      <c r="G11" s="184"/>
      <c r="H11" s="184"/>
      <c r="I11" s="184"/>
      <c r="J11" s="184"/>
      <c r="K11" s="184"/>
      <c r="L11" s="184"/>
      <c r="M11" s="184"/>
      <c r="N11" s="184"/>
      <c r="O11" s="184"/>
    </row>
    <row r="12" spans="1:35" s="427" customFormat="1" ht="26.25" customHeight="1">
      <c r="A12" s="425" t="s">
        <v>446</v>
      </c>
      <c r="B12" s="429"/>
      <c r="C12" s="429"/>
      <c r="D12" s="429"/>
      <c r="E12" s="429"/>
      <c r="F12" s="429"/>
      <c r="G12" s="429"/>
      <c r="H12" s="429"/>
      <c r="I12" s="429"/>
      <c r="J12" s="429"/>
      <c r="K12" s="429"/>
      <c r="L12" s="429"/>
      <c r="M12" s="429"/>
      <c r="N12" s="429"/>
      <c r="O12" s="429"/>
      <c r="P12" s="429"/>
      <c r="Q12" s="429"/>
      <c r="R12" s="429"/>
      <c r="S12" s="429"/>
      <c r="T12" s="429"/>
      <c r="U12" s="429"/>
      <c r="V12" s="429"/>
      <c r="W12" s="429"/>
      <c r="X12" s="428"/>
      <c r="Y12" s="428"/>
      <c r="Z12" s="428"/>
      <c r="AA12" s="428"/>
      <c r="AB12" s="428"/>
      <c r="AC12" s="428"/>
      <c r="AD12" s="428"/>
      <c r="AE12" s="428"/>
      <c r="AF12" s="428"/>
      <c r="AG12" s="428"/>
      <c r="AH12" s="428"/>
      <c r="AI12" s="428"/>
    </row>
    <row r="13" spans="1:35" ht="15.95" customHeight="1">
      <c r="B13" s="32"/>
      <c r="C13" s="32"/>
      <c r="D13" s="32"/>
      <c r="F13" s="184"/>
      <c r="G13" s="184"/>
      <c r="H13" s="184"/>
      <c r="I13" s="184"/>
      <c r="K13" s="184"/>
      <c r="L13" s="184"/>
      <c r="M13" s="60" t="s">
        <v>447</v>
      </c>
      <c r="N13" s="184"/>
      <c r="Q13" s="60" t="s">
        <v>142</v>
      </c>
    </row>
    <row r="14" spans="1:35" ht="18.75" customHeight="1">
      <c r="B14" s="900" t="s">
        <v>482</v>
      </c>
      <c r="C14" s="900"/>
      <c r="D14" s="900"/>
      <c r="E14" s="1068" t="s">
        <v>448</v>
      </c>
      <c r="F14" s="1068"/>
      <c r="G14" s="1068" t="s">
        <v>449</v>
      </c>
      <c r="H14" s="1068"/>
      <c r="I14" s="1068" t="s">
        <v>450</v>
      </c>
      <c r="J14" s="1068"/>
      <c r="K14" s="1068" t="s">
        <v>451</v>
      </c>
      <c r="L14" s="1068"/>
      <c r="M14" s="1068" t="s">
        <v>452</v>
      </c>
      <c r="N14" s="1068"/>
      <c r="O14" s="1068" t="s">
        <v>453</v>
      </c>
      <c r="P14" s="1068"/>
      <c r="Q14" s="1068" t="s">
        <v>454</v>
      </c>
      <c r="R14" s="1068"/>
      <c r="S14" s="8"/>
      <c r="T14" s="1501"/>
      <c r="U14" s="1501"/>
      <c r="V14" s="1501"/>
      <c r="W14" s="55"/>
      <c r="X14" s="55"/>
      <c r="Y14" s="55"/>
    </row>
    <row r="15" spans="1:35" ht="18.75" customHeight="1">
      <c r="B15" s="900" t="s">
        <v>1924</v>
      </c>
      <c r="C15" s="900"/>
      <c r="D15" s="900"/>
      <c r="E15" s="900">
        <v>73</v>
      </c>
      <c r="F15" s="900"/>
      <c r="G15" s="900">
        <v>25</v>
      </c>
      <c r="H15" s="900"/>
      <c r="I15" s="900">
        <v>62</v>
      </c>
      <c r="J15" s="900"/>
      <c r="K15" s="900">
        <v>19</v>
      </c>
      <c r="L15" s="900"/>
      <c r="M15" s="900">
        <v>16</v>
      </c>
      <c r="N15" s="900"/>
      <c r="O15" s="900">
        <v>284</v>
      </c>
      <c r="P15" s="900"/>
      <c r="Q15" s="900">
        <v>75</v>
      </c>
      <c r="R15" s="900"/>
      <c r="S15" s="8"/>
      <c r="T15" s="55"/>
      <c r="U15" s="55"/>
      <c r="V15" s="55"/>
      <c r="W15" s="32"/>
      <c r="X15" s="32"/>
      <c r="Y15" s="32"/>
    </row>
    <row r="16" spans="1:35" ht="18.75" customHeight="1">
      <c r="B16" s="900" t="s">
        <v>1050</v>
      </c>
      <c r="C16" s="900"/>
      <c r="D16" s="900"/>
      <c r="E16" s="900">
        <v>72</v>
      </c>
      <c r="F16" s="900"/>
      <c r="G16" s="900">
        <v>21</v>
      </c>
      <c r="H16" s="900"/>
      <c r="I16" s="900">
        <v>45</v>
      </c>
      <c r="J16" s="900"/>
      <c r="K16" s="900">
        <v>26</v>
      </c>
      <c r="L16" s="900"/>
      <c r="M16" s="900">
        <v>16</v>
      </c>
      <c r="N16" s="900"/>
      <c r="O16" s="900">
        <v>328</v>
      </c>
      <c r="P16" s="900"/>
      <c r="Q16" s="900">
        <v>62</v>
      </c>
      <c r="R16" s="900"/>
      <c r="S16" s="8"/>
      <c r="T16" s="1501"/>
      <c r="U16" s="1501"/>
      <c r="V16" s="1501"/>
    </row>
    <row r="17" spans="1:25" ht="18.75" customHeight="1">
      <c r="B17" s="905" t="s">
        <v>1470</v>
      </c>
      <c r="C17" s="906"/>
      <c r="D17" s="908"/>
      <c r="E17" s="905">
        <v>75</v>
      </c>
      <c r="F17" s="908"/>
      <c r="G17" s="905">
        <v>23</v>
      </c>
      <c r="H17" s="908"/>
      <c r="I17" s="900">
        <v>60</v>
      </c>
      <c r="J17" s="900"/>
      <c r="K17" s="900">
        <v>31</v>
      </c>
      <c r="L17" s="900"/>
      <c r="M17" s="900">
        <v>24</v>
      </c>
      <c r="N17" s="900"/>
      <c r="O17" s="900">
        <v>348</v>
      </c>
      <c r="P17" s="900"/>
      <c r="Q17" s="900">
        <v>74</v>
      </c>
      <c r="R17" s="900"/>
      <c r="S17" s="8"/>
      <c r="T17" s="55"/>
      <c r="U17" s="55"/>
      <c r="V17" s="55"/>
    </row>
    <row r="18" spans="1:25" ht="18.75" customHeight="1">
      <c r="B18" s="900" t="s">
        <v>1457</v>
      </c>
      <c r="C18" s="900"/>
      <c r="D18" s="900"/>
      <c r="E18" s="900">
        <v>84</v>
      </c>
      <c r="F18" s="900"/>
      <c r="G18" s="900">
        <v>22</v>
      </c>
      <c r="H18" s="900"/>
      <c r="I18" s="900">
        <v>67</v>
      </c>
      <c r="J18" s="900"/>
      <c r="K18" s="900">
        <v>29</v>
      </c>
      <c r="L18" s="900"/>
      <c r="M18" s="900">
        <v>27</v>
      </c>
      <c r="N18" s="900"/>
      <c r="O18" s="900">
        <v>379</v>
      </c>
      <c r="P18" s="900"/>
      <c r="Q18" s="900">
        <v>70</v>
      </c>
      <c r="R18" s="900"/>
      <c r="S18" s="8"/>
      <c r="T18" s="55"/>
      <c r="U18" s="55"/>
      <c r="V18" s="55"/>
    </row>
    <row r="19" spans="1:25" ht="18.75" customHeight="1">
      <c r="B19" s="905" t="s">
        <v>514</v>
      </c>
      <c r="C19" s="906"/>
      <c r="D19" s="908"/>
      <c r="E19" s="900">
        <v>84</v>
      </c>
      <c r="F19" s="900"/>
      <c r="G19" s="900">
        <v>22</v>
      </c>
      <c r="H19" s="900"/>
      <c r="I19" s="900">
        <v>68</v>
      </c>
      <c r="J19" s="900"/>
      <c r="K19" s="900">
        <v>26</v>
      </c>
      <c r="L19" s="900"/>
      <c r="M19" s="900">
        <v>24</v>
      </c>
      <c r="N19" s="900"/>
      <c r="O19" s="900">
        <v>398</v>
      </c>
      <c r="P19" s="900"/>
      <c r="Q19" s="900">
        <v>62</v>
      </c>
      <c r="R19" s="900"/>
      <c r="S19" s="8"/>
      <c r="T19" s="55"/>
      <c r="U19" s="55"/>
      <c r="V19" s="55"/>
    </row>
    <row r="20" spans="1:25" ht="16.5" customHeight="1">
      <c r="B20" s="39" t="s">
        <v>272</v>
      </c>
      <c r="C20" s="39"/>
      <c r="I20" s="8"/>
      <c r="J20" s="8"/>
      <c r="K20" s="8"/>
      <c r="L20" s="8"/>
      <c r="M20" s="8"/>
      <c r="N20" s="8"/>
      <c r="O20" s="8"/>
      <c r="P20" s="8"/>
      <c r="Q20" s="8"/>
      <c r="R20" s="8"/>
      <c r="S20" s="8"/>
      <c r="T20" s="55"/>
      <c r="U20" s="55"/>
      <c r="V20" s="55"/>
    </row>
    <row r="21" spans="1:25" ht="16.5" customHeight="1">
      <c r="B21" s="39"/>
      <c r="C21" s="39" t="s">
        <v>1960</v>
      </c>
      <c r="I21" s="32"/>
      <c r="J21" s="32"/>
      <c r="K21" s="32"/>
      <c r="L21" s="32"/>
      <c r="M21" s="32"/>
      <c r="N21" s="32"/>
      <c r="O21" s="32"/>
      <c r="P21" s="32"/>
      <c r="Q21" s="32"/>
      <c r="R21" s="32"/>
      <c r="S21" s="8"/>
      <c r="T21" s="1501"/>
      <c r="U21" s="1501"/>
      <c r="V21" s="1501"/>
      <c r="W21" s="55"/>
      <c r="X21" s="55"/>
      <c r="Y21" s="55"/>
    </row>
    <row r="22" spans="1:25" ht="16.5" customHeight="1">
      <c r="B22" s="8"/>
      <c r="C22" s="1108" t="s">
        <v>899</v>
      </c>
      <c r="D22" s="1108"/>
      <c r="E22" s="1108"/>
      <c r="F22" s="1108"/>
      <c r="G22" s="1108"/>
      <c r="H22" s="1108"/>
      <c r="I22" s="1108"/>
      <c r="J22" s="1108"/>
      <c r="K22" s="1108"/>
      <c r="L22" s="8"/>
      <c r="M22" s="8"/>
      <c r="N22" s="8"/>
      <c r="O22" s="8"/>
      <c r="P22" s="8"/>
      <c r="Q22" s="8"/>
      <c r="R22" s="8"/>
      <c r="S22" s="8"/>
      <c r="T22" s="55"/>
      <c r="U22" s="55"/>
      <c r="V22" s="55"/>
      <c r="W22" s="32"/>
      <c r="X22" s="32"/>
      <c r="Y22" s="32"/>
    </row>
    <row r="23" spans="1:25" ht="16.5" customHeight="1">
      <c r="B23" s="8"/>
      <c r="C23" s="1108" t="s">
        <v>945</v>
      </c>
      <c r="D23" s="1108"/>
      <c r="E23" s="1108"/>
      <c r="F23" s="1108"/>
      <c r="G23" s="1108"/>
      <c r="H23" s="1108"/>
      <c r="I23" s="1108"/>
      <c r="J23" s="1108"/>
      <c r="K23" s="1108"/>
      <c r="L23" s="1108"/>
      <c r="M23" s="1108"/>
      <c r="N23" s="1108"/>
      <c r="O23" s="1108"/>
      <c r="P23" s="1108"/>
      <c r="Q23" s="1108"/>
      <c r="R23" s="1108"/>
      <c r="S23" s="8"/>
      <c r="T23" s="55"/>
      <c r="U23" s="55"/>
      <c r="V23" s="55"/>
      <c r="W23" s="32"/>
      <c r="X23" s="32"/>
      <c r="Y23" s="32"/>
    </row>
    <row r="24" spans="1:25" ht="16.5" customHeight="1">
      <c r="B24" s="8"/>
      <c r="C24" s="8"/>
      <c r="D24" s="8"/>
      <c r="E24" s="8"/>
      <c r="F24" s="8"/>
      <c r="G24" s="8"/>
      <c r="H24" s="8"/>
      <c r="I24" s="8"/>
      <c r="J24" s="8"/>
      <c r="K24" s="8"/>
      <c r="L24" s="8"/>
      <c r="M24" s="8"/>
      <c r="N24" s="8"/>
      <c r="O24" s="8"/>
      <c r="P24" s="8"/>
      <c r="Q24" s="8"/>
      <c r="R24" s="8"/>
      <c r="S24" s="8"/>
      <c r="T24" s="55"/>
      <c r="U24" s="55"/>
      <c r="V24" s="55"/>
      <c r="W24" s="32"/>
      <c r="X24" s="32"/>
      <c r="Y24" s="32"/>
    </row>
    <row r="25" spans="1:25" ht="16.5" customHeight="1">
      <c r="B25" s="8"/>
      <c r="C25" s="8"/>
      <c r="D25" s="8"/>
      <c r="E25" s="32"/>
      <c r="F25" s="32"/>
      <c r="G25" s="32"/>
      <c r="H25" s="32"/>
      <c r="I25" s="32"/>
      <c r="J25" s="32"/>
      <c r="K25" s="32"/>
      <c r="L25" s="32"/>
      <c r="M25" s="32"/>
      <c r="N25" s="32"/>
      <c r="O25" s="32"/>
      <c r="P25" s="32"/>
      <c r="Q25" s="32"/>
      <c r="R25" s="32"/>
      <c r="S25" s="8"/>
      <c r="T25" s="55"/>
      <c r="U25" s="55"/>
      <c r="V25" s="55"/>
      <c r="W25" s="32"/>
      <c r="X25" s="32"/>
      <c r="Y25" s="32"/>
    </row>
    <row r="26" spans="1:25" ht="16.5" customHeight="1">
      <c r="S26" s="8"/>
      <c r="T26" s="55"/>
      <c r="U26" s="55"/>
      <c r="V26" s="55"/>
      <c r="W26" s="32"/>
      <c r="X26" s="32"/>
      <c r="Y26" s="32"/>
    </row>
    <row r="27" spans="1:25" ht="15.95" customHeight="1">
      <c r="A27" s="274"/>
    </row>
    <row r="28" spans="1:25" ht="15.95" customHeight="1">
      <c r="A28" s="274"/>
    </row>
    <row r="29" spans="1:25" ht="15" customHeight="1">
      <c r="A29" s="274"/>
    </row>
  </sheetData>
  <mergeCells count="85">
    <mergeCell ref="M2:P2"/>
    <mergeCell ref="N4:P4"/>
    <mergeCell ref="N5:P5"/>
    <mergeCell ref="K5:M5"/>
    <mergeCell ref="N8:P8"/>
    <mergeCell ref="K6:M6"/>
    <mergeCell ref="K3:M3"/>
    <mergeCell ref="N6:P6"/>
    <mergeCell ref="N7:P7"/>
    <mergeCell ref="K8:M8"/>
    <mergeCell ref="B3:D3"/>
    <mergeCell ref="N3:P3"/>
    <mergeCell ref="E5:G5"/>
    <mergeCell ref="B4:D4"/>
    <mergeCell ref="E4:G4"/>
    <mergeCell ref="H4:J4"/>
    <mergeCell ref="K4:M4"/>
    <mergeCell ref="E3:G3"/>
    <mergeCell ref="H3:J3"/>
    <mergeCell ref="B5:D5"/>
    <mergeCell ref="H5:J5"/>
    <mergeCell ref="B6:D6"/>
    <mergeCell ref="H6:J6"/>
    <mergeCell ref="E6:G6"/>
    <mergeCell ref="Q18:R18"/>
    <mergeCell ref="T21:V21"/>
    <mergeCell ref="K18:L18"/>
    <mergeCell ref="M18:N18"/>
    <mergeCell ref="O18:P18"/>
    <mergeCell ref="O19:P19"/>
    <mergeCell ref="B7:D7"/>
    <mergeCell ref="H7:J7"/>
    <mergeCell ref="K7:M7"/>
    <mergeCell ref="E7:G7"/>
    <mergeCell ref="B8:D8"/>
    <mergeCell ref="E8:G8"/>
    <mergeCell ref="H8:J8"/>
    <mergeCell ref="Q17:R17"/>
    <mergeCell ref="O17:P17"/>
    <mergeCell ref="M16:N16"/>
    <mergeCell ref="M17:N17"/>
    <mergeCell ref="Q16:R16"/>
    <mergeCell ref="O16:P16"/>
    <mergeCell ref="K17:L17"/>
    <mergeCell ref="K15:L15"/>
    <mergeCell ref="M15:N15"/>
    <mergeCell ref="G15:H15"/>
    <mergeCell ref="I15:J15"/>
    <mergeCell ref="K16:L16"/>
    <mergeCell ref="E17:F17"/>
    <mergeCell ref="G17:H17"/>
    <mergeCell ref="I16:J16"/>
    <mergeCell ref="B15:D15"/>
    <mergeCell ref="E15:F15"/>
    <mergeCell ref="C23:R23"/>
    <mergeCell ref="Q19:R19"/>
    <mergeCell ref="B19:D19"/>
    <mergeCell ref="E19:F19"/>
    <mergeCell ref="G19:H19"/>
    <mergeCell ref="I19:J19"/>
    <mergeCell ref="K19:L19"/>
    <mergeCell ref="M19:N19"/>
    <mergeCell ref="C22:K22"/>
    <mergeCell ref="C10:L10"/>
    <mergeCell ref="B14:D14"/>
    <mergeCell ref="E14:F14"/>
    <mergeCell ref="G14:H14"/>
    <mergeCell ref="I14:J14"/>
    <mergeCell ref="K14:L14"/>
    <mergeCell ref="B18:D18"/>
    <mergeCell ref="T16:V16"/>
    <mergeCell ref="M14:N14"/>
    <mergeCell ref="O14:P14"/>
    <mergeCell ref="Q14:R14"/>
    <mergeCell ref="T14:V14"/>
    <mergeCell ref="Q15:R15"/>
    <mergeCell ref="E18:F18"/>
    <mergeCell ref="G18:H18"/>
    <mergeCell ref="I18:J18"/>
    <mergeCell ref="B17:D17"/>
    <mergeCell ref="I17:J17"/>
    <mergeCell ref="B16:D16"/>
    <mergeCell ref="E16:F16"/>
    <mergeCell ref="G16:H16"/>
    <mergeCell ref="O15:P1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Z24" sqref="Z24"/>
    </sheetView>
  </sheetViews>
  <sheetFormatPr defaultRowHeight="12"/>
  <cols>
    <col min="1" max="1" width="1.25" style="60" customWidth="1"/>
    <col min="2" max="3" width="4.125" style="60" customWidth="1"/>
    <col min="4" max="31" width="2.75" style="60" customWidth="1"/>
    <col min="32" max="16384" width="9" style="60"/>
  </cols>
  <sheetData>
    <row r="1" spans="1:35" s="427" customFormat="1" ht="26.25" customHeight="1">
      <c r="A1" s="425" t="s">
        <v>2144</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c r="B2" s="55"/>
      <c r="C2" s="55"/>
      <c r="D2" s="55"/>
      <c r="E2" s="275"/>
      <c r="F2" s="275"/>
      <c r="Q2" s="1126" t="s">
        <v>1119</v>
      </c>
      <c r="R2" s="1126"/>
      <c r="S2" s="1126"/>
      <c r="T2" s="1547"/>
      <c r="U2" s="1385"/>
      <c r="V2" s="1385"/>
      <c r="W2" s="1385"/>
      <c r="X2" s="1385"/>
      <c r="Y2" s="888"/>
      <c r="Z2" s="59" t="s">
        <v>2145</v>
      </c>
      <c r="AA2" s="59"/>
      <c r="AB2" s="888"/>
      <c r="AC2" s="888"/>
    </row>
    <row r="3" spans="1:35" ht="42.75" customHeight="1">
      <c r="B3" s="1068" t="s">
        <v>482</v>
      </c>
      <c r="C3" s="1068"/>
      <c r="D3" s="1288" t="s">
        <v>2421</v>
      </c>
      <c r="E3" s="1288" t="s">
        <v>2421</v>
      </c>
      <c r="F3" s="1107" t="s">
        <v>2422</v>
      </c>
      <c r="G3" s="1107" t="s">
        <v>2422</v>
      </c>
      <c r="H3" s="1107" t="s">
        <v>2423</v>
      </c>
      <c r="I3" s="1107" t="s">
        <v>2424</v>
      </c>
      <c r="J3" s="1107" t="s">
        <v>2425</v>
      </c>
      <c r="K3" s="1107" t="s">
        <v>2426</v>
      </c>
      <c r="L3" s="1107" t="s">
        <v>2427</v>
      </c>
      <c r="M3" s="1107" t="s">
        <v>2428</v>
      </c>
      <c r="N3" s="1107" t="s">
        <v>2429</v>
      </c>
      <c r="O3" s="1107" t="s">
        <v>2430</v>
      </c>
      <c r="P3" s="1107" t="s">
        <v>2431</v>
      </c>
      <c r="Q3" s="1107" t="s">
        <v>2432</v>
      </c>
      <c r="R3" s="1107" t="s">
        <v>1971</v>
      </c>
      <c r="S3" s="1107" t="s">
        <v>2423</v>
      </c>
      <c r="T3" s="1107" t="s">
        <v>2424</v>
      </c>
      <c r="U3" s="1107" t="s">
        <v>2425</v>
      </c>
      <c r="V3" s="1107" t="s">
        <v>2426</v>
      </c>
      <c r="W3" s="1107" t="s">
        <v>2427</v>
      </c>
      <c r="X3" s="1107" t="s">
        <v>2428</v>
      </c>
      <c r="Y3" s="1107" t="s">
        <v>2429</v>
      </c>
      <c r="Z3" s="1107" t="s">
        <v>2430</v>
      </c>
      <c r="AA3" s="1107" t="s">
        <v>2431</v>
      </c>
      <c r="AB3" s="1107" t="s">
        <v>2432</v>
      </c>
      <c r="AC3" s="1107" t="s">
        <v>1971</v>
      </c>
      <c r="AD3" s="1278" t="s">
        <v>1971</v>
      </c>
      <c r="AE3" s="1278" t="s">
        <v>1971</v>
      </c>
    </row>
    <row r="4" spans="1:35" ht="22.5" customHeight="1">
      <c r="A4" s="274"/>
      <c r="B4" s="973" t="s">
        <v>308</v>
      </c>
      <c r="C4" s="975"/>
      <c r="D4" s="1560">
        <v>392</v>
      </c>
      <c r="E4" s="1560">
        <v>392</v>
      </c>
      <c r="F4" s="1560">
        <v>116</v>
      </c>
      <c r="G4" s="1560">
        <v>116</v>
      </c>
      <c r="H4" s="1560">
        <v>28</v>
      </c>
      <c r="I4" s="1560">
        <v>59</v>
      </c>
      <c r="J4" s="1560">
        <v>47</v>
      </c>
      <c r="K4" s="1560">
        <v>11</v>
      </c>
      <c r="L4" s="1560">
        <v>9</v>
      </c>
      <c r="M4" s="1560">
        <v>3</v>
      </c>
      <c r="N4" s="1560">
        <v>2</v>
      </c>
      <c r="O4" s="1560">
        <v>14</v>
      </c>
      <c r="P4" s="1560">
        <v>19</v>
      </c>
      <c r="Q4" s="1560">
        <v>9</v>
      </c>
      <c r="R4" s="1561">
        <v>75</v>
      </c>
      <c r="S4" s="1561">
        <v>28</v>
      </c>
      <c r="T4" s="1561">
        <v>59</v>
      </c>
      <c r="U4" s="1561">
        <v>47</v>
      </c>
      <c r="V4" s="1561">
        <v>11</v>
      </c>
      <c r="W4" s="1561">
        <v>9</v>
      </c>
      <c r="X4" s="1491">
        <v>3</v>
      </c>
      <c r="Y4" s="1491">
        <v>2</v>
      </c>
      <c r="Z4" s="1491">
        <v>14</v>
      </c>
      <c r="AA4" s="1491">
        <v>19</v>
      </c>
      <c r="AB4" s="1491">
        <v>9</v>
      </c>
      <c r="AC4" s="1491">
        <v>75</v>
      </c>
      <c r="AD4" s="1491">
        <v>75</v>
      </c>
      <c r="AE4" s="1491">
        <v>75</v>
      </c>
    </row>
    <row r="5" spans="1:35" ht="22.5" customHeight="1">
      <c r="A5" s="274"/>
      <c r="B5" s="973" t="s">
        <v>1457</v>
      </c>
      <c r="C5" s="975"/>
      <c r="D5" s="1560">
        <v>372</v>
      </c>
      <c r="E5" s="1560">
        <v>372</v>
      </c>
      <c r="F5" s="1560">
        <v>106</v>
      </c>
      <c r="G5" s="1560">
        <v>106</v>
      </c>
      <c r="H5" s="1560">
        <v>29</v>
      </c>
      <c r="I5" s="1560">
        <v>57</v>
      </c>
      <c r="J5" s="1560">
        <v>32</v>
      </c>
      <c r="K5" s="1560">
        <v>14</v>
      </c>
      <c r="L5" s="1560">
        <v>8</v>
      </c>
      <c r="M5" s="1560">
        <v>3</v>
      </c>
      <c r="N5" s="1560" t="s">
        <v>1558</v>
      </c>
      <c r="O5" s="1560">
        <v>10</v>
      </c>
      <c r="P5" s="1560">
        <v>11</v>
      </c>
      <c r="Q5" s="1560">
        <v>7</v>
      </c>
      <c r="R5" s="1561">
        <v>95</v>
      </c>
      <c r="S5" s="1561">
        <v>29</v>
      </c>
      <c r="T5" s="1561">
        <v>57</v>
      </c>
      <c r="U5" s="1561">
        <v>32</v>
      </c>
      <c r="V5" s="1561">
        <v>14</v>
      </c>
      <c r="W5" s="1561">
        <v>8</v>
      </c>
      <c r="X5" s="1491">
        <v>3</v>
      </c>
      <c r="Y5" s="1491" t="s">
        <v>1558</v>
      </c>
      <c r="Z5" s="1491">
        <v>10</v>
      </c>
      <c r="AA5" s="1491">
        <v>11</v>
      </c>
      <c r="AB5" s="1491">
        <v>7</v>
      </c>
      <c r="AC5" s="1491">
        <v>95</v>
      </c>
      <c r="AD5" s="1491">
        <v>95</v>
      </c>
      <c r="AE5" s="1491">
        <v>95</v>
      </c>
    </row>
    <row r="6" spans="1:35" ht="22.5" customHeight="1">
      <c r="A6" s="274"/>
      <c r="B6" s="973" t="s">
        <v>507</v>
      </c>
      <c r="C6" s="975"/>
      <c r="D6" s="1560">
        <v>393</v>
      </c>
      <c r="E6" s="1560">
        <v>393</v>
      </c>
      <c r="F6" s="1560">
        <v>110</v>
      </c>
      <c r="G6" s="1560">
        <v>110</v>
      </c>
      <c r="H6" s="1560">
        <v>30</v>
      </c>
      <c r="I6" s="1560">
        <v>64</v>
      </c>
      <c r="J6" s="1560">
        <v>39</v>
      </c>
      <c r="K6" s="1560">
        <v>11</v>
      </c>
      <c r="L6" s="1560">
        <v>3</v>
      </c>
      <c r="M6" s="1560">
        <v>2</v>
      </c>
      <c r="N6" s="1560">
        <v>2</v>
      </c>
      <c r="O6" s="1560">
        <v>23</v>
      </c>
      <c r="P6" s="1560">
        <v>11</v>
      </c>
      <c r="Q6" s="1560">
        <v>11</v>
      </c>
      <c r="R6" s="1561">
        <v>87</v>
      </c>
      <c r="S6" s="1561">
        <v>30</v>
      </c>
      <c r="T6" s="1561">
        <v>64</v>
      </c>
      <c r="U6" s="1561">
        <v>39</v>
      </c>
      <c r="V6" s="1561">
        <v>11</v>
      </c>
      <c r="W6" s="1561">
        <v>3</v>
      </c>
      <c r="X6" s="1491">
        <v>2</v>
      </c>
      <c r="Y6" s="1491">
        <v>2</v>
      </c>
      <c r="Z6" s="1491">
        <v>23</v>
      </c>
      <c r="AA6" s="1491">
        <v>11</v>
      </c>
      <c r="AB6" s="1491">
        <v>11</v>
      </c>
      <c r="AC6" s="1491">
        <v>87</v>
      </c>
      <c r="AD6" s="1491">
        <v>87</v>
      </c>
      <c r="AE6" s="1491">
        <v>87</v>
      </c>
    </row>
    <row r="7" spans="1:35" ht="22.5" customHeight="1">
      <c r="A7" s="274"/>
      <c r="B7" s="973" t="s">
        <v>514</v>
      </c>
      <c r="C7" s="975"/>
      <c r="D7" s="1560">
        <v>401</v>
      </c>
      <c r="E7" s="1560">
        <v>401</v>
      </c>
      <c r="F7" s="1560">
        <v>123</v>
      </c>
      <c r="G7" s="1560">
        <v>123</v>
      </c>
      <c r="H7" s="1560">
        <v>34</v>
      </c>
      <c r="I7" s="1560">
        <v>62</v>
      </c>
      <c r="J7" s="1560">
        <v>39</v>
      </c>
      <c r="K7" s="1560">
        <v>4</v>
      </c>
      <c r="L7" s="1560">
        <v>8</v>
      </c>
      <c r="M7" s="1560">
        <v>1</v>
      </c>
      <c r="N7" s="1560">
        <v>3</v>
      </c>
      <c r="O7" s="1560">
        <v>13</v>
      </c>
      <c r="P7" s="1560">
        <v>14</v>
      </c>
      <c r="Q7" s="1560">
        <v>7</v>
      </c>
      <c r="R7" s="1561">
        <v>93</v>
      </c>
      <c r="S7" s="1561">
        <v>34</v>
      </c>
      <c r="T7" s="1561">
        <v>62</v>
      </c>
      <c r="U7" s="1561">
        <v>39</v>
      </c>
      <c r="V7" s="1561">
        <v>4</v>
      </c>
      <c r="W7" s="1561">
        <v>8</v>
      </c>
      <c r="X7" s="1491">
        <v>1</v>
      </c>
      <c r="Y7" s="1491">
        <v>3</v>
      </c>
      <c r="Z7" s="1491">
        <v>13</v>
      </c>
      <c r="AA7" s="1491">
        <v>14</v>
      </c>
      <c r="AB7" s="1491">
        <v>7</v>
      </c>
      <c r="AC7" s="1491">
        <v>93</v>
      </c>
      <c r="AD7" s="1491">
        <v>93</v>
      </c>
      <c r="AE7" s="1491">
        <v>93</v>
      </c>
    </row>
    <row r="8" spans="1:35" ht="22.5" customHeight="1">
      <c r="A8" s="274"/>
      <c r="B8" s="973" t="s">
        <v>1028</v>
      </c>
      <c r="C8" s="975"/>
      <c r="D8" s="1560">
        <v>389</v>
      </c>
      <c r="E8" s="1560">
        <v>389</v>
      </c>
      <c r="F8" s="1560">
        <v>103</v>
      </c>
      <c r="G8" s="1560">
        <v>103</v>
      </c>
      <c r="H8" s="1560">
        <v>35</v>
      </c>
      <c r="I8" s="1560">
        <v>61</v>
      </c>
      <c r="J8" s="1560">
        <v>41</v>
      </c>
      <c r="K8" s="1560">
        <v>11</v>
      </c>
      <c r="L8" s="1560">
        <v>6</v>
      </c>
      <c r="M8" s="1560">
        <v>1</v>
      </c>
      <c r="N8" s="1560">
        <v>1</v>
      </c>
      <c r="O8" s="1560">
        <v>21</v>
      </c>
      <c r="P8" s="1560">
        <v>9</v>
      </c>
      <c r="Q8" s="1560">
        <v>7</v>
      </c>
      <c r="R8" s="1561">
        <v>93</v>
      </c>
      <c r="S8" s="1561">
        <v>35</v>
      </c>
      <c r="T8" s="1561">
        <v>61</v>
      </c>
      <c r="U8" s="1561">
        <v>41</v>
      </c>
      <c r="V8" s="1561">
        <v>11</v>
      </c>
      <c r="W8" s="1561">
        <v>6</v>
      </c>
      <c r="X8" s="1491">
        <v>1</v>
      </c>
      <c r="Y8" s="1491">
        <v>1</v>
      </c>
      <c r="Z8" s="1491">
        <v>21</v>
      </c>
      <c r="AA8" s="1491">
        <v>9</v>
      </c>
      <c r="AB8" s="1491">
        <v>7</v>
      </c>
      <c r="AC8" s="1491">
        <v>93</v>
      </c>
      <c r="AD8" s="1491">
        <v>93</v>
      </c>
      <c r="AE8" s="1491">
        <v>93</v>
      </c>
    </row>
    <row r="9" spans="1:35">
      <c r="B9" s="1108"/>
      <c r="C9" s="1108"/>
      <c r="D9" s="1108"/>
      <c r="E9" s="1108"/>
      <c r="F9" s="1108"/>
      <c r="G9" s="1108"/>
      <c r="H9" s="1108"/>
      <c r="I9" s="206"/>
      <c r="J9" s="55"/>
      <c r="K9" s="206"/>
      <c r="L9" s="206"/>
      <c r="M9" s="55"/>
      <c r="N9" s="55"/>
      <c r="O9" s="55"/>
      <c r="P9" s="55"/>
      <c r="Q9" s="55"/>
      <c r="R9" s="187"/>
      <c r="S9" s="187"/>
      <c r="T9" s="187"/>
    </row>
    <row r="10" spans="1:35" ht="30.75" customHeight="1">
      <c r="B10" s="55"/>
      <c r="C10" s="55"/>
      <c r="D10" s="55"/>
      <c r="E10" s="55"/>
      <c r="F10" s="55"/>
      <c r="G10" s="55"/>
      <c r="H10" s="55"/>
      <c r="I10" s="55"/>
      <c r="J10" s="55"/>
      <c r="K10" s="55"/>
      <c r="L10" s="55"/>
      <c r="M10" s="55"/>
      <c r="N10" s="55"/>
      <c r="O10" s="55"/>
      <c r="P10" s="55"/>
      <c r="Q10" s="55"/>
      <c r="R10" s="187"/>
      <c r="S10" s="187"/>
      <c r="T10" s="187"/>
    </row>
    <row r="11" spans="1:35" s="427" customFormat="1" ht="26.25" customHeight="1">
      <c r="A11" s="425" t="s">
        <v>2401</v>
      </c>
      <c r="B11" s="429"/>
      <c r="C11" s="429"/>
      <c r="D11" s="429"/>
      <c r="E11" s="429"/>
      <c r="F11" s="429"/>
      <c r="G11" s="429"/>
      <c r="H11" s="429"/>
      <c r="I11" s="429"/>
      <c r="J11" s="429"/>
      <c r="K11" s="429"/>
      <c r="L11" s="429"/>
      <c r="M11" s="429"/>
      <c r="N11" s="429"/>
      <c r="O11" s="429"/>
      <c r="P11" s="429"/>
      <c r="Q11" s="429"/>
      <c r="R11" s="429"/>
      <c r="S11" s="429"/>
      <c r="T11" s="429"/>
      <c r="U11" s="429"/>
      <c r="V11" s="429"/>
      <c r="W11" s="429"/>
      <c r="X11" s="428"/>
      <c r="Y11" s="428"/>
      <c r="Z11" s="428"/>
      <c r="AA11" s="428"/>
      <c r="AB11" s="428"/>
      <c r="AC11" s="428"/>
      <c r="AD11" s="428"/>
      <c r="AE11" s="428"/>
      <c r="AF11" s="428"/>
      <c r="AG11" s="428"/>
      <c r="AH11" s="428"/>
      <c r="AI11" s="428"/>
    </row>
    <row r="12" spans="1:35" ht="15.95" customHeight="1">
      <c r="B12" s="55"/>
      <c r="C12" s="55"/>
      <c r="D12" s="55"/>
      <c r="E12" s="55"/>
      <c r="F12" s="55"/>
      <c r="Q12" s="59"/>
      <c r="R12" s="55"/>
      <c r="S12" s="206"/>
      <c r="T12" s="206"/>
      <c r="W12" s="943" t="s">
        <v>2403</v>
      </c>
      <c r="X12" s="943"/>
      <c r="Y12" s="943"/>
      <c r="Z12" s="943"/>
      <c r="AA12" s="943"/>
      <c r="AB12" s="943"/>
      <c r="AC12" s="943"/>
      <c r="AD12" s="943"/>
      <c r="AE12" s="943"/>
    </row>
    <row r="13" spans="1:35" ht="15.95" customHeight="1">
      <c r="B13" s="1148" t="s">
        <v>1957</v>
      </c>
      <c r="C13" s="1329"/>
      <c r="D13" s="1149"/>
      <c r="E13" s="1284" t="s">
        <v>2442</v>
      </c>
      <c r="F13" s="1443"/>
      <c r="G13" s="1444"/>
      <c r="H13" s="1284" t="s">
        <v>2440</v>
      </c>
      <c r="I13" s="1443"/>
      <c r="J13" s="1444"/>
      <c r="K13" s="1284" t="s">
        <v>2441</v>
      </c>
      <c r="L13" s="1443"/>
      <c r="M13" s="1444"/>
      <c r="N13" s="1135" t="s">
        <v>2405</v>
      </c>
      <c r="O13" s="1549"/>
      <c r="P13" s="1550"/>
      <c r="Q13" s="1135" t="s">
        <v>2402</v>
      </c>
      <c r="R13" s="1549"/>
      <c r="S13" s="1550"/>
      <c r="T13" s="1284" t="s">
        <v>2434</v>
      </c>
      <c r="U13" s="1329"/>
      <c r="V13" s="1329"/>
      <c r="W13" s="1329"/>
      <c r="X13" s="1329"/>
      <c r="Y13" s="1329"/>
      <c r="Z13" s="1329"/>
      <c r="AA13" s="1149"/>
      <c r="AB13" s="1068" t="s">
        <v>2433</v>
      </c>
      <c r="AC13" s="1068"/>
      <c r="AD13" s="1563" t="s">
        <v>2436</v>
      </c>
      <c r="AE13" s="1563"/>
    </row>
    <row r="14" spans="1:35" ht="65.25" customHeight="1">
      <c r="B14" s="1296"/>
      <c r="C14" s="1430"/>
      <c r="D14" s="1297"/>
      <c r="E14" s="1539"/>
      <c r="F14" s="1446"/>
      <c r="G14" s="1447"/>
      <c r="H14" s="1539"/>
      <c r="I14" s="1446"/>
      <c r="J14" s="1447"/>
      <c r="K14" s="1539"/>
      <c r="L14" s="1446"/>
      <c r="M14" s="1447"/>
      <c r="N14" s="1136"/>
      <c r="O14" s="1551"/>
      <c r="P14" s="1552"/>
      <c r="Q14" s="1136"/>
      <c r="R14" s="1551"/>
      <c r="S14" s="1552"/>
      <c r="T14" s="1296"/>
      <c r="U14" s="1430"/>
      <c r="V14" s="1430"/>
      <c r="W14" s="1430"/>
      <c r="X14" s="1430"/>
      <c r="Y14" s="1430"/>
      <c r="Z14" s="1430"/>
      <c r="AA14" s="1297"/>
      <c r="AB14" s="1068"/>
      <c r="AC14" s="1068"/>
      <c r="AD14" s="1563"/>
      <c r="AE14" s="1563"/>
    </row>
    <row r="15" spans="1:35" ht="15.75" customHeight="1">
      <c r="B15" s="1132"/>
      <c r="C15" s="1330"/>
      <c r="D15" s="1150"/>
      <c r="E15" s="1540"/>
      <c r="F15" s="1471"/>
      <c r="G15" s="1472"/>
      <c r="H15" s="1540"/>
      <c r="I15" s="1471"/>
      <c r="J15" s="1472"/>
      <c r="K15" s="1540"/>
      <c r="L15" s="1471"/>
      <c r="M15" s="1472"/>
      <c r="N15" s="1137"/>
      <c r="O15" s="1553"/>
      <c r="P15" s="1554"/>
      <c r="Q15" s="1137"/>
      <c r="R15" s="1553"/>
      <c r="S15" s="1554"/>
      <c r="T15" s="1068" t="s">
        <v>2407</v>
      </c>
      <c r="U15" s="1068"/>
      <c r="V15" s="1068" t="s">
        <v>2408</v>
      </c>
      <c r="W15" s="1068"/>
      <c r="X15" s="1068" t="s">
        <v>2409</v>
      </c>
      <c r="Y15" s="1068"/>
      <c r="Z15" s="1068" t="s">
        <v>2410</v>
      </c>
      <c r="AA15" s="1068"/>
      <c r="AB15" s="1068"/>
      <c r="AC15" s="1068"/>
      <c r="AD15" s="1563"/>
      <c r="AE15" s="1563"/>
    </row>
    <row r="16" spans="1:35" ht="22.5" customHeight="1">
      <c r="B16" s="1068" t="s">
        <v>140</v>
      </c>
      <c r="C16" s="1068"/>
      <c r="D16" s="1068"/>
      <c r="E16" s="1536"/>
      <c r="F16" s="1537"/>
      <c r="G16" s="1538">
        <v>2072</v>
      </c>
      <c r="H16" s="1219">
        <v>2072</v>
      </c>
      <c r="I16" s="1548">
        <v>454</v>
      </c>
      <c r="J16" s="1548"/>
      <c r="K16" s="1211">
        <v>454</v>
      </c>
      <c r="L16" s="1223"/>
      <c r="M16" s="1212"/>
      <c r="N16" s="1283">
        <v>950</v>
      </c>
      <c r="O16" s="1283"/>
      <c r="P16" s="1283"/>
      <c r="Q16" s="1556"/>
      <c r="R16" s="1556"/>
      <c r="S16" s="1556"/>
      <c r="T16" s="1325">
        <v>504</v>
      </c>
      <c r="U16" s="1491">
        <v>504</v>
      </c>
      <c r="V16" s="1491">
        <v>446</v>
      </c>
      <c r="W16" s="1491">
        <v>446</v>
      </c>
      <c r="X16" s="1491">
        <v>424</v>
      </c>
      <c r="Y16" s="1491">
        <v>424</v>
      </c>
      <c r="Z16" s="1491">
        <v>367</v>
      </c>
      <c r="AA16" s="1491">
        <v>367</v>
      </c>
      <c r="AB16" s="1555"/>
      <c r="AC16" s="1555"/>
      <c r="AD16" s="1555"/>
      <c r="AE16" s="1555"/>
    </row>
    <row r="17" spans="2:31" ht="22.5" customHeight="1">
      <c r="B17" s="1068" t="s">
        <v>2044</v>
      </c>
      <c r="C17" s="1068"/>
      <c r="D17" s="1068"/>
      <c r="E17" s="1536"/>
      <c r="F17" s="1537"/>
      <c r="G17" s="1538"/>
      <c r="H17" s="1219">
        <v>2170</v>
      </c>
      <c r="I17" s="1548"/>
      <c r="J17" s="1548"/>
      <c r="K17" s="1211">
        <v>479</v>
      </c>
      <c r="L17" s="1223"/>
      <c r="M17" s="1212"/>
      <c r="N17" s="1283">
        <v>1190</v>
      </c>
      <c r="O17" s="1283"/>
      <c r="P17" s="1283"/>
      <c r="Q17" s="1556"/>
      <c r="R17" s="1556"/>
      <c r="S17" s="1556"/>
      <c r="T17" s="1325">
        <v>510</v>
      </c>
      <c r="U17" s="1491">
        <v>510</v>
      </c>
      <c r="V17" s="1491">
        <v>501</v>
      </c>
      <c r="W17" s="1491">
        <v>501</v>
      </c>
      <c r="X17" s="1491">
        <v>435</v>
      </c>
      <c r="Y17" s="1491">
        <v>435</v>
      </c>
      <c r="Z17" s="1491">
        <v>389</v>
      </c>
      <c r="AA17" s="1491">
        <v>389</v>
      </c>
      <c r="AB17" s="1555"/>
      <c r="AC17" s="1555"/>
      <c r="AD17" s="1555"/>
      <c r="AE17" s="1555"/>
    </row>
    <row r="18" spans="2:31" ht="22.5" customHeight="1">
      <c r="B18" s="1068" t="s">
        <v>561</v>
      </c>
      <c r="C18" s="1068"/>
      <c r="D18" s="1068"/>
      <c r="E18" s="1321"/>
      <c r="F18" s="1557"/>
      <c r="G18" s="1322"/>
      <c r="H18" s="1219">
        <v>2168</v>
      </c>
      <c r="I18" s="1548"/>
      <c r="J18" s="1548"/>
      <c r="K18" s="1211">
        <v>458</v>
      </c>
      <c r="L18" s="1223"/>
      <c r="M18" s="1212"/>
      <c r="N18" s="1283">
        <v>973</v>
      </c>
      <c r="O18" s="1283"/>
      <c r="P18" s="1283"/>
      <c r="Q18" s="1556"/>
      <c r="R18" s="1556"/>
      <c r="S18" s="1556"/>
      <c r="T18" s="1325">
        <v>544</v>
      </c>
      <c r="U18" s="1491">
        <v>544</v>
      </c>
      <c r="V18" s="1491">
        <v>471</v>
      </c>
      <c r="W18" s="1491">
        <v>471</v>
      </c>
      <c r="X18" s="1491">
        <v>444</v>
      </c>
      <c r="Y18" s="1491">
        <v>444</v>
      </c>
      <c r="Z18" s="1491">
        <v>403</v>
      </c>
      <c r="AA18" s="1491">
        <v>403</v>
      </c>
      <c r="AB18" s="1555"/>
      <c r="AC18" s="1555"/>
      <c r="AD18" s="1555"/>
      <c r="AE18" s="1555"/>
    </row>
    <row r="19" spans="2:31" ht="22.5" customHeight="1">
      <c r="B19" s="1068" t="s">
        <v>2201</v>
      </c>
      <c r="C19" s="1068"/>
      <c r="D19" s="1068"/>
      <c r="E19" s="1219">
        <v>192</v>
      </c>
      <c r="F19" s="1548"/>
      <c r="G19" s="1548"/>
      <c r="H19" s="1219">
        <v>2061</v>
      </c>
      <c r="I19" s="1548"/>
      <c r="J19" s="1548"/>
      <c r="K19" s="1211">
        <v>420</v>
      </c>
      <c r="L19" s="1223"/>
      <c r="M19" s="1212"/>
      <c r="N19" s="1283">
        <v>411</v>
      </c>
      <c r="O19" s="1283"/>
      <c r="P19" s="1283"/>
      <c r="Q19" s="1283">
        <v>1634</v>
      </c>
      <c r="R19" s="1283"/>
      <c r="S19" s="1283"/>
      <c r="T19" s="1491">
        <v>516</v>
      </c>
      <c r="U19" s="1491">
        <v>516</v>
      </c>
      <c r="V19" s="1491">
        <v>474</v>
      </c>
      <c r="W19" s="1491">
        <v>474</v>
      </c>
      <c r="X19" s="1491">
        <v>421</v>
      </c>
      <c r="Y19" s="1491">
        <v>421</v>
      </c>
      <c r="Z19" s="1491">
        <v>370</v>
      </c>
      <c r="AA19" s="1491">
        <v>370</v>
      </c>
      <c r="AB19" s="1555"/>
      <c r="AC19" s="1555"/>
      <c r="AD19" s="1555"/>
      <c r="AE19" s="1555"/>
    </row>
    <row r="20" spans="2:31" ht="22.5" customHeight="1">
      <c r="B20" s="1068" t="s">
        <v>2326</v>
      </c>
      <c r="C20" s="1068"/>
      <c r="D20" s="1068"/>
      <c r="E20" s="1283">
        <v>1372</v>
      </c>
      <c r="F20" s="1283"/>
      <c r="G20" s="1283"/>
      <c r="H20" s="1283">
        <v>697</v>
      </c>
      <c r="I20" s="1283"/>
      <c r="J20" s="1283"/>
      <c r="K20" s="1211">
        <v>382</v>
      </c>
      <c r="L20" s="1223"/>
      <c r="M20" s="1212"/>
      <c r="N20" s="1556"/>
      <c r="O20" s="1556"/>
      <c r="P20" s="1556"/>
      <c r="Q20" s="1283">
        <v>791</v>
      </c>
      <c r="R20" s="1283"/>
      <c r="S20" s="1283"/>
      <c r="T20" s="1491">
        <v>488</v>
      </c>
      <c r="U20" s="1491">
        <v>488</v>
      </c>
      <c r="V20" s="1491">
        <v>447</v>
      </c>
      <c r="W20" s="1491">
        <v>447</v>
      </c>
      <c r="X20" s="1562"/>
      <c r="Y20" s="1562"/>
      <c r="Z20" s="1562"/>
      <c r="AA20" s="1562"/>
      <c r="AB20" s="1283">
        <v>2182</v>
      </c>
      <c r="AC20" s="1283"/>
      <c r="AD20" s="1283">
        <v>2017</v>
      </c>
      <c r="AE20" s="1283"/>
    </row>
    <row r="21" spans="2:31" ht="15.75" customHeight="1">
      <c r="B21" s="1064" t="s">
        <v>2404</v>
      </c>
      <c r="C21" s="1064"/>
      <c r="D21" s="1064"/>
      <c r="E21" s="1064"/>
      <c r="F21" s="1064"/>
      <c r="G21" s="1064"/>
      <c r="H21" s="1064"/>
      <c r="I21" s="1064"/>
      <c r="J21" s="1064"/>
      <c r="K21" s="1064"/>
      <c r="L21" s="1064"/>
      <c r="M21" s="1064"/>
      <c r="N21" s="1064"/>
      <c r="O21" s="1064"/>
      <c r="P21" s="1064"/>
      <c r="Q21" s="1064"/>
      <c r="R21" s="1064"/>
      <c r="S21" s="1064"/>
    </row>
    <row r="22" spans="2:31" ht="15.75" customHeight="1">
      <c r="B22" s="1108" t="s">
        <v>2406</v>
      </c>
      <c r="C22" s="1108"/>
      <c r="D22" s="1108"/>
      <c r="E22" s="1108"/>
      <c r="F22" s="1108"/>
      <c r="G22" s="1108"/>
      <c r="H22" s="1108"/>
      <c r="I22" s="1108"/>
      <c r="J22" s="1108"/>
      <c r="K22" s="1108"/>
      <c r="L22" s="1108"/>
      <c r="M22" s="1108"/>
      <c r="N22" s="283"/>
      <c r="O22" s="283"/>
      <c r="P22" s="283"/>
    </row>
    <row r="23" spans="2:31" ht="15.75" customHeight="1">
      <c r="B23" s="1108" t="s">
        <v>2411</v>
      </c>
      <c r="C23" s="1108"/>
      <c r="D23" s="1108"/>
      <c r="E23" s="1108"/>
      <c r="F23" s="1108"/>
      <c r="G23" s="1108"/>
      <c r="H23" s="1108"/>
      <c r="I23" s="1108"/>
      <c r="J23" s="1108"/>
      <c r="K23" s="1108"/>
      <c r="L23" s="1108"/>
      <c r="M23" s="1108"/>
      <c r="N23" s="1108"/>
      <c r="O23" s="1108"/>
      <c r="P23" s="1108"/>
      <c r="Q23" s="1108"/>
      <c r="R23" s="1108"/>
      <c r="S23" s="1108"/>
    </row>
    <row r="24" spans="2:31" ht="15.75" customHeight="1">
      <c r="B24" s="1108" t="s">
        <v>2435</v>
      </c>
      <c r="C24" s="1108"/>
      <c r="D24" s="1108"/>
      <c r="E24" s="1108"/>
      <c r="F24" s="1108"/>
      <c r="G24" s="1108"/>
      <c r="H24" s="1108"/>
      <c r="I24" s="1108"/>
      <c r="J24" s="1108"/>
      <c r="K24" s="1108"/>
      <c r="L24" s="1108"/>
      <c r="M24" s="1108"/>
      <c r="N24" s="1108"/>
      <c r="O24" s="1108"/>
      <c r="P24" s="1108"/>
      <c r="Q24" s="1108"/>
      <c r="R24" s="1108"/>
      <c r="S24" s="1108"/>
    </row>
    <row r="25" spans="2:31" ht="64.5" customHeight="1">
      <c r="B25" s="1541" t="s">
        <v>1957</v>
      </c>
      <c r="C25" s="1542"/>
      <c r="D25" s="1543"/>
      <c r="E25" s="1559" t="s">
        <v>2437</v>
      </c>
      <c r="F25" s="1559"/>
      <c r="G25" s="1559"/>
      <c r="H25" s="1558" t="s">
        <v>2438</v>
      </c>
      <c r="I25" s="1558"/>
      <c r="J25" s="1558"/>
      <c r="K25" s="1558"/>
      <c r="L25" s="1565" t="s">
        <v>2439</v>
      </c>
      <c r="M25" s="1558"/>
      <c r="N25" s="1558"/>
      <c r="O25" s="1558" t="s">
        <v>2443</v>
      </c>
      <c r="P25" s="1558"/>
    </row>
    <row r="26" spans="2:31" ht="15.75" customHeight="1">
      <c r="B26" s="1544"/>
      <c r="C26" s="1545"/>
      <c r="D26" s="1546"/>
      <c r="E26" s="1559"/>
      <c r="F26" s="1559"/>
      <c r="G26" s="1559"/>
      <c r="H26" s="1068" t="s">
        <v>2407</v>
      </c>
      <c r="I26" s="1068"/>
      <c r="J26" s="1068" t="s">
        <v>2408</v>
      </c>
      <c r="K26" s="1068"/>
      <c r="L26" s="1558"/>
      <c r="M26" s="1558"/>
      <c r="N26" s="1558"/>
      <c r="O26" s="1558"/>
      <c r="P26" s="1558"/>
      <c r="Q26" s="275"/>
      <c r="R26" s="275"/>
      <c r="S26" s="276"/>
      <c r="T26" s="276"/>
    </row>
    <row r="27" spans="2:31" ht="22.5" customHeight="1">
      <c r="B27" s="1068" t="s">
        <v>140</v>
      </c>
      <c r="C27" s="1068"/>
      <c r="D27" s="1068"/>
      <c r="E27" s="1491">
        <v>509</v>
      </c>
      <c r="F27" s="1491"/>
      <c r="G27" s="1491"/>
      <c r="H27" s="1283">
        <v>837</v>
      </c>
      <c r="I27" s="1283"/>
      <c r="J27" s="1283">
        <v>27</v>
      </c>
      <c r="K27" s="1283"/>
      <c r="L27" s="1283">
        <v>4672</v>
      </c>
      <c r="M27" s="1283"/>
      <c r="N27" s="1283"/>
      <c r="O27" s="1564"/>
      <c r="P27" s="1564"/>
      <c r="Q27" s="55"/>
      <c r="R27" s="55"/>
      <c r="S27" s="206"/>
      <c r="T27" s="206"/>
    </row>
    <row r="28" spans="2:31" ht="22.5" customHeight="1">
      <c r="B28" s="1068" t="s">
        <v>2044</v>
      </c>
      <c r="C28" s="1068"/>
      <c r="D28" s="1068"/>
      <c r="E28" s="1491">
        <v>541</v>
      </c>
      <c r="F28" s="1491"/>
      <c r="G28" s="1491"/>
      <c r="H28" s="1283">
        <v>2728</v>
      </c>
      <c r="I28" s="1283"/>
      <c r="J28" s="1283">
        <v>205</v>
      </c>
      <c r="K28" s="1283"/>
      <c r="L28" s="1283">
        <v>5472</v>
      </c>
      <c r="M28" s="1283"/>
      <c r="N28" s="1283"/>
      <c r="O28" s="1283">
        <v>545</v>
      </c>
      <c r="P28" s="1283"/>
      <c r="Q28" s="187"/>
      <c r="R28" s="187"/>
      <c r="S28" s="187"/>
    </row>
    <row r="29" spans="2:31" ht="22.5" customHeight="1">
      <c r="B29" s="1068" t="s">
        <v>561</v>
      </c>
      <c r="C29" s="1068"/>
      <c r="D29" s="1068"/>
      <c r="E29" s="1491">
        <v>518</v>
      </c>
      <c r="F29" s="1491"/>
      <c r="G29" s="1491"/>
      <c r="H29" s="1283">
        <v>2021</v>
      </c>
      <c r="I29" s="1283"/>
      <c r="J29" s="1283">
        <v>404</v>
      </c>
      <c r="K29" s="1283"/>
      <c r="L29" s="1283">
        <v>5282</v>
      </c>
      <c r="M29" s="1283"/>
      <c r="N29" s="1283"/>
      <c r="O29" s="1283">
        <v>1798</v>
      </c>
      <c r="P29" s="1283"/>
      <c r="Q29" s="55"/>
      <c r="R29" s="206"/>
      <c r="S29" s="55"/>
    </row>
    <row r="30" spans="2:31" ht="22.5" customHeight="1">
      <c r="B30" s="1068" t="s">
        <v>2201</v>
      </c>
      <c r="C30" s="1068"/>
      <c r="D30" s="1068"/>
      <c r="E30" s="1491">
        <v>525</v>
      </c>
      <c r="F30" s="1491"/>
      <c r="G30" s="1491"/>
      <c r="H30" s="1283">
        <v>2784</v>
      </c>
      <c r="I30" s="1283"/>
      <c r="J30" s="1283">
        <v>185</v>
      </c>
      <c r="K30" s="1283"/>
      <c r="L30" s="1283">
        <v>5450</v>
      </c>
      <c r="M30" s="1283"/>
      <c r="N30" s="1283"/>
      <c r="O30" s="1283">
        <v>620</v>
      </c>
      <c r="P30" s="1283"/>
      <c r="Q30" s="275"/>
      <c r="R30" s="277"/>
      <c r="S30" s="277"/>
    </row>
    <row r="31" spans="2:31" ht="22.5" customHeight="1">
      <c r="B31" s="1068" t="s">
        <v>2326</v>
      </c>
      <c r="C31" s="1068"/>
      <c r="D31" s="1068"/>
      <c r="E31" s="1491">
        <v>490</v>
      </c>
      <c r="F31" s="1491"/>
      <c r="G31" s="1491"/>
      <c r="H31" s="1283">
        <v>1984</v>
      </c>
      <c r="I31" s="1283"/>
      <c r="J31" s="1283">
        <v>279</v>
      </c>
      <c r="K31" s="1283"/>
      <c r="L31" s="1283">
        <v>5696</v>
      </c>
      <c r="M31" s="1283"/>
      <c r="N31" s="1283"/>
      <c r="O31" s="1283">
        <v>99</v>
      </c>
      <c r="P31" s="1283"/>
      <c r="Q31" s="275"/>
      <c r="R31" s="277"/>
      <c r="S31" s="277"/>
    </row>
    <row r="32" spans="2:31" ht="15.75" customHeight="1">
      <c r="B32" s="1108" t="s">
        <v>2444</v>
      </c>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row>
    <row r="33" spans="2:31" ht="15.75" customHeight="1">
      <c r="B33" s="231"/>
      <c r="C33" s="1108" t="s">
        <v>2445</v>
      </c>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8"/>
    </row>
    <row r="34" spans="2:31" ht="15.75" customHeight="1">
      <c r="B34" s="1108" t="s">
        <v>2446</v>
      </c>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row>
    <row r="35" spans="2:31" ht="15.75" customHeight="1">
      <c r="B35" s="187"/>
      <c r="C35" s="1108" t="s">
        <v>2447</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row>
    <row r="36" spans="2:31" ht="15.75" customHeight="1">
      <c r="B36" s="889"/>
      <c r="C36" s="1566" t="s">
        <v>2448</v>
      </c>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566"/>
      <c r="AB36" s="1566"/>
      <c r="AC36" s="1566"/>
      <c r="AD36" s="1566"/>
      <c r="AE36" s="1566"/>
    </row>
  </sheetData>
  <mergeCells count="212">
    <mergeCell ref="L31:N31"/>
    <mergeCell ref="C36:AE36"/>
    <mergeCell ref="O30:P30"/>
    <mergeCell ref="O31:P31"/>
    <mergeCell ref="B32:AE32"/>
    <mergeCell ref="C33:AE33"/>
    <mergeCell ref="B34:AE34"/>
    <mergeCell ref="C35:AE35"/>
    <mergeCell ref="J31:K31"/>
    <mergeCell ref="J29:K29"/>
    <mergeCell ref="J30:K30"/>
    <mergeCell ref="O25:P26"/>
    <mergeCell ref="O27:P27"/>
    <mergeCell ref="O28:P28"/>
    <mergeCell ref="O29:P29"/>
    <mergeCell ref="L25:N26"/>
    <mergeCell ref="L27:N27"/>
    <mergeCell ref="L28:N28"/>
    <mergeCell ref="L29:N29"/>
    <mergeCell ref="L30:N30"/>
    <mergeCell ref="AD19:AE19"/>
    <mergeCell ref="AD20:AE20"/>
    <mergeCell ref="Q19:S19"/>
    <mergeCell ref="Q20:S20"/>
    <mergeCell ref="AB19:AC19"/>
    <mergeCell ref="AB20:AC20"/>
    <mergeCell ref="T20:U20"/>
    <mergeCell ref="Z20:AA20"/>
    <mergeCell ref="V18:W18"/>
    <mergeCell ref="V19:W19"/>
    <mergeCell ref="V20:W20"/>
    <mergeCell ref="X19:Y19"/>
    <mergeCell ref="X20:Y20"/>
    <mergeCell ref="X4:Y4"/>
    <mergeCell ref="X5:Y5"/>
    <mergeCell ref="X6:Y6"/>
    <mergeCell ref="X7:Y7"/>
    <mergeCell ref="X8:Y8"/>
    <mergeCell ref="AB18:AC18"/>
    <mergeCell ref="T18:U18"/>
    <mergeCell ref="Q18:S18"/>
    <mergeCell ref="AD18:AE18"/>
    <mergeCell ref="T16:U16"/>
    <mergeCell ref="V16:W16"/>
    <mergeCell ref="X16:Y16"/>
    <mergeCell ref="Z16:AA16"/>
    <mergeCell ref="T17:U17"/>
    <mergeCell ref="Q17:S17"/>
    <mergeCell ref="W12:AE12"/>
    <mergeCell ref="V17:W17"/>
    <mergeCell ref="X17:Y17"/>
    <mergeCell ref="Z17:AA17"/>
    <mergeCell ref="Z15:AA15"/>
    <mergeCell ref="AD13:AE15"/>
    <mergeCell ref="AD16:AE16"/>
    <mergeCell ref="AD17:AE17"/>
    <mergeCell ref="AD3:AE3"/>
    <mergeCell ref="Z4:AA4"/>
    <mergeCell ref="Z5:AA5"/>
    <mergeCell ref="Z6:AA6"/>
    <mergeCell ref="Z7:AA7"/>
    <mergeCell ref="Z8:AA8"/>
    <mergeCell ref="AB4:AC4"/>
    <mergeCell ref="AB5:AC5"/>
    <mergeCell ref="AB6:AC6"/>
    <mergeCell ref="AB7:AC7"/>
    <mergeCell ref="AD4:AE4"/>
    <mergeCell ref="AD5:AE5"/>
    <mergeCell ref="AD6:AE6"/>
    <mergeCell ref="AD7:AE7"/>
    <mergeCell ref="AD8:AE8"/>
    <mergeCell ref="AB8:AC8"/>
    <mergeCell ref="T4:U4"/>
    <mergeCell ref="T5:U5"/>
    <mergeCell ref="T6:U6"/>
    <mergeCell ref="T7:U7"/>
    <mergeCell ref="T8:U8"/>
    <mergeCell ref="V4:W4"/>
    <mergeCell ref="V5:W5"/>
    <mergeCell ref="V6:W6"/>
    <mergeCell ref="V7:W7"/>
    <mergeCell ref="V8:W8"/>
    <mergeCell ref="V3:W3"/>
    <mergeCell ref="X3:Y3"/>
    <mergeCell ref="Z3:AA3"/>
    <mergeCell ref="AB3:AC3"/>
    <mergeCell ref="F4:G4"/>
    <mergeCell ref="F5:G5"/>
    <mergeCell ref="F6:G6"/>
    <mergeCell ref="F7:G7"/>
    <mergeCell ref="J4:K4"/>
    <mergeCell ref="J5:K5"/>
    <mergeCell ref="J6:K6"/>
    <mergeCell ref="J7:K7"/>
    <mergeCell ref="N4:O4"/>
    <mergeCell ref="H4:I4"/>
    <mergeCell ref="H5:I5"/>
    <mergeCell ref="H6:I6"/>
    <mergeCell ref="H7:I7"/>
    <mergeCell ref="L4:M4"/>
    <mergeCell ref="L5:M5"/>
    <mergeCell ref="L6:M6"/>
    <mergeCell ref="L7:M7"/>
    <mergeCell ref="N5:O5"/>
    <mergeCell ref="N6:O6"/>
    <mergeCell ref="N7:O7"/>
    <mergeCell ref="D3:E3"/>
    <mergeCell ref="D4:E4"/>
    <mergeCell ref="D5:E5"/>
    <mergeCell ref="D6:E6"/>
    <mergeCell ref="D7:E7"/>
    <mergeCell ref="D8:E8"/>
    <mergeCell ref="P3:Q3"/>
    <mergeCell ref="R3:S3"/>
    <mergeCell ref="T3:U3"/>
    <mergeCell ref="F8:G8"/>
    <mergeCell ref="H8:I8"/>
    <mergeCell ref="J8:K8"/>
    <mergeCell ref="L8:M8"/>
    <mergeCell ref="N8:O8"/>
    <mergeCell ref="P4:Q4"/>
    <mergeCell ref="P5:Q5"/>
    <mergeCell ref="P6:Q6"/>
    <mergeCell ref="P7:Q7"/>
    <mergeCell ref="P8:Q8"/>
    <mergeCell ref="R4:S4"/>
    <mergeCell ref="R5:S5"/>
    <mergeCell ref="R6:S6"/>
    <mergeCell ref="R7:S7"/>
    <mergeCell ref="R8:S8"/>
    <mergeCell ref="B30:D30"/>
    <mergeCell ref="B31:D31"/>
    <mergeCell ref="E25:G26"/>
    <mergeCell ref="E27:G27"/>
    <mergeCell ref="E28:G28"/>
    <mergeCell ref="E29:G29"/>
    <mergeCell ref="E30:G30"/>
    <mergeCell ref="B27:D27"/>
    <mergeCell ref="B28:D28"/>
    <mergeCell ref="E31:G31"/>
    <mergeCell ref="B18:D18"/>
    <mergeCell ref="E18:G18"/>
    <mergeCell ref="H18:J18"/>
    <mergeCell ref="K18:M18"/>
    <mergeCell ref="N18:P18"/>
    <mergeCell ref="B20:D20"/>
    <mergeCell ref="E20:G20"/>
    <mergeCell ref="H20:J20"/>
    <mergeCell ref="K20:M20"/>
    <mergeCell ref="N20:P20"/>
    <mergeCell ref="B19:D19"/>
    <mergeCell ref="E19:G19"/>
    <mergeCell ref="H19:J19"/>
    <mergeCell ref="N19:P19"/>
    <mergeCell ref="AB13:AC15"/>
    <mergeCell ref="AB16:AC16"/>
    <mergeCell ref="AB17:AC17"/>
    <mergeCell ref="T19:U19"/>
    <mergeCell ref="N16:P16"/>
    <mergeCell ref="N17:P17"/>
    <mergeCell ref="Q16:S16"/>
    <mergeCell ref="Q13:S15"/>
    <mergeCell ref="T15:U15"/>
    <mergeCell ref="X18:Y18"/>
    <mergeCell ref="E17:G17"/>
    <mergeCell ref="H17:J17"/>
    <mergeCell ref="H29:I29"/>
    <mergeCell ref="H30:I30"/>
    <mergeCell ref="H31:I31"/>
    <mergeCell ref="J28:K28"/>
    <mergeCell ref="Z18:AA18"/>
    <mergeCell ref="Z19:AA19"/>
    <mergeCell ref="N13:P15"/>
    <mergeCell ref="T13:AA14"/>
    <mergeCell ref="H16:J16"/>
    <mergeCell ref="K16:M16"/>
    <mergeCell ref="K17:M17"/>
    <mergeCell ref="B21:S21"/>
    <mergeCell ref="B23:S23"/>
    <mergeCell ref="H27:I27"/>
    <mergeCell ref="H28:I28"/>
    <mergeCell ref="J27:K27"/>
    <mergeCell ref="H26:I26"/>
    <mergeCell ref="J26:K26"/>
    <mergeCell ref="H25:K25"/>
    <mergeCell ref="B22:M22"/>
    <mergeCell ref="B24:S24"/>
    <mergeCell ref="B29:D29"/>
    <mergeCell ref="E16:G16"/>
    <mergeCell ref="K19:M19"/>
    <mergeCell ref="E13:G15"/>
    <mergeCell ref="H13:J15"/>
    <mergeCell ref="K13:M15"/>
    <mergeCell ref="N3:O3"/>
    <mergeCell ref="B25:D26"/>
    <mergeCell ref="Q2:X2"/>
    <mergeCell ref="B3:C3"/>
    <mergeCell ref="B4:C4"/>
    <mergeCell ref="B5:C5"/>
    <mergeCell ref="B6:C6"/>
    <mergeCell ref="F3:G3"/>
    <mergeCell ref="H3:I3"/>
    <mergeCell ref="J3:K3"/>
    <mergeCell ref="L3:M3"/>
    <mergeCell ref="V15:W15"/>
    <mergeCell ref="X15:Y15"/>
    <mergeCell ref="B7:C7"/>
    <mergeCell ref="B8:C8"/>
    <mergeCell ref="B9:H9"/>
    <mergeCell ref="B16:D16"/>
    <mergeCell ref="B13:D15"/>
    <mergeCell ref="B17:D17"/>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38"/>
  <sheetViews>
    <sheetView zoomScaleNormal="100" workbookViewId="0">
      <selection activeCell="Z24" sqref="Z24"/>
    </sheetView>
  </sheetViews>
  <sheetFormatPr defaultRowHeight="12"/>
  <cols>
    <col min="1" max="1" width="1.25" style="60" customWidth="1"/>
    <col min="2" max="3" width="3.875" style="60" customWidth="1"/>
    <col min="4" max="4" width="4.25" style="60" customWidth="1"/>
    <col min="5" max="28" width="3.25" style="60" customWidth="1"/>
    <col min="29" max="29" width="3.75" style="60" customWidth="1"/>
    <col min="30" max="31" width="3.875" style="60" customWidth="1"/>
    <col min="32" max="32" width="3.75" style="60" customWidth="1"/>
    <col min="33" max="34" width="3.875" style="60" customWidth="1"/>
    <col min="35" max="16384" width="9" style="60"/>
  </cols>
  <sheetData>
    <row r="1" spans="1:40" s="427" customFormat="1" ht="26.25" customHeight="1">
      <c r="A1" s="425" t="s">
        <v>1698</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40" ht="15.95" customHeight="1">
      <c r="B2" s="1501" t="s">
        <v>1210</v>
      </c>
      <c r="C2" s="1501"/>
      <c r="D2" s="1501"/>
      <c r="E2" s="187"/>
      <c r="F2" s="275"/>
      <c r="G2" s="275"/>
      <c r="H2" s="275"/>
      <c r="I2" s="275"/>
      <c r="J2" s="275"/>
      <c r="K2" s="275"/>
      <c r="L2" s="275"/>
      <c r="M2" s="275"/>
      <c r="N2" s="275"/>
      <c r="O2" s="275"/>
      <c r="P2" s="275"/>
      <c r="Q2" s="187"/>
      <c r="R2" s="187"/>
      <c r="S2" s="187"/>
      <c r="T2" s="187"/>
      <c r="U2" s="275"/>
      <c r="V2" s="276"/>
      <c r="W2" s="276"/>
      <c r="X2" s="1190" t="s">
        <v>1699</v>
      </c>
      <c r="Y2" s="1109"/>
      <c r="Z2" s="1109"/>
      <c r="AA2" s="1109"/>
      <c r="AB2" s="1109"/>
    </row>
    <row r="3" spans="1:40" ht="15.95" customHeight="1">
      <c r="B3" s="1278" t="s">
        <v>1700</v>
      </c>
      <c r="C3" s="1278"/>
      <c r="D3" s="1278"/>
      <c r="E3" s="1271" t="s">
        <v>562</v>
      </c>
      <c r="F3" s="1272"/>
      <c r="G3" s="1272"/>
      <c r="H3" s="1272"/>
      <c r="I3" s="1272"/>
      <c r="J3" s="1272"/>
      <c r="K3" s="1272"/>
      <c r="L3" s="1273"/>
      <c r="M3" s="1271" t="s">
        <v>911</v>
      </c>
      <c r="N3" s="1272"/>
      <c r="O3" s="1272"/>
      <c r="P3" s="1272"/>
      <c r="Q3" s="1272"/>
      <c r="R3" s="1272"/>
      <c r="S3" s="1272"/>
      <c r="T3" s="1273"/>
      <c r="U3" s="1271" t="s">
        <v>2327</v>
      </c>
      <c r="V3" s="1272"/>
      <c r="W3" s="1272"/>
      <c r="X3" s="1272"/>
      <c r="Y3" s="1272"/>
      <c r="Z3" s="1272"/>
      <c r="AA3" s="1272"/>
      <c r="AB3" s="1273"/>
    </row>
    <row r="4" spans="1:40" ht="41.25" customHeight="1">
      <c r="B4" s="1278"/>
      <c r="C4" s="1278"/>
      <c r="D4" s="1278"/>
      <c r="E4" s="1107" t="s">
        <v>1701</v>
      </c>
      <c r="F4" s="1278"/>
      <c r="G4" s="1107" t="s">
        <v>45</v>
      </c>
      <c r="H4" s="1278"/>
      <c r="I4" s="1107" t="s">
        <v>46</v>
      </c>
      <c r="J4" s="1278"/>
      <c r="K4" s="1196" t="s">
        <v>1666</v>
      </c>
      <c r="L4" s="1197"/>
      <c r="M4" s="1572" t="s">
        <v>1701</v>
      </c>
      <c r="N4" s="1266"/>
      <c r="O4" s="1572" t="s">
        <v>45</v>
      </c>
      <c r="P4" s="1266"/>
      <c r="Q4" s="1572" t="s">
        <v>46</v>
      </c>
      <c r="R4" s="1266"/>
      <c r="S4" s="1573" t="s">
        <v>1666</v>
      </c>
      <c r="T4" s="1574"/>
      <c r="U4" s="1572" t="s">
        <v>1701</v>
      </c>
      <c r="V4" s="1266"/>
      <c r="W4" s="1572" t="s">
        <v>45</v>
      </c>
      <c r="X4" s="1266"/>
      <c r="Y4" s="1572" t="s">
        <v>46</v>
      </c>
      <c r="Z4" s="1266"/>
      <c r="AA4" s="1573" t="s">
        <v>1666</v>
      </c>
      <c r="AB4" s="1574"/>
    </row>
    <row r="5" spans="1:40" ht="21" customHeight="1">
      <c r="B5" s="1278" t="s">
        <v>675</v>
      </c>
      <c r="C5" s="1278"/>
      <c r="D5" s="1278"/>
      <c r="E5" s="1567">
        <v>6576</v>
      </c>
      <c r="F5" s="1567"/>
      <c r="G5" s="1567" t="s">
        <v>15</v>
      </c>
      <c r="H5" s="1567"/>
      <c r="I5" s="1567" t="s">
        <v>15</v>
      </c>
      <c r="J5" s="1567"/>
      <c r="K5" s="1567" t="s">
        <v>15</v>
      </c>
      <c r="L5" s="1567"/>
      <c r="M5" s="1567">
        <v>6882</v>
      </c>
      <c r="N5" s="1567"/>
      <c r="O5" s="1567" t="s">
        <v>15</v>
      </c>
      <c r="P5" s="1567"/>
      <c r="Q5" s="1567" t="s">
        <v>15</v>
      </c>
      <c r="R5" s="1567"/>
      <c r="S5" s="1567" t="s">
        <v>15</v>
      </c>
      <c r="T5" s="1567"/>
      <c r="U5" s="1567">
        <v>6923</v>
      </c>
      <c r="V5" s="1567"/>
      <c r="W5" s="1567">
        <v>1</v>
      </c>
      <c r="X5" s="1567"/>
      <c r="Y5" s="1567" t="s">
        <v>15</v>
      </c>
      <c r="Z5" s="1567"/>
      <c r="AA5" s="1567" t="s">
        <v>2395</v>
      </c>
      <c r="AB5" s="1567"/>
    </row>
    <row r="6" spans="1:40" ht="21" customHeight="1">
      <c r="B6" s="1278" t="s">
        <v>291</v>
      </c>
      <c r="C6" s="1278"/>
      <c r="D6" s="1278"/>
      <c r="E6" s="1567">
        <v>596</v>
      </c>
      <c r="F6" s="1567"/>
      <c r="G6" s="1567">
        <v>62</v>
      </c>
      <c r="H6" s="1567"/>
      <c r="I6" s="1567">
        <v>61</v>
      </c>
      <c r="J6" s="1567"/>
      <c r="K6" s="1567">
        <v>1</v>
      </c>
      <c r="L6" s="1567"/>
      <c r="M6" s="1567">
        <v>544</v>
      </c>
      <c r="N6" s="1567"/>
      <c r="O6" s="1567">
        <v>79</v>
      </c>
      <c r="P6" s="1567"/>
      <c r="Q6" s="1567">
        <v>72</v>
      </c>
      <c r="R6" s="1567"/>
      <c r="S6" s="1567">
        <v>1</v>
      </c>
      <c r="T6" s="1567"/>
      <c r="U6" s="1567">
        <v>529</v>
      </c>
      <c r="V6" s="1567"/>
      <c r="W6" s="1567">
        <v>40</v>
      </c>
      <c r="X6" s="1567"/>
      <c r="Y6" s="1567">
        <v>40</v>
      </c>
      <c r="Z6" s="1567"/>
      <c r="AA6" s="1567">
        <v>3</v>
      </c>
      <c r="AB6" s="1567"/>
    </row>
    <row r="7" spans="1:40" ht="21" customHeight="1">
      <c r="B7" s="1107" t="s">
        <v>292</v>
      </c>
      <c r="C7" s="1278"/>
      <c r="D7" s="1278"/>
      <c r="E7" s="1567">
        <v>1220</v>
      </c>
      <c r="F7" s="1567"/>
      <c r="G7" s="1567">
        <v>76</v>
      </c>
      <c r="H7" s="1567"/>
      <c r="I7" s="1567">
        <v>72</v>
      </c>
      <c r="J7" s="1567"/>
      <c r="K7" s="1567" t="s">
        <v>15</v>
      </c>
      <c r="L7" s="1567"/>
      <c r="M7" s="1567">
        <v>1185</v>
      </c>
      <c r="N7" s="1567"/>
      <c r="O7" s="1567">
        <v>77</v>
      </c>
      <c r="P7" s="1567"/>
      <c r="Q7" s="1567">
        <v>71</v>
      </c>
      <c r="R7" s="1567"/>
      <c r="S7" s="1567">
        <v>2</v>
      </c>
      <c r="T7" s="1567"/>
      <c r="U7" s="1567">
        <v>1229</v>
      </c>
      <c r="V7" s="1567"/>
      <c r="W7" s="1567">
        <v>81</v>
      </c>
      <c r="X7" s="1567"/>
      <c r="Y7" s="1567">
        <v>71</v>
      </c>
      <c r="Z7" s="1567"/>
      <c r="AA7" s="1567">
        <v>3</v>
      </c>
      <c r="AB7" s="1567"/>
    </row>
    <row r="8" spans="1:40" ht="21" customHeight="1">
      <c r="B8" s="1278" t="s">
        <v>293</v>
      </c>
      <c r="C8" s="1278"/>
      <c r="D8" s="1278"/>
      <c r="E8" s="1567">
        <v>748</v>
      </c>
      <c r="F8" s="1567"/>
      <c r="G8" s="1567">
        <v>104</v>
      </c>
      <c r="H8" s="1567"/>
      <c r="I8" s="1567">
        <v>102</v>
      </c>
      <c r="J8" s="1567"/>
      <c r="K8" s="1567">
        <v>1</v>
      </c>
      <c r="L8" s="1567"/>
      <c r="M8" s="1567">
        <v>741</v>
      </c>
      <c r="N8" s="1567"/>
      <c r="O8" s="1567">
        <v>90</v>
      </c>
      <c r="P8" s="1567"/>
      <c r="Q8" s="1567">
        <v>86</v>
      </c>
      <c r="R8" s="1567"/>
      <c r="S8" s="1567" t="s">
        <v>15</v>
      </c>
      <c r="T8" s="1567"/>
      <c r="U8" s="1567">
        <v>701</v>
      </c>
      <c r="V8" s="1567"/>
      <c r="W8" s="1567">
        <v>109</v>
      </c>
      <c r="X8" s="1567"/>
      <c r="Y8" s="1567">
        <v>104</v>
      </c>
      <c r="Z8" s="1567"/>
      <c r="AA8" s="1567">
        <v>5</v>
      </c>
      <c r="AB8" s="1567"/>
    </row>
    <row r="9" spans="1:40" ht="21" customHeight="1">
      <c r="B9" s="1278" t="s">
        <v>294</v>
      </c>
      <c r="C9" s="1278"/>
      <c r="D9" s="1278"/>
      <c r="E9" s="1567">
        <v>1237</v>
      </c>
      <c r="F9" s="1567"/>
      <c r="G9" s="1567">
        <v>19</v>
      </c>
      <c r="H9" s="1567"/>
      <c r="I9" s="1567">
        <v>19</v>
      </c>
      <c r="J9" s="1567"/>
      <c r="K9" s="1567">
        <v>2</v>
      </c>
      <c r="L9" s="1567"/>
      <c r="M9" s="1567">
        <v>1346</v>
      </c>
      <c r="N9" s="1567"/>
      <c r="O9" s="1567">
        <v>18</v>
      </c>
      <c r="P9" s="1567"/>
      <c r="Q9" s="1567">
        <v>17</v>
      </c>
      <c r="R9" s="1567"/>
      <c r="S9" s="1567" t="s">
        <v>15</v>
      </c>
      <c r="T9" s="1567"/>
      <c r="U9" s="1567">
        <v>1285</v>
      </c>
      <c r="V9" s="1567"/>
      <c r="W9" s="1567">
        <v>14</v>
      </c>
      <c r="X9" s="1567"/>
      <c r="Y9" s="1567">
        <v>14</v>
      </c>
      <c r="Z9" s="1567"/>
      <c r="AA9" s="1567">
        <v>2</v>
      </c>
      <c r="AB9" s="1567"/>
    </row>
    <row r="10" spans="1:40" ht="21" customHeight="1">
      <c r="B10" s="1278" t="s">
        <v>2111</v>
      </c>
      <c r="C10" s="1278"/>
      <c r="D10" s="1278"/>
      <c r="E10" s="1576">
        <v>3885</v>
      </c>
      <c r="F10" s="1567"/>
      <c r="G10" s="1568"/>
      <c r="H10" s="1568"/>
      <c r="I10" s="1568"/>
      <c r="J10" s="1568"/>
      <c r="K10" s="1568"/>
      <c r="L10" s="1568"/>
      <c r="M10" s="1576">
        <v>4123</v>
      </c>
      <c r="N10" s="1567"/>
      <c r="O10" s="1568"/>
      <c r="P10" s="1568"/>
      <c r="Q10" s="1568"/>
      <c r="R10" s="1568"/>
      <c r="S10" s="1568"/>
      <c r="T10" s="1568"/>
      <c r="U10" s="1576">
        <v>4451</v>
      </c>
      <c r="V10" s="1567"/>
      <c r="W10" s="1568"/>
      <c r="X10" s="1568"/>
      <c r="Y10" s="1568"/>
      <c r="Z10" s="1568"/>
      <c r="AA10" s="1568"/>
      <c r="AB10" s="1568"/>
    </row>
    <row r="11" spans="1:40" ht="21" customHeight="1">
      <c r="B11" s="1278" t="s">
        <v>17</v>
      </c>
      <c r="C11" s="1278"/>
      <c r="D11" s="1278"/>
      <c r="E11" s="1576">
        <v>2321</v>
      </c>
      <c r="F11" s="1567"/>
      <c r="G11" s="1568"/>
      <c r="H11" s="1568"/>
      <c r="I11" s="1568"/>
      <c r="J11" s="1568"/>
      <c r="K11" s="1568"/>
      <c r="L11" s="1568"/>
      <c r="M11" s="1576">
        <v>2461</v>
      </c>
      <c r="N11" s="1567"/>
      <c r="O11" s="1568"/>
      <c r="P11" s="1568"/>
      <c r="Q11" s="1568"/>
      <c r="R11" s="1568"/>
      <c r="S11" s="1568"/>
      <c r="T11" s="1568"/>
      <c r="U11" s="1576">
        <v>2484</v>
      </c>
      <c r="V11" s="1567"/>
      <c r="W11" s="1568"/>
      <c r="X11" s="1568"/>
      <c r="Y11" s="1568"/>
      <c r="Z11" s="1568"/>
      <c r="AA11" s="1568"/>
      <c r="AB11" s="1568"/>
    </row>
    <row r="12" spans="1:40" ht="21" customHeight="1">
      <c r="B12" s="1278" t="s">
        <v>18</v>
      </c>
      <c r="C12" s="1278"/>
      <c r="D12" s="1278"/>
      <c r="E12" s="1576">
        <v>45</v>
      </c>
      <c r="F12" s="1567"/>
      <c r="G12" s="1568"/>
      <c r="H12" s="1568"/>
      <c r="I12" s="1568"/>
      <c r="J12" s="1568"/>
      <c r="K12" s="1568"/>
      <c r="L12" s="1568"/>
      <c r="M12" s="1576">
        <v>37</v>
      </c>
      <c r="N12" s="1567"/>
      <c r="O12" s="1568"/>
      <c r="P12" s="1568"/>
      <c r="Q12" s="1568"/>
      <c r="R12" s="1568"/>
      <c r="S12" s="1568"/>
      <c r="T12" s="1568"/>
      <c r="U12" s="1576">
        <v>50</v>
      </c>
      <c r="V12" s="1567"/>
      <c r="W12" s="1568"/>
      <c r="X12" s="1568"/>
      <c r="Y12" s="1568"/>
      <c r="Z12" s="1568"/>
      <c r="AA12" s="1568"/>
      <c r="AB12" s="1568"/>
      <c r="AC12" s="59"/>
      <c r="AD12" s="59"/>
      <c r="AE12" s="59"/>
      <c r="AF12" s="59"/>
      <c r="AG12" s="59"/>
      <c r="AH12" s="59"/>
      <c r="AI12" s="59"/>
      <c r="AJ12" s="59"/>
      <c r="AK12" s="59"/>
      <c r="AL12" s="59"/>
      <c r="AM12" s="59"/>
      <c r="AN12" s="59"/>
    </row>
    <row r="13" spans="1:40" ht="47.25" customHeight="1">
      <c r="B13" s="55"/>
      <c r="C13" s="55"/>
      <c r="D13" s="55"/>
      <c r="E13" s="187"/>
      <c r="F13" s="275"/>
      <c r="G13" s="275"/>
      <c r="H13" s="275"/>
      <c r="I13" s="275"/>
      <c r="J13" s="275"/>
      <c r="K13" s="275"/>
      <c r="L13" s="275"/>
      <c r="M13" s="275"/>
      <c r="N13" s="275"/>
      <c r="O13" s="275"/>
      <c r="P13" s="275"/>
      <c r="Q13" s="275"/>
      <c r="R13" s="275"/>
      <c r="T13" s="275"/>
      <c r="U13" s="275"/>
      <c r="V13" s="276"/>
      <c r="W13" s="276"/>
    </row>
    <row r="14" spans="1:40" s="427" customFormat="1" ht="26.25" customHeight="1">
      <c r="A14" s="425" t="s">
        <v>622</v>
      </c>
      <c r="B14" s="429"/>
      <c r="C14" s="429"/>
      <c r="D14" s="429"/>
      <c r="E14" s="429"/>
      <c r="F14" s="429"/>
      <c r="G14" s="429"/>
      <c r="H14" s="429"/>
      <c r="I14" s="429"/>
      <c r="J14" s="429"/>
      <c r="K14" s="429"/>
      <c r="L14" s="429"/>
      <c r="M14" s="429"/>
      <c r="N14" s="429"/>
      <c r="O14" s="429"/>
      <c r="P14" s="429"/>
      <c r="Q14" s="429"/>
      <c r="R14" s="429"/>
      <c r="S14" s="429"/>
      <c r="T14" s="429"/>
      <c r="U14" s="429"/>
      <c r="V14" s="429"/>
      <c r="W14" s="429"/>
      <c r="X14" s="428"/>
      <c r="Y14" s="428"/>
      <c r="Z14" s="428"/>
      <c r="AA14" s="428"/>
      <c r="AB14" s="428"/>
      <c r="AC14" s="428"/>
      <c r="AD14" s="428"/>
      <c r="AE14" s="428"/>
      <c r="AF14" s="428"/>
      <c r="AG14" s="428"/>
      <c r="AH14" s="428"/>
      <c r="AI14" s="428"/>
    </row>
    <row r="15" spans="1:40" ht="15.95" customHeight="1">
      <c r="B15" s="187"/>
      <c r="C15" s="187"/>
      <c r="D15" s="187"/>
      <c r="E15" s="187"/>
      <c r="F15" s="187"/>
      <c r="G15" s="187"/>
      <c r="H15" s="187"/>
      <c r="I15" s="187"/>
      <c r="J15" s="187"/>
      <c r="K15" s="187"/>
      <c r="L15" s="187"/>
      <c r="M15" s="187"/>
      <c r="N15" s="187"/>
      <c r="O15" s="187"/>
      <c r="P15" s="1190" t="s">
        <v>623</v>
      </c>
      <c r="Q15" s="1190"/>
      <c r="R15" s="1190"/>
      <c r="S15" s="1190"/>
      <c r="T15" s="1190"/>
      <c r="U15" s="1190"/>
      <c r="V15" s="1190"/>
      <c r="W15" s="187"/>
    </row>
    <row r="16" spans="1:40" ht="15.95" customHeight="1">
      <c r="B16" s="1278" t="s">
        <v>7</v>
      </c>
      <c r="C16" s="1278"/>
      <c r="D16" s="1278"/>
      <c r="E16" s="1107" t="s">
        <v>624</v>
      </c>
      <c r="F16" s="1107"/>
      <c r="G16" s="1107"/>
      <c r="H16" s="1107" t="s">
        <v>625</v>
      </c>
      <c r="I16" s="1278"/>
      <c r="J16" s="1278"/>
      <c r="K16" s="1107" t="s">
        <v>626</v>
      </c>
      <c r="L16" s="1278"/>
      <c r="M16" s="1278"/>
      <c r="N16" s="1278" t="s">
        <v>627</v>
      </c>
      <c r="O16" s="1278"/>
      <c r="P16" s="1278"/>
      <c r="Q16" s="1278"/>
      <c r="R16" s="1278"/>
      <c r="S16" s="1278"/>
      <c r="T16" s="1278"/>
      <c r="U16" s="1278"/>
      <c r="V16" s="1278"/>
      <c r="W16" s="187"/>
    </row>
    <row r="17" spans="1:35" ht="23.25" customHeight="1">
      <c r="B17" s="1278"/>
      <c r="C17" s="1278"/>
      <c r="D17" s="1278"/>
      <c r="E17" s="1107"/>
      <c r="F17" s="1107"/>
      <c r="G17" s="1107"/>
      <c r="H17" s="1278"/>
      <c r="I17" s="1278"/>
      <c r="J17" s="1278"/>
      <c r="K17" s="1278"/>
      <c r="L17" s="1278"/>
      <c r="M17" s="1278"/>
      <c r="N17" s="1107" t="s">
        <v>628</v>
      </c>
      <c r="O17" s="1278"/>
      <c r="P17" s="1278"/>
      <c r="Q17" s="1107" t="s">
        <v>629</v>
      </c>
      <c r="R17" s="1278"/>
      <c r="S17" s="1278"/>
      <c r="T17" s="1107" t="s">
        <v>630</v>
      </c>
      <c r="U17" s="1278"/>
      <c r="V17" s="1278"/>
      <c r="W17" s="187"/>
    </row>
    <row r="18" spans="1:35" ht="21" customHeight="1">
      <c r="B18" s="1278" t="s">
        <v>499</v>
      </c>
      <c r="C18" s="1278"/>
      <c r="D18" s="1278"/>
      <c r="E18" s="1481">
        <v>50500</v>
      </c>
      <c r="F18" s="1481"/>
      <c r="G18" s="1481"/>
      <c r="H18" s="1481">
        <v>14146</v>
      </c>
      <c r="I18" s="1481"/>
      <c r="J18" s="1481"/>
      <c r="K18" s="1481">
        <v>9458</v>
      </c>
      <c r="L18" s="1481"/>
      <c r="M18" s="1481"/>
      <c r="N18" s="1481">
        <v>11299</v>
      </c>
      <c r="O18" s="1481"/>
      <c r="P18" s="1481"/>
      <c r="Q18" s="1481">
        <v>2867</v>
      </c>
      <c r="R18" s="1481"/>
      <c r="S18" s="1481"/>
      <c r="T18" s="1481">
        <v>1793</v>
      </c>
      <c r="U18" s="1481"/>
      <c r="V18" s="1481"/>
      <c r="W18" s="187"/>
    </row>
    <row r="19" spans="1:35" ht="21" customHeight="1">
      <c r="B19" s="1278" t="s">
        <v>1083</v>
      </c>
      <c r="C19" s="1278"/>
      <c r="D19" s="1278"/>
      <c r="E19" s="1481">
        <v>50642</v>
      </c>
      <c r="F19" s="1481"/>
      <c r="G19" s="1481"/>
      <c r="H19" s="1481">
        <v>13362</v>
      </c>
      <c r="I19" s="1481"/>
      <c r="J19" s="1481"/>
      <c r="K19" s="1481">
        <v>9288</v>
      </c>
      <c r="L19" s="1481"/>
      <c r="M19" s="1481"/>
      <c r="N19" s="1481">
        <v>11147</v>
      </c>
      <c r="O19" s="1481"/>
      <c r="P19" s="1481"/>
      <c r="Q19" s="1481">
        <v>2299</v>
      </c>
      <c r="R19" s="1481"/>
      <c r="S19" s="1481"/>
      <c r="T19" s="1481">
        <v>1719</v>
      </c>
      <c r="U19" s="1481"/>
      <c r="V19" s="1481"/>
      <c r="W19" s="187"/>
    </row>
    <row r="20" spans="1:35" ht="21" customHeight="1">
      <c r="B20" s="1278" t="s">
        <v>562</v>
      </c>
      <c r="C20" s="1278"/>
      <c r="D20" s="1278"/>
      <c r="E20" s="1481">
        <v>50821</v>
      </c>
      <c r="F20" s="1481"/>
      <c r="G20" s="1481"/>
      <c r="H20" s="1481">
        <v>13906</v>
      </c>
      <c r="I20" s="1481"/>
      <c r="J20" s="1481"/>
      <c r="K20" s="1481">
        <v>9437</v>
      </c>
      <c r="L20" s="1481"/>
      <c r="M20" s="1481"/>
      <c r="N20" s="1481">
        <v>11778</v>
      </c>
      <c r="O20" s="1481"/>
      <c r="P20" s="1481"/>
      <c r="Q20" s="1481">
        <v>2354</v>
      </c>
      <c r="R20" s="1481"/>
      <c r="S20" s="1481"/>
      <c r="T20" s="1481">
        <v>1715</v>
      </c>
      <c r="U20" s="1481"/>
      <c r="V20" s="1481"/>
      <c r="W20" s="242"/>
    </row>
    <row r="21" spans="1:35" ht="21" customHeight="1">
      <c r="B21" s="1278" t="s">
        <v>911</v>
      </c>
      <c r="C21" s="1278"/>
      <c r="D21" s="1278"/>
      <c r="E21" s="1481">
        <v>50794</v>
      </c>
      <c r="F21" s="1481"/>
      <c r="G21" s="1481"/>
      <c r="H21" s="1481">
        <v>13882</v>
      </c>
      <c r="I21" s="1481"/>
      <c r="J21" s="1481"/>
      <c r="K21" s="1481">
        <v>9202</v>
      </c>
      <c r="L21" s="1481"/>
      <c r="M21" s="1481"/>
      <c r="N21" s="1481">
        <v>11467</v>
      </c>
      <c r="O21" s="1481"/>
      <c r="P21" s="1481"/>
      <c r="Q21" s="1481">
        <v>2668</v>
      </c>
      <c r="R21" s="1481"/>
      <c r="S21" s="1481"/>
      <c r="T21" s="1481">
        <v>1598</v>
      </c>
      <c r="U21" s="1481"/>
      <c r="V21" s="1481"/>
      <c r="W21" s="187"/>
    </row>
    <row r="22" spans="1:35" ht="21" customHeight="1">
      <c r="B22" s="1278" t="s">
        <v>2327</v>
      </c>
      <c r="C22" s="1278"/>
      <c r="D22" s="1278"/>
      <c r="E22" s="1481">
        <v>50733</v>
      </c>
      <c r="F22" s="1481"/>
      <c r="G22" s="1481"/>
      <c r="H22" s="1481">
        <v>13530</v>
      </c>
      <c r="I22" s="1481"/>
      <c r="J22" s="1481"/>
      <c r="K22" s="1481">
        <v>9178</v>
      </c>
      <c r="L22" s="1481"/>
      <c r="M22" s="1481"/>
      <c r="N22" s="1481">
        <v>11419</v>
      </c>
      <c r="O22" s="1481"/>
      <c r="P22" s="1481"/>
      <c r="Q22" s="1481">
        <v>2537</v>
      </c>
      <c r="R22" s="1481"/>
      <c r="S22" s="1481"/>
      <c r="T22" s="1481">
        <v>1595</v>
      </c>
      <c r="U22" s="1481"/>
      <c r="V22" s="1481"/>
      <c r="W22" s="187"/>
    </row>
    <row r="23" spans="1:35" ht="15.95" customHeight="1">
      <c r="B23" s="96" t="s">
        <v>631</v>
      </c>
      <c r="C23" s="96"/>
      <c r="D23" s="187"/>
      <c r="E23" s="187"/>
      <c r="F23" s="187"/>
      <c r="G23" s="187"/>
      <c r="H23" s="187"/>
      <c r="I23" s="187"/>
      <c r="J23" s="187"/>
      <c r="K23" s="187"/>
      <c r="L23" s="187"/>
      <c r="M23" s="187"/>
      <c r="N23" s="187"/>
      <c r="O23" s="187"/>
      <c r="P23" s="187"/>
      <c r="Q23" s="187"/>
      <c r="R23" s="187"/>
      <c r="S23" s="187"/>
      <c r="T23" s="187"/>
      <c r="U23" s="187"/>
      <c r="V23" s="187"/>
      <c r="W23" s="187"/>
    </row>
    <row r="24" spans="1:35" ht="15.95" customHeight="1">
      <c r="B24" s="55"/>
      <c r="C24" s="1570"/>
      <c r="D24" s="1571"/>
      <c r="E24" s="1571"/>
      <c r="F24" s="1571"/>
      <c r="G24" s="1571"/>
      <c r="H24" s="1571"/>
      <c r="I24" s="1571"/>
      <c r="J24" s="1571"/>
      <c r="K24" s="1571"/>
      <c r="L24" s="1571"/>
      <c r="M24" s="1571"/>
      <c r="N24" s="1571"/>
      <c r="O24" s="55"/>
      <c r="P24" s="55"/>
      <c r="Q24" s="55"/>
      <c r="R24" s="55"/>
      <c r="S24" s="55"/>
      <c r="T24" s="55"/>
      <c r="U24" s="55"/>
      <c r="V24" s="55"/>
      <c r="W24" s="187"/>
      <c r="AE24" s="235"/>
    </row>
    <row r="25" spans="1:35" ht="18.75" customHeight="1">
      <c r="B25" s="32"/>
      <c r="C25" s="32"/>
      <c r="D25" s="32"/>
      <c r="E25" s="184"/>
      <c r="F25" s="184"/>
      <c r="G25" s="184"/>
      <c r="H25" s="184"/>
      <c r="I25" s="184"/>
      <c r="J25" s="184"/>
      <c r="K25" s="184"/>
      <c r="L25" s="184"/>
      <c r="M25" s="184"/>
      <c r="N25" s="184"/>
      <c r="O25" s="184"/>
      <c r="P25" s="184"/>
      <c r="Q25" s="184"/>
      <c r="R25" s="184"/>
      <c r="S25" s="184"/>
      <c r="T25" s="184"/>
      <c r="U25" s="184"/>
      <c r="V25" s="184"/>
      <c r="W25" s="187"/>
    </row>
    <row r="26" spans="1:35" ht="18.75" customHeight="1">
      <c r="B26" s="32"/>
      <c r="C26" s="32"/>
      <c r="D26" s="32"/>
      <c r="E26" s="184"/>
      <c r="F26" s="184"/>
      <c r="G26" s="184"/>
      <c r="H26" s="184"/>
      <c r="I26" s="184"/>
      <c r="J26" s="184"/>
      <c r="K26" s="184"/>
      <c r="L26" s="184"/>
      <c r="M26" s="184"/>
      <c r="N26" s="184"/>
      <c r="O26" s="184"/>
      <c r="P26" s="184"/>
      <c r="Q26" s="184"/>
      <c r="R26" s="184"/>
      <c r="S26" s="184"/>
      <c r="T26" s="184"/>
      <c r="U26" s="184"/>
      <c r="V26" s="184"/>
      <c r="W26" s="187"/>
    </row>
    <row r="27" spans="1:35" s="427" customFormat="1" ht="26.25" customHeight="1">
      <c r="A27" s="425" t="s">
        <v>632</v>
      </c>
      <c r="B27" s="429"/>
      <c r="C27" s="429"/>
      <c r="D27" s="429"/>
      <c r="E27" s="429"/>
      <c r="F27" s="429"/>
      <c r="G27" s="429"/>
      <c r="H27" s="429"/>
      <c r="I27" s="429"/>
      <c r="J27" s="429"/>
      <c r="K27" s="429"/>
      <c r="L27" s="429"/>
      <c r="M27" s="429"/>
      <c r="N27" s="429"/>
      <c r="O27" s="429"/>
      <c r="P27" s="429"/>
      <c r="Q27" s="429"/>
      <c r="R27" s="429"/>
      <c r="S27" s="429"/>
      <c r="T27" s="429"/>
      <c r="U27" s="429"/>
      <c r="V27" s="429"/>
      <c r="W27" s="429"/>
      <c r="X27" s="428"/>
      <c r="Y27" s="428"/>
      <c r="Z27" s="428"/>
      <c r="AA27" s="428"/>
      <c r="AB27" s="428"/>
      <c r="AC27" s="428"/>
      <c r="AD27" s="428"/>
      <c r="AE27" s="428"/>
      <c r="AF27" s="428"/>
      <c r="AG27" s="428"/>
      <c r="AH27" s="428"/>
      <c r="AI27" s="428"/>
    </row>
    <row r="28" spans="1:35" ht="15.95" customHeight="1">
      <c r="P28" s="943" t="s">
        <v>633</v>
      </c>
      <c r="Q28" s="943"/>
      <c r="R28" s="943"/>
      <c r="S28" s="943"/>
    </row>
    <row r="29" spans="1:35" ht="15.95" customHeight="1">
      <c r="B29" s="900" t="s">
        <v>482</v>
      </c>
      <c r="C29" s="900"/>
      <c r="D29" s="900"/>
      <c r="E29" s="1169" t="s">
        <v>634</v>
      </c>
      <c r="F29" s="900"/>
      <c r="G29" s="900"/>
      <c r="H29" s="900"/>
      <c r="I29" s="900"/>
      <c r="J29" s="1169" t="s">
        <v>635</v>
      </c>
      <c r="K29" s="900"/>
      <c r="L29" s="900"/>
      <c r="M29" s="900"/>
      <c r="N29" s="900"/>
      <c r="O29" s="1169" t="s">
        <v>2189</v>
      </c>
      <c r="P29" s="900"/>
      <c r="Q29" s="900"/>
      <c r="R29" s="900"/>
      <c r="S29" s="900"/>
    </row>
    <row r="30" spans="1:35" ht="15.95" customHeight="1">
      <c r="B30" s="900"/>
      <c r="C30" s="900"/>
      <c r="D30" s="900"/>
      <c r="E30" s="900"/>
      <c r="F30" s="900"/>
      <c r="G30" s="900"/>
      <c r="H30" s="900"/>
      <c r="I30" s="900"/>
      <c r="J30" s="900"/>
      <c r="K30" s="900"/>
      <c r="L30" s="900"/>
      <c r="M30" s="900"/>
      <c r="N30" s="900"/>
      <c r="O30" s="900"/>
      <c r="P30" s="900"/>
      <c r="Q30" s="900"/>
      <c r="R30" s="900"/>
      <c r="S30" s="900"/>
    </row>
    <row r="31" spans="1:35" ht="21" customHeight="1">
      <c r="B31" s="900" t="s">
        <v>499</v>
      </c>
      <c r="C31" s="900"/>
      <c r="D31" s="900"/>
      <c r="E31" s="1178">
        <v>4736</v>
      </c>
      <c r="F31" s="1178"/>
      <c r="G31" s="1178"/>
      <c r="H31" s="1178"/>
      <c r="I31" s="1178"/>
      <c r="J31" s="1575">
        <v>4069</v>
      </c>
      <c r="K31" s="1575"/>
      <c r="L31" s="1575"/>
      <c r="M31" s="1575"/>
      <c r="N31" s="1575"/>
      <c r="O31" s="1575">
        <v>4069</v>
      </c>
      <c r="P31" s="1575"/>
      <c r="Q31" s="1575"/>
      <c r="R31" s="1575"/>
      <c r="S31" s="1575"/>
    </row>
    <row r="32" spans="1:35" ht="21" customHeight="1">
      <c r="B32" s="900" t="s">
        <v>1083</v>
      </c>
      <c r="C32" s="900"/>
      <c r="D32" s="900"/>
      <c r="E32" s="1178">
        <v>4686</v>
      </c>
      <c r="F32" s="1178"/>
      <c r="G32" s="1178"/>
      <c r="H32" s="1178"/>
      <c r="I32" s="1178"/>
      <c r="J32" s="1575">
        <v>4071.9</v>
      </c>
      <c r="K32" s="1575"/>
      <c r="L32" s="1575"/>
      <c r="M32" s="1575"/>
      <c r="N32" s="1575"/>
      <c r="O32" s="1575">
        <v>4071.9</v>
      </c>
      <c r="P32" s="1575"/>
      <c r="Q32" s="1575"/>
      <c r="R32" s="1575"/>
      <c r="S32" s="1575"/>
    </row>
    <row r="33" spans="2:19" ht="21" customHeight="1">
      <c r="B33" s="900" t="s">
        <v>562</v>
      </c>
      <c r="C33" s="900"/>
      <c r="D33" s="900"/>
      <c r="E33" s="1390">
        <v>4715</v>
      </c>
      <c r="F33" s="1390"/>
      <c r="G33" s="1390"/>
      <c r="H33" s="1390"/>
      <c r="I33" s="1390"/>
      <c r="J33" s="1569">
        <v>3779.1</v>
      </c>
      <c r="K33" s="1569"/>
      <c r="L33" s="1569"/>
      <c r="M33" s="1569"/>
      <c r="N33" s="1569"/>
      <c r="O33" s="1569">
        <v>3779.1</v>
      </c>
      <c r="P33" s="1569"/>
      <c r="Q33" s="1569"/>
      <c r="R33" s="1569"/>
      <c r="S33" s="1569"/>
    </row>
    <row r="34" spans="2:19" ht="21" customHeight="1">
      <c r="B34" s="900" t="s">
        <v>911</v>
      </c>
      <c r="C34" s="900"/>
      <c r="D34" s="900"/>
      <c r="E34" s="1390">
        <v>4497</v>
      </c>
      <c r="F34" s="1390"/>
      <c r="G34" s="1390"/>
      <c r="H34" s="1390"/>
      <c r="I34" s="1390"/>
      <c r="J34" s="1569">
        <v>3610.3</v>
      </c>
      <c r="K34" s="1569"/>
      <c r="L34" s="1569"/>
      <c r="M34" s="1569"/>
      <c r="N34" s="1569"/>
      <c r="O34" s="1569">
        <v>3610.3</v>
      </c>
      <c r="P34" s="1569"/>
      <c r="Q34" s="1569"/>
      <c r="R34" s="1569"/>
      <c r="S34" s="1569"/>
    </row>
    <row r="35" spans="2:19" ht="21" customHeight="1">
      <c r="B35" s="900" t="s">
        <v>2327</v>
      </c>
      <c r="C35" s="900"/>
      <c r="D35" s="900"/>
      <c r="E35" s="1390">
        <v>4371</v>
      </c>
      <c r="F35" s="1390"/>
      <c r="G35" s="1390"/>
      <c r="H35" s="1390"/>
      <c r="I35" s="1390"/>
      <c r="J35" s="1569">
        <v>3695.6</v>
      </c>
      <c r="K35" s="1569"/>
      <c r="L35" s="1569"/>
      <c r="M35" s="1569"/>
      <c r="N35" s="1569"/>
      <c r="O35" s="1569">
        <v>3695.6</v>
      </c>
      <c r="P35" s="1569"/>
      <c r="Q35" s="1569"/>
      <c r="R35" s="1569"/>
      <c r="S35" s="1569"/>
    </row>
    <row r="36" spans="2:19" ht="15.95" customHeight="1">
      <c r="B36" s="1126" t="s">
        <v>495</v>
      </c>
      <c r="C36" s="1126"/>
      <c r="D36" s="39" t="s">
        <v>300</v>
      </c>
      <c r="K36" s="32"/>
      <c r="L36" s="32"/>
      <c r="M36" s="32"/>
      <c r="N36" s="32"/>
      <c r="O36" s="32"/>
      <c r="P36" s="32"/>
      <c r="Q36" s="32"/>
      <c r="R36" s="32"/>
      <c r="S36" s="32"/>
    </row>
    <row r="37" spans="2:19" ht="15.95" customHeight="1">
      <c r="C37" s="39"/>
      <c r="D37" s="39" t="s">
        <v>301</v>
      </c>
      <c r="K37" s="32"/>
      <c r="L37" s="32"/>
      <c r="M37" s="32"/>
      <c r="N37" s="32"/>
      <c r="O37" s="32"/>
      <c r="P37" s="32"/>
      <c r="Q37" s="32"/>
      <c r="R37" s="32"/>
      <c r="S37" s="32"/>
    </row>
    <row r="38" spans="2:19" ht="18.75" customHeight="1">
      <c r="B38" s="32"/>
      <c r="E38" s="21"/>
      <c r="F38" s="21"/>
      <c r="G38" s="21"/>
      <c r="H38" s="21"/>
      <c r="I38" s="21"/>
      <c r="J38" s="21"/>
      <c r="K38" s="21"/>
      <c r="L38" s="21"/>
      <c r="M38" s="279"/>
      <c r="N38" s="279"/>
      <c r="O38" s="279"/>
      <c r="P38" s="279"/>
      <c r="Q38" s="279"/>
      <c r="R38" s="279"/>
      <c r="S38" s="279"/>
    </row>
  </sheetData>
  <mergeCells count="193">
    <mergeCell ref="B22:D22"/>
    <mergeCell ref="E22:G22"/>
    <mergeCell ref="H22:J22"/>
    <mergeCell ref="W9:X9"/>
    <mergeCell ref="Y9:Z9"/>
    <mergeCell ref="AA9:AB9"/>
    <mergeCell ref="W8:X8"/>
    <mergeCell ref="Y8:Z8"/>
    <mergeCell ref="AA10:AB10"/>
    <mergeCell ref="K22:M22"/>
    <mergeCell ref="W11:X11"/>
    <mergeCell ref="Y11:Z11"/>
    <mergeCell ref="AA11:AB11"/>
    <mergeCell ref="W12:X12"/>
    <mergeCell ref="Y12:Z12"/>
    <mergeCell ref="AA12:AB12"/>
    <mergeCell ref="U11:V11"/>
    <mergeCell ref="U12:V12"/>
    <mergeCell ref="N22:P22"/>
    <mergeCell ref="Q22:S22"/>
    <mergeCell ref="T22:V22"/>
    <mergeCell ref="E12:F12"/>
    <mergeCell ref="G12:H12"/>
    <mergeCell ref="I12:J12"/>
    <mergeCell ref="AA7:AB7"/>
    <mergeCell ref="W7:X7"/>
    <mergeCell ref="Y7:Z7"/>
    <mergeCell ref="W5:X5"/>
    <mergeCell ref="U8:V8"/>
    <mergeCell ref="U9:V9"/>
    <mergeCell ref="U10:V10"/>
    <mergeCell ref="Y5:Z5"/>
    <mergeCell ref="W6:X6"/>
    <mergeCell ref="Y6:Z6"/>
    <mergeCell ref="W10:X10"/>
    <mergeCell ref="Y10:Z10"/>
    <mergeCell ref="U6:V6"/>
    <mergeCell ref="U7:V7"/>
    <mergeCell ref="AA8:AB8"/>
    <mergeCell ref="P28:S28"/>
    <mergeCell ref="B34:D34"/>
    <mergeCell ref="E34:I34"/>
    <mergeCell ref="J34:N34"/>
    <mergeCell ref="O34:S34"/>
    <mergeCell ref="O33:S33"/>
    <mergeCell ref="B32:D32"/>
    <mergeCell ref="E32:I32"/>
    <mergeCell ref="J32:N32"/>
    <mergeCell ref="O32:S32"/>
    <mergeCell ref="B29:D30"/>
    <mergeCell ref="E29:I30"/>
    <mergeCell ref="J29:N30"/>
    <mergeCell ref="O29:S30"/>
    <mergeCell ref="B31:D31"/>
    <mergeCell ref="E31:I31"/>
    <mergeCell ref="J31:N31"/>
    <mergeCell ref="O31:S31"/>
    <mergeCell ref="S7:T7"/>
    <mergeCell ref="M8:N8"/>
    <mergeCell ref="O8:P8"/>
    <mergeCell ref="Q8:R8"/>
    <mergeCell ref="S8:T8"/>
    <mergeCell ref="M9:N9"/>
    <mergeCell ref="O9:P9"/>
    <mergeCell ref="Q9:R9"/>
    <mergeCell ref="S9:T9"/>
    <mergeCell ref="M7:N7"/>
    <mergeCell ref="O7:P7"/>
    <mergeCell ref="Q7:R7"/>
    <mergeCell ref="M5:N5"/>
    <mergeCell ref="O5:P5"/>
    <mergeCell ref="Q5:R5"/>
    <mergeCell ref="S5:T5"/>
    <mergeCell ref="AA4:AB4"/>
    <mergeCell ref="U5:V5"/>
    <mergeCell ref="M6:N6"/>
    <mergeCell ref="O6:P6"/>
    <mergeCell ref="Q6:R6"/>
    <mergeCell ref="S6:T6"/>
    <mergeCell ref="AA5:AB5"/>
    <mergeCell ref="AA6:AB6"/>
    <mergeCell ref="X2:AB2"/>
    <mergeCell ref="M3:T3"/>
    <mergeCell ref="M4:N4"/>
    <mergeCell ref="O4:P4"/>
    <mergeCell ref="Q4:R4"/>
    <mergeCell ref="S4:T4"/>
    <mergeCell ref="U3:AB3"/>
    <mergeCell ref="U4:V4"/>
    <mergeCell ref="W4:X4"/>
    <mergeCell ref="Y4:Z4"/>
    <mergeCell ref="B36:C36"/>
    <mergeCell ref="B33:D33"/>
    <mergeCell ref="E33:I33"/>
    <mergeCell ref="J33:N33"/>
    <mergeCell ref="B35:D35"/>
    <mergeCell ref="E35:I35"/>
    <mergeCell ref="J35:N35"/>
    <mergeCell ref="O35:S35"/>
    <mergeCell ref="E16:G17"/>
    <mergeCell ref="B16:D17"/>
    <mergeCell ref="Q17:S17"/>
    <mergeCell ref="N17:P17"/>
    <mergeCell ref="N16:V16"/>
    <mergeCell ref="T17:V17"/>
    <mergeCell ref="K16:M17"/>
    <mergeCell ref="C24:N24"/>
    <mergeCell ref="B18:D18"/>
    <mergeCell ref="K19:M19"/>
    <mergeCell ref="B20:D20"/>
    <mergeCell ref="E20:G20"/>
    <mergeCell ref="B19:D19"/>
    <mergeCell ref="E19:G19"/>
    <mergeCell ref="H19:J19"/>
    <mergeCell ref="E18:G18"/>
    <mergeCell ref="T21:V21"/>
    <mergeCell ref="B12:D12"/>
    <mergeCell ref="K18:M18"/>
    <mergeCell ref="H16:J17"/>
    <mergeCell ref="H20:J20"/>
    <mergeCell ref="K20:M20"/>
    <mergeCell ref="Q20:S20"/>
    <mergeCell ref="N18:P18"/>
    <mergeCell ref="S12:T12"/>
    <mergeCell ref="O12:P12"/>
    <mergeCell ref="Q12:R12"/>
    <mergeCell ref="P15:V15"/>
    <mergeCell ref="T18:V18"/>
    <mergeCell ref="T20:V20"/>
    <mergeCell ref="N19:P19"/>
    <mergeCell ref="Q19:S19"/>
    <mergeCell ref="T19:V19"/>
    <mergeCell ref="K12:L12"/>
    <mergeCell ref="M12:N12"/>
    <mergeCell ref="B11:D11"/>
    <mergeCell ref="B10:D10"/>
    <mergeCell ref="H18:J18"/>
    <mergeCell ref="B21:D21"/>
    <mergeCell ref="E21:G21"/>
    <mergeCell ref="H21:J21"/>
    <mergeCell ref="K21:M21"/>
    <mergeCell ref="N21:P21"/>
    <mergeCell ref="Q21:S21"/>
    <mergeCell ref="E11:F11"/>
    <mergeCell ref="G11:H11"/>
    <mergeCell ref="I11:J11"/>
    <mergeCell ref="E10:F10"/>
    <mergeCell ref="G10:H10"/>
    <mergeCell ref="I10:J10"/>
    <mergeCell ref="K10:L10"/>
    <mergeCell ref="S11:T11"/>
    <mergeCell ref="Q11:R11"/>
    <mergeCell ref="S10:T10"/>
    <mergeCell ref="M10:N10"/>
    <mergeCell ref="O10:P10"/>
    <mergeCell ref="Q10:R10"/>
    <mergeCell ref="O11:P11"/>
    <mergeCell ref="K11:L11"/>
    <mergeCell ref="E3:L3"/>
    <mergeCell ref="E4:F4"/>
    <mergeCell ref="G4:H4"/>
    <mergeCell ref="I4:J4"/>
    <mergeCell ref="K4:L4"/>
    <mergeCell ref="B7:D7"/>
    <mergeCell ref="B2:D2"/>
    <mergeCell ref="B9:D9"/>
    <mergeCell ref="B6:D6"/>
    <mergeCell ref="B8:D8"/>
    <mergeCell ref="B3:D4"/>
    <mergeCell ref="B5:D5"/>
    <mergeCell ref="E7:F7"/>
    <mergeCell ref="G7:H7"/>
    <mergeCell ref="I7:J7"/>
    <mergeCell ref="K7:L7"/>
    <mergeCell ref="E6:F6"/>
    <mergeCell ref="G6:H6"/>
    <mergeCell ref="I6:J6"/>
    <mergeCell ref="K6:L6"/>
    <mergeCell ref="E5:F5"/>
    <mergeCell ref="G5:H5"/>
    <mergeCell ref="I5:J5"/>
    <mergeCell ref="K5:L5"/>
    <mergeCell ref="Q18:S18"/>
    <mergeCell ref="N20:P20"/>
    <mergeCell ref="I8:J8"/>
    <mergeCell ref="K8:L8"/>
    <mergeCell ref="E9:F9"/>
    <mergeCell ref="G9:H9"/>
    <mergeCell ref="I9:J9"/>
    <mergeCell ref="K9:L9"/>
    <mergeCell ref="E8:F8"/>
    <mergeCell ref="G8:H8"/>
    <mergeCell ref="M11:N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３５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6"/>
  <sheetViews>
    <sheetView zoomScaleNormal="100" workbookViewId="0">
      <selection activeCell="Z24" sqref="Z24"/>
    </sheetView>
  </sheetViews>
  <sheetFormatPr defaultRowHeight="14.45" customHeight="1"/>
  <cols>
    <col min="1" max="1" width="1.875" style="280" customWidth="1"/>
    <col min="2" max="2" width="4.5" style="280" customWidth="1"/>
    <col min="3" max="3" width="2.625" style="280" bestFit="1" customWidth="1"/>
    <col min="4" max="4" width="21.5" style="280" customWidth="1"/>
    <col min="5" max="5" width="5.75" style="280" bestFit="1" customWidth="1"/>
    <col min="6" max="10" width="13.5" style="280" customWidth="1"/>
    <col min="11" max="11" width="1.5" style="280" customWidth="1"/>
    <col min="12" max="16384" width="9" style="280"/>
  </cols>
  <sheetData>
    <row r="1" spans="1:29" s="427" customFormat="1" ht="26.25" customHeight="1">
      <c r="A1" s="425" t="s">
        <v>2160</v>
      </c>
      <c r="B1" s="429"/>
      <c r="C1" s="429"/>
      <c r="D1" s="429"/>
      <c r="E1" s="429"/>
      <c r="F1" s="429"/>
      <c r="G1" s="429"/>
      <c r="H1" s="429"/>
      <c r="I1" s="429"/>
      <c r="J1" s="429"/>
      <c r="K1" s="429"/>
      <c r="L1" s="429"/>
      <c r="M1" s="429"/>
      <c r="N1" s="429"/>
      <c r="O1" s="429"/>
      <c r="P1" s="429"/>
      <c r="Q1" s="429"/>
      <c r="R1" s="428"/>
      <c r="S1" s="428"/>
      <c r="T1" s="428"/>
      <c r="U1" s="428"/>
      <c r="V1" s="428"/>
      <c r="W1" s="428"/>
      <c r="X1" s="428"/>
      <c r="Y1" s="428"/>
      <c r="Z1" s="428"/>
      <c r="AA1" s="428"/>
      <c r="AB1" s="428"/>
      <c r="AC1" s="428"/>
    </row>
    <row r="2" spans="1:29" ht="15.95" customHeight="1">
      <c r="A2" s="60"/>
      <c r="B2" s="60"/>
      <c r="C2" s="60"/>
      <c r="D2" s="60"/>
      <c r="E2" s="60"/>
      <c r="F2" s="60"/>
      <c r="G2" s="60"/>
      <c r="H2" s="943" t="s">
        <v>2161</v>
      </c>
      <c r="I2" s="943"/>
      <c r="J2" s="943"/>
      <c r="K2" s="636"/>
    </row>
    <row r="3" spans="1:29" ht="25.5" customHeight="1">
      <c r="A3" s="60"/>
      <c r="B3" s="973" t="s">
        <v>1957</v>
      </c>
      <c r="C3" s="974"/>
      <c r="D3" s="974"/>
      <c r="E3" s="974"/>
      <c r="F3" s="25" t="s">
        <v>499</v>
      </c>
      <c r="G3" s="25" t="s">
        <v>1083</v>
      </c>
      <c r="H3" s="25" t="s">
        <v>562</v>
      </c>
      <c r="I3" s="25" t="s">
        <v>911</v>
      </c>
      <c r="J3" s="25" t="s">
        <v>2327</v>
      </c>
      <c r="K3" s="637"/>
    </row>
    <row r="4" spans="1:29" ht="25.5" customHeight="1">
      <c r="A4" s="60"/>
      <c r="B4" s="1563" t="s">
        <v>1607</v>
      </c>
      <c r="C4" s="1578" t="s">
        <v>2162</v>
      </c>
      <c r="D4" s="1457"/>
      <c r="E4" s="281" t="s">
        <v>2163</v>
      </c>
      <c r="F4" s="634">
        <v>17924</v>
      </c>
      <c r="G4" s="463">
        <v>18135</v>
      </c>
      <c r="H4" s="463">
        <v>18318</v>
      </c>
      <c r="I4" s="463">
        <v>18559</v>
      </c>
      <c r="J4" s="463">
        <v>18830</v>
      </c>
    </row>
    <row r="5" spans="1:29" ht="25.5" customHeight="1">
      <c r="A5" s="60"/>
      <c r="B5" s="1563"/>
      <c r="C5" s="1578" t="s">
        <v>1315</v>
      </c>
      <c r="D5" s="1457"/>
      <c r="E5" s="282" t="s">
        <v>2163</v>
      </c>
      <c r="F5" s="634">
        <v>6256</v>
      </c>
      <c r="G5" s="463">
        <v>6229</v>
      </c>
      <c r="H5" s="463">
        <v>6265</v>
      </c>
      <c r="I5" s="463">
        <v>6401</v>
      </c>
      <c r="J5" s="463">
        <v>6364</v>
      </c>
    </row>
    <row r="6" spans="1:29" ht="25.5" customHeight="1">
      <c r="A6" s="60"/>
      <c r="B6" s="1563"/>
      <c r="C6" s="1578" t="s">
        <v>1316</v>
      </c>
      <c r="D6" s="1457"/>
      <c r="E6" s="282" t="s">
        <v>1808</v>
      </c>
      <c r="F6" s="652">
        <v>34.9</v>
      </c>
      <c r="G6" s="653">
        <v>34.35</v>
      </c>
      <c r="H6" s="653">
        <v>32.200000000000003</v>
      </c>
      <c r="I6" s="653">
        <v>34.49</v>
      </c>
      <c r="J6" s="653">
        <v>33.79</v>
      </c>
    </row>
    <row r="7" spans="1:29" ht="25.5" customHeight="1">
      <c r="A7" s="60"/>
      <c r="B7" s="1563" t="s">
        <v>1317</v>
      </c>
      <c r="C7" s="1578" t="s">
        <v>1318</v>
      </c>
      <c r="D7" s="1457"/>
      <c r="E7" s="282" t="s">
        <v>1319</v>
      </c>
      <c r="F7" s="634">
        <v>50315</v>
      </c>
      <c r="G7" s="463">
        <v>50500</v>
      </c>
      <c r="H7" s="463">
        <v>50642</v>
      </c>
      <c r="I7" s="463">
        <v>50821</v>
      </c>
      <c r="J7" s="463">
        <v>50733</v>
      </c>
    </row>
    <row r="8" spans="1:29" ht="25.5" customHeight="1">
      <c r="A8" s="60"/>
      <c r="B8" s="1563"/>
      <c r="C8" s="1578" t="s">
        <v>1320</v>
      </c>
      <c r="D8" s="1457"/>
      <c r="E8" s="282" t="s">
        <v>1319</v>
      </c>
      <c r="F8" s="634">
        <v>11449</v>
      </c>
      <c r="G8" s="463">
        <v>11380</v>
      </c>
      <c r="H8" s="463">
        <v>11336</v>
      </c>
      <c r="I8" s="463">
        <v>11538</v>
      </c>
      <c r="J8" s="463">
        <v>11409</v>
      </c>
    </row>
    <row r="9" spans="1:29" ht="25.5" customHeight="1">
      <c r="A9" s="60"/>
      <c r="B9" s="1563"/>
      <c r="C9" s="1578" t="s">
        <v>1316</v>
      </c>
      <c r="D9" s="1457"/>
      <c r="E9" s="282" t="s">
        <v>1808</v>
      </c>
      <c r="F9" s="652">
        <v>22.75</v>
      </c>
      <c r="G9" s="653">
        <v>22.53</v>
      </c>
      <c r="H9" s="653">
        <v>22.38</v>
      </c>
      <c r="I9" s="653">
        <v>22.7</v>
      </c>
      <c r="J9" s="653">
        <v>22.48</v>
      </c>
    </row>
    <row r="10" spans="1:29" ht="25.5" customHeight="1">
      <c r="A10" s="60"/>
      <c r="B10" s="1563" t="s">
        <v>1321</v>
      </c>
      <c r="C10" s="1578" t="s">
        <v>1374</v>
      </c>
      <c r="D10" s="1457"/>
      <c r="E10" s="282" t="s">
        <v>1319</v>
      </c>
      <c r="F10" s="634">
        <v>10390</v>
      </c>
      <c r="G10" s="463">
        <v>10306</v>
      </c>
      <c r="H10" s="463">
        <v>10233</v>
      </c>
      <c r="I10" s="852">
        <v>10393</v>
      </c>
      <c r="J10" s="852">
        <v>10309</v>
      </c>
    </row>
    <row r="11" spans="1:29" ht="25.5" customHeight="1">
      <c r="A11" s="60"/>
      <c r="B11" s="1563"/>
      <c r="C11" s="1578" t="s">
        <v>1375</v>
      </c>
      <c r="D11" s="1457"/>
      <c r="E11" s="282" t="s">
        <v>1376</v>
      </c>
      <c r="F11" s="634">
        <v>1059</v>
      </c>
      <c r="G11" s="463">
        <v>1074</v>
      </c>
      <c r="H11" s="463">
        <v>1103</v>
      </c>
      <c r="I11" s="463">
        <v>1145</v>
      </c>
      <c r="J11" s="463">
        <v>994</v>
      </c>
    </row>
    <row r="12" spans="1:29" ht="25.5" customHeight="1">
      <c r="A12" s="60"/>
      <c r="B12" s="1563"/>
      <c r="C12" s="1578" t="s">
        <v>888</v>
      </c>
      <c r="D12" s="1457"/>
      <c r="E12" s="282" t="s">
        <v>1319</v>
      </c>
      <c r="F12" s="633" t="s">
        <v>15</v>
      </c>
      <c r="G12" s="464" t="s">
        <v>15</v>
      </c>
      <c r="H12" s="464" t="s">
        <v>15</v>
      </c>
      <c r="I12" s="464" t="s">
        <v>15</v>
      </c>
      <c r="J12" s="464" t="s">
        <v>15</v>
      </c>
    </row>
    <row r="13" spans="1:29" ht="25.5" customHeight="1">
      <c r="A13" s="60"/>
      <c r="B13" s="1579" t="s">
        <v>1959</v>
      </c>
      <c r="C13" s="1578" t="s">
        <v>274</v>
      </c>
      <c r="D13" s="1457"/>
      <c r="E13" s="282" t="s">
        <v>275</v>
      </c>
      <c r="F13" s="638">
        <v>1068150100</v>
      </c>
      <c r="G13" s="639">
        <v>1217824700</v>
      </c>
      <c r="H13" s="639">
        <v>1217504500</v>
      </c>
      <c r="I13" s="639">
        <v>1209500800</v>
      </c>
      <c r="J13" s="639">
        <v>1204188200</v>
      </c>
    </row>
    <row r="14" spans="1:29" ht="25.5" customHeight="1">
      <c r="A14" s="60"/>
      <c r="B14" s="1580"/>
      <c r="C14" s="1578" t="s">
        <v>276</v>
      </c>
      <c r="D14" s="1457"/>
      <c r="E14" s="282" t="s">
        <v>275</v>
      </c>
      <c r="F14" s="634">
        <v>170740</v>
      </c>
      <c r="G14" s="463">
        <v>195509</v>
      </c>
      <c r="H14" s="463">
        <v>194334</v>
      </c>
      <c r="I14" s="463">
        <v>188954</v>
      </c>
      <c r="J14" s="463">
        <v>189218</v>
      </c>
    </row>
    <row r="15" spans="1:29" ht="25.5" customHeight="1">
      <c r="A15" s="60"/>
      <c r="B15" s="1581"/>
      <c r="C15" s="1578" t="s">
        <v>277</v>
      </c>
      <c r="D15" s="1457"/>
      <c r="E15" s="282" t="s">
        <v>275</v>
      </c>
      <c r="F15" s="634">
        <v>93296</v>
      </c>
      <c r="G15" s="463">
        <v>107014</v>
      </c>
      <c r="H15" s="463">
        <v>107402</v>
      </c>
      <c r="I15" s="463">
        <v>104827</v>
      </c>
      <c r="J15" s="463">
        <v>105547</v>
      </c>
    </row>
    <row r="16" spans="1:29" ht="25.5" customHeight="1">
      <c r="A16" s="60"/>
      <c r="B16" s="1127" t="s">
        <v>1312</v>
      </c>
      <c r="C16" s="1577" t="s">
        <v>279</v>
      </c>
      <c r="D16" s="1457"/>
      <c r="E16" s="281" t="s">
        <v>275</v>
      </c>
      <c r="F16" s="638">
        <v>2755153958</v>
      </c>
      <c r="G16" s="463">
        <v>2852724179</v>
      </c>
      <c r="H16" s="463">
        <v>2932897239</v>
      </c>
      <c r="I16" s="463">
        <v>2951099148</v>
      </c>
      <c r="J16" s="463">
        <v>2945363182</v>
      </c>
    </row>
    <row r="17" spans="1:11" ht="25.5" customHeight="1">
      <c r="A17" s="60"/>
      <c r="B17" s="1128"/>
      <c r="C17" s="1577" t="s">
        <v>280</v>
      </c>
      <c r="D17" s="1457"/>
      <c r="E17" s="281" t="s">
        <v>275</v>
      </c>
      <c r="F17" s="634">
        <v>440402</v>
      </c>
      <c r="G17" s="463">
        <v>457975</v>
      </c>
      <c r="H17" s="463">
        <v>468140</v>
      </c>
      <c r="I17" s="463">
        <v>461037</v>
      </c>
      <c r="J17" s="463">
        <v>462816</v>
      </c>
    </row>
    <row r="18" spans="1:11" ht="25.5" customHeight="1">
      <c r="A18" s="60"/>
      <c r="B18" s="1128"/>
      <c r="C18" s="1577" t="s">
        <v>281</v>
      </c>
      <c r="D18" s="1457"/>
      <c r="E18" s="281" t="s">
        <v>275</v>
      </c>
      <c r="F18" s="634">
        <v>240646</v>
      </c>
      <c r="G18" s="463">
        <v>250679</v>
      </c>
      <c r="H18" s="463">
        <v>258724</v>
      </c>
      <c r="I18" s="463">
        <v>255772</v>
      </c>
      <c r="J18" s="463">
        <v>258161</v>
      </c>
    </row>
    <row r="19" spans="1:11" ht="25.5" customHeight="1">
      <c r="A19" s="60"/>
      <c r="B19" s="1128"/>
      <c r="C19" s="1127" t="s">
        <v>282</v>
      </c>
      <c r="D19" s="250" t="s">
        <v>283</v>
      </c>
      <c r="E19" s="281" t="s">
        <v>275</v>
      </c>
      <c r="F19" s="638">
        <v>2480233734</v>
      </c>
      <c r="G19" s="463">
        <v>2574096062</v>
      </c>
      <c r="H19" s="463">
        <v>2649835481</v>
      </c>
      <c r="I19" s="463">
        <v>2651891473</v>
      </c>
      <c r="J19" s="463">
        <v>2686344248</v>
      </c>
    </row>
    <row r="20" spans="1:11" ht="25.5" customHeight="1">
      <c r="A20" s="60"/>
      <c r="B20" s="1128"/>
      <c r="C20" s="1128"/>
      <c r="D20" s="250" t="s">
        <v>1646</v>
      </c>
      <c r="E20" s="281" t="s">
        <v>275</v>
      </c>
      <c r="F20" s="634">
        <v>274920224</v>
      </c>
      <c r="G20" s="463">
        <v>278628117</v>
      </c>
      <c r="H20" s="463">
        <v>283061758</v>
      </c>
      <c r="I20" s="463">
        <v>299207675</v>
      </c>
      <c r="J20" s="463">
        <v>259018934</v>
      </c>
    </row>
    <row r="21" spans="1:11" ht="25.5" customHeight="1">
      <c r="A21" s="60"/>
      <c r="B21" s="1583" t="s">
        <v>1313</v>
      </c>
      <c r="C21" s="1582" t="s">
        <v>1314</v>
      </c>
      <c r="D21" s="1577"/>
      <c r="E21" s="281" t="s">
        <v>275</v>
      </c>
      <c r="F21" s="634">
        <v>23250000</v>
      </c>
      <c r="G21" s="463">
        <v>24752680</v>
      </c>
      <c r="H21" s="463">
        <v>25947320</v>
      </c>
      <c r="I21" s="463">
        <v>18872890</v>
      </c>
      <c r="J21" s="463">
        <v>17137980</v>
      </c>
    </row>
    <row r="22" spans="1:11" ht="25.5" customHeight="1">
      <c r="A22" s="60"/>
      <c r="B22" s="1584"/>
      <c r="C22" s="1577" t="s">
        <v>1648</v>
      </c>
      <c r="D22" s="1577"/>
      <c r="E22" s="281" t="s">
        <v>275</v>
      </c>
      <c r="F22" s="634">
        <v>3500000</v>
      </c>
      <c r="G22" s="463">
        <v>3100000</v>
      </c>
      <c r="H22" s="463">
        <v>3150000</v>
      </c>
      <c r="I22" s="463">
        <v>3350000</v>
      </c>
      <c r="J22" s="463">
        <v>3300000</v>
      </c>
    </row>
    <row r="23" spans="1:11" s="60" customFormat="1" ht="14.45" customHeight="1">
      <c r="B23" s="60" t="s">
        <v>1729</v>
      </c>
    </row>
    <row r="24" spans="1:11" s="60" customFormat="1" ht="26.25" customHeight="1">
      <c r="A24" s="425" t="s">
        <v>1144</v>
      </c>
      <c r="B24" s="429"/>
      <c r="C24" s="429"/>
      <c r="D24" s="429"/>
      <c r="E24" s="429"/>
      <c r="F24" s="429"/>
      <c r="G24" s="429"/>
      <c r="H24" s="429"/>
      <c r="I24" s="429"/>
      <c r="J24" s="429"/>
      <c r="K24" s="429"/>
    </row>
    <row r="25" spans="1:11" s="60" customFormat="1" ht="14.45" customHeight="1">
      <c r="H25" s="943" t="s">
        <v>2161</v>
      </c>
      <c r="I25" s="943"/>
      <c r="J25" s="943"/>
      <c r="K25" s="636"/>
    </row>
    <row r="26" spans="1:11" s="60" customFormat="1" ht="26.1" customHeight="1">
      <c r="B26" s="973" t="s">
        <v>1957</v>
      </c>
      <c r="C26" s="974"/>
      <c r="D26" s="974"/>
      <c r="E26" s="974"/>
      <c r="F26" s="25" t="s">
        <v>499</v>
      </c>
      <c r="G26" s="25" t="s">
        <v>1083</v>
      </c>
      <c r="H26" s="25" t="s">
        <v>562</v>
      </c>
      <c r="I26" s="25" t="s">
        <v>911</v>
      </c>
      <c r="J26" s="25" t="s">
        <v>2327</v>
      </c>
      <c r="K26" s="668"/>
    </row>
    <row r="27" spans="1:11" s="60" customFormat="1" ht="26.1" customHeight="1">
      <c r="B27" s="1585" t="s">
        <v>1317</v>
      </c>
      <c r="C27" s="1578" t="s">
        <v>1318</v>
      </c>
      <c r="D27" s="1457"/>
      <c r="E27" s="282" t="s">
        <v>1319</v>
      </c>
      <c r="F27" s="463">
        <v>50315</v>
      </c>
      <c r="G27" s="635">
        <v>50500</v>
      </c>
      <c r="H27" s="635">
        <v>50642</v>
      </c>
      <c r="I27" s="635">
        <v>50821</v>
      </c>
      <c r="J27" s="635">
        <v>50794</v>
      </c>
    </row>
    <row r="28" spans="1:11" s="60" customFormat="1" ht="26.1" customHeight="1">
      <c r="B28" s="1585"/>
      <c r="C28" s="1578" t="s">
        <v>1139</v>
      </c>
      <c r="D28" s="1457"/>
      <c r="E28" s="282" t="s">
        <v>1319</v>
      </c>
      <c r="F28" s="463">
        <v>4530</v>
      </c>
      <c r="G28" s="635">
        <v>4655</v>
      </c>
      <c r="H28" s="635">
        <v>4852</v>
      </c>
      <c r="I28" s="635">
        <v>5043</v>
      </c>
      <c r="J28" s="635">
        <v>5159</v>
      </c>
    </row>
    <row r="29" spans="1:11" s="60" customFormat="1" ht="26.1" customHeight="1">
      <c r="B29" s="1585"/>
      <c r="C29" s="1578" t="s">
        <v>1316</v>
      </c>
      <c r="D29" s="1457"/>
      <c r="E29" s="282" t="s">
        <v>1808</v>
      </c>
      <c r="F29" s="654">
        <v>9</v>
      </c>
      <c r="G29" s="655">
        <v>9.2200000000000006</v>
      </c>
      <c r="H29" s="655">
        <v>9.58</v>
      </c>
      <c r="I29" s="655">
        <v>9.92</v>
      </c>
      <c r="J29" s="655">
        <v>10.16</v>
      </c>
    </row>
    <row r="30" spans="1:11" s="60" customFormat="1" ht="26.1" customHeight="1">
      <c r="B30" s="1585" t="s">
        <v>1145</v>
      </c>
      <c r="C30" s="1578" t="s">
        <v>1140</v>
      </c>
      <c r="D30" s="1457"/>
      <c r="E30" s="282" t="s">
        <v>1319</v>
      </c>
      <c r="F30" s="463">
        <v>222</v>
      </c>
      <c r="G30" s="635">
        <v>220</v>
      </c>
      <c r="H30" s="635">
        <v>208</v>
      </c>
      <c r="I30" s="635">
        <v>195</v>
      </c>
      <c r="J30" s="635">
        <v>193</v>
      </c>
    </row>
    <row r="31" spans="1:11" s="60" customFormat="1" ht="26.1" customHeight="1">
      <c r="B31" s="1585"/>
      <c r="C31" s="1578" t="s">
        <v>1141</v>
      </c>
      <c r="D31" s="1457"/>
      <c r="E31" s="282" t="s">
        <v>1376</v>
      </c>
      <c r="F31" s="463">
        <v>4308</v>
      </c>
      <c r="G31" s="635">
        <v>4435</v>
      </c>
      <c r="H31" s="635">
        <v>4644</v>
      </c>
      <c r="I31" s="635">
        <v>4848</v>
      </c>
      <c r="J31" s="635">
        <v>4966</v>
      </c>
    </row>
    <row r="32" spans="1:11" s="60" customFormat="1" ht="26.1" customHeight="1">
      <c r="B32" s="1586" t="s">
        <v>1143</v>
      </c>
      <c r="C32" s="1578" t="s">
        <v>274</v>
      </c>
      <c r="D32" s="1457"/>
      <c r="E32" s="282" t="s">
        <v>275</v>
      </c>
      <c r="F32" s="463">
        <v>261850962</v>
      </c>
      <c r="G32" s="635">
        <v>280402953</v>
      </c>
      <c r="H32" s="635">
        <v>288406674</v>
      </c>
      <c r="I32" s="635">
        <v>329544578</v>
      </c>
      <c r="J32" s="635">
        <v>339493268</v>
      </c>
    </row>
    <row r="33" spans="2:10" s="60" customFormat="1" ht="26.1" customHeight="1">
      <c r="B33" s="1587"/>
      <c r="C33" s="1578" t="s">
        <v>1142</v>
      </c>
      <c r="D33" s="1457"/>
      <c r="E33" s="282" t="s">
        <v>275</v>
      </c>
      <c r="F33" s="463">
        <v>57804</v>
      </c>
      <c r="G33" s="635">
        <v>60237</v>
      </c>
      <c r="H33" s="635">
        <v>59441</v>
      </c>
      <c r="I33" s="635">
        <v>65347</v>
      </c>
      <c r="J33" s="635">
        <v>65806</v>
      </c>
    </row>
    <row r="34" spans="2:10" s="60" customFormat="1" ht="26.1" customHeight="1">
      <c r="B34" s="1533" t="s">
        <v>278</v>
      </c>
      <c r="C34" s="1577" t="s">
        <v>279</v>
      </c>
      <c r="D34" s="1457"/>
      <c r="E34" s="281" t="s">
        <v>275</v>
      </c>
      <c r="F34" s="639">
        <v>3369670304</v>
      </c>
      <c r="G34" s="640">
        <v>3788711715</v>
      </c>
      <c r="H34" s="640">
        <v>3958406101</v>
      </c>
      <c r="I34" s="640">
        <v>4214368814</v>
      </c>
      <c r="J34" s="640">
        <v>4445953177</v>
      </c>
    </row>
    <row r="35" spans="2:10" s="60" customFormat="1" ht="26.1" customHeight="1">
      <c r="B35" s="1588"/>
      <c r="C35" s="1577" t="s">
        <v>281</v>
      </c>
      <c r="D35" s="1457"/>
      <c r="E35" s="281" t="s">
        <v>275</v>
      </c>
      <c r="F35" s="463">
        <v>743857</v>
      </c>
      <c r="G35" s="635">
        <v>813902</v>
      </c>
      <c r="H35" s="635">
        <v>815830</v>
      </c>
      <c r="I35" s="635">
        <v>835687</v>
      </c>
      <c r="J35" s="635">
        <v>861786</v>
      </c>
    </row>
    <row r="36" spans="2:10" ht="26.1" customHeight="1">
      <c r="B36" s="515" t="s">
        <v>1647</v>
      </c>
      <c r="C36" s="1577" t="s">
        <v>1648</v>
      </c>
      <c r="D36" s="1577"/>
      <c r="E36" s="281" t="s">
        <v>275</v>
      </c>
      <c r="F36" s="463">
        <v>14750000</v>
      </c>
      <c r="G36" s="635">
        <v>13600000</v>
      </c>
      <c r="H36" s="635">
        <v>14300000</v>
      </c>
      <c r="I36" s="635">
        <v>14500000</v>
      </c>
      <c r="J36" s="635">
        <v>15500000</v>
      </c>
    </row>
  </sheetData>
  <mergeCells count="42">
    <mergeCell ref="B30:B31"/>
    <mergeCell ref="C30:D30"/>
    <mergeCell ref="C31:D31"/>
    <mergeCell ref="C36:D36"/>
    <mergeCell ref="C33:D33"/>
    <mergeCell ref="B32:B33"/>
    <mergeCell ref="C32:D32"/>
    <mergeCell ref="B34:B35"/>
    <mergeCell ref="C34:D34"/>
    <mergeCell ref="C35:D35"/>
    <mergeCell ref="B21:B22"/>
    <mergeCell ref="C13:D13"/>
    <mergeCell ref="C14:D14"/>
    <mergeCell ref="C15:D15"/>
    <mergeCell ref="C28:D28"/>
    <mergeCell ref="B27:B29"/>
    <mergeCell ref="C27:D27"/>
    <mergeCell ref="C29:D29"/>
    <mergeCell ref="H2:J2"/>
    <mergeCell ref="B3:E3"/>
    <mergeCell ref="C4:D4"/>
    <mergeCell ref="C7:D7"/>
    <mergeCell ref="B26:E26"/>
    <mergeCell ref="H25:J25"/>
    <mergeCell ref="C8:D8"/>
    <mergeCell ref="C9:D9"/>
    <mergeCell ref="C10:D10"/>
    <mergeCell ref="C11:D11"/>
    <mergeCell ref="C19:C20"/>
    <mergeCell ref="B10:B12"/>
    <mergeCell ref="B13:B15"/>
    <mergeCell ref="C21:D21"/>
    <mergeCell ref="C12:D12"/>
    <mergeCell ref="C22:D22"/>
    <mergeCell ref="B16:B20"/>
    <mergeCell ref="C16:D16"/>
    <mergeCell ref="C17:D17"/>
    <mergeCell ref="C18:D18"/>
    <mergeCell ref="C5:D5"/>
    <mergeCell ref="C6:D6"/>
    <mergeCell ref="B7:B9"/>
    <mergeCell ref="B4:B6"/>
  </mergeCells>
  <phoneticPr fontId="2"/>
  <pageMargins left="0.78740157480314965" right="0.78740157480314965" top="0.59055118110236227" bottom="0.59055118110236227" header="0.39370078740157483" footer="0.39370078740157483"/>
  <pageSetup paperSize="9" scale="83"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zoomScaleNormal="100" workbookViewId="0">
      <selection activeCell="Z24" sqref="Z24"/>
    </sheetView>
  </sheetViews>
  <sheetFormatPr defaultRowHeight="14.45" customHeight="1"/>
  <cols>
    <col min="1" max="1" width="1.875" style="280" customWidth="1"/>
    <col min="2" max="2" width="4.625" style="280" customWidth="1"/>
    <col min="3" max="3" width="11.5" style="280" bestFit="1" customWidth="1"/>
    <col min="4" max="19" width="4.625" style="280" customWidth="1"/>
    <col min="20" max="16384" width="9" style="280"/>
  </cols>
  <sheetData>
    <row r="1" spans="1:34" s="427" customFormat="1" ht="26.25" customHeight="1">
      <c r="A1" s="425" t="s">
        <v>944</v>
      </c>
      <c r="B1" s="429"/>
      <c r="C1" s="429"/>
      <c r="D1" s="429"/>
      <c r="E1" s="429"/>
      <c r="F1" s="429"/>
      <c r="G1" s="429"/>
      <c r="H1" s="429"/>
      <c r="I1" s="429"/>
      <c r="J1" s="429"/>
      <c r="K1" s="429"/>
      <c r="L1" s="429"/>
      <c r="M1" s="429"/>
      <c r="N1" s="429"/>
      <c r="O1" s="429"/>
      <c r="P1" s="429"/>
      <c r="Q1" s="429"/>
      <c r="R1" s="429"/>
      <c r="S1" s="429"/>
      <c r="T1" s="429"/>
      <c r="U1" s="429"/>
      <c r="V1" s="429"/>
      <c r="W1" s="428"/>
      <c r="X1" s="428"/>
      <c r="Y1" s="428"/>
      <c r="Z1" s="428"/>
      <c r="AA1" s="428"/>
      <c r="AB1" s="428"/>
      <c r="AC1" s="428"/>
      <c r="AD1" s="428"/>
      <c r="AE1" s="428"/>
      <c r="AF1" s="428"/>
      <c r="AG1" s="428"/>
      <c r="AH1" s="428"/>
    </row>
    <row r="2" spans="1:34" ht="15.95" customHeight="1">
      <c r="A2" s="60"/>
      <c r="B2" s="60"/>
      <c r="C2" s="60"/>
      <c r="D2" s="1330"/>
      <c r="E2" s="1330"/>
      <c r="F2" s="943" t="s">
        <v>2161</v>
      </c>
      <c r="G2" s="943"/>
      <c r="H2" s="943"/>
      <c r="I2" s="943"/>
      <c r="J2" s="943"/>
      <c r="K2" s="943"/>
      <c r="L2" s="943"/>
      <c r="M2" s="943"/>
    </row>
    <row r="3" spans="1:34" ht="18.75" customHeight="1">
      <c r="A3" s="60"/>
      <c r="B3" s="973" t="s">
        <v>1957</v>
      </c>
      <c r="C3" s="975"/>
      <c r="D3" s="1278" t="s">
        <v>140</v>
      </c>
      <c r="E3" s="1594"/>
      <c r="F3" s="1278" t="s">
        <v>2044</v>
      </c>
      <c r="G3" s="1594"/>
      <c r="H3" s="1278" t="s">
        <v>561</v>
      </c>
      <c r="I3" s="1594"/>
      <c r="J3" s="1278" t="s">
        <v>2201</v>
      </c>
      <c r="K3" s="1594"/>
      <c r="L3" s="1278" t="s">
        <v>2326</v>
      </c>
      <c r="M3" s="1594"/>
    </row>
    <row r="4" spans="1:34" ht="17.25" customHeight="1">
      <c r="A4" s="60"/>
      <c r="B4" s="1592" t="s">
        <v>1814</v>
      </c>
      <c r="C4" s="247" t="s">
        <v>359</v>
      </c>
      <c r="D4" s="1589">
        <v>6107</v>
      </c>
      <c r="E4" s="1590"/>
      <c r="F4" s="1589">
        <v>6023</v>
      </c>
      <c r="G4" s="1590"/>
      <c r="H4" s="1283">
        <v>6072</v>
      </c>
      <c r="I4" s="1283"/>
      <c r="J4" s="1283">
        <v>5955</v>
      </c>
      <c r="K4" s="1283"/>
      <c r="L4" s="1283">
        <v>5881</v>
      </c>
      <c r="M4" s="1283"/>
    </row>
    <row r="5" spans="1:34" ht="17.25" customHeight="1">
      <c r="A5" s="60"/>
      <c r="B5" s="1592"/>
      <c r="C5" s="247" t="s">
        <v>360</v>
      </c>
      <c r="D5" s="1589">
        <v>139605</v>
      </c>
      <c r="E5" s="1590"/>
      <c r="F5" s="1589">
        <v>148383</v>
      </c>
      <c r="G5" s="1590"/>
      <c r="H5" s="1283">
        <v>150348</v>
      </c>
      <c r="I5" s="1283"/>
      <c r="J5" s="1283">
        <v>148317</v>
      </c>
      <c r="K5" s="1283"/>
      <c r="L5" s="1283">
        <v>148969</v>
      </c>
      <c r="M5" s="1283"/>
    </row>
    <row r="6" spans="1:34" ht="17.25" customHeight="1">
      <c r="A6" s="60"/>
      <c r="B6" s="1592"/>
      <c r="C6" s="247" t="s">
        <v>361</v>
      </c>
      <c r="D6" s="1589">
        <v>322958</v>
      </c>
      <c r="E6" s="1590"/>
      <c r="F6" s="1589">
        <v>327308</v>
      </c>
      <c r="G6" s="1590"/>
      <c r="H6" s="1283">
        <v>319914</v>
      </c>
      <c r="I6" s="1283"/>
      <c r="J6" s="1283">
        <v>330122</v>
      </c>
      <c r="K6" s="1283"/>
      <c r="L6" s="1283">
        <v>328385</v>
      </c>
      <c r="M6" s="1283"/>
    </row>
    <row r="7" spans="1:34" ht="17.25" customHeight="1">
      <c r="A7" s="60"/>
      <c r="B7" s="1592" t="s">
        <v>1651</v>
      </c>
      <c r="C7" s="247" t="s">
        <v>359</v>
      </c>
      <c r="D7" s="1589">
        <v>3389</v>
      </c>
      <c r="E7" s="1590"/>
      <c r="F7" s="1589">
        <v>3432</v>
      </c>
      <c r="G7" s="1590"/>
      <c r="H7" s="1283">
        <v>3419</v>
      </c>
      <c r="I7" s="1283"/>
      <c r="J7" s="1283">
        <v>3391</v>
      </c>
      <c r="K7" s="1283"/>
      <c r="L7" s="1308">
        <v>3268</v>
      </c>
      <c r="M7" s="1308"/>
    </row>
    <row r="8" spans="1:34" ht="17.25" customHeight="1">
      <c r="A8" s="60"/>
      <c r="B8" s="1592"/>
      <c r="C8" s="247" t="s">
        <v>360</v>
      </c>
      <c r="D8" s="1589">
        <v>78823</v>
      </c>
      <c r="E8" s="1590"/>
      <c r="F8" s="1589">
        <v>88431</v>
      </c>
      <c r="G8" s="1590"/>
      <c r="H8" s="1283">
        <v>89110</v>
      </c>
      <c r="I8" s="1283"/>
      <c r="J8" s="1283">
        <v>84464</v>
      </c>
      <c r="K8" s="1283"/>
      <c r="L8" s="1283">
        <v>86091</v>
      </c>
      <c r="M8" s="1283"/>
    </row>
    <row r="9" spans="1:34" ht="17.25" customHeight="1">
      <c r="A9" s="60"/>
      <c r="B9" s="1592"/>
      <c r="C9" s="247" t="s">
        <v>361</v>
      </c>
      <c r="D9" s="1589">
        <v>88329</v>
      </c>
      <c r="E9" s="1590"/>
      <c r="F9" s="1589">
        <v>101044</v>
      </c>
      <c r="G9" s="1590"/>
      <c r="H9" s="1283">
        <v>98108</v>
      </c>
      <c r="I9" s="1283"/>
      <c r="J9" s="1283">
        <v>101759</v>
      </c>
      <c r="K9" s="1283"/>
      <c r="L9" s="1283">
        <v>99792</v>
      </c>
      <c r="M9" s="1283"/>
    </row>
    <row r="10" spans="1:34" s="406" customFormat="1" ht="27.75" customHeight="1">
      <c r="A10" s="403"/>
      <c r="B10" s="404" t="s">
        <v>432</v>
      </c>
      <c r="C10" s="405" t="s">
        <v>433</v>
      </c>
      <c r="D10" s="1589">
        <v>3139</v>
      </c>
      <c r="E10" s="1590"/>
      <c r="F10" s="1589">
        <v>2262</v>
      </c>
      <c r="G10" s="1590"/>
      <c r="H10" s="1283">
        <v>1913</v>
      </c>
      <c r="I10" s="1283"/>
      <c r="J10" s="1283">
        <v>1571</v>
      </c>
      <c r="K10" s="1283"/>
      <c r="L10" s="1283">
        <v>1381</v>
      </c>
      <c r="M10" s="1283"/>
    </row>
    <row r="11" spans="1:34" ht="17.25" customHeight="1">
      <c r="A11" s="60"/>
      <c r="B11" s="1593" t="s">
        <v>912</v>
      </c>
      <c r="C11" s="247" t="s">
        <v>359</v>
      </c>
      <c r="D11" s="1589">
        <v>634</v>
      </c>
      <c r="E11" s="1590"/>
      <c r="F11" s="1589">
        <v>623</v>
      </c>
      <c r="G11" s="1590"/>
      <c r="H11" s="1283">
        <v>656</v>
      </c>
      <c r="I11" s="1283"/>
      <c r="J11" s="1283">
        <v>681</v>
      </c>
      <c r="K11" s="1283"/>
      <c r="L11" s="1283">
        <v>688</v>
      </c>
      <c r="M11" s="1283"/>
    </row>
    <row r="12" spans="1:34" ht="17.25" customHeight="1">
      <c r="A12" s="60"/>
      <c r="B12" s="1593"/>
      <c r="C12" s="247" t="s">
        <v>360</v>
      </c>
      <c r="D12" s="1589">
        <v>15947</v>
      </c>
      <c r="E12" s="1590"/>
      <c r="F12" s="1589">
        <v>16802</v>
      </c>
      <c r="G12" s="1590"/>
      <c r="H12" s="1283">
        <v>17177</v>
      </c>
      <c r="I12" s="1283"/>
      <c r="J12" s="1283">
        <v>18649</v>
      </c>
      <c r="K12" s="1283"/>
      <c r="L12" s="1283">
        <v>18991</v>
      </c>
      <c r="M12" s="1283"/>
    </row>
    <row r="13" spans="1:34" ht="17.25" customHeight="1">
      <c r="A13" s="60"/>
      <c r="B13" s="1593"/>
      <c r="C13" s="247" t="s">
        <v>361</v>
      </c>
      <c r="D13" s="1589">
        <v>99101</v>
      </c>
      <c r="E13" s="1590"/>
      <c r="F13" s="1589">
        <v>98103</v>
      </c>
      <c r="G13" s="1590"/>
      <c r="H13" s="1283">
        <v>92939</v>
      </c>
      <c r="I13" s="1283"/>
      <c r="J13" s="1283">
        <v>101155</v>
      </c>
      <c r="K13" s="1283"/>
      <c r="L13" s="1283">
        <v>103657</v>
      </c>
      <c r="M13" s="1283"/>
    </row>
    <row r="14" spans="1:34" ht="17.25" customHeight="1">
      <c r="A14" s="60"/>
      <c r="B14" s="1592" t="s">
        <v>1652</v>
      </c>
      <c r="C14" s="247" t="s">
        <v>359</v>
      </c>
      <c r="D14" s="1589">
        <v>344</v>
      </c>
      <c r="E14" s="1590"/>
      <c r="F14" s="1589">
        <v>234</v>
      </c>
      <c r="G14" s="1590"/>
      <c r="H14" s="1283">
        <v>176</v>
      </c>
      <c r="I14" s="1283"/>
      <c r="J14" s="1283">
        <v>128</v>
      </c>
      <c r="K14" s="1283"/>
      <c r="L14" s="1283">
        <v>86</v>
      </c>
      <c r="M14" s="1283"/>
    </row>
    <row r="15" spans="1:34" ht="17.25" customHeight="1">
      <c r="A15" s="60"/>
      <c r="B15" s="1592"/>
      <c r="C15" s="247" t="s">
        <v>360</v>
      </c>
      <c r="D15" s="1589">
        <v>7664</v>
      </c>
      <c r="E15" s="1590"/>
      <c r="F15" s="1589">
        <v>6132</v>
      </c>
      <c r="G15" s="1590"/>
      <c r="H15" s="1283">
        <v>4603</v>
      </c>
      <c r="I15" s="1283"/>
      <c r="J15" s="1283">
        <v>3550</v>
      </c>
      <c r="K15" s="1283"/>
      <c r="L15" s="1283">
        <v>2772</v>
      </c>
      <c r="M15" s="1283"/>
    </row>
    <row r="16" spans="1:34" ht="17.25" customHeight="1">
      <c r="A16" s="60"/>
      <c r="B16" s="1592"/>
      <c r="C16" s="247" t="s">
        <v>361</v>
      </c>
      <c r="D16" s="1589">
        <v>27388</v>
      </c>
      <c r="E16" s="1590"/>
      <c r="F16" s="1589">
        <v>21897</v>
      </c>
      <c r="G16" s="1590"/>
      <c r="H16" s="1283">
        <v>16039</v>
      </c>
      <c r="I16" s="1283"/>
      <c r="J16" s="1283">
        <v>10633</v>
      </c>
      <c r="K16" s="1283"/>
      <c r="L16" s="1283">
        <v>8658</v>
      </c>
      <c r="M16" s="1283"/>
    </row>
    <row r="17" spans="1:16" ht="18.75" customHeight="1">
      <c r="A17" s="60"/>
      <c r="B17" s="1591" t="s">
        <v>913</v>
      </c>
      <c r="C17" s="247" t="s">
        <v>359</v>
      </c>
      <c r="D17" s="1589">
        <v>641</v>
      </c>
      <c r="E17" s="1590"/>
      <c r="F17" s="1589">
        <v>644</v>
      </c>
      <c r="G17" s="1590"/>
      <c r="H17" s="1283">
        <v>661</v>
      </c>
      <c r="I17" s="1283"/>
      <c r="J17" s="1283">
        <v>644</v>
      </c>
      <c r="K17" s="1283"/>
      <c r="L17" s="1283">
        <v>637</v>
      </c>
      <c r="M17" s="1283"/>
    </row>
    <row r="18" spans="1:16" ht="18.75" customHeight="1">
      <c r="A18" s="60"/>
      <c r="B18" s="1591"/>
      <c r="C18" s="247" t="s">
        <v>360</v>
      </c>
      <c r="D18" s="1589">
        <v>19593</v>
      </c>
      <c r="E18" s="1590"/>
      <c r="F18" s="1589">
        <v>19906</v>
      </c>
      <c r="G18" s="1590"/>
      <c r="H18" s="1283">
        <v>20873</v>
      </c>
      <c r="I18" s="1283"/>
      <c r="J18" s="1283">
        <v>21630</v>
      </c>
      <c r="K18" s="1283"/>
      <c r="L18" s="1283">
        <v>21651</v>
      </c>
      <c r="M18" s="1283"/>
    </row>
    <row r="19" spans="1:16" ht="18.75" customHeight="1">
      <c r="A19" s="60"/>
      <c r="B19" s="1591"/>
      <c r="C19" s="247" t="s">
        <v>361</v>
      </c>
      <c r="D19" s="1589">
        <v>66329</v>
      </c>
      <c r="E19" s="1590"/>
      <c r="F19" s="1589">
        <v>68558</v>
      </c>
      <c r="G19" s="1590"/>
      <c r="H19" s="1283">
        <v>69876</v>
      </c>
      <c r="I19" s="1283"/>
      <c r="J19" s="1283">
        <v>72795</v>
      </c>
      <c r="K19" s="1283"/>
      <c r="L19" s="1283">
        <v>72664</v>
      </c>
      <c r="M19" s="1283"/>
    </row>
    <row r="20" spans="1:16" ht="17.25" customHeight="1">
      <c r="A20" s="60"/>
      <c r="B20" s="1592" t="s">
        <v>2070</v>
      </c>
      <c r="C20" s="247" t="s">
        <v>359</v>
      </c>
      <c r="D20" s="1589">
        <v>1033</v>
      </c>
      <c r="E20" s="1590"/>
      <c r="F20" s="1589">
        <v>1007</v>
      </c>
      <c r="G20" s="1590"/>
      <c r="H20" s="1283">
        <v>1061</v>
      </c>
      <c r="I20" s="1283"/>
      <c r="J20" s="1283">
        <v>1023</v>
      </c>
      <c r="K20" s="1283"/>
      <c r="L20" s="1283">
        <v>1108</v>
      </c>
      <c r="M20" s="1283"/>
    </row>
    <row r="21" spans="1:16" ht="17.25" customHeight="1">
      <c r="A21" s="60"/>
      <c r="B21" s="1592"/>
      <c r="C21" s="247" t="s">
        <v>360</v>
      </c>
      <c r="D21" s="1589">
        <v>16546</v>
      </c>
      <c r="E21" s="1590"/>
      <c r="F21" s="1589">
        <v>15978</v>
      </c>
      <c r="G21" s="1590"/>
      <c r="H21" s="1283">
        <v>17281</v>
      </c>
      <c r="I21" s="1283"/>
      <c r="J21" s="1283">
        <v>18516</v>
      </c>
      <c r="K21" s="1283"/>
      <c r="L21" s="1283">
        <v>18092</v>
      </c>
      <c r="M21" s="1283"/>
    </row>
    <row r="22" spans="1:16" ht="17.25" customHeight="1">
      <c r="A22" s="60"/>
      <c r="B22" s="1592"/>
      <c r="C22" s="247" t="s">
        <v>361</v>
      </c>
      <c r="D22" s="1589">
        <v>36919</v>
      </c>
      <c r="E22" s="1590"/>
      <c r="F22" s="1589">
        <v>33362</v>
      </c>
      <c r="G22" s="1590"/>
      <c r="H22" s="1283">
        <v>38527</v>
      </c>
      <c r="I22" s="1283"/>
      <c r="J22" s="1283">
        <v>39518</v>
      </c>
      <c r="K22" s="1283"/>
      <c r="L22" s="1283">
        <v>40024</v>
      </c>
      <c r="M22" s="1283"/>
    </row>
    <row r="23" spans="1:16" ht="17.25" customHeight="1">
      <c r="A23" s="60"/>
      <c r="B23" s="1592" t="s">
        <v>2071</v>
      </c>
      <c r="C23" s="247" t="s">
        <v>359</v>
      </c>
      <c r="D23" s="1589">
        <v>61</v>
      </c>
      <c r="E23" s="1590"/>
      <c r="F23" s="1589">
        <v>77</v>
      </c>
      <c r="G23" s="1590"/>
      <c r="H23" s="1283">
        <v>91</v>
      </c>
      <c r="I23" s="1283"/>
      <c r="J23" s="1283">
        <v>78</v>
      </c>
      <c r="K23" s="1283"/>
      <c r="L23" s="1283">
        <v>83</v>
      </c>
      <c r="M23" s="1283"/>
    </row>
    <row r="24" spans="1:16" ht="17.25" customHeight="1">
      <c r="A24" s="60"/>
      <c r="B24" s="1592"/>
      <c r="C24" s="247" t="s">
        <v>360</v>
      </c>
      <c r="D24" s="1589">
        <v>948</v>
      </c>
      <c r="E24" s="1590"/>
      <c r="F24" s="1589">
        <v>941</v>
      </c>
      <c r="G24" s="1590"/>
      <c r="H24" s="1283">
        <v>1142</v>
      </c>
      <c r="I24" s="1283"/>
      <c r="J24" s="1283">
        <v>1303</v>
      </c>
      <c r="K24" s="1283"/>
      <c r="L24" s="1283">
        <v>1132</v>
      </c>
      <c r="M24" s="1283"/>
    </row>
    <row r="25" spans="1:16" ht="17.25" customHeight="1">
      <c r="A25" s="60"/>
      <c r="B25" s="1592"/>
      <c r="C25" s="247" t="s">
        <v>361</v>
      </c>
      <c r="D25" s="1589">
        <v>1439</v>
      </c>
      <c r="E25" s="1590"/>
      <c r="F25" s="1589">
        <v>1507</v>
      </c>
      <c r="G25" s="1590"/>
      <c r="H25" s="1283">
        <v>1970</v>
      </c>
      <c r="I25" s="1283"/>
      <c r="J25" s="1283">
        <v>2123</v>
      </c>
      <c r="K25" s="1283"/>
      <c r="L25" s="1283">
        <v>1558</v>
      </c>
      <c r="M25" s="1283"/>
    </row>
    <row r="26" spans="1:16" ht="17.25" customHeight="1">
      <c r="A26" s="60"/>
      <c r="B26" s="1591" t="s">
        <v>2072</v>
      </c>
      <c r="C26" s="247" t="s">
        <v>359</v>
      </c>
      <c r="D26" s="1589">
        <v>5</v>
      </c>
      <c r="E26" s="1590"/>
      <c r="F26" s="1589">
        <v>6</v>
      </c>
      <c r="G26" s="1590"/>
      <c r="H26" s="1283">
        <v>8</v>
      </c>
      <c r="I26" s="1283"/>
      <c r="J26" s="1283">
        <v>10</v>
      </c>
      <c r="K26" s="1283"/>
      <c r="L26" s="1283">
        <v>11</v>
      </c>
      <c r="M26" s="1283"/>
    </row>
    <row r="27" spans="1:16" ht="17.25" customHeight="1">
      <c r="A27" s="60"/>
      <c r="B27" s="1591"/>
      <c r="C27" s="247" t="s">
        <v>360</v>
      </c>
      <c r="D27" s="1589">
        <v>84</v>
      </c>
      <c r="E27" s="1590"/>
      <c r="F27" s="1589">
        <v>122</v>
      </c>
      <c r="G27" s="1590"/>
      <c r="H27" s="1283">
        <v>162</v>
      </c>
      <c r="I27" s="1283"/>
      <c r="J27" s="1283">
        <v>205</v>
      </c>
      <c r="K27" s="1283"/>
      <c r="L27" s="1283">
        <v>240</v>
      </c>
      <c r="M27" s="1283"/>
    </row>
    <row r="28" spans="1:16" ht="17.25" customHeight="1">
      <c r="A28" s="60"/>
      <c r="B28" s="1591"/>
      <c r="C28" s="247" t="s">
        <v>361</v>
      </c>
      <c r="D28" s="1589">
        <v>314</v>
      </c>
      <c r="E28" s="1590"/>
      <c r="F28" s="1589">
        <v>575</v>
      </c>
      <c r="G28" s="1590"/>
      <c r="H28" s="1283">
        <v>542</v>
      </c>
      <c r="I28" s="1283"/>
      <c r="J28" s="1283">
        <v>568</v>
      </c>
      <c r="K28" s="1283"/>
      <c r="L28" s="1283">
        <v>651</v>
      </c>
      <c r="M28" s="1283"/>
    </row>
    <row r="29" spans="1:16" ht="12">
      <c r="B29" s="33" t="s">
        <v>495</v>
      </c>
      <c r="C29" s="39" t="s">
        <v>2073</v>
      </c>
      <c r="D29" s="39"/>
      <c r="E29" s="34"/>
      <c r="F29" s="184"/>
      <c r="G29" s="184"/>
      <c r="H29" s="283"/>
      <c r="I29" s="184"/>
      <c r="J29" s="184"/>
      <c r="K29" s="184"/>
      <c r="L29" s="283"/>
      <c r="M29" s="184"/>
      <c r="N29" s="184"/>
      <c r="O29" s="184"/>
      <c r="P29" s="283"/>
    </row>
    <row r="30" spans="1:16" ht="9" customHeight="1">
      <c r="B30" s="34"/>
      <c r="C30" s="34"/>
      <c r="D30" s="34"/>
      <c r="E30" s="34"/>
      <c r="F30" s="184"/>
      <c r="G30" s="184"/>
      <c r="H30" s="283"/>
      <c r="I30" s="184"/>
      <c r="J30" s="184"/>
      <c r="K30" s="184"/>
      <c r="L30" s="283"/>
      <c r="M30" s="184"/>
      <c r="N30" s="184"/>
      <c r="O30" s="184"/>
      <c r="P30" s="283"/>
    </row>
    <row r="31" spans="1:16" s="60" customFormat="1" ht="14.25" customHeight="1">
      <c r="B31" s="32"/>
      <c r="C31" s="32"/>
      <c r="D31" s="32"/>
      <c r="E31" s="32"/>
      <c r="F31" s="283"/>
      <c r="G31" s="184"/>
      <c r="H31" s="184"/>
      <c r="N31" s="184"/>
    </row>
    <row r="32" spans="1:16" s="60" customFormat="1" ht="14.25" customHeight="1">
      <c r="B32" s="32"/>
      <c r="C32" s="32"/>
      <c r="D32" s="32"/>
      <c r="E32" s="32"/>
      <c r="F32" s="283"/>
      <c r="G32" s="184"/>
      <c r="H32" s="184"/>
      <c r="N32" s="184"/>
    </row>
    <row r="33" spans="2:19" s="60" customFormat="1" ht="14.25" customHeight="1">
      <c r="B33" s="95"/>
      <c r="C33" s="95"/>
      <c r="D33" s="34"/>
      <c r="E33" s="34"/>
    </row>
    <row r="34" spans="2:19" s="60" customFormat="1" ht="14.25" customHeight="1">
      <c r="B34" s="32"/>
      <c r="C34" s="32"/>
      <c r="D34" s="32"/>
      <c r="E34" s="32"/>
      <c r="F34" s="32"/>
      <c r="G34" s="32"/>
      <c r="H34" s="32"/>
      <c r="N34" s="32"/>
      <c r="O34" s="32"/>
      <c r="P34" s="32"/>
      <c r="R34" s="34"/>
      <c r="S34" s="34"/>
    </row>
    <row r="35" spans="2:19" s="60" customFormat="1" ht="14.25" customHeight="1">
      <c r="B35" s="245"/>
      <c r="C35" s="245"/>
      <c r="D35" s="245"/>
      <c r="E35" s="245"/>
      <c r="F35" s="32"/>
      <c r="G35" s="183"/>
      <c r="H35" s="183"/>
    </row>
    <row r="36" spans="2:19" s="60" customFormat="1" ht="14.25" customHeight="1">
      <c r="B36" s="245"/>
      <c r="C36" s="245"/>
      <c r="D36" s="576"/>
      <c r="E36" s="577"/>
      <c r="F36" s="183"/>
      <c r="G36" s="183"/>
      <c r="H36" s="183"/>
      <c r="L36" s="563"/>
      <c r="M36" s="575"/>
    </row>
    <row r="37" spans="2:19" s="60" customFormat="1" ht="14.25" customHeight="1">
      <c r="B37" s="245"/>
      <c r="C37" s="245"/>
      <c r="D37" s="245"/>
      <c r="E37" s="245"/>
      <c r="F37" s="183"/>
      <c r="G37" s="183"/>
      <c r="H37" s="183"/>
    </row>
    <row r="38" spans="2:19" s="60" customFormat="1" ht="14.25" customHeight="1">
      <c r="B38" s="245"/>
      <c r="C38" s="245"/>
      <c r="D38" s="245"/>
      <c r="E38" s="245"/>
    </row>
    <row r="39" spans="2:19" s="60" customFormat="1" ht="14.25" customHeight="1">
      <c r="B39" s="34"/>
      <c r="C39" s="34"/>
      <c r="D39" s="34"/>
      <c r="E39" s="34"/>
      <c r="F39" s="283"/>
      <c r="G39" s="184"/>
      <c r="H39" s="184"/>
    </row>
    <row r="40" spans="2:19" s="60" customFormat="1" ht="14.25" customHeight="1">
      <c r="B40" s="34"/>
      <c r="C40" s="34"/>
      <c r="D40" s="34"/>
      <c r="E40" s="34"/>
      <c r="F40" s="283"/>
      <c r="G40" s="184"/>
      <c r="H40" s="184"/>
    </row>
    <row r="41" spans="2:19" s="60" customFormat="1" ht="14.45" customHeight="1"/>
    <row r="42" spans="2:19" s="60" customFormat="1" ht="14.45" customHeight="1"/>
    <row r="43" spans="2:19" s="60" customFormat="1" ht="14.45" customHeight="1"/>
    <row r="44" spans="2:19" s="60" customFormat="1" ht="14.45" customHeight="1"/>
    <row r="45" spans="2:19" s="60" customFormat="1" ht="14.45" customHeight="1"/>
    <row r="46" spans="2:19" s="60" customFormat="1" ht="14.45" customHeight="1"/>
    <row r="47" spans="2:19" s="60" customFormat="1" ht="14.45" customHeight="1"/>
    <row r="48" spans="2:19" s="60" customFormat="1" ht="14.45" customHeight="1"/>
    <row r="49" s="60" customFormat="1" ht="14.45" customHeight="1"/>
    <row r="50" s="60" customFormat="1" ht="14.45" customHeight="1"/>
    <row r="51" s="60" customFormat="1" ht="14.45" customHeight="1"/>
    <row r="52" s="60" customFormat="1" ht="14.45" customHeight="1"/>
    <row r="53" s="60" customFormat="1" ht="14.45" customHeight="1"/>
    <row r="54" s="60" customFormat="1" ht="14.45" customHeight="1"/>
    <row r="55" s="60" customFormat="1" ht="14.45" customHeight="1"/>
    <row r="56" s="60" customFormat="1" ht="14.45" customHeight="1"/>
    <row r="57" s="60" customFormat="1" ht="14.45" customHeight="1"/>
    <row r="58" s="60" customFormat="1" ht="14.45" customHeight="1"/>
    <row r="59" s="60" customFormat="1" ht="14.45" customHeight="1"/>
    <row r="60" s="60" customFormat="1" ht="14.45" customHeight="1"/>
    <row r="61" s="60" customFormat="1" ht="14.45" customHeight="1"/>
    <row r="62" s="60" customFormat="1" ht="14.45" customHeight="1"/>
    <row r="63" s="60" customFormat="1" ht="14.45" customHeight="1"/>
    <row r="64" s="60" customFormat="1" ht="14.45" customHeight="1"/>
    <row r="65" s="60" customFormat="1" ht="14.45" customHeight="1"/>
    <row r="66" s="60" customFormat="1" ht="14.45" customHeight="1"/>
    <row r="67" s="60" customFormat="1" ht="14.45" customHeight="1"/>
    <row r="68" s="60" customFormat="1" ht="14.45" customHeight="1"/>
    <row r="69" s="60" customFormat="1" ht="14.45" customHeight="1"/>
    <row r="70" s="60" customFormat="1" ht="14.45" customHeight="1"/>
  </sheetData>
  <mergeCells count="141">
    <mergeCell ref="D2:E2"/>
    <mergeCell ref="F2:M2"/>
    <mergeCell ref="B3:C3"/>
    <mergeCell ref="D3:E3"/>
    <mergeCell ref="F3:G3"/>
    <mergeCell ref="H3:I3"/>
    <mergeCell ref="J3:K3"/>
    <mergeCell ref="L3:M3"/>
    <mergeCell ref="L5:M5"/>
    <mergeCell ref="D6:E6"/>
    <mergeCell ref="F6:G6"/>
    <mergeCell ref="H6:I6"/>
    <mergeCell ref="J6:K6"/>
    <mergeCell ref="L6:M6"/>
    <mergeCell ref="B4:B6"/>
    <mergeCell ref="D4:E4"/>
    <mergeCell ref="F4:G4"/>
    <mergeCell ref="H4:I4"/>
    <mergeCell ref="J4:K4"/>
    <mergeCell ref="L4:M4"/>
    <mergeCell ref="D5:E5"/>
    <mergeCell ref="F5:G5"/>
    <mergeCell ref="H5:I5"/>
    <mergeCell ref="J5:K5"/>
    <mergeCell ref="B11:B13"/>
    <mergeCell ref="D11:E11"/>
    <mergeCell ref="F11:G11"/>
    <mergeCell ref="H11:I11"/>
    <mergeCell ref="J11:K11"/>
    <mergeCell ref="L8:M8"/>
    <mergeCell ref="D9:E9"/>
    <mergeCell ref="F9:G9"/>
    <mergeCell ref="H9:I9"/>
    <mergeCell ref="J9:K9"/>
    <mergeCell ref="L9:M9"/>
    <mergeCell ref="B7:B9"/>
    <mergeCell ref="D7:E7"/>
    <mergeCell ref="F7:G7"/>
    <mergeCell ref="H7:I7"/>
    <mergeCell ref="J7:K7"/>
    <mergeCell ref="L7:M7"/>
    <mergeCell ref="D8:E8"/>
    <mergeCell ref="F8:G8"/>
    <mergeCell ref="H8:I8"/>
    <mergeCell ref="J8:K8"/>
    <mergeCell ref="L11:M11"/>
    <mergeCell ref="D12:E12"/>
    <mergeCell ref="F12:G12"/>
    <mergeCell ref="H12:I12"/>
    <mergeCell ref="J12:K12"/>
    <mergeCell ref="L12:M12"/>
    <mergeCell ref="D10:E10"/>
    <mergeCell ref="F10:G10"/>
    <mergeCell ref="H10:I10"/>
    <mergeCell ref="J10:K10"/>
    <mergeCell ref="L10:M10"/>
    <mergeCell ref="L14:M14"/>
    <mergeCell ref="D13:E13"/>
    <mergeCell ref="F13:G13"/>
    <mergeCell ref="H13:I13"/>
    <mergeCell ref="J13:K13"/>
    <mergeCell ref="L13:M13"/>
    <mergeCell ref="D14:E14"/>
    <mergeCell ref="F14:G14"/>
    <mergeCell ref="H14:I14"/>
    <mergeCell ref="J14:K14"/>
    <mergeCell ref="D16:E16"/>
    <mergeCell ref="F16:G16"/>
    <mergeCell ref="H16:I16"/>
    <mergeCell ref="J16:K16"/>
    <mergeCell ref="L16:M16"/>
    <mergeCell ref="B17:B19"/>
    <mergeCell ref="D17:E17"/>
    <mergeCell ref="F17:G17"/>
    <mergeCell ref="H17:I17"/>
    <mergeCell ref="J17:K17"/>
    <mergeCell ref="B14:B16"/>
    <mergeCell ref="D15:E15"/>
    <mergeCell ref="F15:G15"/>
    <mergeCell ref="H15:I15"/>
    <mergeCell ref="J15:K15"/>
    <mergeCell ref="L15:M15"/>
    <mergeCell ref="B20:B22"/>
    <mergeCell ref="D20:E20"/>
    <mergeCell ref="F20:G20"/>
    <mergeCell ref="H20:I20"/>
    <mergeCell ref="J20:K20"/>
    <mergeCell ref="L17:M17"/>
    <mergeCell ref="D18:E18"/>
    <mergeCell ref="F18:G18"/>
    <mergeCell ref="H18:I18"/>
    <mergeCell ref="J18:K18"/>
    <mergeCell ref="L18:M18"/>
    <mergeCell ref="L20:M20"/>
    <mergeCell ref="D21:E21"/>
    <mergeCell ref="F21:G21"/>
    <mergeCell ref="H21:I21"/>
    <mergeCell ref="J21:K21"/>
    <mergeCell ref="L21:M21"/>
    <mergeCell ref="D19:E19"/>
    <mergeCell ref="F19:G19"/>
    <mergeCell ref="H19:I19"/>
    <mergeCell ref="J19:K19"/>
    <mergeCell ref="L19:M19"/>
    <mergeCell ref="F24:G24"/>
    <mergeCell ref="H24:I24"/>
    <mergeCell ref="J24:K24"/>
    <mergeCell ref="L24:M24"/>
    <mergeCell ref="D22:E22"/>
    <mergeCell ref="F22:G22"/>
    <mergeCell ref="H22:I22"/>
    <mergeCell ref="J22:K22"/>
    <mergeCell ref="L22:M22"/>
    <mergeCell ref="D23:E23"/>
    <mergeCell ref="F23:G23"/>
    <mergeCell ref="H23:I23"/>
    <mergeCell ref="J23:K23"/>
    <mergeCell ref="D25:E25"/>
    <mergeCell ref="F25:G25"/>
    <mergeCell ref="H25:I25"/>
    <mergeCell ref="J25:K25"/>
    <mergeCell ref="L25:M25"/>
    <mergeCell ref="B26:B28"/>
    <mergeCell ref="D26:E26"/>
    <mergeCell ref="F26:G26"/>
    <mergeCell ref="H26:I26"/>
    <mergeCell ref="J26:K26"/>
    <mergeCell ref="B23:B25"/>
    <mergeCell ref="D28:E28"/>
    <mergeCell ref="F28:G28"/>
    <mergeCell ref="H28:I28"/>
    <mergeCell ref="J28:K28"/>
    <mergeCell ref="L28:M28"/>
    <mergeCell ref="L26:M26"/>
    <mergeCell ref="D27:E27"/>
    <mergeCell ref="F27:G27"/>
    <mergeCell ref="H27:I27"/>
    <mergeCell ref="J27:K27"/>
    <mergeCell ref="L27:M27"/>
    <mergeCell ref="L23:M23"/>
    <mergeCell ref="D24:E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Z24" sqref="Z24"/>
    </sheetView>
  </sheetViews>
  <sheetFormatPr defaultRowHeight="14.45" customHeight="1"/>
  <cols>
    <col min="1" max="1" width="1.875" style="280" customWidth="1"/>
    <col min="2" max="40" width="2.25" style="280" customWidth="1"/>
    <col min="41" max="16384" width="9" style="280"/>
  </cols>
  <sheetData>
    <row r="1" spans="1:40" s="427" customFormat="1" ht="26.25" customHeight="1">
      <c r="A1" s="425" t="s">
        <v>2341</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40" s="60" customFormat="1" ht="15.95" customHeight="1">
      <c r="M2" s="943" t="s">
        <v>1787</v>
      </c>
      <c r="N2" s="944"/>
      <c r="O2" s="944"/>
      <c r="P2" s="944"/>
      <c r="Q2" s="944"/>
      <c r="R2" s="944"/>
      <c r="S2" s="944"/>
      <c r="T2" s="944"/>
      <c r="U2" s="944"/>
      <c r="V2" s="944"/>
      <c r="W2" s="944"/>
      <c r="X2" s="944"/>
      <c r="Y2" s="944"/>
      <c r="Z2" s="944"/>
      <c r="AA2" s="944"/>
      <c r="AB2" s="944"/>
      <c r="AC2" s="944"/>
    </row>
    <row r="3" spans="1:40" s="60" customFormat="1" ht="37.5" customHeight="1">
      <c r="B3" s="1068" t="s">
        <v>7</v>
      </c>
      <c r="C3" s="1068"/>
      <c r="D3" s="1068"/>
      <c r="E3" s="1068"/>
      <c r="F3" s="973" t="s">
        <v>2146</v>
      </c>
      <c r="G3" s="1192"/>
      <c r="H3" s="1192"/>
      <c r="I3" s="1193"/>
      <c r="J3" s="1278" t="s">
        <v>40</v>
      </c>
      <c r="K3" s="1278"/>
      <c r="L3" s="1278"/>
      <c r="M3" s="1278"/>
      <c r="N3" s="1313" t="s">
        <v>41</v>
      </c>
      <c r="O3" s="1313"/>
      <c r="P3" s="1313"/>
      <c r="Q3" s="1313"/>
      <c r="R3" s="1107" t="s">
        <v>42</v>
      </c>
      <c r="S3" s="1107"/>
      <c r="T3" s="1107"/>
      <c r="U3" s="1107"/>
      <c r="V3" s="1278" t="s">
        <v>43</v>
      </c>
      <c r="W3" s="1278"/>
      <c r="X3" s="1278"/>
      <c r="Y3" s="1278"/>
      <c r="Z3" s="1107" t="s">
        <v>44</v>
      </c>
      <c r="AA3" s="1107"/>
      <c r="AB3" s="1107"/>
      <c r="AC3" s="1107"/>
      <c r="AD3" s="32"/>
    </row>
    <row r="4" spans="1:40" s="60" customFormat="1" ht="18.75" customHeight="1">
      <c r="B4" s="1068" t="s">
        <v>499</v>
      </c>
      <c r="C4" s="1068"/>
      <c r="D4" s="1068"/>
      <c r="E4" s="1068"/>
      <c r="F4" s="1662">
        <f>SUM(J4:AC4)</f>
        <v>1600</v>
      </c>
      <c r="G4" s="1663"/>
      <c r="H4" s="1663"/>
      <c r="I4" s="1664"/>
      <c r="J4" s="1659">
        <v>124</v>
      </c>
      <c r="K4" s="1660"/>
      <c r="L4" s="1660"/>
      <c r="M4" s="1661"/>
      <c r="N4" s="1589">
        <v>105</v>
      </c>
      <c r="O4" s="1589"/>
      <c r="P4" s="1589"/>
      <c r="Q4" s="1589"/>
      <c r="R4" s="1589">
        <v>909</v>
      </c>
      <c r="S4" s="1589"/>
      <c r="T4" s="1589"/>
      <c r="U4" s="1589"/>
      <c r="V4" s="1589">
        <v>445</v>
      </c>
      <c r="W4" s="1589"/>
      <c r="X4" s="1589"/>
      <c r="Y4" s="1589"/>
      <c r="Z4" s="1589">
        <v>17</v>
      </c>
      <c r="AA4" s="1589"/>
      <c r="AB4" s="1589"/>
      <c r="AC4" s="1589"/>
      <c r="AE4" s="285"/>
    </row>
    <row r="5" spans="1:40" s="60" customFormat="1" ht="18.75" customHeight="1">
      <c r="B5" s="1068" t="s">
        <v>1083</v>
      </c>
      <c r="C5" s="1068"/>
      <c r="D5" s="1068"/>
      <c r="E5" s="1068"/>
      <c r="F5" s="1658">
        <v>1645</v>
      </c>
      <c r="G5" s="1658"/>
      <c r="H5" s="1658"/>
      <c r="I5" s="1658"/>
      <c r="J5" s="1658">
        <v>122</v>
      </c>
      <c r="K5" s="1658"/>
      <c r="L5" s="1658"/>
      <c r="M5" s="1658"/>
      <c r="N5" s="1658">
        <v>113</v>
      </c>
      <c r="O5" s="1658"/>
      <c r="P5" s="1658"/>
      <c r="Q5" s="1658"/>
      <c r="R5" s="1658">
        <v>933</v>
      </c>
      <c r="S5" s="1658"/>
      <c r="T5" s="1658"/>
      <c r="U5" s="1658"/>
      <c r="V5" s="1658">
        <v>457</v>
      </c>
      <c r="W5" s="1658"/>
      <c r="X5" s="1658"/>
      <c r="Y5" s="1658"/>
      <c r="Z5" s="1658">
        <v>20</v>
      </c>
      <c r="AA5" s="1658"/>
      <c r="AB5" s="1658"/>
      <c r="AC5" s="1658"/>
    </row>
    <row r="6" spans="1:40" s="60" customFormat="1" ht="18.75" customHeight="1">
      <c r="B6" s="1068" t="s">
        <v>562</v>
      </c>
      <c r="C6" s="1068"/>
      <c r="D6" s="1068"/>
      <c r="E6" s="1068"/>
      <c r="F6" s="1283">
        <v>1609</v>
      </c>
      <c r="G6" s="1283"/>
      <c r="H6" s="1283"/>
      <c r="I6" s="1283"/>
      <c r="J6" s="1283">
        <v>116</v>
      </c>
      <c r="K6" s="1283"/>
      <c r="L6" s="1283"/>
      <c r="M6" s="1283"/>
      <c r="N6" s="1283">
        <v>112</v>
      </c>
      <c r="O6" s="1283"/>
      <c r="P6" s="1283"/>
      <c r="Q6" s="1283"/>
      <c r="R6" s="1283">
        <v>912</v>
      </c>
      <c r="S6" s="1283"/>
      <c r="T6" s="1283"/>
      <c r="U6" s="1283"/>
      <c r="V6" s="1283">
        <v>454</v>
      </c>
      <c r="W6" s="1283"/>
      <c r="X6" s="1283"/>
      <c r="Y6" s="1283"/>
      <c r="Z6" s="1283">
        <v>15</v>
      </c>
      <c r="AA6" s="1283"/>
      <c r="AB6" s="1283"/>
      <c r="AC6" s="1283"/>
    </row>
    <row r="7" spans="1:40" s="60" customFormat="1" ht="18.75" customHeight="1">
      <c r="B7" s="1068" t="s">
        <v>911</v>
      </c>
      <c r="C7" s="1068"/>
      <c r="D7" s="1068"/>
      <c r="E7" s="1068"/>
      <c r="F7" s="1283">
        <v>1629</v>
      </c>
      <c r="G7" s="1283"/>
      <c r="H7" s="1283"/>
      <c r="I7" s="1283"/>
      <c r="J7" s="1283">
        <v>113</v>
      </c>
      <c r="K7" s="1283"/>
      <c r="L7" s="1283"/>
      <c r="M7" s="1283"/>
      <c r="N7" s="1283">
        <v>114</v>
      </c>
      <c r="O7" s="1283"/>
      <c r="P7" s="1283"/>
      <c r="Q7" s="1283"/>
      <c r="R7" s="1283">
        <v>913</v>
      </c>
      <c r="S7" s="1283"/>
      <c r="T7" s="1283"/>
      <c r="U7" s="1283"/>
      <c r="V7" s="1283">
        <v>469</v>
      </c>
      <c r="W7" s="1283"/>
      <c r="X7" s="1283"/>
      <c r="Y7" s="1283"/>
      <c r="Z7" s="1283">
        <v>20</v>
      </c>
      <c r="AA7" s="1283"/>
      <c r="AB7" s="1283"/>
      <c r="AC7" s="1283"/>
    </row>
    <row r="8" spans="1:40" s="60" customFormat="1" ht="18.75" customHeight="1">
      <c r="B8" s="1068" t="s">
        <v>2327</v>
      </c>
      <c r="C8" s="1068"/>
      <c r="D8" s="1068"/>
      <c r="E8" s="1068"/>
      <c r="F8" s="1283">
        <v>1623</v>
      </c>
      <c r="G8" s="1283"/>
      <c r="H8" s="1283"/>
      <c r="I8" s="1283"/>
      <c r="J8" s="1283">
        <v>107</v>
      </c>
      <c r="K8" s="1283"/>
      <c r="L8" s="1283"/>
      <c r="M8" s="1283"/>
      <c r="N8" s="1283">
        <v>109</v>
      </c>
      <c r="O8" s="1283"/>
      <c r="P8" s="1283"/>
      <c r="Q8" s="1283"/>
      <c r="R8" s="1283">
        <v>923</v>
      </c>
      <c r="S8" s="1283"/>
      <c r="T8" s="1283"/>
      <c r="U8" s="1283"/>
      <c r="V8" s="1283">
        <v>468</v>
      </c>
      <c r="W8" s="1283"/>
      <c r="X8" s="1283"/>
      <c r="Y8" s="1283"/>
      <c r="Z8" s="1283">
        <v>16</v>
      </c>
      <c r="AA8" s="1283"/>
      <c r="AB8" s="1283"/>
      <c r="AC8" s="1283"/>
    </row>
    <row r="9" spans="1:40" s="60" customFormat="1" ht="18.75" customHeight="1">
      <c r="B9" s="33" t="s">
        <v>495</v>
      </c>
      <c r="C9" s="34" t="s">
        <v>2064</v>
      </c>
      <c r="D9" s="34"/>
      <c r="E9" s="95"/>
      <c r="F9" s="95"/>
      <c r="G9" s="184"/>
      <c r="H9" s="32"/>
      <c r="I9" s="32"/>
      <c r="J9" s="32"/>
      <c r="K9" s="32"/>
      <c r="L9" s="32"/>
      <c r="M9" s="191"/>
      <c r="N9" s="191"/>
      <c r="O9" s="191"/>
      <c r="P9" s="55"/>
      <c r="Q9" s="55"/>
      <c r="R9" s="55"/>
      <c r="S9" s="32"/>
      <c r="T9" s="32"/>
      <c r="U9" s="32"/>
      <c r="V9" s="32"/>
      <c r="W9" s="32"/>
      <c r="X9" s="32"/>
      <c r="Y9" s="1430"/>
      <c r="Z9" s="1430"/>
      <c r="AA9" s="32"/>
      <c r="AB9" s="32"/>
      <c r="AC9" s="32"/>
      <c r="AD9" s="32"/>
    </row>
    <row r="10" spans="1:40" s="60" customFormat="1" ht="8.25" customHeight="1">
      <c r="B10" s="32"/>
      <c r="L10" s="34"/>
      <c r="M10" s="32"/>
      <c r="N10" s="32"/>
      <c r="O10" s="32"/>
      <c r="P10" s="32"/>
      <c r="Q10" s="32"/>
      <c r="R10" s="32"/>
      <c r="S10" s="32"/>
      <c r="T10" s="32"/>
      <c r="U10" s="32"/>
      <c r="V10" s="32"/>
      <c r="W10" s="32"/>
      <c r="X10" s="32"/>
      <c r="Y10" s="1657"/>
      <c r="Z10" s="1657"/>
      <c r="AA10" s="188"/>
      <c r="AB10" s="184"/>
      <c r="AC10" s="184"/>
      <c r="AD10" s="184"/>
    </row>
    <row r="11" spans="1:40" s="60" customFormat="1" ht="11.25" customHeight="1">
      <c r="B11" s="34"/>
      <c r="C11" s="34"/>
      <c r="D11" s="34"/>
      <c r="E11" s="34"/>
      <c r="F11" s="34"/>
      <c r="G11" s="3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row>
    <row r="12" spans="1:40" s="427" customFormat="1" ht="26.25" customHeight="1">
      <c r="A12" s="425" t="s">
        <v>2342</v>
      </c>
      <c r="B12" s="429"/>
      <c r="C12" s="429"/>
      <c r="D12" s="429"/>
      <c r="E12" s="429"/>
      <c r="F12" s="429"/>
      <c r="G12" s="429"/>
      <c r="H12" s="429"/>
      <c r="I12" s="429"/>
      <c r="J12" s="429"/>
      <c r="K12" s="429"/>
      <c r="L12" s="429"/>
      <c r="M12" s="429"/>
      <c r="N12" s="429"/>
      <c r="O12" s="429"/>
      <c r="P12" s="429"/>
      <c r="Q12" s="429"/>
      <c r="R12" s="429"/>
      <c r="S12" s="429"/>
      <c r="T12" s="429"/>
      <c r="U12" s="429"/>
      <c r="V12" s="429"/>
      <c r="W12" s="429"/>
      <c r="X12" s="428"/>
      <c r="Y12" s="428"/>
      <c r="Z12" s="428"/>
      <c r="AA12" s="428"/>
      <c r="AB12" s="428"/>
      <c r="AC12" s="428"/>
      <c r="AD12" s="428"/>
      <c r="AE12" s="428"/>
      <c r="AF12" s="428"/>
      <c r="AG12" s="428"/>
      <c r="AH12" s="428"/>
      <c r="AI12" s="428"/>
    </row>
    <row r="13" spans="1:40" s="60" customFormat="1" ht="14.25" customHeight="1">
      <c r="B13" s="34"/>
      <c r="C13" s="34"/>
      <c r="D13" s="34"/>
      <c r="E13" s="34"/>
      <c r="F13" s="34"/>
      <c r="G13" s="34"/>
      <c r="H13" s="184"/>
      <c r="I13" s="184"/>
      <c r="J13" s="184"/>
      <c r="K13" s="283"/>
      <c r="L13" s="283"/>
      <c r="M13" s="184"/>
      <c r="N13" s="144"/>
      <c r="O13" s="144"/>
      <c r="P13" s="283"/>
      <c r="Q13" s="184"/>
      <c r="R13" s="184"/>
      <c r="S13" s="184"/>
      <c r="T13" s="283"/>
      <c r="U13" s="283"/>
      <c r="V13" s="283"/>
      <c r="W13" s="615"/>
      <c r="X13" s="615"/>
      <c r="Y13" s="662"/>
      <c r="Z13" s="662" t="s">
        <v>589</v>
      </c>
      <c r="AA13" s="662"/>
      <c r="AB13" s="662"/>
      <c r="AC13" s="662"/>
      <c r="AD13" s="662"/>
      <c r="AE13" s="662"/>
      <c r="AF13" s="662"/>
      <c r="AG13" s="662"/>
      <c r="AH13" s="662"/>
      <c r="AI13" s="662"/>
      <c r="AJ13" s="662"/>
      <c r="AK13" s="662"/>
      <c r="AL13" s="662"/>
      <c r="AM13" s="662"/>
      <c r="AN13" s="662"/>
    </row>
    <row r="14" spans="1:40" s="60" customFormat="1" ht="17.25" customHeight="1">
      <c r="A14" s="248"/>
      <c r="B14" s="1148" t="s">
        <v>7</v>
      </c>
      <c r="C14" s="1633"/>
      <c r="D14" s="1633"/>
      <c r="E14" s="1634"/>
      <c r="F14" s="1148" t="s">
        <v>2065</v>
      </c>
      <c r="G14" s="1638"/>
      <c r="H14" s="1638"/>
      <c r="I14" s="1639"/>
      <c r="J14" s="1643" t="s">
        <v>2066</v>
      </c>
      <c r="K14" s="1644"/>
      <c r="L14" s="1644"/>
      <c r="M14" s="1645"/>
      <c r="N14" s="1649" t="s">
        <v>2067</v>
      </c>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1"/>
      <c r="AL14" s="636"/>
      <c r="AM14" s="636"/>
      <c r="AN14" s="636"/>
    </row>
    <row r="15" spans="1:40" s="60" customFormat="1" ht="24" customHeight="1">
      <c r="A15" s="248"/>
      <c r="B15" s="1635"/>
      <c r="C15" s="1636"/>
      <c r="D15" s="1636"/>
      <c r="E15" s="1637"/>
      <c r="F15" s="1640"/>
      <c r="G15" s="1641"/>
      <c r="H15" s="1641"/>
      <c r="I15" s="1642"/>
      <c r="J15" s="1646"/>
      <c r="K15" s="1647"/>
      <c r="L15" s="1647"/>
      <c r="M15" s="1648"/>
      <c r="N15" s="1665" t="s">
        <v>2068</v>
      </c>
      <c r="O15" s="1666"/>
      <c r="P15" s="1667"/>
      <c r="Q15" s="1649" t="s">
        <v>2069</v>
      </c>
      <c r="R15" s="1192"/>
      <c r="S15" s="1193"/>
      <c r="T15" s="1649" t="s">
        <v>1162</v>
      </c>
      <c r="U15" s="1192"/>
      <c r="V15" s="1193"/>
      <c r="W15" s="1623" t="s">
        <v>1163</v>
      </c>
      <c r="X15" s="1192"/>
      <c r="Y15" s="1193"/>
      <c r="Z15" s="1623" t="s">
        <v>1164</v>
      </c>
      <c r="AA15" s="1192"/>
      <c r="AB15" s="1193"/>
      <c r="AC15" s="1623" t="s">
        <v>1165</v>
      </c>
      <c r="AD15" s="1192"/>
      <c r="AE15" s="1193"/>
      <c r="AF15" s="1623" t="s">
        <v>1380</v>
      </c>
      <c r="AG15" s="1192"/>
      <c r="AH15" s="1193"/>
      <c r="AI15" s="1623" t="s">
        <v>1381</v>
      </c>
      <c r="AJ15" s="1192"/>
      <c r="AK15" s="1193"/>
    </row>
    <row r="16" spans="1:40" s="60" customFormat="1" ht="18.75" customHeight="1">
      <c r="B16" s="973" t="s">
        <v>140</v>
      </c>
      <c r="C16" s="1596"/>
      <c r="D16" s="1596"/>
      <c r="E16" s="1597"/>
      <c r="F16" s="1652">
        <v>19.71</v>
      </c>
      <c r="G16" s="1653"/>
      <c r="H16" s="1653"/>
      <c r="I16" s="1654"/>
      <c r="J16" s="1655">
        <v>9973</v>
      </c>
      <c r="K16" s="1656"/>
      <c r="L16" s="1653"/>
      <c r="M16" s="1654"/>
      <c r="N16" s="1655">
        <v>1581</v>
      </c>
      <c r="O16" s="1653"/>
      <c r="P16" s="1654"/>
      <c r="Q16" s="1655">
        <v>140</v>
      </c>
      <c r="R16" s="1653"/>
      <c r="S16" s="1654"/>
      <c r="T16" s="1655">
        <v>219</v>
      </c>
      <c r="U16" s="1653"/>
      <c r="V16" s="1654"/>
      <c r="W16" s="1655">
        <v>286</v>
      </c>
      <c r="X16" s="1653"/>
      <c r="Y16" s="1654"/>
      <c r="Z16" s="1655">
        <v>317</v>
      </c>
      <c r="AA16" s="1653"/>
      <c r="AB16" s="1654"/>
      <c r="AC16" s="1655">
        <v>205</v>
      </c>
      <c r="AD16" s="1653"/>
      <c r="AE16" s="1654"/>
      <c r="AF16" s="1655">
        <v>234</v>
      </c>
      <c r="AG16" s="1653"/>
      <c r="AH16" s="1654"/>
      <c r="AI16" s="1655">
        <v>180</v>
      </c>
      <c r="AJ16" s="1653"/>
      <c r="AK16" s="1654"/>
    </row>
    <row r="17" spans="1:38" s="60" customFormat="1" ht="18.75" customHeight="1">
      <c r="B17" s="973" t="s">
        <v>2044</v>
      </c>
      <c r="C17" s="1596"/>
      <c r="D17" s="1596"/>
      <c r="E17" s="1597"/>
      <c r="F17" s="1630">
        <v>19.98</v>
      </c>
      <c r="G17" s="1631"/>
      <c r="H17" s="1631"/>
      <c r="I17" s="1632"/>
      <c r="J17" s="1283">
        <v>10120</v>
      </c>
      <c r="K17" s="1283"/>
      <c r="L17" s="1283"/>
      <c r="M17" s="1283"/>
      <c r="N17" s="1283">
        <v>1659</v>
      </c>
      <c r="O17" s="1283"/>
      <c r="P17" s="1283"/>
      <c r="Q17" s="1283">
        <v>165</v>
      </c>
      <c r="R17" s="1283"/>
      <c r="S17" s="1283"/>
      <c r="T17" s="1283">
        <v>218</v>
      </c>
      <c r="U17" s="1283"/>
      <c r="V17" s="1283"/>
      <c r="W17" s="1283">
        <v>336</v>
      </c>
      <c r="X17" s="1283"/>
      <c r="Y17" s="1283"/>
      <c r="Z17" s="1283">
        <v>316</v>
      </c>
      <c r="AA17" s="1283"/>
      <c r="AB17" s="1283"/>
      <c r="AC17" s="1283">
        <v>209</v>
      </c>
      <c r="AD17" s="1283"/>
      <c r="AE17" s="1283"/>
      <c r="AF17" s="1283">
        <v>226</v>
      </c>
      <c r="AG17" s="1283"/>
      <c r="AH17" s="1283"/>
      <c r="AI17" s="1283">
        <v>189</v>
      </c>
      <c r="AJ17" s="1283"/>
      <c r="AK17" s="1283"/>
    </row>
    <row r="18" spans="1:38" s="60" customFormat="1" ht="18.75" customHeight="1">
      <c r="A18" s="32"/>
      <c r="B18" s="973" t="s">
        <v>561</v>
      </c>
      <c r="C18" s="1596"/>
      <c r="D18" s="1596"/>
      <c r="E18" s="1597"/>
      <c r="F18" s="1630">
        <v>20.76</v>
      </c>
      <c r="G18" s="1631"/>
      <c r="H18" s="1631"/>
      <c r="I18" s="1632"/>
      <c r="J18" s="1211">
        <v>10548</v>
      </c>
      <c r="K18" s="1223"/>
      <c r="L18" s="1223"/>
      <c r="M18" s="1212"/>
      <c r="N18" s="1283">
        <v>1746</v>
      </c>
      <c r="O18" s="1283"/>
      <c r="P18" s="1283"/>
      <c r="Q18" s="1283">
        <v>172</v>
      </c>
      <c r="R18" s="1283"/>
      <c r="S18" s="1283"/>
      <c r="T18" s="1283">
        <v>211</v>
      </c>
      <c r="U18" s="1283"/>
      <c r="V18" s="1283"/>
      <c r="W18" s="1283">
        <v>377</v>
      </c>
      <c r="X18" s="1283"/>
      <c r="Y18" s="1283"/>
      <c r="Z18" s="1283">
        <v>347</v>
      </c>
      <c r="AA18" s="1283"/>
      <c r="AB18" s="1283"/>
      <c r="AC18" s="1283">
        <v>232</v>
      </c>
      <c r="AD18" s="1283"/>
      <c r="AE18" s="1283"/>
      <c r="AF18" s="1283">
        <v>220</v>
      </c>
      <c r="AG18" s="1283"/>
      <c r="AH18" s="1283"/>
      <c r="AI18" s="1283">
        <v>187</v>
      </c>
      <c r="AJ18" s="1283"/>
      <c r="AK18" s="1283"/>
    </row>
    <row r="19" spans="1:38" s="60" customFormat="1" ht="18.75" customHeight="1">
      <c r="A19" s="32"/>
      <c r="B19" s="973" t="s">
        <v>2201</v>
      </c>
      <c r="C19" s="1596"/>
      <c r="D19" s="1596"/>
      <c r="E19" s="1597"/>
      <c r="F19" s="1630">
        <v>21.85</v>
      </c>
      <c r="G19" s="1631"/>
      <c r="H19" s="1631"/>
      <c r="I19" s="1632"/>
      <c r="J19" s="1211">
        <v>11113</v>
      </c>
      <c r="K19" s="1223"/>
      <c r="L19" s="1223"/>
      <c r="M19" s="1212"/>
      <c r="N19" s="1283">
        <v>1842</v>
      </c>
      <c r="O19" s="1283"/>
      <c r="P19" s="1283"/>
      <c r="Q19" s="1283">
        <v>214</v>
      </c>
      <c r="R19" s="1283"/>
      <c r="S19" s="1283"/>
      <c r="T19" s="1283">
        <v>224</v>
      </c>
      <c r="U19" s="1283"/>
      <c r="V19" s="1283"/>
      <c r="W19" s="1283">
        <v>377</v>
      </c>
      <c r="X19" s="1283"/>
      <c r="Y19" s="1283"/>
      <c r="Z19" s="1283">
        <v>374</v>
      </c>
      <c r="AA19" s="1283"/>
      <c r="AB19" s="1283"/>
      <c r="AC19" s="1283">
        <v>244</v>
      </c>
      <c r="AD19" s="1283"/>
      <c r="AE19" s="1283"/>
      <c r="AF19" s="1283">
        <v>218</v>
      </c>
      <c r="AG19" s="1283"/>
      <c r="AH19" s="1283"/>
      <c r="AI19" s="1283">
        <v>191</v>
      </c>
      <c r="AJ19" s="1283"/>
      <c r="AK19" s="1283"/>
    </row>
    <row r="20" spans="1:38" s="60" customFormat="1" ht="18.75" customHeight="1">
      <c r="A20" s="32"/>
      <c r="B20" s="973" t="s">
        <v>2326</v>
      </c>
      <c r="C20" s="1596"/>
      <c r="D20" s="1596"/>
      <c r="E20" s="1597"/>
      <c r="F20" s="1630">
        <v>22.9</v>
      </c>
      <c r="G20" s="1631"/>
      <c r="H20" s="1631"/>
      <c r="I20" s="1632"/>
      <c r="J20" s="1211">
        <v>11637</v>
      </c>
      <c r="K20" s="1223"/>
      <c r="L20" s="1223"/>
      <c r="M20" s="1212"/>
      <c r="N20" s="1283">
        <v>1929</v>
      </c>
      <c r="O20" s="1283"/>
      <c r="P20" s="1283"/>
      <c r="Q20" s="1283">
        <v>240</v>
      </c>
      <c r="R20" s="1283"/>
      <c r="S20" s="1283"/>
      <c r="T20" s="1283">
        <v>225</v>
      </c>
      <c r="U20" s="1283"/>
      <c r="V20" s="1283"/>
      <c r="W20" s="1283">
        <v>412</v>
      </c>
      <c r="X20" s="1283"/>
      <c r="Y20" s="1283"/>
      <c r="Z20" s="1283">
        <v>387</v>
      </c>
      <c r="AA20" s="1283"/>
      <c r="AB20" s="1283"/>
      <c r="AC20" s="1283">
        <v>253</v>
      </c>
      <c r="AD20" s="1283"/>
      <c r="AE20" s="1283"/>
      <c r="AF20" s="1283">
        <v>222</v>
      </c>
      <c r="AG20" s="1283"/>
      <c r="AH20" s="1283"/>
      <c r="AI20" s="1283">
        <v>190</v>
      </c>
      <c r="AJ20" s="1283"/>
      <c r="AK20" s="1283"/>
    </row>
    <row r="21" spans="1:38" s="60" customFormat="1" ht="18.75" customHeight="1">
      <c r="A21" s="231"/>
      <c r="B21" s="33" t="s">
        <v>495</v>
      </c>
      <c r="C21" s="1208" t="s">
        <v>590</v>
      </c>
      <c r="D21" s="1208"/>
      <c r="E21" s="1208"/>
      <c r="F21" s="1208"/>
      <c r="G21" s="1208"/>
      <c r="H21" s="1208"/>
      <c r="I21" s="1208"/>
      <c r="J21" s="1208"/>
      <c r="K21" s="1208"/>
      <c r="L21" s="1208"/>
      <c r="M21" s="1208"/>
      <c r="N21" s="1208"/>
      <c r="O21" s="1208"/>
      <c r="P21" s="1208"/>
      <c r="Q21" s="1208"/>
      <c r="R21" s="1208"/>
      <c r="S21" s="1208"/>
      <c r="T21" s="188"/>
      <c r="U21" s="188"/>
      <c r="V21" s="279"/>
      <c r="W21" s="279"/>
      <c r="X21" s="279"/>
      <c r="Y21" s="188"/>
      <c r="Z21" s="188"/>
      <c r="AA21" s="188"/>
      <c r="AB21" s="32"/>
      <c r="AC21" s="32"/>
      <c r="AD21" s="32"/>
      <c r="AE21" s="32"/>
      <c r="AF21" s="32"/>
      <c r="AG21" s="32"/>
    </row>
    <row r="22" spans="1:38" s="60" customFormat="1" ht="7.5" customHeight="1">
      <c r="A22" s="32"/>
      <c r="B22" s="32"/>
      <c r="C22" s="284"/>
      <c r="D22" s="284"/>
      <c r="E22" s="288"/>
      <c r="F22" s="288"/>
      <c r="G22" s="288"/>
      <c r="H22" s="288"/>
      <c r="I22" s="288"/>
      <c r="J22" s="288"/>
      <c r="K22" s="288"/>
      <c r="L22" s="288"/>
      <c r="M22" s="288"/>
      <c r="N22" s="184"/>
      <c r="O22" s="184"/>
      <c r="P22" s="184"/>
      <c r="Q22" s="184"/>
      <c r="R22" s="184"/>
      <c r="S22" s="184"/>
      <c r="T22" s="184"/>
      <c r="U22" s="184"/>
      <c r="V22" s="184"/>
      <c r="W22" s="184"/>
      <c r="X22" s="184"/>
      <c r="Y22" s="184"/>
      <c r="Z22" s="184"/>
      <c r="AA22" s="184"/>
      <c r="AB22" s="184"/>
      <c r="AC22" s="184"/>
      <c r="AD22" s="184"/>
      <c r="AE22" s="184"/>
      <c r="AF22" s="184"/>
      <c r="AG22" s="184"/>
    </row>
    <row r="23" spans="1:38" s="60" customFormat="1" ht="11.25" customHeight="1">
      <c r="A23" s="32"/>
      <c r="B23" s="32"/>
      <c r="C23" s="284"/>
      <c r="D23" s="284"/>
      <c r="E23" s="288"/>
      <c r="F23" s="288"/>
      <c r="G23" s="288"/>
      <c r="H23" s="288"/>
      <c r="I23" s="288"/>
      <c r="J23" s="288"/>
      <c r="K23" s="288"/>
      <c r="L23" s="288"/>
      <c r="M23" s="288"/>
      <c r="N23" s="184"/>
      <c r="O23" s="184"/>
      <c r="P23" s="184"/>
      <c r="Q23" s="184"/>
      <c r="R23" s="184"/>
      <c r="S23" s="184"/>
      <c r="T23" s="184"/>
      <c r="U23" s="184"/>
      <c r="V23" s="184"/>
      <c r="W23" s="184"/>
      <c r="X23" s="184"/>
      <c r="Y23" s="184"/>
      <c r="Z23" s="184"/>
      <c r="AA23" s="184"/>
      <c r="AB23" s="184"/>
      <c r="AC23" s="184"/>
      <c r="AD23" s="184"/>
      <c r="AE23" s="184"/>
      <c r="AF23" s="184"/>
      <c r="AG23" s="184"/>
    </row>
    <row r="24" spans="1:38" s="60" customFormat="1" ht="26.25" customHeight="1">
      <c r="A24" s="425" t="s">
        <v>2343</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row>
    <row r="25" spans="1:38" s="60" customFormat="1" ht="14.45" customHeight="1">
      <c r="W25" s="229" t="s">
        <v>676</v>
      </c>
      <c r="AA25" s="229"/>
      <c r="AB25" s="229"/>
      <c r="AC25" s="229"/>
      <c r="AD25" s="229"/>
      <c r="AE25" s="229"/>
    </row>
    <row r="26" spans="1:38" s="60" customFormat="1" ht="20.25" customHeight="1">
      <c r="B26" s="1148" t="s">
        <v>7</v>
      </c>
      <c r="C26" s="1633"/>
      <c r="D26" s="1633"/>
      <c r="E26" s="1634"/>
      <c r="F26" s="973" t="s">
        <v>677</v>
      </c>
      <c r="G26" s="974"/>
      <c r="H26" s="974"/>
      <c r="I26" s="974"/>
      <c r="J26" s="974"/>
      <c r="K26" s="974"/>
      <c r="L26" s="974"/>
      <c r="M26" s="974"/>
      <c r="N26" s="974"/>
      <c r="O26" s="974"/>
      <c r="P26" s="974"/>
      <c r="Q26" s="974"/>
      <c r="R26" s="974"/>
      <c r="S26" s="974"/>
      <c r="T26" s="974"/>
      <c r="U26" s="975"/>
      <c r="V26" s="973" t="s">
        <v>2126</v>
      </c>
      <c r="W26" s="974"/>
      <c r="X26" s="974"/>
      <c r="Y26" s="974"/>
      <c r="Z26" s="974"/>
      <c r="AA26" s="974"/>
      <c r="AB26" s="974"/>
      <c r="AC26" s="974"/>
      <c r="AD26" s="974"/>
      <c r="AE26" s="974"/>
      <c r="AF26" s="974"/>
      <c r="AG26" s="975"/>
    </row>
    <row r="27" spans="1:38" s="60" customFormat="1" ht="20.25" customHeight="1">
      <c r="B27" s="1635"/>
      <c r="C27" s="1636"/>
      <c r="D27" s="1636"/>
      <c r="E27" s="1637"/>
      <c r="F27" s="1622" t="s">
        <v>2127</v>
      </c>
      <c r="G27" s="1355"/>
      <c r="H27" s="1355"/>
      <c r="I27" s="1356"/>
      <c r="J27" s="1623" t="s">
        <v>1664</v>
      </c>
      <c r="K27" s="1624"/>
      <c r="L27" s="1355"/>
      <c r="M27" s="1356"/>
      <c r="N27" s="1622" t="s">
        <v>1665</v>
      </c>
      <c r="O27" s="1355"/>
      <c r="P27" s="1355"/>
      <c r="Q27" s="1356"/>
      <c r="R27" s="1623" t="s">
        <v>1898</v>
      </c>
      <c r="S27" s="1624"/>
      <c r="T27" s="1355"/>
      <c r="U27" s="1356"/>
      <c r="V27" s="1622" t="s">
        <v>740</v>
      </c>
      <c r="W27" s="1355"/>
      <c r="X27" s="1355"/>
      <c r="Y27" s="1356"/>
      <c r="Z27" s="1623" t="s">
        <v>741</v>
      </c>
      <c r="AA27" s="1624"/>
      <c r="AB27" s="1355"/>
      <c r="AC27" s="1356"/>
      <c r="AD27" s="1625" t="s">
        <v>1898</v>
      </c>
      <c r="AE27" s="1626"/>
      <c r="AF27" s="1626"/>
      <c r="AG27" s="1626"/>
      <c r="AH27" s="1628"/>
      <c r="AI27" s="1628"/>
      <c r="AJ27" s="1629"/>
      <c r="AK27" s="1629"/>
    </row>
    <row r="28" spans="1:38" s="60" customFormat="1" ht="18.75" customHeight="1">
      <c r="B28" s="973" t="s">
        <v>140</v>
      </c>
      <c r="C28" s="1596"/>
      <c r="D28" s="1596"/>
      <c r="E28" s="1597"/>
      <c r="F28" s="1602">
        <v>6239</v>
      </c>
      <c r="G28" s="1600"/>
      <c r="H28" s="1600"/>
      <c r="I28" s="1601"/>
      <c r="J28" s="1598">
        <v>64</v>
      </c>
      <c r="K28" s="1599"/>
      <c r="L28" s="1600"/>
      <c r="M28" s="1601"/>
      <c r="N28" s="1602">
        <v>4894</v>
      </c>
      <c r="O28" s="1600"/>
      <c r="P28" s="1600"/>
      <c r="Q28" s="1601"/>
      <c r="R28" s="1598">
        <v>11193</v>
      </c>
      <c r="S28" s="1599"/>
      <c r="T28" s="1600"/>
      <c r="U28" s="1601"/>
      <c r="V28" s="1602">
        <v>6</v>
      </c>
      <c r="W28" s="1600"/>
      <c r="X28" s="1600"/>
      <c r="Y28" s="1601"/>
      <c r="Z28" s="1598">
        <v>204</v>
      </c>
      <c r="AA28" s="1599"/>
      <c r="AB28" s="1600"/>
      <c r="AC28" s="1601"/>
      <c r="AD28" s="1603">
        <v>210</v>
      </c>
      <c r="AE28" s="1604"/>
      <c r="AF28" s="1604"/>
      <c r="AG28" s="1604"/>
      <c r="AH28" s="1628"/>
      <c r="AI28" s="1628"/>
      <c r="AJ28" s="1629"/>
      <c r="AK28" s="1629"/>
    </row>
    <row r="29" spans="1:38" s="60" customFormat="1" ht="18.75" customHeight="1">
      <c r="B29" s="973" t="s">
        <v>2044</v>
      </c>
      <c r="C29" s="1596"/>
      <c r="D29" s="1596"/>
      <c r="E29" s="1597"/>
      <c r="F29" s="1607">
        <v>5937</v>
      </c>
      <c r="G29" s="1608"/>
      <c r="H29" s="1608"/>
      <c r="I29" s="1609"/>
      <c r="J29" s="1605">
        <v>76</v>
      </c>
      <c r="K29" s="1605"/>
      <c r="L29" s="1605"/>
      <c r="M29" s="1605"/>
      <c r="N29" s="1607">
        <v>4843</v>
      </c>
      <c r="O29" s="1608"/>
      <c r="P29" s="1608"/>
      <c r="Q29" s="1609"/>
      <c r="R29" s="1605">
        <v>10856</v>
      </c>
      <c r="S29" s="1605"/>
      <c r="T29" s="1605"/>
      <c r="U29" s="1605"/>
      <c r="V29" s="1607">
        <v>5</v>
      </c>
      <c r="W29" s="1608"/>
      <c r="X29" s="1608"/>
      <c r="Y29" s="1609"/>
      <c r="Z29" s="1605">
        <v>231</v>
      </c>
      <c r="AA29" s="1605"/>
      <c r="AB29" s="1605"/>
      <c r="AC29" s="1605"/>
      <c r="AD29" s="1606">
        <v>236</v>
      </c>
      <c r="AE29" s="1606"/>
      <c r="AF29" s="1606"/>
      <c r="AG29" s="1606"/>
      <c r="AH29" s="1613"/>
      <c r="AI29" s="1614"/>
      <c r="AJ29" s="1615"/>
      <c r="AK29" s="1615"/>
    </row>
    <row r="30" spans="1:38" s="60" customFormat="1" ht="18.75" customHeight="1">
      <c r="B30" s="973" t="s">
        <v>561</v>
      </c>
      <c r="C30" s="1596"/>
      <c r="D30" s="1596"/>
      <c r="E30" s="1597"/>
      <c r="F30" s="1627">
        <v>5909</v>
      </c>
      <c r="G30" s="1627"/>
      <c r="H30" s="1627"/>
      <c r="I30" s="1627"/>
      <c r="J30" s="1627">
        <v>70</v>
      </c>
      <c r="K30" s="1627"/>
      <c r="L30" s="1627"/>
      <c r="M30" s="1627"/>
      <c r="N30" s="1627">
        <v>4769</v>
      </c>
      <c r="O30" s="1627"/>
      <c r="P30" s="1627"/>
      <c r="Q30" s="1627"/>
      <c r="R30" s="1627">
        <v>10748</v>
      </c>
      <c r="S30" s="1627"/>
      <c r="T30" s="1627"/>
      <c r="U30" s="1627"/>
      <c r="V30" s="1627">
        <v>5</v>
      </c>
      <c r="W30" s="1627"/>
      <c r="X30" s="1627"/>
      <c r="Y30" s="1627"/>
      <c r="Z30" s="1627">
        <v>251</v>
      </c>
      <c r="AA30" s="1627"/>
      <c r="AB30" s="1627"/>
      <c r="AC30" s="1627"/>
      <c r="AD30" s="1627">
        <v>256</v>
      </c>
      <c r="AE30" s="1627"/>
      <c r="AF30" s="1627"/>
      <c r="AG30" s="1627"/>
      <c r="AH30" s="1613"/>
      <c r="AI30" s="1614"/>
      <c r="AJ30" s="1615"/>
      <c r="AK30" s="1615"/>
    </row>
    <row r="31" spans="1:38" s="60" customFormat="1" ht="18.75" customHeight="1">
      <c r="B31" s="973" t="s">
        <v>2201</v>
      </c>
      <c r="C31" s="1596"/>
      <c r="D31" s="1596"/>
      <c r="E31" s="1597"/>
      <c r="F31" s="1627">
        <v>5835</v>
      </c>
      <c r="G31" s="1627"/>
      <c r="H31" s="1627"/>
      <c r="I31" s="1627"/>
      <c r="J31" s="1627">
        <v>64</v>
      </c>
      <c r="K31" s="1627"/>
      <c r="L31" s="1627"/>
      <c r="M31" s="1627"/>
      <c r="N31" s="1627">
        <v>4639</v>
      </c>
      <c r="O31" s="1627"/>
      <c r="P31" s="1627"/>
      <c r="Q31" s="1627"/>
      <c r="R31" s="1627">
        <v>10538</v>
      </c>
      <c r="S31" s="1627"/>
      <c r="T31" s="1627"/>
      <c r="U31" s="1627"/>
      <c r="V31" s="1627">
        <v>2</v>
      </c>
      <c r="W31" s="1627"/>
      <c r="X31" s="1627"/>
      <c r="Y31" s="1627"/>
      <c r="Z31" s="1627">
        <v>226</v>
      </c>
      <c r="AA31" s="1627"/>
      <c r="AB31" s="1627"/>
      <c r="AC31" s="1627"/>
      <c r="AD31" s="1627">
        <v>228</v>
      </c>
      <c r="AE31" s="1627"/>
      <c r="AF31" s="1627"/>
      <c r="AG31" s="1627"/>
      <c r="AH31" s="1628"/>
      <c r="AI31" s="1628"/>
      <c r="AJ31" s="1628"/>
      <c r="AK31" s="1628"/>
    </row>
    <row r="32" spans="1:38" s="60" customFormat="1" ht="18.75" customHeight="1">
      <c r="B32" s="973" t="s">
        <v>2326</v>
      </c>
      <c r="C32" s="1596"/>
      <c r="D32" s="1596"/>
      <c r="E32" s="1597"/>
      <c r="F32" s="1627">
        <v>5634</v>
      </c>
      <c r="G32" s="1627"/>
      <c r="H32" s="1627"/>
      <c r="I32" s="1627"/>
      <c r="J32" s="1627">
        <v>52</v>
      </c>
      <c r="K32" s="1627"/>
      <c r="L32" s="1627"/>
      <c r="M32" s="1627"/>
      <c r="N32" s="1627">
        <v>4586</v>
      </c>
      <c r="O32" s="1627"/>
      <c r="P32" s="1627"/>
      <c r="Q32" s="1627"/>
      <c r="R32" s="1627">
        <v>10272</v>
      </c>
      <c r="S32" s="1627"/>
      <c r="T32" s="1627"/>
      <c r="U32" s="1627"/>
      <c r="V32" s="1627">
        <v>1</v>
      </c>
      <c r="W32" s="1627"/>
      <c r="X32" s="1627"/>
      <c r="Y32" s="1627"/>
      <c r="Z32" s="1627">
        <v>223</v>
      </c>
      <c r="AA32" s="1627"/>
      <c r="AB32" s="1627"/>
      <c r="AC32" s="1627"/>
      <c r="AD32" s="1627">
        <v>224</v>
      </c>
      <c r="AE32" s="1627"/>
      <c r="AF32" s="1627"/>
      <c r="AG32" s="1627"/>
      <c r="AH32" s="184"/>
      <c r="AI32" s="184"/>
      <c r="AJ32" s="184"/>
      <c r="AK32" s="184"/>
    </row>
    <row r="33" spans="1:38" s="60" customFormat="1" ht="7.5" customHeight="1"/>
    <row r="34" spans="1:38" s="60" customFormat="1" ht="11.25" customHeight="1"/>
    <row r="35" spans="1:38" s="60" customFormat="1" ht="26.25" customHeight="1">
      <c r="A35" s="425" t="s">
        <v>2344</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row>
    <row r="36" spans="1:38" s="60" customFormat="1" ht="14.45" customHeight="1">
      <c r="W36" s="60" t="s">
        <v>1614</v>
      </c>
      <c r="AA36" s="169"/>
      <c r="AB36" s="169"/>
      <c r="AC36" s="169"/>
      <c r="AD36" s="169"/>
      <c r="AE36" s="169"/>
      <c r="AF36" s="169"/>
    </row>
    <row r="37" spans="1:38" ht="16.5" customHeight="1">
      <c r="B37" s="1148" t="s">
        <v>7</v>
      </c>
      <c r="C37" s="1633"/>
      <c r="D37" s="1633"/>
      <c r="E37" s="1634"/>
      <c r="F37" s="1668" t="s">
        <v>742</v>
      </c>
      <c r="G37" s="1669"/>
      <c r="H37" s="1669"/>
      <c r="I37" s="1670"/>
      <c r="J37" s="1616" t="s">
        <v>2190</v>
      </c>
      <c r="K37" s="1617"/>
      <c r="L37" s="1617"/>
      <c r="M37" s="1618"/>
      <c r="N37" s="1668" t="s">
        <v>2191</v>
      </c>
      <c r="O37" s="1669"/>
      <c r="P37" s="1669"/>
      <c r="Q37" s="1670"/>
      <c r="R37" s="1616" t="s">
        <v>2192</v>
      </c>
      <c r="S37" s="1617"/>
      <c r="T37" s="1617"/>
      <c r="U37" s="1618"/>
      <c r="V37" s="973" t="s">
        <v>2193</v>
      </c>
      <c r="W37" s="974"/>
      <c r="X37" s="974"/>
      <c r="Y37" s="974"/>
      <c r="Z37" s="974"/>
      <c r="AA37" s="974"/>
      <c r="AB37" s="974"/>
      <c r="AC37" s="974"/>
      <c r="AD37" s="974"/>
      <c r="AE37" s="974"/>
      <c r="AF37" s="974"/>
      <c r="AG37" s="975"/>
    </row>
    <row r="38" spans="1:38" ht="16.5" customHeight="1">
      <c r="B38" s="1635"/>
      <c r="C38" s="1636"/>
      <c r="D38" s="1636"/>
      <c r="E38" s="1637"/>
      <c r="F38" s="1671"/>
      <c r="G38" s="1672"/>
      <c r="H38" s="1672"/>
      <c r="I38" s="1673"/>
      <c r="J38" s="1619"/>
      <c r="K38" s="1620"/>
      <c r="L38" s="1620"/>
      <c r="M38" s="1621"/>
      <c r="N38" s="1671"/>
      <c r="O38" s="1672"/>
      <c r="P38" s="1672"/>
      <c r="Q38" s="1673"/>
      <c r="R38" s="1619"/>
      <c r="S38" s="1620"/>
      <c r="T38" s="1620"/>
      <c r="U38" s="1621"/>
      <c r="V38" s="1622" t="s">
        <v>2194</v>
      </c>
      <c r="W38" s="1355"/>
      <c r="X38" s="1355"/>
      <c r="Y38" s="1356"/>
      <c r="Z38" s="1623" t="s">
        <v>2195</v>
      </c>
      <c r="AA38" s="1624"/>
      <c r="AB38" s="1355"/>
      <c r="AC38" s="1356"/>
      <c r="AD38" s="1625" t="s">
        <v>2196</v>
      </c>
      <c r="AE38" s="1626"/>
      <c r="AF38" s="1626"/>
      <c r="AG38" s="1626"/>
    </row>
    <row r="39" spans="1:38" ht="18.75" customHeight="1">
      <c r="B39" s="973" t="s">
        <v>140</v>
      </c>
      <c r="C39" s="1596"/>
      <c r="D39" s="1596"/>
      <c r="E39" s="1597"/>
      <c r="F39" s="1610">
        <v>9552</v>
      </c>
      <c r="G39" s="1611"/>
      <c r="H39" s="1611"/>
      <c r="I39" s="1612"/>
      <c r="J39" s="1598">
        <v>611</v>
      </c>
      <c r="K39" s="1599"/>
      <c r="L39" s="1600"/>
      <c r="M39" s="1601"/>
      <c r="N39" s="1602">
        <v>117</v>
      </c>
      <c r="O39" s="1600"/>
      <c r="P39" s="1600"/>
      <c r="Q39" s="1601"/>
      <c r="R39" s="1598">
        <v>9</v>
      </c>
      <c r="S39" s="1599"/>
      <c r="T39" s="1600"/>
      <c r="U39" s="1601"/>
      <c r="V39" s="1602" t="s">
        <v>15</v>
      </c>
      <c r="W39" s="1600"/>
      <c r="X39" s="1600"/>
      <c r="Y39" s="1601"/>
      <c r="Z39" s="1598" t="s">
        <v>15</v>
      </c>
      <c r="AA39" s="1599"/>
      <c r="AB39" s="1600"/>
      <c r="AC39" s="1601"/>
      <c r="AD39" s="1603">
        <v>3</v>
      </c>
      <c r="AE39" s="1604"/>
      <c r="AF39" s="1604"/>
      <c r="AG39" s="1604"/>
    </row>
    <row r="40" spans="1:38" ht="18.75" customHeight="1">
      <c r="B40" s="973" t="s">
        <v>2044</v>
      </c>
      <c r="C40" s="1596"/>
      <c r="D40" s="1596"/>
      <c r="E40" s="1597"/>
      <c r="F40" s="1607">
        <v>9869</v>
      </c>
      <c r="G40" s="1608"/>
      <c r="H40" s="1608"/>
      <c r="I40" s="1609"/>
      <c r="J40" s="1605">
        <v>627</v>
      </c>
      <c r="K40" s="1605"/>
      <c r="L40" s="1605"/>
      <c r="M40" s="1605"/>
      <c r="N40" s="1607">
        <v>97</v>
      </c>
      <c r="O40" s="1608"/>
      <c r="P40" s="1608"/>
      <c r="Q40" s="1609"/>
      <c r="R40" s="1605">
        <v>12</v>
      </c>
      <c r="S40" s="1605"/>
      <c r="T40" s="1605"/>
      <c r="U40" s="1605"/>
      <c r="V40" s="1607" t="s">
        <v>15</v>
      </c>
      <c r="W40" s="1608"/>
      <c r="X40" s="1608"/>
      <c r="Y40" s="1609"/>
      <c r="Z40" s="1605" t="s">
        <v>15</v>
      </c>
      <c r="AA40" s="1605"/>
      <c r="AB40" s="1605"/>
      <c r="AC40" s="1605"/>
      <c r="AD40" s="1606">
        <v>1</v>
      </c>
      <c r="AE40" s="1606"/>
      <c r="AF40" s="1606"/>
      <c r="AG40" s="1606"/>
    </row>
    <row r="41" spans="1:38" ht="18.75" customHeight="1">
      <c r="B41" s="973" t="s">
        <v>561</v>
      </c>
      <c r="C41" s="1596"/>
      <c r="D41" s="1596"/>
      <c r="E41" s="1597"/>
      <c r="F41" s="1595">
        <v>10264</v>
      </c>
      <c r="G41" s="1595"/>
      <c r="H41" s="1595"/>
      <c r="I41" s="1595"/>
      <c r="J41" s="1595">
        <v>641</v>
      </c>
      <c r="K41" s="1595"/>
      <c r="L41" s="1595"/>
      <c r="M41" s="1595"/>
      <c r="N41" s="1595">
        <v>88</v>
      </c>
      <c r="O41" s="1595"/>
      <c r="P41" s="1595"/>
      <c r="Q41" s="1595"/>
      <c r="R41" s="1595">
        <v>9</v>
      </c>
      <c r="S41" s="1595"/>
      <c r="T41" s="1595"/>
      <c r="U41" s="1595"/>
      <c r="V41" s="1595" t="s">
        <v>15</v>
      </c>
      <c r="W41" s="1595"/>
      <c r="X41" s="1595"/>
      <c r="Y41" s="1595"/>
      <c r="Z41" s="1595" t="s">
        <v>15</v>
      </c>
      <c r="AA41" s="1595"/>
      <c r="AB41" s="1595"/>
      <c r="AC41" s="1595"/>
      <c r="AD41" s="1595" t="s">
        <v>15</v>
      </c>
      <c r="AE41" s="1595"/>
      <c r="AF41" s="1595"/>
      <c r="AG41" s="1595"/>
    </row>
    <row r="42" spans="1:38" ht="18.75" customHeight="1">
      <c r="B42" s="973" t="s">
        <v>2201</v>
      </c>
      <c r="C42" s="1596"/>
      <c r="D42" s="1596"/>
      <c r="E42" s="1597"/>
      <c r="F42" s="1595">
        <v>10515</v>
      </c>
      <c r="G42" s="1595"/>
      <c r="H42" s="1595"/>
      <c r="I42" s="1595"/>
      <c r="J42" s="1595">
        <v>647</v>
      </c>
      <c r="K42" s="1595"/>
      <c r="L42" s="1595"/>
      <c r="M42" s="1595"/>
      <c r="N42" s="1595">
        <v>93</v>
      </c>
      <c r="O42" s="1595"/>
      <c r="P42" s="1595"/>
      <c r="Q42" s="1595"/>
      <c r="R42" s="1595">
        <v>11</v>
      </c>
      <c r="S42" s="1595"/>
      <c r="T42" s="1595"/>
      <c r="U42" s="1595"/>
      <c r="V42" s="1595" t="s">
        <v>15</v>
      </c>
      <c r="W42" s="1595"/>
      <c r="X42" s="1595"/>
      <c r="Y42" s="1595"/>
      <c r="Z42" s="1595" t="s">
        <v>15</v>
      </c>
      <c r="AA42" s="1595"/>
      <c r="AB42" s="1595"/>
      <c r="AC42" s="1595"/>
      <c r="AD42" s="1595" t="s">
        <v>15</v>
      </c>
      <c r="AE42" s="1595"/>
      <c r="AF42" s="1595"/>
      <c r="AG42" s="1595"/>
    </row>
    <row r="43" spans="1:38" ht="18.75" customHeight="1">
      <c r="B43" s="973" t="s">
        <v>2326</v>
      </c>
      <c r="C43" s="1596"/>
      <c r="D43" s="1596"/>
      <c r="E43" s="1597"/>
      <c r="F43" s="1595">
        <v>11056</v>
      </c>
      <c r="G43" s="1595"/>
      <c r="H43" s="1595"/>
      <c r="I43" s="1595"/>
      <c r="J43" s="1595">
        <v>648</v>
      </c>
      <c r="K43" s="1595"/>
      <c r="L43" s="1595"/>
      <c r="M43" s="1595"/>
      <c r="N43" s="1595">
        <v>91</v>
      </c>
      <c r="O43" s="1595"/>
      <c r="P43" s="1595"/>
      <c r="Q43" s="1595"/>
      <c r="R43" s="1595">
        <v>11</v>
      </c>
      <c r="S43" s="1595"/>
      <c r="T43" s="1595"/>
      <c r="U43" s="1595"/>
      <c r="V43" s="1595" t="s">
        <v>15</v>
      </c>
      <c r="W43" s="1595"/>
      <c r="X43" s="1595"/>
      <c r="Y43" s="1595"/>
      <c r="Z43" s="1595" t="s">
        <v>15</v>
      </c>
      <c r="AA43" s="1595"/>
      <c r="AB43" s="1595"/>
      <c r="AC43" s="1595"/>
      <c r="AD43" s="1595" t="s">
        <v>15</v>
      </c>
      <c r="AE43" s="1595"/>
      <c r="AF43" s="1595"/>
      <c r="AG43" s="1595"/>
    </row>
  </sheetData>
  <mergeCells count="217">
    <mergeCell ref="Z43:AC43"/>
    <mergeCell ref="W20:Y20"/>
    <mergeCell ref="Z20:AB20"/>
    <mergeCell ref="AC20:AE20"/>
    <mergeCell ref="AF20:AH20"/>
    <mergeCell ref="AI20:AK20"/>
    <mergeCell ref="AD43:AG43"/>
    <mergeCell ref="B32:E32"/>
    <mergeCell ref="F32:I32"/>
    <mergeCell ref="J32:M32"/>
    <mergeCell ref="N32:Q32"/>
    <mergeCell ref="R32:U32"/>
    <mergeCell ref="V32:Y32"/>
    <mergeCell ref="F37:I38"/>
    <mergeCell ref="J37:M38"/>
    <mergeCell ref="N37:Q38"/>
    <mergeCell ref="B37:E38"/>
    <mergeCell ref="Z32:AC32"/>
    <mergeCell ref="AD32:AG32"/>
    <mergeCell ref="B43:E43"/>
    <mergeCell ref="F43:I43"/>
    <mergeCell ref="J43:M43"/>
    <mergeCell ref="N43:Q43"/>
    <mergeCell ref="R43:U43"/>
    <mergeCell ref="V43:Y43"/>
    <mergeCell ref="Z6:AC6"/>
    <mergeCell ref="F3:I3"/>
    <mergeCell ref="N3:Q3"/>
    <mergeCell ref="R3:U3"/>
    <mergeCell ref="N6:Q6"/>
    <mergeCell ref="R6:U6"/>
    <mergeCell ref="V6:Y6"/>
    <mergeCell ref="B3:E3"/>
    <mergeCell ref="B8:E8"/>
    <mergeCell ref="F8:I8"/>
    <mergeCell ref="J8:M8"/>
    <mergeCell ref="N8:Q8"/>
    <mergeCell ref="R5:U5"/>
    <mergeCell ref="F7:I7"/>
    <mergeCell ref="J7:M7"/>
    <mergeCell ref="N7:Q7"/>
    <mergeCell ref="B4:E4"/>
    <mergeCell ref="F4:I4"/>
    <mergeCell ref="N15:P15"/>
    <mergeCell ref="B7:E7"/>
    <mergeCell ref="B5:E5"/>
    <mergeCell ref="F5:I5"/>
    <mergeCell ref="B6:E6"/>
    <mergeCell ref="R7:U7"/>
    <mergeCell ref="V7:Y7"/>
    <mergeCell ref="Z7:AC7"/>
    <mergeCell ref="Y10:Z10"/>
    <mergeCell ref="R8:U8"/>
    <mergeCell ref="V8:Y8"/>
    <mergeCell ref="Z8:AC8"/>
    <mergeCell ref="Y9:Z9"/>
    <mergeCell ref="M2:AC2"/>
    <mergeCell ref="J3:M3"/>
    <mergeCell ref="V3:Y3"/>
    <mergeCell ref="Z3:AC3"/>
    <mergeCell ref="R4:U4"/>
    <mergeCell ref="V4:Y4"/>
    <mergeCell ref="Z4:AC4"/>
    <mergeCell ref="V5:Y5"/>
    <mergeCell ref="Z5:AC5"/>
    <mergeCell ref="J4:M4"/>
    <mergeCell ref="N4:Q4"/>
    <mergeCell ref="J5:M5"/>
    <mergeCell ref="N5:Q5"/>
    <mergeCell ref="F17:I17"/>
    <mergeCell ref="J17:M17"/>
    <mergeCell ref="N17:P17"/>
    <mergeCell ref="B16:E16"/>
    <mergeCell ref="F16:I16"/>
    <mergeCell ref="J16:M16"/>
    <mergeCell ref="N16:P16"/>
    <mergeCell ref="AI18:AK18"/>
    <mergeCell ref="F6:I6"/>
    <mergeCell ref="J6:M6"/>
    <mergeCell ref="AI17:AK17"/>
    <mergeCell ref="Q17:S17"/>
    <mergeCell ref="T17:V17"/>
    <mergeCell ref="W17:Y17"/>
    <mergeCell ref="Z17:AB17"/>
    <mergeCell ref="AC17:AE17"/>
    <mergeCell ref="AF17:AH17"/>
    <mergeCell ref="Q16:S16"/>
    <mergeCell ref="T16:V16"/>
    <mergeCell ref="AI16:AK16"/>
    <mergeCell ref="W16:Y16"/>
    <mergeCell ref="Z16:AB16"/>
    <mergeCell ref="AC16:AE16"/>
    <mergeCell ref="AF16:AH16"/>
    <mergeCell ref="AI19:AK19"/>
    <mergeCell ref="Q18:S18"/>
    <mergeCell ref="T18:V18"/>
    <mergeCell ref="W18:Y18"/>
    <mergeCell ref="Z18:AB18"/>
    <mergeCell ref="AC18:AE18"/>
    <mergeCell ref="AF18:AH18"/>
    <mergeCell ref="B14:E15"/>
    <mergeCell ref="F14:I15"/>
    <mergeCell ref="J14:M15"/>
    <mergeCell ref="N14:AK14"/>
    <mergeCell ref="AI15:AK15"/>
    <mergeCell ref="AF15:AH15"/>
    <mergeCell ref="Q15:S15"/>
    <mergeCell ref="T15:V15"/>
    <mergeCell ref="W15:Y15"/>
    <mergeCell ref="Z15:AB15"/>
    <mergeCell ref="AC15:AE15"/>
    <mergeCell ref="B18:E18"/>
    <mergeCell ref="F18:I18"/>
    <mergeCell ref="J18:M18"/>
    <mergeCell ref="N18:P18"/>
    <mergeCell ref="T19:V19"/>
    <mergeCell ref="B17:E17"/>
    <mergeCell ref="W19:Y19"/>
    <mergeCell ref="N19:P19"/>
    <mergeCell ref="Z19:AB19"/>
    <mergeCell ref="AC19:AE19"/>
    <mergeCell ref="B19:E19"/>
    <mergeCell ref="N28:Q28"/>
    <mergeCell ref="R28:U28"/>
    <mergeCell ref="N29:Q29"/>
    <mergeCell ref="R29:U29"/>
    <mergeCell ref="B28:E28"/>
    <mergeCell ref="B29:E29"/>
    <mergeCell ref="T20:V20"/>
    <mergeCell ref="AD29:AG29"/>
    <mergeCell ref="AF19:AH19"/>
    <mergeCell ref="B30:E30"/>
    <mergeCell ref="B31:E31"/>
    <mergeCell ref="F19:I19"/>
    <mergeCell ref="J19:M19"/>
    <mergeCell ref="F31:I31"/>
    <mergeCell ref="J31:M31"/>
    <mergeCell ref="F28:I28"/>
    <mergeCell ref="J28:M28"/>
    <mergeCell ref="B26:E27"/>
    <mergeCell ref="C21:S21"/>
    <mergeCell ref="Q19:S19"/>
    <mergeCell ref="B20:E20"/>
    <mergeCell ref="F20:I20"/>
    <mergeCell ref="J20:M20"/>
    <mergeCell ref="N20:P20"/>
    <mergeCell ref="Q20:S20"/>
    <mergeCell ref="F30:I30"/>
    <mergeCell ref="J30:M30"/>
    <mergeCell ref="N30:Q30"/>
    <mergeCell ref="R30:U30"/>
    <mergeCell ref="N31:Q31"/>
    <mergeCell ref="R31:U31"/>
    <mergeCell ref="V30:Y30"/>
    <mergeCell ref="F29:I29"/>
    <mergeCell ref="J29:M29"/>
    <mergeCell ref="AH27:AK27"/>
    <mergeCell ref="F26:U26"/>
    <mergeCell ref="V26:AG26"/>
    <mergeCell ref="AD31:AG31"/>
    <mergeCell ref="AH31:AK31"/>
    <mergeCell ref="F27:I27"/>
    <mergeCell ref="J27:M27"/>
    <mergeCell ref="N27:Q27"/>
    <mergeCell ref="R27:U27"/>
    <mergeCell ref="V27:Y27"/>
    <mergeCell ref="Z27:AC27"/>
    <mergeCell ref="AD27:AG27"/>
    <mergeCell ref="V31:Y31"/>
    <mergeCell ref="Z31:AC31"/>
    <mergeCell ref="AD30:AG30"/>
    <mergeCell ref="Z30:AC30"/>
    <mergeCell ref="AD28:AG28"/>
    <mergeCell ref="AH28:AK28"/>
    <mergeCell ref="AH29:AK29"/>
    <mergeCell ref="V28:Y28"/>
    <mergeCell ref="Z28:AC28"/>
    <mergeCell ref="V29:Y29"/>
    <mergeCell ref="Z29:AC29"/>
    <mergeCell ref="R37:U38"/>
    <mergeCell ref="V37:AG37"/>
    <mergeCell ref="V38:Y38"/>
    <mergeCell ref="Z38:AC38"/>
    <mergeCell ref="AD38:AG38"/>
    <mergeCell ref="AH30:AK30"/>
    <mergeCell ref="R39:U39"/>
    <mergeCell ref="V39:Y39"/>
    <mergeCell ref="Z39:AC39"/>
    <mergeCell ref="AD39:AG39"/>
    <mergeCell ref="Z40:AC40"/>
    <mergeCell ref="AD40:AG40"/>
    <mergeCell ref="B40:E40"/>
    <mergeCell ref="F40:I40"/>
    <mergeCell ref="J40:M40"/>
    <mergeCell ref="N40:Q40"/>
    <mergeCell ref="B39:E39"/>
    <mergeCell ref="F39:I39"/>
    <mergeCell ref="J39:M39"/>
    <mergeCell ref="N39:Q39"/>
    <mergeCell ref="R40:U40"/>
    <mergeCell ref="V40:Y40"/>
    <mergeCell ref="R42:U42"/>
    <mergeCell ref="V42:Y42"/>
    <mergeCell ref="Z42:AC42"/>
    <mergeCell ref="AD42:AG42"/>
    <mergeCell ref="B42:E42"/>
    <mergeCell ref="F42:I42"/>
    <mergeCell ref="J42:M42"/>
    <mergeCell ref="N42:Q42"/>
    <mergeCell ref="R41:U41"/>
    <mergeCell ref="V41:Y41"/>
    <mergeCell ref="Z41:AC41"/>
    <mergeCell ref="AD41:AG41"/>
    <mergeCell ref="B41:E41"/>
    <mergeCell ref="F41:I41"/>
    <mergeCell ref="J41:M41"/>
    <mergeCell ref="N41:Q41"/>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B3" sqref="B3"/>
    </sheetView>
  </sheetViews>
  <sheetFormatPr defaultRowHeight="14.45" customHeight="1"/>
  <cols>
    <col min="1" max="1" width="1.875" style="280" customWidth="1"/>
    <col min="2" max="2" width="4.625" style="280" customWidth="1"/>
    <col min="3" max="3" width="11.5" style="280" bestFit="1" customWidth="1"/>
    <col min="4" max="19" width="4.625" style="280" customWidth="1"/>
    <col min="20" max="16384" width="9" style="280"/>
  </cols>
  <sheetData>
    <row r="1" spans="1:34" ht="9" customHeight="1">
      <c r="B1" s="34"/>
      <c r="C1" s="34"/>
      <c r="D1" s="34"/>
      <c r="E1" s="34"/>
      <c r="F1" s="184"/>
      <c r="G1" s="184"/>
      <c r="H1" s="283"/>
      <c r="I1" s="184"/>
      <c r="J1" s="184"/>
      <c r="K1" s="184"/>
      <c r="L1" s="283"/>
      <c r="M1" s="184"/>
      <c r="N1" s="184"/>
      <c r="O1" s="184"/>
      <c r="P1" s="283"/>
    </row>
    <row r="2" spans="1:34" s="427" customFormat="1" ht="26.25" customHeight="1">
      <c r="A2" s="425" t="s">
        <v>2345</v>
      </c>
      <c r="B2" s="429"/>
      <c r="C2" s="429"/>
      <c r="D2" s="429"/>
      <c r="E2" s="429"/>
      <c r="F2" s="429"/>
      <c r="G2" s="429"/>
      <c r="H2" s="429"/>
      <c r="I2" s="429"/>
      <c r="J2" s="429"/>
      <c r="K2" s="429"/>
      <c r="L2" s="429"/>
      <c r="M2" s="429"/>
      <c r="N2" s="429"/>
      <c r="O2" s="429"/>
      <c r="P2" s="429"/>
      <c r="Q2" s="429"/>
      <c r="R2" s="429"/>
      <c r="S2" s="429"/>
      <c r="T2" s="429"/>
      <c r="U2" s="429"/>
      <c r="V2" s="429"/>
      <c r="W2" s="428"/>
      <c r="X2" s="428"/>
      <c r="Y2" s="428"/>
      <c r="Z2" s="428"/>
      <c r="AA2" s="428"/>
      <c r="AB2" s="428"/>
      <c r="AC2" s="428"/>
      <c r="AD2" s="428"/>
      <c r="AE2" s="428"/>
      <c r="AF2" s="428"/>
      <c r="AG2" s="428"/>
      <c r="AH2" s="428"/>
    </row>
    <row r="3" spans="1:34" s="60" customFormat="1" ht="14.25" customHeight="1">
      <c r="N3" s="60" t="s">
        <v>2273</v>
      </c>
      <c r="S3" s="95" t="s">
        <v>142</v>
      </c>
    </row>
    <row r="4" spans="1:34" s="60" customFormat="1" ht="14.25" customHeight="1">
      <c r="B4" s="1068" t="s">
        <v>482</v>
      </c>
      <c r="C4" s="1590"/>
      <c r="D4" s="1068" t="s">
        <v>914</v>
      </c>
      <c r="E4" s="1681"/>
      <c r="F4" s="1681"/>
      <c r="G4" s="1681"/>
      <c r="H4" s="1681"/>
      <c r="I4" s="1681"/>
      <c r="J4" s="1681"/>
      <c r="K4" s="1681"/>
      <c r="L4" s="1068" t="s">
        <v>2328</v>
      </c>
      <c r="M4" s="1681"/>
      <c r="N4" s="1681"/>
      <c r="O4" s="1681"/>
      <c r="P4" s="1681"/>
      <c r="Q4" s="1681"/>
      <c r="R4" s="1681"/>
      <c r="S4" s="1681"/>
    </row>
    <row r="5" spans="1:34" s="60" customFormat="1" ht="19.5" customHeight="1">
      <c r="A5" s="280"/>
      <c r="B5" s="1590"/>
      <c r="C5" s="1590"/>
      <c r="D5" s="1682" t="s">
        <v>2074</v>
      </c>
      <c r="E5" s="1684" t="s">
        <v>464</v>
      </c>
      <c r="F5" s="1332" t="s">
        <v>1865</v>
      </c>
      <c r="G5" s="1678"/>
      <c r="H5" s="1678"/>
      <c r="I5" s="1678"/>
      <c r="J5" s="1678"/>
      <c r="K5" s="1679"/>
      <c r="L5" s="1682" t="s">
        <v>2074</v>
      </c>
      <c r="M5" s="1684" t="s">
        <v>464</v>
      </c>
      <c r="N5" s="1332" t="s">
        <v>1865</v>
      </c>
      <c r="O5" s="1678"/>
      <c r="P5" s="1678"/>
      <c r="Q5" s="1678"/>
      <c r="R5" s="1678"/>
      <c r="S5" s="1679"/>
      <c r="T5" s="34"/>
    </row>
    <row r="6" spans="1:34" s="60" customFormat="1" ht="22.5">
      <c r="A6" s="280"/>
      <c r="B6" s="1590"/>
      <c r="C6" s="1590"/>
      <c r="D6" s="1683"/>
      <c r="E6" s="1685"/>
      <c r="F6" s="618" t="s">
        <v>1866</v>
      </c>
      <c r="G6" s="616" t="s">
        <v>1867</v>
      </c>
      <c r="H6" s="616" t="s">
        <v>1868</v>
      </c>
      <c r="I6" s="616" t="s">
        <v>1869</v>
      </c>
      <c r="J6" s="616" t="s">
        <v>1870</v>
      </c>
      <c r="K6" s="617" t="s">
        <v>1871</v>
      </c>
      <c r="L6" s="1683"/>
      <c r="M6" s="1685"/>
      <c r="N6" s="618" t="s">
        <v>1866</v>
      </c>
      <c r="O6" s="616" t="s">
        <v>1867</v>
      </c>
      <c r="P6" s="616" t="s">
        <v>1868</v>
      </c>
      <c r="Q6" s="616" t="s">
        <v>1869</v>
      </c>
      <c r="R6" s="616" t="s">
        <v>1870</v>
      </c>
      <c r="S6" s="617" t="s">
        <v>1871</v>
      </c>
    </row>
    <row r="7" spans="1:34" s="60" customFormat="1" ht="24.75" customHeight="1">
      <c r="A7" s="280"/>
      <c r="B7" s="1680" t="s">
        <v>1872</v>
      </c>
      <c r="C7" s="1680"/>
      <c r="D7" s="612">
        <v>38</v>
      </c>
      <c r="E7" s="600">
        <v>24</v>
      </c>
      <c r="F7" s="601">
        <v>4</v>
      </c>
      <c r="G7" s="601">
        <v>20</v>
      </c>
      <c r="H7" s="601">
        <v>24</v>
      </c>
      <c r="I7" s="602">
        <v>21</v>
      </c>
      <c r="J7" s="602">
        <v>36</v>
      </c>
      <c r="K7" s="603">
        <v>33</v>
      </c>
      <c r="L7" s="612">
        <v>41</v>
      </c>
      <c r="M7" s="600">
        <v>23</v>
      </c>
      <c r="N7" s="601">
        <v>4</v>
      </c>
      <c r="O7" s="601">
        <v>13</v>
      </c>
      <c r="P7" s="601">
        <v>20</v>
      </c>
      <c r="Q7" s="602">
        <v>27</v>
      </c>
      <c r="R7" s="602">
        <v>21</v>
      </c>
      <c r="S7" s="603">
        <v>38</v>
      </c>
    </row>
    <row r="8" spans="1:34" s="60" customFormat="1" ht="24.75" customHeight="1">
      <c r="A8" s="280"/>
      <c r="B8" s="1677" t="s">
        <v>1873</v>
      </c>
      <c r="C8" s="1677"/>
      <c r="D8" s="613">
        <v>24</v>
      </c>
      <c r="E8" s="604">
        <v>17</v>
      </c>
      <c r="F8" s="605">
        <v>4</v>
      </c>
      <c r="G8" s="605">
        <v>14</v>
      </c>
      <c r="H8" s="605">
        <v>13</v>
      </c>
      <c r="I8" s="606">
        <v>19</v>
      </c>
      <c r="J8" s="605">
        <v>18</v>
      </c>
      <c r="K8" s="607">
        <v>13</v>
      </c>
      <c r="L8" s="854"/>
      <c r="M8" s="855"/>
      <c r="N8" s="856"/>
      <c r="O8" s="856"/>
      <c r="P8" s="856"/>
      <c r="Q8" s="857"/>
      <c r="R8" s="856"/>
      <c r="S8" s="858"/>
    </row>
    <row r="9" spans="1:34" s="60" customFormat="1" ht="24.75" customHeight="1">
      <c r="A9" s="280"/>
      <c r="B9" s="1677" t="s">
        <v>1874</v>
      </c>
      <c r="C9" s="1677"/>
      <c r="D9" s="613">
        <v>26</v>
      </c>
      <c r="E9" s="604">
        <v>16</v>
      </c>
      <c r="F9" s="605">
        <v>4</v>
      </c>
      <c r="G9" s="605">
        <v>13</v>
      </c>
      <c r="H9" s="605">
        <v>10</v>
      </c>
      <c r="I9" s="606">
        <v>17</v>
      </c>
      <c r="J9" s="605">
        <v>15</v>
      </c>
      <c r="K9" s="607">
        <v>11</v>
      </c>
      <c r="L9" s="613">
        <v>29</v>
      </c>
      <c r="M9" s="604">
        <v>17</v>
      </c>
      <c r="N9" s="605">
        <v>3</v>
      </c>
      <c r="O9" s="605">
        <v>10</v>
      </c>
      <c r="P9" s="605">
        <v>12</v>
      </c>
      <c r="Q9" s="606">
        <v>11</v>
      </c>
      <c r="R9" s="605">
        <v>17</v>
      </c>
      <c r="S9" s="607">
        <v>15</v>
      </c>
    </row>
    <row r="10" spans="1:34" s="60" customFormat="1" ht="24.75" customHeight="1">
      <c r="A10" s="280"/>
      <c r="B10" s="1677" t="s">
        <v>238</v>
      </c>
      <c r="C10" s="1677"/>
      <c r="D10" s="613">
        <v>20</v>
      </c>
      <c r="E10" s="604">
        <v>13</v>
      </c>
      <c r="F10" s="605">
        <v>2</v>
      </c>
      <c r="G10" s="605">
        <v>13</v>
      </c>
      <c r="H10" s="605">
        <v>12</v>
      </c>
      <c r="I10" s="606">
        <v>13</v>
      </c>
      <c r="J10" s="605">
        <v>6</v>
      </c>
      <c r="K10" s="607">
        <v>17</v>
      </c>
      <c r="L10" s="613">
        <v>20</v>
      </c>
      <c r="M10" s="604">
        <v>11</v>
      </c>
      <c r="N10" s="605">
        <v>1</v>
      </c>
      <c r="O10" s="605">
        <v>7</v>
      </c>
      <c r="P10" s="605">
        <v>16</v>
      </c>
      <c r="Q10" s="606">
        <v>13</v>
      </c>
      <c r="R10" s="605">
        <v>16</v>
      </c>
      <c r="S10" s="607">
        <v>7</v>
      </c>
    </row>
    <row r="11" spans="1:34" s="60" customFormat="1" ht="24.75" customHeight="1">
      <c r="A11" s="280"/>
      <c r="B11" s="1677" t="s">
        <v>246</v>
      </c>
      <c r="C11" s="1677"/>
      <c r="D11" s="613">
        <v>31</v>
      </c>
      <c r="E11" s="604">
        <v>19</v>
      </c>
      <c r="F11" s="605">
        <v>2</v>
      </c>
      <c r="G11" s="605">
        <v>11</v>
      </c>
      <c r="H11" s="605">
        <v>23</v>
      </c>
      <c r="I11" s="606">
        <v>17</v>
      </c>
      <c r="J11" s="605">
        <v>17</v>
      </c>
      <c r="K11" s="607">
        <v>15</v>
      </c>
      <c r="L11" s="613">
        <v>30</v>
      </c>
      <c r="M11" s="604">
        <v>19</v>
      </c>
      <c r="N11" s="605">
        <v>2</v>
      </c>
      <c r="O11" s="605">
        <v>7</v>
      </c>
      <c r="P11" s="605">
        <v>16</v>
      </c>
      <c r="Q11" s="606">
        <v>24</v>
      </c>
      <c r="R11" s="605">
        <v>15</v>
      </c>
      <c r="S11" s="607">
        <v>17</v>
      </c>
    </row>
    <row r="12" spans="1:34" s="60" customFormat="1" ht="24.75" customHeight="1">
      <c r="A12" s="280"/>
      <c r="B12" s="1675" t="s">
        <v>2340</v>
      </c>
      <c r="C12" s="1676"/>
      <c r="D12" s="854"/>
      <c r="E12" s="855"/>
      <c r="F12" s="856"/>
      <c r="G12" s="856"/>
      <c r="H12" s="856"/>
      <c r="I12" s="857"/>
      <c r="J12" s="856"/>
      <c r="K12" s="858"/>
      <c r="L12" s="613">
        <v>31</v>
      </c>
      <c r="M12" s="604">
        <v>19</v>
      </c>
      <c r="N12" s="605">
        <v>2</v>
      </c>
      <c r="O12" s="605">
        <v>20</v>
      </c>
      <c r="P12" s="605">
        <v>16</v>
      </c>
      <c r="Q12" s="606">
        <v>15</v>
      </c>
      <c r="R12" s="605">
        <v>21</v>
      </c>
      <c r="S12" s="607">
        <v>16</v>
      </c>
    </row>
    <row r="13" spans="1:34" s="60" customFormat="1" ht="24.75" customHeight="1">
      <c r="A13" s="280"/>
      <c r="B13" s="1677" t="s">
        <v>247</v>
      </c>
      <c r="C13" s="1677"/>
      <c r="D13" s="613">
        <v>29</v>
      </c>
      <c r="E13" s="604">
        <v>20</v>
      </c>
      <c r="F13" s="605">
        <v>7</v>
      </c>
      <c r="G13" s="605">
        <v>22</v>
      </c>
      <c r="H13" s="605">
        <v>26</v>
      </c>
      <c r="I13" s="606">
        <v>22</v>
      </c>
      <c r="J13" s="605">
        <v>29</v>
      </c>
      <c r="K13" s="607">
        <v>33</v>
      </c>
      <c r="L13" s="613">
        <v>32</v>
      </c>
      <c r="M13" s="604">
        <v>24</v>
      </c>
      <c r="N13" s="605">
        <v>4</v>
      </c>
      <c r="O13" s="605">
        <v>19</v>
      </c>
      <c r="P13" s="605">
        <v>21</v>
      </c>
      <c r="Q13" s="606">
        <v>33</v>
      </c>
      <c r="R13" s="605">
        <v>20</v>
      </c>
      <c r="S13" s="607">
        <v>31</v>
      </c>
    </row>
    <row r="14" spans="1:34" s="60" customFormat="1" ht="24.75" customHeight="1">
      <c r="A14" s="280"/>
      <c r="B14" s="1677" t="s">
        <v>1891</v>
      </c>
      <c r="C14" s="1677"/>
      <c r="D14" s="613">
        <v>35</v>
      </c>
      <c r="E14" s="604">
        <v>17</v>
      </c>
      <c r="F14" s="605">
        <v>6</v>
      </c>
      <c r="G14" s="605">
        <v>13</v>
      </c>
      <c r="H14" s="605">
        <v>15</v>
      </c>
      <c r="I14" s="606">
        <v>17</v>
      </c>
      <c r="J14" s="605">
        <v>17</v>
      </c>
      <c r="K14" s="607">
        <v>18</v>
      </c>
      <c r="L14" s="613">
        <v>43</v>
      </c>
      <c r="M14" s="604">
        <v>33</v>
      </c>
      <c r="N14" s="605">
        <v>7</v>
      </c>
      <c r="O14" s="605">
        <v>15</v>
      </c>
      <c r="P14" s="605">
        <v>18</v>
      </c>
      <c r="Q14" s="606">
        <v>13</v>
      </c>
      <c r="R14" s="605">
        <v>17</v>
      </c>
      <c r="S14" s="607">
        <v>16</v>
      </c>
    </row>
    <row r="15" spans="1:34" s="60" customFormat="1" ht="24.75" customHeight="1">
      <c r="A15" s="280"/>
      <c r="B15" s="1677" t="s">
        <v>1669</v>
      </c>
      <c r="C15" s="1677"/>
      <c r="D15" s="613">
        <v>32</v>
      </c>
      <c r="E15" s="604">
        <v>24</v>
      </c>
      <c r="F15" s="605">
        <v>7</v>
      </c>
      <c r="G15" s="605">
        <v>22</v>
      </c>
      <c r="H15" s="605">
        <v>30</v>
      </c>
      <c r="I15" s="606">
        <v>15</v>
      </c>
      <c r="J15" s="605">
        <v>21</v>
      </c>
      <c r="K15" s="607">
        <v>15</v>
      </c>
      <c r="L15" s="613">
        <v>38</v>
      </c>
      <c r="M15" s="604">
        <v>25</v>
      </c>
      <c r="N15" s="605">
        <v>4</v>
      </c>
      <c r="O15" s="605">
        <v>28</v>
      </c>
      <c r="P15" s="605">
        <v>27</v>
      </c>
      <c r="Q15" s="606">
        <v>18</v>
      </c>
      <c r="R15" s="605">
        <v>11</v>
      </c>
      <c r="S15" s="607">
        <v>20</v>
      </c>
    </row>
    <row r="16" spans="1:34" s="60" customFormat="1" ht="24.75" customHeight="1">
      <c r="A16" s="280"/>
      <c r="B16" s="1677" t="s">
        <v>2347</v>
      </c>
      <c r="C16" s="1677"/>
      <c r="D16" s="613">
        <v>32</v>
      </c>
      <c r="E16" s="604">
        <v>12</v>
      </c>
      <c r="F16" s="605">
        <v>2</v>
      </c>
      <c r="G16" s="605">
        <v>11</v>
      </c>
      <c r="H16" s="605">
        <v>10</v>
      </c>
      <c r="I16" s="606">
        <v>10</v>
      </c>
      <c r="J16" s="605">
        <v>12</v>
      </c>
      <c r="K16" s="607">
        <v>8</v>
      </c>
      <c r="L16" s="613">
        <v>30</v>
      </c>
      <c r="M16" s="604">
        <v>12</v>
      </c>
      <c r="N16" s="605">
        <v>4</v>
      </c>
      <c r="O16" s="605">
        <v>10</v>
      </c>
      <c r="P16" s="605">
        <v>12</v>
      </c>
      <c r="Q16" s="606">
        <v>12</v>
      </c>
      <c r="R16" s="605">
        <v>9</v>
      </c>
      <c r="S16" s="607">
        <v>12</v>
      </c>
    </row>
    <row r="17" spans="1:22" s="60" customFormat="1" ht="24.75" customHeight="1">
      <c r="A17" s="280"/>
      <c r="B17" s="1674" t="s">
        <v>2348</v>
      </c>
      <c r="C17" s="1674"/>
      <c r="D17" s="614">
        <v>21</v>
      </c>
      <c r="E17" s="608">
        <v>13</v>
      </c>
      <c r="F17" s="609">
        <v>3</v>
      </c>
      <c r="G17" s="609">
        <v>11</v>
      </c>
      <c r="H17" s="609">
        <v>12</v>
      </c>
      <c r="I17" s="610">
        <v>11</v>
      </c>
      <c r="J17" s="609">
        <v>13</v>
      </c>
      <c r="K17" s="611">
        <v>6</v>
      </c>
      <c r="L17" s="614">
        <v>23</v>
      </c>
      <c r="M17" s="608">
        <v>19</v>
      </c>
      <c r="N17" s="609">
        <v>2</v>
      </c>
      <c r="O17" s="609">
        <v>13</v>
      </c>
      <c r="P17" s="609">
        <v>13</v>
      </c>
      <c r="Q17" s="610">
        <v>10</v>
      </c>
      <c r="R17" s="609">
        <v>11</v>
      </c>
      <c r="S17" s="611">
        <v>11</v>
      </c>
    </row>
    <row r="18" spans="1:22" ht="15.95" customHeight="1">
      <c r="B18" s="33" t="s">
        <v>495</v>
      </c>
      <c r="C18" s="60" t="s">
        <v>487</v>
      </c>
      <c r="J18" s="284"/>
      <c r="K18" s="284"/>
      <c r="L18" s="284"/>
      <c r="M18" s="284"/>
      <c r="N18" s="284"/>
      <c r="O18" s="284"/>
      <c r="P18" s="284"/>
      <c r="Q18" s="284"/>
      <c r="R18" s="284"/>
      <c r="S18" s="284"/>
      <c r="T18" s="284"/>
      <c r="U18" s="284"/>
      <c r="V18" s="284"/>
    </row>
    <row r="19" spans="1:22" s="60" customFormat="1" ht="14.25" customHeight="1">
      <c r="B19" s="34"/>
      <c r="C19" s="34"/>
      <c r="D19" s="34"/>
      <c r="E19" s="34"/>
      <c r="F19" s="418"/>
      <c r="G19" s="418"/>
      <c r="H19" s="418"/>
      <c r="I19" s="418"/>
      <c r="J19" s="418"/>
      <c r="K19" s="418"/>
      <c r="L19" s="387"/>
      <c r="M19" s="387"/>
      <c r="N19" s="95"/>
    </row>
    <row r="20" spans="1:22" s="60" customFormat="1" ht="14.25" customHeight="1">
      <c r="B20" s="32"/>
      <c r="C20" s="32"/>
      <c r="D20" s="32"/>
      <c r="E20" s="32"/>
      <c r="F20" s="283"/>
      <c r="G20" s="184"/>
      <c r="H20" s="184"/>
      <c r="N20" s="184"/>
    </row>
    <row r="21" spans="1:22" s="60" customFormat="1" ht="14.25" customHeight="1">
      <c r="B21" s="32"/>
      <c r="C21" s="32"/>
      <c r="D21" s="32"/>
      <c r="E21" s="32"/>
      <c r="F21" s="283"/>
      <c r="G21" s="184"/>
      <c r="H21" s="184"/>
      <c r="N21" s="184"/>
    </row>
    <row r="22" spans="1:22" s="60" customFormat="1" ht="14.25" customHeight="1">
      <c r="B22" s="95"/>
      <c r="C22" s="95"/>
      <c r="D22" s="34"/>
      <c r="E22" s="34"/>
    </row>
    <row r="23" spans="1:22" s="60" customFormat="1" ht="14.25" customHeight="1">
      <c r="B23" s="32"/>
      <c r="C23" s="32"/>
      <c r="D23" s="32"/>
      <c r="E23" s="32"/>
      <c r="F23" s="32"/>
      <c r="G23" s="32"/>
      <c r="H23" s="32"/>
      <c r="N23" s="32"/>
      <c r="O23" s="32"/>
      <c r="P23" s="32"/>
      <c r="R23" s="34"/>
      <c r="S23" s="34"/>
    </row>
    <row r="24" spans="1:22" s="60" customFormat="1" ht="14.25" customHeight="1">
      <c r="B24" s="245"/>
      <c r="C24" s="245"/>
      <c r="D24" s="245"/>
      <c r="E24" s="245"/>
      <c r="F24" s="32"/>
      <c r="G24" s="183"/>
      <c r="H24" s="183"/>
    </row>
    <row r="25" spans="1:22" s="60" customFormat="1" ht="14.25" customHeight="1">
      <c r="B25" s="245"/>
      <c r="C25" s="245"/>
      <c r="D25" s="576"/>
      <c r="E25" s="577"/>
      <c r="F25" s="183"/>
      <c r="G25" s="183"/>
      <c r="H25" s="183"/>
      <c r="L25" s="563"/>
      <c r="M25" s="575"/>
    </row>
    <row r="26" spans="1:22" s="60" customFormat="1" ht="14.25" customHeight="1">
      <c r="B26" s="245"/>
      <c r="C26" s="245"/>
      <c r="D26" s="245"/>
      <c r="E26" s="245"/>
      <c r="F26" s="183"/>
      <c r="G26" s="183"/>
      <c r="H26" s="183"/>
    </row>
    <row r="27" spans="1:22" s="60" customFormat="1" ht="14.25" customHeight="1">
      <c r="B27" s="245"/>
      <c r="C27" s="245"/>
      <c r="D27" s="245"/>
      <c r="E27" s="245"/>
    </row>
    <row r="28" spans="1:22" s="60" customFormat="1" ht="14.25" customHeight="1">
      <c r="B28" s="34"/>
      <c r="C28" s="34"/>
      <c r="D28" s="34"/>
      <c r="E28" s="34"/>
      <c r="F28" s="283"/>
      <c r="G28" s="184"/>
      <c r="H28" s="184"/>
    </row>
    <row r="29" spans="1:22" s="60" customFormat="1" ht="14.25" customHeight="1">
      <c r="B29" s="34"/>
      <c r="C29" s="34"/>
      <c r="D29" s="34"/>
      <c r="E29" s="34"/>
      <c r="F29" s="283"/>
      <c r="G29" s="184"/>
      <c r="H29" s="184"/>
    </row>
    <row r="30" spans="1:22" s="60" customFormat="1" ht="14.45" customHeight="1"/>
    <row r="31" spans="1:22" s="60" customFormat="1" ht="14.45" customHeight="1"/>
    <row r="32" spans="1:22" s="60" customFormat="1" ht="14.45" customHeight="1"/>
    <row r="33" s="60" customFormat="1" ht="14.45" customHeight="1"/>
    <row r="34" s="60" customFormat="1" ht="14.45" customHeight="1"/>
    <row r="35" s="60" customFormat="1" ht="14.45" customHeight="1"/>
    <row r="36" s="60" customFormat="1" ht="14.45" customHeight="1"/>
    <row r="37" s="60" customFormat="1" ht="14.45" customHeight="1"/>
    <row r="38" s="60" customFormat="1" ht="14.45" customHeight="1"/>
    <row r="39" s="60" customFormat="1" ht="14.45" customHeight="1"/>
    <row r="40" s="60" customFormat="1" ht="14.45" customHeight="1"/>
    <row r="41" s="60" customFormat="1" ht="14.45" customHeight="1"/>
    <row r="42" s="60" customFormat="1" ht="14.45" customHeight="1"/>
    <row r="43" s="60" customFormat="1" ht="14.45" customHeight="1"/>
    <row r="44" s="60" customFormat="1" ht="14.45" customHeight="1"/>
    <row r="45" s="60" customFormat="1" ht="14.45" customHeight="1"/>
    <row r="46" s="60" customFormat="1" ht="14.45" customHeight="1"/>
    <row r="47" s="60" customFormat="1" ht="14.45" customHeight="1"/>
    <row r="48" s="60" customFormat="1" ht="14.45" customHeight="1"/>
    <row r="49" s="60" customFormat="1" ht="14.45" customHeight="1"/>
    <row r="50" s="60" customFormat="1" ht="14.45" customHeight="1"/>
    <row r="51" s="60" customFormat="1" ht="14.45" customHeight="1"/>
    <row r="52" s="60" customFormat="1" ht="14.45" customHeight="1"/>
    <row r="53" s="60" customFormat="1" ht="14.45" customHeight="1"/>
    <row r="54" s="60" customFormat="1" ht="14.45" customHeight="1"/>
    <row r="55" s="60" customFormat="1" ht="14.45" customHeight="1"/>
    <row r="56" s="60" customFormat="1" ht="14.45" customHeight="1"/>
    <row r="57" s="60" customFormat="1" ht="14.45" customHeight="1"/>
    <row r="58" s="60" customFormat="1" ht="14.45" customHeight="1"/>
    <row r="59" s="60" customFormat="1" ht="14.45" customHeight="1"/>
  </sheetData>
  <mergeCells count="20">
    <mergeCell ref="N5:S5"/>
    <mergeCell ref="B7:C7"/>
    <mergeCell ref="B8:C8"/>
    <mergeCell ref="B4:C6"/>
    <mergeCell ref="D4:K4"/>
    <mergeCell ref="L4:S4"/>
    <mergeCell ref="D5:D6"/>
    <mergeCell ref="L5:L6"/>
    <mergeCell ref="M5:M6"/>
    <mergeCell ref="E5:E6"/>
    <mergeCell ref="F5:K5"/>
    <mergeCell ref="B17:C17"/>
    <mergeCell ref="B12:C12"/>
    <mergeCell ref="B9:C9"/>
    <mergeCell ref="B10:C10"/>
    <mergeCell ref="B11:C11"/>
    <mergeCell ref="B13:C13"/>
    <mergeCell ref="B14:C14"/>
    <mergeCell ref="B15:C15"/>
    <mergeCell ref="B16:C1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H55"/>
  <sheetViews>
    <sheetView zoomScaleNormal="100" workbookViewId="0">
      <selection activeCell="V3" sqref="V3"/>
    </sheetView>
  </sheetViews>
  <sheetFormatPr defaultRowHeight="12"/>
  <cols>
    <col min="1" max="1" width="1.25" style="39" customWidth="1"/>
    <col min="2" max="4" width="4.5" style="39" customWidth="1"/>
    <col min="5" max="5" width="4.75" style="39" customWidth="1"/>
    <col min="6" max="7" width="3.875" style="39" customWidth="1"/>
    <col min="8" max="8" width="7.25" style="39" customWidth="1"/>
    <col min="9" max="20" width="3.875" style="39" customWidth="1"/>
    <col min="21" max="21" width="2.25" style="39" customWidth="1"/>
    <col min="22" max="22" width="6.5" style="39" customWidth="1"/>
    <col min="23" max="23" width="3.875" style="39" customWidth="1"/>
    <col min="24" max="24" width="4" style="39" customWidth="1"/>
    <col min="25" max="16384" width="9" style="39"/>
  </cols>
  <sheetData>
    <row r="1" spans="1:34" s="427" customFormat="1" ht="26.25" customHeight="1">
      <c r="A1" s="425" t="s">
        <v>1404</v>
      </c>
      <c r="B1" s="429"/>
      <c r="C1" s="429"/>
      <c r="D1" s="429"/>
      <c r="E1" s="429"/>
      <c r="F1" s="429"/>
      <c r="G1" s="429"/>
      <c r="H1" s="429"/>
      <c r="I1" s="429"/>
      <c r="J1" s="429"/>
      <c r="K1" s="429"/>
      <c r="L1" s="429"/>
      <c r="M1" s="429"/>
      <c r="N1" s="429"/>
      <c r="O1" s="429"/>
      <c r="P1" s="429"/>
      <c r="Q1" s="429"/>
      <c r="R1" s="429"/>
      <c r="S1" s="429"/>
      <c r="T1" s="429"/>
      <c r="U1" s="429"/>
      <c r="V1" s="429"/>
      <c r="W1" s="428"/>
      <c r="X1" s="428"/>
      <c r="Y1" s="428"/>
      <c r="Z1" s="428"/>
      <c r="AA1" s="428"/>
      <c r="AB1" s="428"/>
      <c r="AC1" s="428"/>
      <c r="AD1" s="428"/>
      <c r="AE1" s="428"/>
      <c r="AF1" s="428"/>
      <c r="AG1" s="428"/>
      <c r="AH1" s="428"/>
    </row>
    <row r="2" spans="1:34" ht="15.95" customHeight="1">
      <c r="A2" s="22"/>
      <c r="J2" s="169"/>
      <c r="K2" s="169"/>
      <c r="L2" s="169"/>
      <c r="M2" s="169"/>
      <c r="N2" s="169"/>
      <c r="P2" s="943" t="s">
        <v>2197</v>
      </c>
      <c r="Q2" s="943"/>
      <c r="R2" s="943"/>
      <c r="S2" s="943"/>
      <c r="T2" s="943"/>
    </row>
    <row r="3" spans="1:34" ht="12.75" customHeight="1">
      <c r="A3" s="22"/>
      <c r="B3" s="1068" t="s">
        <v>1817</v>
      </c>
      <c r="C3" s="1068"/>
      <c r="D3" s="1068"/>
      <c r="E3" s="1107" t="s">
        <v>2198</v>
      </c>
      <c r="F3" s="1284" t="s">
        <v>2239</v>
      </c>
      <c r="G3" s="1149"/>
      <c r="H3" s="973" t="s">
        <v>2240</v>
      </c>
      <c r="I3" s="974"/>
      <c r="J3" s="974"/>
      <c r="K3" s="974"/>
      <c r="L3" s="974"/>
      <c r="M3" s="974"/>
      <c r="N3" s="975"/>
      <c r="O3" s="973" t="s">
        <v>1133</v>
      </c>
      <c r="P3" s="974"/>
      <c r="Q3" s="974"/>
      <c r="R3" s="974"/>
      <c r="S3" s="974"/>
      <c r="T3" s="975"/>
    </row>
    <row r="4" spans="1:34" ht="12.75" customHeight="1">
      <c r="A4" s="22"/>
      <c r="B4" s="1068"/>
      <c r="C4" s="1068"/>
      <c r="D4" s="1068"/>
      <c r="E4" s="1107"/>
      <c r="F4" s="1539"/>
      <c r="G4" s="1297"/>
      <c r="H4" s="973" t="s">
        <v>1363</v>
      </c>
      <c r="I4" s="974"/>
      <c r="J4" s="974"/>
      <c r="K4" s="974"/>
      <c r="L4" s="974"/>
      <c r="M4" s="1284" t="s">
        <v>2241</v>
      </c>
      <c r="N4" s="1149"/>
      <c r="O4" s="1148" t="s">
        <v>1820</v>
      </c>
      <c r="P4" s="1329"/>
      <c r="Q4" s="1148" t="s">
        <v>1821</v>
      </c>
      <c r="R4" s="1329"/>
      <c r="S4" s="1148" t="s">
        <v>1899</v>
      </c>
      <c r="T4" s="1149"/>
    </row>
    <row r="5" spans="1:34" ht="12.75" customHeight="1">
      <c r="B5" s="1068"/>
      <c r="C5" s="1068"/>
      <c r="D5" s="1068"/>
      <c r="E5" s="1278"/>
      <c r="F5" s="1296"/>
      <c r="G5" s="1297"/>
      <c r="H5" s="1068" t="s">
        <v>1820</v>
      </c>
      <c r="I5" s="1068" t="s">
        <v>1821</v>
      </c>
      <c r="J5" s="1068"/>
      <c r="K5" s="1068" t="s">
        <v>1899</v>
      </c>
      <c r="L5" s="973"/>
      <c r="M5" s="1296"/>
      <c r="N5" s="1297"/>
      <c r="O5" s="1296"/>
      <c r="P5" s="1430"/>
      <c r="Q5" s="1296"/>
      <c r="R5" s="1430"/>
      <c r="S5" s="1296"/>
      <c r="T5" s="1297"/>
    </row>
    <row r="6" spans="1:34" ht="12.75" customHeight="1">
      <c r="B6" s="1068"/>
      <c r="C6" s="1068"/>
      <c r="D6" s="1068"/>
      <c r="E6" s="1278"/>
      <c r="F6" s="1132"/>
      <c r="G6" s="1150"/>
      <c r="H6" s="1068"/>
      <c r="I6" s="1068"/>
      <c r="J6" s="1068"/>
      <c r="K6" s="1068"/>
      <c r="L6" s="973"/>
      <c r="M6" s="1132"/>
      <c r="N6" s="1150"/>
      <c r="O6" s="1132"/>
      <c r="P6" s="1330"/>
      <c r="Q6" s="1132"/>
      <c r="R6" s="1330"/>
      <c r="S6" s="1132"/>
      <c r="T6" s="1150"/>
    </row>
    <row r="7" spans="1:34" ht="18.75" customHeight="1">
      <c r="B7" s="1068" t="s">
        <v>1061</v>
      </c>
      <c r="C7" s="1068"/>
      <c r="D7" s="1068"/>
      <c r="E7" s="247">
        <v>1</v>
      </c>
      <c r="F7" s="1283">
        <v>13</v>
      </c>
      <c r="G7" s="1283"/>
      <c r="H7" s="819">
        <v>21</v>
      </c>
      <c r="I7" s="1693">
        <v>0</v>
      </c>
      <c r="J7" s="1693"/>
      <c r="K7" s="1283">
        <v>21</v>
      </c>
      <c r="L7" s="1283"/>
      <c r="M7" s="1283">
        <v>22</v>
      </c>
      <c r="N7" s="1283"/>
      <c r="O7" s="1693">
        <v>303</v>
      </c>
      <c r="P7" s="1693"/>
      <c r="Q7" s="1216">
        <v>164</v>
      </c>
      <c r="R7" s="1216"/>
      <c r="S7" s="1216">
        <v>139</v>
      </c>
      <c r="T7" s="1216"/>
    </row>
    <row r="8" spans="1:34" ht="18.75" customHeight="1">
      <c r="B8" s="1068" t="s">
        <v>2242</v>
      </c>
      <c r="C8" s="1068"/>
      <c r="D8" s="1068"/>
      <c r="E8" s="247">
        <v>1</v>
      </c>
      <c r="F8" s="1283">
        <v>11</v>
      </c>
      <c r="G8" s="1283"/>
      <c r="H8" s="819">
        <v>21</v>
      </c>
      <c r="I8" s="1693">
        <v>0</v>
      </c>
      <c r="J8" s="1693"/>
      <c r="K8" s="1283">
        <v>21</v>
      </c>
      <c r="L8" s="1283"/>
      <c r="M8" s="1283">
        <v>22</v>
      </c>
      <c r="N8" s="1283"/>
      <c r="O8" s="1693">
        <v>246</v>
      </c>
      <c r="P8" s="1693"/>
      <c r="Q8" s="1216">
        <v>123</v>
      </c>
      <c r="R8" s="1216"/>
      <c r="S8" s="1216">
        <v>123</v>
      </c>
      <c r="T8" s="1216"/>
      <c r="V8" s="261"/>
    </row>
    <row r="9" spans="1:34" ht="25.5" customHeight="1">
      <c r="B9" s="1690" t="s">
        <v>2346</v>
      </c>
      <c r="C9" s="1691"/>
      <c r="D9" s="1692"/>
      <c r="E9" s="247">
        <v>1</v>
      </c>
      <c r="F9" s="1211">
        <v>2</v>
      </c>
      <c r="G9" s="1212"/>
      <c r="H9" s="819">
        <v>3</v>
      </c>
      <c r="I9" s="1694">
        <v>0</v>
      </c>
      <c r="J9" s="1695"/>
      <c r="K9" s="1211">
        <v>3</v>
      </c>
      <c r="L9" s="1212"/>
      <c r="M9" s="1211">
        <v>4</v>
      </c>
      <c r="N9" s="1212"/>
      <c r="O9" s="1694">
        <v>21</v>
      </c>
      <c r="P9" s="1695"/>
      <c r="Q9" s="1221">
        <v>9</v>
      </c>
      <c r="R9" s="1320"/>
      <c r="S9" s="1221">
        <v>12</v>
      </c>
      <c r="T9" s="1320"/>
      <c r="V9" s="261"/>
    </row>
    <row r="10" spans="1:34" ht="25.5" customHeight="1">
      <c r="B10" s="1288" t="s">
        <v>2251</v>
      </c>
      <c r="C10" s="1068"/>
      <c r="D10" s="1068"/>
      <c r="E10" s="247">
        <v>1</v>
      </c>
      <c r="F10" s="1283">
        <v>3</v>
      </c>
      <c r="G10" s="1283"/>
      <c r="H10" s="819">
        <v>6</v>
      </c>
      <c r="I10" s="1693">
        <v>0</v>
      </c>
      <c r="J10" s="1693"/>
      <c r="K10" s="1283">
        <v>6</v>
      </c>
      <c r="L10" s="1283"/>
      <c r="M10" s="1283">
        <v>7</v>
      </c>
      <c r="N10" s="1283"/>
      <c r="O10" s="1693">
        <v>43</v>
      </c>
      <c r="P10" s="1693"/>
      <c r="Q10" s="1216">
        <v>15</v>
      </c>
      <c r="R10" s="1216"/>
      <c r="S10" s="1216">
        <v>28</v>
      </c>
      <c r="T10" s="1216"/>
    </row>
    <row r="11" spans="1:34" ht="18.75" customHeight="1">
      <c r="B11" s="1068" t="s">
        <v>1059</v>
      </c>
      <c r="C11" s="1068"/>
      <c r="D11" s="1068"/>
      <c r="E11" s="247">
        <v>1</v>
      </c>
      <c r="F11" s="1283">
        <v>3</v>
      </c>
      <c r="G11" s="1283"/>
      <c r="H11" s="819">
        <v>6</v>
      </c>
      <c r="I11" s="1693">
        <v>0</v>
      </c>
      <c r="J11" s="1693"/>
      <c r="K11" s="1283">
        <v>6</v>
      </c>
      <c r="L11" s="1283"/>
      <c r="M11" s="1283">
        <v>7</v>
      </c>
      <c r="N11" s="1283"/>
      <c r="O11" s="1693">
        <v>64</v>
      </c>
      <c r="P11" s="1693"/>
      <c r="Q11" s="1216">
        <v>35</v>
      </c>
      <c r="R11" s="1216"/>
      <c r="S11" s="1216">
        <v>29</v>
      </c>
      <c r="T11" s="1216"/>
    </row>
    <row r="12" spans="1:34" ht="18.75" customHeight="1">
      <c r="B12" s="1068" t="s">
        <v>1060</v>
      </c>
      <c r="C12" s="1068"/>
      <c r="D12" s="1068"/>
      <c r="E12" s="247">
        <v>1</v>
      </c>
      <c r="F12" s="1112">
        <v>7</v>
      </c>
      <c r="G12" s="1112"/>
      <c r="H12" s="820">
        <v>14</v>
      </c>
      <c r="I12" s="1687">
        <v>0</v>
      </c>
      <c r="J12" s="1687"/>
      <c r="K12" s="1112">
        <v>14</v>
      </c>
      <c r="L12" s="1112"/>
      <c r="M12" s="1112">
        <v>15</v>
      </c>
      <c r="N12" s="1112"/>
      <c r="O12" s="1693">
        <v>153</v>
      </c>
      <c r="P12" s="1693"/>
      <c r="Q12" s="1216">
        <v>86</v>
      </c>
      <c r="R12" s="1216"/>
      <c r="S12" s="1216">
        <v>67</v>
      </c>
      <c r="T12" s="1216"/>
    </row>
    <row r="13" spans="1:34" ht="18.75" customHeight="1">
      <c r="B13" s="973" t="s">
        <v>1362</v>
      </c>
      <c r="C13" s="906"/>
      <c r="D13" s="908"/>
      <c r="E13" s="247">
        <v>1</v>
      </c>
      <c r="F13" s="1211">
        <v>9</v>
      </c>
      <c r="G13" s="1008"/>
      <c r="H13" s="820">
        <v>16</v>
      </c>
      <c r="I13" s="1688">
        <v>0</v>
      </c>
      <c r="J13" s="1689"/>
      <c r="K13" s="1211">
        <v>16</v>
      </c>
      <c r="L13" s="1008"/>
      <c r="M13" s="1211">
        <v>17</v>
      </c>
      <c r="N13" s="1008"/>
      <c r="O13" s="1693">
        <v>209</v>
      </c>
      <c r="P13" s="1693"/>
      <c r="Q13" s="1216">
        <v>92</v>
      </c>
      <c r="R13" s="1216"/>
      <c r="S13" s="1216">
        <v>117</v>
      </c>
      <c r="T13" s="1216"/>
    </row>
    <row r="14" spans="1:34" ht="13.5" customHeight="1">
      <c r="B14" s="39" t="s">
        <v>495</v>
      </c>
      <c r="C14" s="39" t="s">
        <v>2351</v>
      </c>
    </row>
    <row r="15" spans="1:34" ht="10.5" customHeight="1"/>
    <row r="16" spans="1:34" s="427" customFormat="1" ht="26.25" customHeight="1">
      <c r="A16" s="425" t="s">
        <v>1955</v>
      </c>
      <c r="B16" s="429"/>
      <c r="C16" s="429"/>
      <c r="D16" s="429"/>
      <c r="E16" s="429"/>
      <c r="F16" s="429"/>
      <c r="G16" s="429"/>
      <c r="H16" s="429"/>
      <c r="I16" s="429"/>
      <c r="J16" s="429"/>
      <c r="K16" s="429"/>
      <c r="L16" s="429"/>
      <c r="M16" s="429"/>
      <c r="N16" s="429"/>
      <c r="O16" s="429"/>
      <c r="P16" s="429"/>
      <c r="Q16" s="429"/>
      <c r="R16" s="429"/>
      <c r="S16" s="429"/>
      <c r="T16" s="429"/>
      <c r="U16" s="429"/>
      <c r="V16" s="429"/>
      <c r="W16" s="428"/>
      <c r="X16" s="428"/>
      <c r="Y16" s="428"/>
      <c r="Z16" s="428"/>
      <c r="AA16" s="428"/>
      <c r="AB16" s="428"/>
      <c r="AC16" s="428"/>
      <c r="AD16" s="428"/>
      <c r="AE16" s="428"/>
      <c r="AF16" s="428"/>
      <c r="AG16" s="428"/>
      <c r="AH16" s="428"/>
    </row>
    <row r="17" spans="1:34" ht="15.95" customHeight="1">
      <c r="A17" s="22"/>
      <c r="P17" s="943" t="s">
        <v>2197</v>
      </c>
      <c r="Q17" s="943"/>
      <c r="R17" s="943"/>
      <c r="S17" s="943"/>
      <c r="T17" s="943"/>
      <c r="U17" s="60"/>
      <c r="V17" s="60"/>
    </row>
    <row r="18" spans="1:34" ht="12.75" customHeight="1">
      <c r="A18" s="22"/>
      <c r="B18" s="1068" t="s">
        <v>1817</v>
      </c>
      <c r="C18" s="1068"/>
      <c r="D18" s="1068"/>
      <c r="E18" s="1313" t="s">
        <v>1062</v>
      </c>
      <c r="F18" s="1288" t="s">
        <v>1063</v>
      </c>
      <c r="G18" s="1068"/>
      <c r="H18" s="1068" t="s">
        <v>2247</v>
      </c>
      <c r="I18" s="1068"/>
      <c r="J18" s="1068"/>
      <c r="K18" s="1068"/>
      <c r="L18" s="1068"/>
      <c r="M18" s="1068"/>
      <c r="N18" s="973"/>
      <c r="O18" s="1068" t="s">
        <v>1064</v>
      </c>
      <c r="P18" s="1068"/>
      <c r="Q18" s="1068"/>
      <c r="R18" s="1068"/>
      <c r="S18" s="1068"/>
      <c r="T18" s="1068"/>
      <c r="U18" s="60"/>
      <c r="V18" s="60"/>
    </row>
    <row r="19" spans="1:34" ht="12.75" customHeight="1">
      <c r="B19" s="1068"/>
      <c r="C19" s="1068"/>
      <c r="D19" s="1068"/>
      <c r="E19" s="1314"/>
      <c r="F19" s="1068"/>
      <c r="G19" s="1068"/>
      <c r="H19" s="1068" t="s">
        <v>2246</v>
      </c>
      <c r="I19" s="1068"/>
      <c r="J19" s="1068"/>
      <c r="K19" s="1068"/>
      <c r="L19" s="1068"/>
      <c r="M19" s="1288" t="s">
        <v>833</v>
      </c>
      <c r="N19" s="973"/>
      <c r="O19" s="1068" t="s">
        <v>1820</v>
      </c>
      <c r="P19" s="1068"/>
      <c r="Q19" s="1068" t="s">
        <v>1821</v>
      </c>
      <c r="R19" s="1068"/>
      <c r="S19" s="1068" t="s">
        <v>1899</v>
      </c>
      <c r="T19" s="1068"/>
      <c r="U19" s="1504"/>
      <c r="V19" s="1504"/>
    </row>
    <row r="20" spans="1:34" ht="12.75" customHeight="1">
      <c r="B20" s="1068"/>
      <c r="C20" s="1068"/>
      <c r="D20" s="1068"/>
      <c r="E20" s="1314"/>
      <c r="F20" s="1068"/>
      <c r="G20" s="1068"/>
      <c r="H20" s="25" t="s">
        <v>1820</v>
      </c>
      <c r="I20" s="1068" t="s">
        <v>1821</v>
      </c>
      <c r="J20" s="1068"/>
      <c r="K20" s="1068" t="s">
        <v>1899</v>
      </c>
      <c r="L20" s="1068"/>
      <c r="M20" s="1068"/>
      <c r="N20" s="973"/>
      <c r="O20" s="1068"/>
      <c r="P20" s="1068"/>
      <c r="Q20" s="1068"/>
      <c r="R20" s="1068"/>
      <c r="S20" s="1068"/>
      <c r="T20" s="1068"/>
      <c r="U20" s="1504"/>
      <c r="V20" s="1504"/>
    </row>
    <row r="21" spans="1:34" ht="18.75" customHeight="1">
      <c r="B21" s="1068" t="s">
        <v>1650</v>
      </c>
      <c r="C21" s="1068"/>
      <c r="D21" s="1068"/>
      <c r="E21" s="247">
        <v>1</v>
      </c>
      <c r="F21" s="1283">
        <v>26</v>
      </c>
      <c r="G21" s="1283"/>
      <c r="H21" s="82">
        <v>36</v>
      </c>
      <c r="I21" s="1283">
        <v>14</v>
      </c>
      <c r="J21" s="1283"/>
      <c r="K21" s="1283">
        <v>22</v>
      </c>
      <c r="L21" s="1283"/>
      <c r="M21" s="1283">
        <v>25</v>
      </c>
      <c r="N21" s="1211"/>
      <c r="O21" s="1283">
        <v>695</v>
      </c>
      <c r="P21" s="1283"/>
      <c r="Q21" s="1283">
        <v>391</v>
      </c>
      <c r="R21" s="1283"/>
      <c r="S21" s="1283">
        <v>304</v>
      </c>
      <c r="T21" s="1283"/>
      <c r="U21" s="1686"/>
      <c r="V21" s="1686"/>
    </row>
    <row r="22" spans="1:34" ht="18.75" customHeight="1">
      <c r="B22" s="1068" t="s">
        <v>1649</v>
      </c>
      <c r="C22" s="1068"/>
      <c r="D22" s="1068"/>
      <c r="E22" s="247">
        <v>1</v>
      </c>
      <c r="F22" s="1283">
        <v>8</v>
      </c>
      <c r="G22" s="1283"/>
      <c r="H22" s="82">
        <v>15</v>
      </c>
      <c r="I22" s="1283">
        <v>6</v>
      </c>
      <c r="J22" s="1283"/>
      <c r="K22" s="1283">
        <v>9</v>
      </c>
      <c r="L22" s="1283"/>
      <c r="M22" s="1283">
        <v>17</v>
      </c>
      <c r="N22" s="1211"/>
      <c r="O22" s="1283">
        <v>154</v>
      </c>
      <c r="P22" s="1283"/>
      <c r="Q22" s="1283">
        <v>88</v>
      </c>
      <c r="R22" s="1283"/>
      <c r="S22" s="1283">
        <v>66</v>
      </c>
      <c r="T22" s="1283"/>
      <c r="U22" s="1686"/>
      <c r="V22" s="1686"/>
    </row>
    <row r="23" spans="1:34" ht="18.75" customHeight="1">
      <c r="B23" s="1068" t="s">
        <v>2035</v>
      </c>
      <c r="C23" s="1068"/>
      <c r="D23" s="1068"/>
      <c r="E23" s="247">
        <v>1</v>
      </c>
      <c r="F23" s="1283">
        <v>20</v>
      </c>
      <c r="G23" s="1283"/>
      <c r="H23" s="82">
        <v>36</v>
      </c>
      <c r="I23" s="1283">
        <v>16</v>
      </c>
      <c r="J23" s="1283"/>
      <c r="K23" s="1283">
        <v>20</v>
      </c>
      <c r="L23" s="1283"/>
      <c r="M23" s="1283">
        <v>22</v>
      </c>
      <c r="N23" s="1211"/>
      <c r="O23" s="1283">
        <v>593</v>
      </c>
      <c r="P23" s="1283"/>
      <c r="Q23" s="1283">
        <v>301</v>
      </c>
      <c r="R23" s="1283"/>
      <c r="S23" s="1283">
        <v>292</v>
      </c>
      <c r="T23" s="1283"/>
      <c r="U23" s="1686"/>
      <c r="V23" s="1686"/>
    </row>
    <row r="24" spans="1:34" ht="18.75" customHeight="1">
      <c r="B24" s="1068" t="s">
        <v>1065</v>
      </c>
      <c r="C24" s="1068"/>
      <c r="D24" s="1068"/>
      <c r="E24" s="247">
        <v>1</v>
      </c>
      <c r="F24" s="1283">
        <v>10</v>
      </c>
      <c r="G24" s="1283"/>
      <c r="H24" s="82">
        <v>16</v>
      </c>
      <c r="I24" s="1283">
        <v>8</v>
      </c>
      <c r="J24" s="1283"/>
      <c r="K24" s="1283">
        <v>8</v>
      </c>
      <c r="L24" s="1283"/>
      <c r="M24" s="1283">
        <v>10</v>
      </c>
      <c r="N24" s="1211"/>
      <c r="O24" s="1283">
        <v>229</v>
      </c>
      <c r="P24" s="1283"/>
      <c r="Q24" s="1283">
        <v>120</v>
      </c>
      <c r="R24" s="1283"/>
      <c r="S24" s="1283">
        <v>109</v>
      </c>
      <c r="T24" s="1283"/>
      <c r="U24" s="1686"/>
      <c r="V24" s="1686"/>
      <c r="Y24" s="261">
        <f>SUM(F21:G26)</f>
        <v>118</v>
      </c>
    </row>
    <row r="25" spans="1:34" ht="18.75" customHeight="1">
      <c r="B25" s="1068" t="s">
        <v>2243</v>
      </c>
      <c r="C25" s="1068"/>
      <c r="D25" s="1068"/>
      <c r="E25" s="247">
        <v>1</v>
      </c>
      <c r="F25" s="1283">
        <v>32</v>
      </c>
      <c r="G25" s="1283"/>
      <c r="H25" s="82">
        <v>49</v>
      </c>
      <c r="I25" s="1283">
        <v>25</v>
      </c>
      <c r="J25" s="1283"/>
      <c r="K25" s="1283">
        <v>24</v>
      </c>
      <c r="L25" s="1283"/>
      <c r="M25" s="1283">
        <v>27</v>
      </c>
      <c r="N25" s="1211"/>
      <c r="O25" s="1283">
        <v>870</v>
      </c>
      <c r="P25" s="1283"/>
      <c r="Q25" s="1283">
        <v>464</v>
      </c>
      <c r="R25" s="1283"/>
      <c r="S25" s="1283">
        <v>406</v>
      </c>
      <c r="T25" s="1283"/>
      <c r="U25" s="1686"/>
      <c r="V25" s="1686"/>
    </row>
    <row r="26" spans="1:34" ht="18.75" customHeight="1">
      <c r="B26" s="1068" t="s">
        <v>1364</v>
      </c>
      <c r="C26" s="1068"/>
      <c r="D26" s="1068"/>
      <c r="E26" s="247">
        <v>1</v>
      </c>
      <c r="F26" s="1283">
        <v>22</v>
      </c>
      <c r="G26" s="1283"/>
      <c r="H26" s="82">
        <v>31</v>
      </c>
      <c r="I26" s="1283">
        <v>9</v>
      </c>
      <c r="J26" s="1283"/>
      <c r="K26" s="1283">
        <v>22</v>
      </c>
      <c r="L26" s="1283"/>
      <c r="M26" s="1283">
        <v>24</v>
      </c>
      <c r="N26" s="1211"/>
      <c r="O26" s="1283">
        <v>486</v>
      </c>
      <c r="P26" s="1283"/>
      <c r="Q26" s="1283">
        <v>235</v>
      </c>
      <c r="R26" s="1283"/>
      <c r="S26" s="1283">
        <v>251</v>
      </c>
      <c r="T26" s="1283"/>
      <c r="U26" s="1686"/>
      <c r="V26" s="1686"/>
    </row>
    <row r="27" spans="1:34" ht="13.5" customHeight="1">
      <c r="B27" s="39" t="s">
        <v>495</v>
      </c>
      <c r="C27" s="39" t="s">
        <v>2351</v>
      </c>
    </row>
    <row r="28" spans="1:34" ht="13.5" customHeight="1">
      <c r="C28" s="39" t="s">
        <v>2252</v>
      </c>
    </row>
    <row r="29" spans="1:34" ht="7.5" customHeight="1"/>
    <row r="30" spans="1:34" s="427" customFormat="1" ht="26.25" customHeight="1">
      <c r="A30" s="425" t="s">
        <v>587</v>
      </c>
      <c r="B30" s="429"/>
      <c r="C30" s="429"/>
      <c r="D30" s="429"/>
      <c r="E30" s="429"/>
      <c r="F30" s="429"/>
      <c r="G30" s="429"/>
      <c r="H30" s="429"/>
      <c r="I30" s="429"/>
      <c r="J30" s="429"/>
      <c r="K30" s="429"/>
      <c r="L30" s="429"/>
      <c r="M30" s="429"/>
      <c r="N30" s="429"/>
      <c r="O30" s="429"/>
      <c r="P30" s="429"/>
      <c r="Q30" s="429"/>
      <c r="R30" s="429"/>
      <c r="S30" s="429"/>
      <c r="T30" s="429"/>
      <c r="U30" s="429"/>
      <c r="V30" s="429"/>
      <c r="W30" s="428"/>
      <c r="X30" s="428"/>
      <c r="Y30" s="428"/>
      <c r="Z30" s="428"/>
      <c r="AA30" s="428"/>
      <c r="AB30" s="428"/>
      <c r="AC30" s="428"/>
      <c r="AD30" s="428"/>
      <c r="AE30" s="428"/>
      <c r="AF30" s="428"/>
      <c r="AG30" s="428"/>
      <c r="AH30" s="428"/>
    </row>
    <row r="31" spans="1:34" ht="10.5" customHeight="1">
      <c r="A31" s="22"/>
      <c r="P31" s="943" t="s">
        <v>2197</v>
      </c>
      <c r="Q31" s="943"/>
      <c r="R31" s="943"/>
      <c r="S31" s="943"/>
      <c r="T31" s="943"/>
      <c r="U31" s="60"/>
      <c r="V31" s="60"/>
    </row>
    <row r="32" spans="1:34" ht="12.75" customHeight="1">
      <c r="A32" s="22"/>
      <c r="B32" s="1068" t="s">
        <v>1817</v>
      </c>
      <c r="C32" s="1068"/>
      <c r="D32" s="1068"/>
      <c r="E32" s="1313" t="s">
        <v>1062</v>
      </c>
      <c r="F32" s="1288" t="s">
        <v>1063</v>
      </c>
      <c r="G32" s="1068"/>
      <c r="H32" s="1068" t="s">
        <v>2247</v>
      </c>
      <c r="I32" s="1068"/>
      <c r="J32" s="1068"/>
      <c r="K32" s="1068"/>
      <c r="L32" s="1068"/>
      <c r="M32" s="1068"/>
      <c r="N32" s="1068"/>
      <c r="O32" s="973" t="s">
        <v>674</v>
      </c>
      <c r="P32" s="974"/>
      <c r="Q32" s="974"/>
      <c r="R32" s="974"/>
      <c r="S32" s="974"/>
      <c r="T32" s="975"/>
      <c r="U32" s="60"/>
      <c r="V32" s="60"/>
    </row>
    <row r="33" spans="1:34" ht="12.75" customHeight="1">
      <c r="B33" s="1068"/>
      <c r="C33" s="1068"/>
      <c r="D33" s="1068"/>
      <c r="E33" s="1314"/>
      <c r="F33" s="1068"/>
      <c r="G33" s="1068"/>
      <c r="H33" s="1068" t="s">
        <v>2246</v>
      </c>
      <c r="I33" s="1068"/>
      <c r="J33" s="1068"/>
      <c r="K33" s="1068"/>
      <c r="L33" s="1068"/>
      <c r="M33" s="1288" t="s">
        <v>833</v>
      </c>
      <c r="N33" s="1068"/>
      <c r="O33" s="1068" t="s">
        <v>1820</v>
      </c>
      <c r="P33" s="1068"/>
      <c r="Q33" s="1068" t="s">
        <v>1821</v>
      </c>
      <c r="R33" s="1068"/>
      <c r="S33" s="1068" t="s">
        <v>1899</v>
      </c>
      <c r="T33" s="1068"/>
      <c r="U33" s="1504"/>
      <c r="V33" s="1504"/>
    </row>
    <row r="34" spans="1:34" ht="12.75" customHeight="1">
      <c r="B34" s="1068"/>
      <c r="C34" s="1068"/>
      <c r="D34" s="1068"/>
      <c r="E34" s="1314"/>
      <c r="F34" s="1068"/>
      <c r="G34" s="1068"/>
      <c r="H34" s="25" t="s">
        <v>1820</v>
      </c>
      <c r="I34" s="1068" t="s">
        <v>1821</v>
      </c>
      <c r="J34" s="1068"/>
      <c r="K34" s="1068" t="s">
        <v>1899</v>
      </c>
      <c r="L34" s="1068"/>
      <c r="M34" s="1068"/>
      <c r="N34" s="1068"/>
      <c r="O34" s="1068"/>
      <c r="P34" s="1068"/>
      <c r="Q34" s="1068"/>
      <c r="R34" s="1068"/>
      <c r="S34" s="1068"/>
      <c r="T34" s="1068"/>
      <c r="U34" s="1504"/>
      <c r="V34" s="1504"/>
    </row>
    <row r="35" spans="1:34" ht="18.75" customHeight="1">
      <c r="B35" s="1261" t="s">
        <v>593</v>
      </c>
      <c r="C35" s="1261"/>
      <c r="D35" s="1261"/>
      <c r="E35" s="247">
        <v>1</v>
      </c>
      <c r="F35" s="1283">
        <v>13</v>
      </c>
      <c r="G35" s="1283"/>
      <c r="H35" s="82">
        <v>25</v>
      </c>
      <c r="I35" s="1283">
        <v>13</v>
      </c>
      <c r="J35" s="1283"/>
      <c r="K35" s="1283">
        <v>12</v>
      </c>
      <c r="L35" s="1283"/>
      <c r="M35" s="1283">
        <v>14</v>
      </c>
      <c r="N35" s="1283"/>
      <c r="O35" s="1283">
        <v>355</v>
      </c>
      <c r="P35" s="1283"/>
      <c r="Q35" s="1283">
        <v>183</v>
      </c>
      <c r="R35" s="1283"/>
      <c r="S35" s="1283">
        <v>172</v>
      </c>
      <c r="T35" s="1283"/>
      <c r="U35" s="1686"/>
      <c r="V35" s="1686"/>
    </row>
    <row r="36" spans="1:34" ht="18.75" customHeight="1">
      <c r="B36" s="1261" t="s">
        <v>2244</v>
      </c>
      <c r="C36" s="1261"/>
      <c r="D36" s="1261"/>
      <c r="E36" s="247">
        <v>1</v>
      </c>
      <c r="F36" s="1283">
        <v>19</v>
      </c>
      <c r="G36" s="1283"/>
      <c r="H36" s="82">
        <v>37</v>
      </c>
      <c r="I36" s="1283">
        <v>21</v>
      </c>
      <c r="J36" s="1283"/>
      <c r="K36" s="1283">
        <v>16</v>
      </c>
      <c r="L36" s="1283"/>
      <c r="M36" s="1283">
        <v>39</v>
      </c>
      <c r="N36" s="1283"/>
      <c r="O36" s="1283">
        <v>500</v>
      </c>
      <c r="P36" s="1283"/>
      <c r="Q36" s="1283">
        <v>263</v>
      </c>
      <c r="R36" s="1283"/>
      <c r="S36" s="1283">
        <v>237</v>
      </c>
      <c r="T36" s="1283"/>
      <c r="U36" s="1686"/>
      <c r="V36" s="1686"/>
    </row>
    <row r="37" spans="1:34" ht="18.75" customHeight="1">
      <c r="B37" s="1261" t="s">
        <v>2245</v>
      </c>
      <c r="C37" s="1261"/>
      <c r="D37" s="1261"/>
      <c r="E37" s="247">
        <v>1</v>
      </c>
      <c r="F37" s="1283">
        <v>19</v>
      </c>
      <c r="G37" s="1283"/>
      <c r="H37" s="82">
        <v>35</v>
      </c>
      <c r="I37" s="1283">
        <v>23</v>
      </c>
      <c r="J37" s="1283"/>
      <c r="K37" s="1283">
        <v>12</v>
      </c>
      <c r="L37" s="1283"/>
      <c r="M37" s="1283">
        <v>38</v>
      </c>
      <c r="N37" s="1283"/>
      <c r="O37" s="1283">
        <v>537</v>
      </c>
      <c r="P37" s="1283"/>
      <c r="Q37" s="1283">
        <v>281</v>
      </c>
      <c r="R37" s="1283"/>
      <c r="S37" s="1283">
        <v>256</v>
      </c>
      <c r="T37" s="1283"/>
      <c r="U37" s="1686"/>
      <c r="V37" s="1686"/>
    </row>
    <row r="38" spans="1:34" ht="13.5" customHeight="1">
      <c r="B38" s="39" t="s">
        <v>495</v>
      </c>
      <c r="C38" s="39" t="s">
        <v>2351</v>
      </c>
    </row>
    <row r="39" spans="1:34" ht="13.5" customHeight="1">
      <c r="C39" s="39" t="s">
        <v>2253</v>
      </c>
    </row>
    <row r="40" spans="1:34" ht="7.5" customHeight="1">
      <c r="B40" s="60"/>
      <c r="C40" s="60"/>
      <c r="D40" s="60"/>
      <c r="E40" s="60"/>
      <c r="F40" s="60"/>
      <c r="G40" s="289"/>
      <c r="H40" s="2"/>
      <c r="I40" s="2"/>
      <c r="J40" s="2"/>
      <c r="K40" s="2"/>
      <c r="L40" s="2"/>
      <c r="M40" s="290"/>
      <c r="N40" s="8"/>
      <c r="O40" s="8"/>
      <c r="P40" s="8"/>
      <c r="Q40" s="8"/>
      <c r="R40" s="8"/>
      <c r="S40" s="32"/>
      <c r="T40" s="32"/>
      <c r="U40" s="32"/>
      <c r="V40" s="32"/>
    </row>
    <row r="41" spans="1:34" s="427" customFormat="1" ht="26.25" customHeight="1">
      <c r="A41" s="425" t="s">
        <v>1956</v>
      </c>
      <c r="B41" s="429"/>
      <c r="C41" s="429"/>
      <c r="D41" s="429"/>
      <c r="E41" s="429"/>
      <c r="F41" s="429"/>
      <c r="G41" s="429"/>
      <c r="H41" s="429"/>
      <c r="I41" s="429"/>
      <c r="J41" s="429"/>
      <c r="K41" s="429"/>
      <c r="L41" s="429"/>
      <c r="M41" s="429"/>
      <c r="N41" s="429"/>
      <c r="O41" s="429"/>
      <c r="P41" s="429"/>
      <c r="Q41" s="429"/>
      <c r="R41" s="429"/>
      <c r="S41" s="429"/>
      <c r="T41" s="429"/>
      <c r="U41" s="429"/>
      <c r="V41" s="429"/>
      <c r="W41" s="428"/>
      <c r="X41" s="428"/>
      <c r="Y41" s="428"/>
      <c r="Z41" s="428"/>
      <c r="AA41" s="428"/>
      <c r="AB41" s="428"/>
      <c r="AC41" s="428"/>
      <c r="AD41" s="428"/>
      <c r="AE41" s="428"/>
      <c r="AF41" s="428"/>
      <c r="AG41" s="428"/>
      <c r="AH41" s="428"/>
    </row>
    <row r="42" spans="1:34" ht="10.5" customHeight="1">
      <c r="A42" s="22"/>
      <c r="P42" s="943" t="s">
        <v>2197</v>
      </c>
      <c r="Q42" s="943"/>
      <c r="R42" s="943"/>
      <c r="S42" s="943"/>
      <c r="T42" s="943"/>
      <c r="U42" s="60"/>
      <c r="V42" s="60"/>
    </row>
    <row r="43" spans="1:34" ht="12.75" customHeight="1">
      <c r="A43" s="22"/>
      <c r="B43" s="1068" t="s">
        <v>1817</v>
      </c>
      <c r="C43" s="1068"/>
      <c r="D43" s="1068"/>
      <c r="E43" s="1313" t="s">
        <v>1062</v>
      </c>
      <c r="F43" s="1288" t="s">
        <v>1063</v>
      </c>
      <c r="G43" s="1068"/>
      <c r="H43" s="1068" t="s">
        <v>2247</v>
      </c>
      <c r="I43" s="1068"/>
      <c r="J43" s="1068"/>
      <c r="K43" s="1068"/>
      <c r="L43" s="1068"/>
      <c r="M43" s="1068"/>
      <c r="N43" s="1068"/>
      <c r="O43" s="973" t="s">
        <v>674</v>
      </c>
      <c r="P43" s="974"/>
      <c r="Q43" s="974"/>
      <c r="R43" s="974"/>
      <c r="S43" s="974"/>
      <c r="T43" s="975"/>
      <c r="U43" s="60"/>
      <c r="V43" s="60"/>
    </row>
    <row r="44" spans="1:34" ht="12.75" customHeight="1">
      <c r="B44" s="1068"/>
      <c r="C44" s="1068"/>
      <c r="D44" s="1068"/>
      <c r="E44" s="1314"/>
      <c r="F44" s="1068"/>
      <c r="G44" s="1068"/>
      <c r="H44" s="1068" t="s">
        <v>2246</v>
      </c>
      <c r="I44" s="1068"/>
      <c r="J44" s="1068"/>
      <c r="K44" s="1068"/>
      <c r="L44" s="1068"/>
      <c r="M44" s="1288" t="s">
        <v>833</v>
      </c>
      <c r="N44" s="1068"/>
      <c r="O44" s="1068" t="s">
        <v>1820</v>
      </c>
      <c r="P44" s="1068"/>
      <c r="Q44" s="1068" t="s">
        <v>1821</v>
      </c>
      <c r="R44" s="1068"/>
      <c r="S44" s="1068" t="s">
        <v>1899</v>
      </c>
      <c r="T44" s="1068"/>
      <c r="U44" s="1504"/>
      <c r="V44" s="1504"/>
    </row>
    <row r="45" spans="1:34" ht="12.75" customHeight="1">
      <c r="B45" s="1068"/>
      <c r="C45" s="1068"/>
      <c r="D45" s="1068"/>
      <c r="E45" s="1314"/>
      <c r="F45" s="1068"/>
      <c r="G45" s="1068"/>
      <c r="H45" s="25" t="s">
        <v>1820</v>
      </c>
      <c r="I45" s="1068" t="s">
        <v>1821</v>
      </c>
      <c r="J45" s="1068"/>
      <c r="K45" s="1068" t="s">
        <v>1899</v>
      </c>
      <c r="L45" s="1068"/>
      <c r="M45" s="1068"/>
      <c r="N45" s="1068"/>
      <c r="O45" s="1068"/>
      <c r="P45" s="1068"/>
      <c r="Q45" s="1068"/>
      <c r="R45" s="1068"/>
      <c r="S45" s="1068"/>
      <c r="T45" s="1068"/>
      <c r="U45" s="1504"/>
      <c r="V45" s="1504"/>
    </row>
    <row r="46" spans="1:34" ht="18.75" customHeight="1">
      <c r="B46" s="1261" t="s">
        <v>594</v>
      </c>
      <c r="C46" s="1261"/>
      <c r="D46" s="1261"/>
      <c r="E46" s="247">
        <v>1</v>
      </c>
      <c r="F46" s="1283">
        <v>15</v>
      </c>
      <c r="G46" s="1283"/>
      <c r="H46" s="82">
        <v>45</v>
      </c>
      <c r="I46" s="1283">
        <v>34</v>
      </c>
      <c r="J46" s="1283"/>
      <c r="K46" s="1283">
        <v>11</v>
      </c>
      <c r="L46" s="1283"/>
      <c r="M46" s="1481" t="s">
        <v>16</v>
      </c>
      <c r="N46" s="1481"/>
      <c r="O46" s="1283">
        <v>546</v>
      </c>
      <c r="P46" s="1283"/>
      <c r="Q46" s="1283">
        <v>304</v>
      </c>
      <c r="R46" s="1283"/>
      <c r="S46" s="1283">
        <v>242</v>
      </c>
      <c r="T46" s="1283"/>
      <c r="U46" s="1686"/>
      <c r="V46" s="1686"/>
    </row>
    <row r="47" spans="1:34" ht="15.95" customHeight="1">
      <c r="B47" s="39" t="s">
        <v>495</v>
      </c>
      <c r="C47" s="39" t="s">
        <v>2351</v>
      </c>
    </row>
    <row r="48" spans="1:34" ht="15.75" customHeight="1"/>
    <row r="49" spans="1:34" s="427" customFormat="1" ht="26.25" customHeight="1">
      <c r="A49" s="425" t="s">
        <v>1656</v>
      </c>
      <c r="B49" s="429"/>
      <c r="C49" s="429"/>
      <c r="D49" s="429"/>
      <c r="E49" s="429"/>
      <c r="F49" s="429"/>
      <c r="G49" s="429"/>
      <c r="H49" s="429"/>
      <c r="I49" s="429"/>
      <c r="J49" s="429"/>
      <c r="K49" s="429"/>
      <c r="L49" s="429"/>
      <c r="M49" s="429"/>
      <c r="N49" s="429"/>
      <c r="O49" s="429"/>
      <c r="P49" s="429"/>
      <c r="Q49" s="429"/>
      <c r="R49" s="429"/>
      <c r="S49" s="429"/>
      <c r="T49" s="429"/>
      <c r="U49" s="429"/>
      <c r="V49" s="429"/>
      <c r="W49" s="428"/>
      <c r="X49" s="428"/>
      <c r="Y49" s="428"/>
      <c r="Z49" s="428"/>
      <c r="AA49" s="428"/>
      <c r="AB49" s="428"/>
      <c r="AC49" s="428"/>
      <c r="AD49" s="428"/>
      <c r="AE49" s="428"/>
      <c r="AF49" s="428"/>
      <c r="AG49" s="428"/>
      <c r="AH49" s="428"/>
    </row>
    <row r="50" spans="1:34" ht="10.5" customHeight="1">
      <c r="A50" s="22"/>
      <c r="P50" s="943" t="s">
        <v>2197</v>
      </c>
      <c r="Q50" s="943"/>
      <c r="R50" s="943"/>
      <c r="S50" s="943"/>
      <c r="T50" s="943"/>
      <c r="U50" s="60"/>
      <c r="V50" s="60"/>
    </row>
    <row r="51" spans="1:34" ht="12.75" customHeight="1">
      <c r="A51" s="22"/>
      <c r="B51" s="1068" t="s">
        <v>1817</v>
      </c>
      <c r="C51" s="1068"/>
      <c r="D51" s="1068"/>
      <c r="E51" s="1313" t="s">
        <v>1062</v>
      </c>
      <c r="F51" s="1288" t="s">
        <v>1063</v>
      </c>
      <c r="G51" s="1068"/>
      <c r="H51" s="1068" t="s">
        <v>2247</v>
      </c>
      <c r="I51" s="1068"/>
      <c r="J51" s="1068"/>
      <c r="K51" s="1068"/>
      <c r="L51" s="1068"/>
      <c r="M51" s="1068"/>
      <c r="N51" s="1068"/>
      <c r="O51" s="1068" t="s">
        <v>674</v>
      </c>
      <c r="P51" s="1068"/>
      <c r="Q51" s="1068"/>
      <c r="R51" s="1068"/>
      <c r="S51" s="1068"/>
      <c r="T51" s="1068"/>
      <c r="U51" s="60"/>
      <c r="V51" s="60"/>
    </row>
    <row r="52" spans="1:34" ht="12.75" customHeight="1">
      <c r="B52" s="1068"/>
      <c r="C52" s="1068"/>
      <c r="D52" s="1068"/>
      <c r="E52" s="1314"/>
      <c r="F52" s="1068"/>
      <c r="G52" s="1068"/>
      <c r="H52" s="1068" t="s">
        <v>2246</v>
      </c>
      <c r="I52" s="1068"/>
      <c r="J52" s="1068"/>
      <c r="K52" s="1068"/>
      <c r="L52" s="1068"/>
      <c r="M52" s="1288" t="s">
        <v>833</v>
      </c>
      <c r="N52" s="1068"/>
      <c r="O52" s="1068" t="s">
        <v>1820</v>
      </c>
      <c r="P52" s="1068"/>
      <c r="Q52" s="1068" t="s">
        <v>1821</v>
      </c>
      <c r="R52" s="1068"/>
      <c r="S52" s="1068" t="s">
        <v>1899</v>
      </c>
      <c r="T52" s="1068"/>
      <c r="U52" s="1504"/>
      <c r="V52" s="1504"/>
    </row>
    <row r="53" spans="1:34" ht="12.75" customHeight="1">
      <c r="B53" s="1068"/>
      <c r="C53" s="1068"/>
      <c r="D53" s="1068"/>
      <c r="E53" s="1314"/>
      <c r="F53" s="1068"/>
      <c r="G53" s="1068"/>
      <c r="H53" s="25" t="s">
        <v>1820</v>
      </c>
      <c r="I53" s="1068" t="s">
        <v>1821</v>
      </c>
      <c r="J53" s="1068"/>
      <c r="K53" s="1068" t="s">
        <v>1899</v>
      </c>
      <c r="L53" s="1068"/>
      <c r="M53" s="1068"/>
      <c r="N53" s="1068"/>
      <c r="O53" s="1068"/>
      <c r="P53" s="1068"/>
      <c r="Q53" s="1068"/>
      <c r="R53" s="1068"/>
      <c r="S53" s="1068"/>
      <c r="T53" s="1068"/>
      <c r="U53" s="1504"/>
      <c r="V53" s="1504"/>
    </row>
    <row r="54" spans="1:34" ht="18.75" customHeight="1">
      <c r="B54" s="1261" t="s">
        <v>1663</v>
      </c>
      <c r="C54" s="1261"/>
      <c r="D54" s="1261"/>
      <c r="E54" s="247">
        <v>1</v>
      </c>
      <c r="F54" s="1283">
        <v>84</v>
      </c>
      <c r="G54" s="1283"/>
      <c r="H54" s="82">
        <v>187</v>
      </c>
      <c r="I54" s="1283">
        <v>71</v>
      </c>
      <c r="J54" s="1283"/>
      <c r="K54" s="1283">
        <v>116</v>
      </c>
      <c r="L54" s="1283"/>
      <c r="M54" s="1481">
        <v>249</v>
      </c>
      <c r="N54" s="1481"/>
      <c r="O54" s="1283">
        <v>340</v>
      </c>
      <c r="P54" s="1283"/>
      <c r="Q54" s="1283">
        <v>231</v>
      </c>
      <c r="R54" s="1283"/>
      <c r="S54" s="1283">
        <v>109</v>
      </c>
      <c r="T54" s="1283"/>
      <c r="U54" s="1686"/>
      <c r="V54" s="1686"/>
    </row>
    <row r="55" spans="1:34" ht="15.95" customHeight="1">
      <c r="B55" s="39" t="s">
        <v>495</v>
      </c>
      <c r="C55" s="39" t="s">
        <v>2351</v>
      </c>
    </row>
  </sheetData>
  <mergeCells count="225">
    <mergeCell ref="P2:T2"/>
    <mergeCell ref="Q11:R11"/>
    <mergeCell ref="O12:P12"/>
    <mergeCell ref="Q12:R12"/>
    <mergeCell ref="O13:P13"/>
    <mergeCell ref="Q13:R13"/>
    <mergeCell ref="Q8:R8"/>
    <mergeCell ref="O10:P10"/>
    <mergeCell ref="Q10:R10"/>
    <mergeCell ref="H3:N3"/>
    <mergeCell ref="M4:N6"/>
    <mergeCell ref="H4:L4"/>
    <mergeCell ref="O4:P6"/>
    <mergeCell ref="K54:L54"/>
    <mergeCell ref="M54:N54"/>
    <mergeCell ref="O54:P54"/>
    <mergeCell ref="O52:P53"/>
    <mergeCell ref="M8:N8"/>
    <mergeCell ref="O8:P8"/>
    <mergeCell ref="P50:T50"/>
    <mergeCell ref="O3:T3"/>
    <mergeCell ref="O18:T18"/>
    <mergeCell ref="P17:T17"/>
    <mergeCell ref="O32:T32"/>
    <mergeCell ref="P31:T31"/>
    <mergeCell ref="O43:T43"/>
    <mergeCell ref="P42:T42"/>
    <mergeCell ref="S23:T23"/>
    <mergeCell ref="O24:P24"/>
    <mergeCell ref="S24:T24"/>
    <mergeCell ref="S22:T22"/>
    <mergeCell ref="O19:P20"/>
    <mergeCell ref="Q19:R20"/>
    <mergeCell ref="B54:D54"/>
    <mergeCell ref="F54:G54"/>
    <mergeCell ref="I54:J54"/>
    <mergeCell ref="S54:T54"/>
    <mergeCell ref="U54:V54"/>
    <mergeCell ref="B51:D53"/>
    <mergeCell ref="E51:E53"/>
    <mergeCell ref="F51:G53"/>
    <mergeCell ref="H51:N51"/>
    <mergeCell ref="Q54:R54"/>
    <mergeCell ref="U52:V53"/>
    <mergeCell ref="I53:J53"/>
    <mergeCell ref="K53:L53"/>
    <mergeCell ref="H52:L52"/>
    <mergeCell ref="M52:N53"/>
    <mergeCell ref="Q52:R53"/>
    <mergeCell ref="S52:T53"/>
    <mergeCell ref="U46:V46"/>
    <mergeCell ref="Q22:R22"/>
    <mergeCell ref="O51:T51"/>
    <mergeCell ref="S44:T45"/>
    <mergeCell ref="B46:D46"/>
    <mergeCell ref="F46:G46"/>
    <mergeCell ref="I46:J46"/>
    <mergeCell ref="S46:T46"/>
    <mergeCell ref="B43:D45"/>
    <mergeCell ref="E43:E45"/>
    <mergeCell ref="F43:G45"/>
    <mergeCell ref="H43:N43"/>
    <mergeCell ref="H44:L44"/>
    <mergeCell ref="M44:N45"/>
    <mergeCell ref="K46:L46"/>
    <mergeCell ref="M46:N46"/>
    <mergeCell ref="O46:P46"/>
    <mergeCell ref="Q46:R46"/>
    <mergeCell ref="O44:P45"/>
    <mergeCell ref="Q44:R45"/>
    <mergeCell ref="U44:V45"/>
    <mergeCell ref="I45:J45"/>
    <mergeCell ref="K45:L45"/>
    <mergeCell ref="S12:T12"/>
    <mergeCell ref="S13:T13"/>
    <mergeCell ref="S9:T9"/>
    <mergeCell ref="M9:N9"/>
    <mergeCell ref="O9:P9"/>
    <mergeCell ref="Q9:R9"/>
    <mergeCell ref="O11:P11"/>
    <mergeCell ref="U19:V20"/>
    <mergeCell ref="H5:H6"/>
    <mergeCell ref="I5:J6"/>
    <mergeCell ref="K5:L6"/>
    <mergeCell ref="I10:J10"/>
    <mergeCell ref="K10:L10"/>
    <mergeCell ref="M10:N10"/>
    <mergeCell ref="I11:J11"/>
    <mergeCell ref="K11:L11"/>
    <mergeCell ref="I8:J8"/>
    <mergeCell ref="I7:J7"/>
    <mergeCell ref="K7:L7"/>
    <mergeCell ref="K8:L8"/>
    <mergeCell ref="I9:J9"/>
    <mergeCell ref="K9:L9"/>
    <mergeCell ref="S19:T20"/>
    <mergeCell ref="O7:P7"/>
    <mergeCell ref="Q7:R7"/>
    <mergeCell ref="Q4:R6"/>
    <mergeCell ref="S8:T8"/>
    <mergeCell ref="S10:T10"/>
    <mergeCell ref="S11:T11"/>
    <mergeCell ref="M11:N11"/>
    <mergeCell ref="S7:T7"/>
    <mergeCell ref="M7:N7"/>
    <mergeCell ref="S4:T6"/>
    <mergeCell ref="F11:G11"/>
    <mergeCell ref="E3:E6"/>
    <mergeCell ref="B12:D12"/>
    <mergeCell ref="B7:D7"/>
    <mergeCell ref="B3:D6"/>
    <mergeCell ref="B8:D8"/>
    <mergeCell ref="B10:D10"/>
    <mergeCell ref="B11:D11"/>
    <mergeCell ref="B9:D9"/>
    <mergeCell ref="F7:G7"/>
    <mergeCell ref="F8:G8"/>
    <mergeCell ref="F3:G6"/>
    <mergeCell ref="F9:G9"/>
    <mergeCell ref="F10:G10"/>
    <mergeCell ref="E18:E20"/>
    <mergeCell ref="F18:G20"/>
    <mergeCell ref="H18:N18"/>
    <mergeCell ref="I12:J12"/>
    <mergeCell ref="K12:L12"/>
    <mergeCell ref="M12:N12"/>
    <mergeCell ref="F12:G12"/>
    <mergeCell ref="F13:G13"/>
    <mergeCell ref="H19:L19"/>
    <mergeCell ref="I13:J13"/>
    <mergeCell ref="K13:L13"/>
    <mergeCell ref="M13:N13"/>
    <mergeCell ref="B22:D22"/>
    <mergeCell ref="F22:G22"/>
    <mergeCell ref="I22:J22"/>
    <mergeCell ref="K22:L22"/>
    <mergeCell ref="M22:N22"/>
    <mergeCell ref="U22:V22"/>
    <mergeCell ref="B23:D23"/>
    <mergeCell ref="B21:D21"/>
    <mergeCell ref="F21:G21"/>
    <mergeCell ref="I21:J21"/>
    <mergeCell ref="K21:L21"/>
    <mergeCell ref="M21:N21"/>
    <mergeCell ref="S21:T21"/>
    <mergeCell ref="K23:L23"/>
    <mergeCell ref="M23:N23"/>
    <mergeCell ref="F23:G23"/>
    <mergeCell ref="I23:J23"/>
    <mergeCell ref="O23:P23"/>
    <mergeCell ref="Q23:R23"/>
    <mergeCell ref="O22:P22"/>
    <mergeCell ref="U21:V21"/>
    <mergeCell ref="U23:V23"/>
    <mergeCell ref="O21:P21"/>
    <mergeCell ref="Q21:R21"/>
    <mergeCell ref="U33:V34"/>
    <mergeCell ref="B26:D26"/>
    <mergeCell ref="F26:G26"/>
    <mergeCell ref="I26:J26"/>
    <mergeCell ref="K26:L26"/>
    <mergeCell ref="M26:N26"/>
    <mergeCell ref="O26:P26"/>
    <mergeCell ref="U24:V24"/>
    <mergeCell ref="B25:D25"/>
    <mergeCell ref="F25:G25"/>
    <mergeCell ref="I25:J25"/>
    <mergeCell ref="K25:L25"/>
    <mergeCell ref="M25:N25"/>
    <mergeCell ref="O25:P25"/>
    <mergeCell ref="Q25:R25"/>
    <mergeCell ref="B24:D24"/>
    <mergeCell ref="U25:V25"/>
    <mergeCell ref="I24:J24"/>
    <mergeCell ref="K24:L24"/>
    <mergeCell ref="Q33:R34"/>
    <mergeCell ref="M24:N24"/>
    <mergeCell ref="O35:P35"/>
    <mergeCell ref="Q35:R35"/>
    <mergeCell ref="S35:T35"/>
    <mergeCell ref="M19:N20"/>
    <mergeCell ref="O36:P36"/>
    <mergeCell ref="Q36:R36"/>
    <mergeCell ref="F35:G35"/>
    <mergeCell ref="F36:G36"/>
    <mergeCell ref="I36:J36"/>
    <mergeCell ref="K36:L36"/>
    <mergeCell ref="M36:N36"/>
    <mergeCell ref="I35:J35"/>
    <mergeCell ref="K35:L35"/>
    <mergeCell ref="M35:N35"/>
    <mergeCell ref="S33:T34"/>
    <mergeCell ref="S26:T26"/>
    <mergeCell ref="I20:J20"/>
    <mergeCell ref="K20:L20"/>
    <mergeCell ref="H32:N32"/>
    <mergeCell ref="S25:T25"/>
    <mergeCell ref="Q24:R24"/>
    <mergeCell ref="I34:J34"/>
    <mergeCell ref="K34:L34"/>
    <mergeCell ref="F24:G24"/>
    <mergeCell ref="B13:D13"/>
    <mergeCell ref="U37:V37"/>
    <mergeCell ref="U36:V36"/>
    <mergeCell ref="S37:T37"/>
    <mergeCell ref="U35:V35"/>
    <mergeCell ref="S36:T36"/>
    <mergeCell ref="O37:P37"/>
    <mergeCell ref="Q37:R37"/>
    <mergeCell ref="B37:D37"/>
    <mergeCell ref="F37:G37"/>
    <mergeCell ref="I37:J37"/>
    <mergeCell ref="K37:L37"/>
    <mergeCell ref="M37:N37"/>
    <mergeCell ref="B35:D35"/>
    <mergeCell ref="B18:D20"/>
    <mergeCell ref="B32:D34"/>
    <mergeCell ref="Q26:R26"/>
    <mergeCell ref="B36:D36"/>
    <mergeCell ref="E32:E34"/>
    <mergeCell ref="F32:G34"/>
    <mergeCell ref="U26:V26"/>
    <mergeCell ref="H33:L33"/>
    <mergeCell ref="M33:N34"/>
    <mergeCell ref="O33:P34"/>
  </mergeCells>
  <phoneticPr fontId="2"/>
  <pageMargins left="0.78740157480314965" right="0.78740157480314965" top="0.59055118110236227" bottom="0.59055118110236227" header="0.39370078740157483" footer="0.39370078740157483"/>
  <pageSetup paperSize="9" scale="91" firstPageNumber="28" orientation="portrait" useFirstPageNumber="1"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6"/>
  <sheetViews>
    <sheetView zoomScaleNormal="100" workbookViewId="0">
      <selection activeCell="P5" sqref="P5"/>
    </sheetView>
  </sheetViews>
  <sheetFormatPr defaultRowHeight="12"/>
  <cols>
    <col min="1" max="1" width="1.25" style="39" customWidth="1"/>
    <col min="2" max="2" width="3.875" style="39" customWidth="1"/>
    <col min="3" max="3" width="11.75" style="39" customWidth="1"/>
    <col min="4" max="4" width="9.75" style="39" customWidth="1"/>
    <col min="5" max="6" width="9.875" style="39" bestFit="1" customWidth="1"/>
    <col min="7" max="8" width="8.75" style="39" bestFit="1" customWidth="1"/>
    <col min="9" max="9" width="8" style="39" customWidth="1"/>
    <col min="10" max="10" width="14.25" style="39" bestFit="1" customWidth="1"/>
    <col min="11" max="12" width="3.875" style="39" customWidth="1"/>
    <col min="13" max="13" width="2.125" style="39" customWidth="1"/>
    <col min="14" max="14" width="0.75" style="39" customWidth="1"/>
    <col min="15" max="22" width="3.875" style="39" customWidth="1"/>
    <col min="23" max="23" width="6.5" style="39" customWidth="1"/>
    <col min="24" max="24" width="3.875" style="39" customWidth="1"/>
    <col min="25" max="25" width="4" style="39" customWidth="1"/>
    <col min="26" max="16384" width="9" style="39"/>
  </cols>
  <sheetData>
    <row r="1" spans="2:35" s="427" customFormat="1" ht="26.25" customHeight="1">
      <c r="B1" s="425" t="s">
        <v>2329</v>
      </c>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2:35" ht="15.95" customHeight="1">
      <c r="H2" s="39" t="s">
        <v>595</v>
      </c>
      <c r="J2" s="33" t="s">
        <v>596</v>
      </c>
    </row>
    <row r="3" spans="2:35" ht="15.95" customHeight="1">
      <c r="B3" s="1702" t="s">
        <v>597</v>
      </c>
      <c r="C3" s="1703"/>
      <c r="D3" s="1706" t="s">
        <v>894</v>
      </c>
      <c r="E3" s="1706" t="s">
        <v>889</v>
      </c>
      <c r="F3" s="973" t="s">
        <v>408</v>
      </c>
      <c r="G3" s="974"/>
      <c r="H3" s="974"/>
      <c r="I3" s="974"/>
      <c r="J3" s="975"/>
    </row>
    <row r="4" spans="2:35" ht="18" customHeight="1">
      <c r="B4" s="1704"/>
      <c r="C4" s="1705"/>
      <c r="D4" s="1707"/>
      <c r="E4" s="1707"/>
      <c r="F4" s="25" t="s">
        <v>409</v>
      </c>
      <c r="G4" s="25" t="s">
        <v>410</v>
      </c>
      <c r="H4" s="25" t="s">
        <v>411</v>
      </c>
      <c r="I4" s="25" t="s">
        <v>412</v>
      </c>
      <c r="J4" s="25" t="s">
        <v>1814</v>
      </c>
      <c r="K4" s="32"/>
      <c r="L4" s="32"/>
      <c r="M4" s="60"/>
      <c r="N4" s="60"/>
      <c r="O4" s="60"/>
      <c r="P4" s="60"/>
      <c r="Q4" s="32"/>
      <c r="S4" s="32"/>
    </row>
    <row r="5" spans="2:35" ht="18" customHeight="1">
      <c r="B5" s="973" t="s">
        <v>413</v>
      </c>
      <c r="C5" s="975"/>
      <c r="D5" s="541">
        <v>1627</v>
      </c>
      <c r="E5" s="541">
        <v>151970</v>
      </c>
      <c r="F5" s="82">
        <v>635817</v>
      </c>
      <c r="G5" s="82">
        <v>41953</v>
      </c>
      <c r="H5" s="82">
        <v>32168</v>
      </c>
      <c r="I5" s="247">
        <v>5</v>
      </c>
      <c r="J5" s="537">
        <f>SUM(F5:I5)</f>
        <v>709943</v>
      </c>
      <c r="K5" s="32"/>
      <c r="L5" s="32"/>
      <c r="M5" s="60"/>
      <c r="N5" s="60"/>
      <c r="O5" s="60"/>
      <c r="P5" s="60"/>
      <c r="Q5" s="32"/>
      <c r="S5" s="32"/>
    </row>
    <row r="6" spans="2:35" ht="18" customHeight="1">
      <c r="B6" s="1708">
        <v>4</v>
      </c>
      <c r="C6" s="1709"/>
      <c r="D6" s="542">
        <v>126</v>
      </c>
      <c r="E6" s="543">
        <v>9303</v>
      </c>
      <c r="F6" s="544">
        <v>38114</v>
      </c>
      <c r="G6" s="543">
        <v>2681</v>
      </c>
      <c r="H6" s="543">
        <v>2252</v>
      </c>
      <c r="I6" s="869" t="s">
        <v>15</v>
      </c>
      <c r="J6" s="545">
        <f t="shared" ref="J6:J17" si="0">SUM(F6:I6)</f>
        <v>43047</v>
      </c>
      <c r="K6" s="32"/>
      <c r="L6" s="32"/>
      <c r="M6" s="60"/>
      <c r="N6" s="60"/>
      <c r="O6" s="60"/>
      <c r="P6" s="60"/>
      <c r="Q6" s="32"/>
      <c r="S6" s="32"/>
      <c r="W6" s="241"/>
    </row>
    <row r="7" spans="2:35" ht="18" customHeight="1">
      <c r="B7" s="1701">
        <v>5</v>
      </c>
      <c r="C7" s="1710"/>
      <c r="D7" s="546">
        <v>247</v>
      </c>
      <c r="E7" s="547">
        <v>13125</v>
      </c>
      <c r="F7" s="548">
        <v>53310</v>
      </c>
      <c r="G7" s="547">
        <v>3664</v>
      </c>
      <c r="H7" s="547">
        <v>2835</v>
      </c>
      <c r="I7" s="870" t="s">
        <v>15</v>
      </c>
      <c r="J7" s="549">
        <f t="shared" si="0"/>
        <v>59809</v>
      </c>
      <c r="K7" s="60"/>
      <c r="L7" s="60"/>
      <c r="M7" s="32"/>
      <c r="N7" s="32"/>
      <c r="O7" s="60"/>
      <c r="P7" s="60"/>
      <c r="Q7" s="60"/>
      <c r="S7" s="60"/>
      <c r="W7" s="60"/>
    </row>
    <row r="8" spans="2:35" ht="18" customHeight="1">
      <c r="B8" s="1700">
        <v>6</v>
      </c>
      <c r="C8" s="1700"/>
      <c r="D8" s="546">
        <v>160</v>
      </c>
      <c r="E8" s="548">
        <v>13097</v>
      </c>
      <c r="F8" s="550">
        <v>52666</v>
      </c>
      <c r="G8" s="548">
        <v>3354</v>
      </c>
      <c r="H8" s="548">
        <v>2620</v>
      </c>
      <c r="I8" s="870" t="s">
        <v>15</v>
      </c>
      <c r="J8" s="549">
        <f t="shared" si="0"/>
        <v>58640</v>
      </c>
      <c r="K8" s="188"/>
      <c r="L8" s="188"/>
      <c r="M8" s="60"/>
      <c r="N8" s="60"/>
      <c r="O8" s="60"/>
      <c r="P8" s="60"/>
      <c r="Q8" s="188"/>
      <c r="S8" s="188"/>
      <c r="T8" s="233"/>
      <c r="U8" s="233"/>
      <c r="V8" s="233"/>
      <c r="W8" s="144"/>
    </row>
    <row r="9" spans="2:35" ht="18" customHeight="1">
      <c r="B9" s="1700">
        <v>7</v>
      </c>
      <c r="C9" s="1700"/>
      <c r="D9" s="546">
        <v>203</v>
      </c>
      <c r="E9" s="548">
        <v>13347</v>
      </c>
      <c r="F9" s="550">
        <v>55433</v>
      </c>
      <c r="G9" s="548">
        <v>3278</v>
      </c>
      <c r="H9" s="548">
        <v>2524</v>
      </c>
      <c r="I9" s="870" t="s">
        <v>15</v>
      </c>
      <c r="J9" s="549">
        <f t="shared" si="0"/>
        <v>61235</v>
      </c>
      <c r="K9" s="188"/>
      <c r="L9" s="188"/>
      <c r="M9" s="60"/>
      <c r="N9" s="60"/>
      <c r="O9" s="60"/>
      <c r="P9" s="60"/>
      <c r="Q9" s="188"/>
      <c r="R9" s="188"/>
      <c r="S9" s="188"/>
      <c r="T9" s="233"/>
      <c r="U9" s="233"/>
      <c r="V9" s="233"/>
      <c r="W9" s="144"/>
    </row>
    <row r="10" spans="2:35" ht="18" customHeight="1">
      <c r="B10" s="1700">
        <v>8</v>
      </c>
      <c r="C10" s="1700"/>
      <c r="D10" s="546">
        <v>226</v>
      </c>
      <c r="E10" s="548">
        <v>14276</v>
      </c>
      <c r="F10" s="550">
        <v>58811</v>
      </c>
      <c r="G10" s="548">
        <v>3419</v>
      </c>
      <c r="H10" s="548">
        <v>2606</v>
      </c>
      <c r="I10" s="870" t="s">
        <v>15</v>
      </c>
      <c r="J10" s="549">
        <f t="shared" si="0"/>
        <v>64836</v>
      </c>
      <c r="K10" s="188"/>
      <c r="L10" s="188"/>
      <c r="M10" s="60"/>
      <c r="N10" s="60"/>
      <c r="O10" s="60"/>
      <c r="P10" s="60"/>
      <c r="Q10" s="188"/>
      <c r="R10" s="188"/>
      <c r="S10" s="188"/>
      <c r="T10" s="233"/>
      <c r="U10" s="233"/>
      <c r="V10" s="233"/>
      <c r="W10" s="144"/>
    </row>
    <row r="11" spans="2:35" ht="18" customHeight="1">
      <c r="B11" s="1700">
        <v>9</v>
      </c>
      <c r="C11" s="1700"/>
      <c r="D11" s="546">
        <v>113</v>
      </c>
      <c r="E11" s="548">
        <v>11678</v>
      </c>
      <c r="F11" s="550">
        <v>48074</v>
      </c>
      <c r="G11" s="548">
        <v>3141</v>
      </c>
      <c r="H11" s="548">
        <v>2057</v>
      </c>
      <c r="I11" s="870" t="s">
        <v>15</v>
      </c>
      <c r="J11" s="549">
        <f t="shared" si="0"/>
        <v>53272</v>
      </c>
      <c r="K11" s="188"/>
      <c r="L11" s="188"/>
      <c r="M11" s="60"/>
      <c r="N11" s="60"/>
      <c r="O11" s="60"/>
      <c r="P11" s="60"/>
      <c r="Q11" s="188"/>
      <c r="R11" s="188"/>
      <c r="S11" s="188"/>
      <c r="T11" s="233"/>
      <c r="U11" s="233"/>
      <c r="V11" s="233"/>
      <c r="W11" s="144"/>
    </row>
    <row r="12" spans="2:35" ht="18" customHeight="1">
      <c r="B12" s="1700">
        <v>10</v>
      </c>
      <c r="C12" s="1700"/>
      <c r="D12" s="546">
        <v>101</v>
      </c>
      <c r="E12" s="548">
        <v>12320</v>
      </c>
      <c r="F12" s="550">
        <v>49952</v>
      </c>
      <c r="G12" s="548">
        <v>3338</v>
      </c>
      <c r="H12" s="548">
        <v>2374</v>
      </c>
      <c r="I12" s="870" t="s">
        <v>15</v>
      </c>
      <c r="J12" s="549">
        <f t="shared" si="0"/>
        <v>55664</v>
      </c>
      <c r="K12" s="188"/>
      <c r="L12" s="188"/>
      <c r="M12" s="60"/>
      <c r="N12" s="60"/>
      <c r="O12" s="60"/>
      <c r="P12" s="60"/>
      <c r="Q12" s="188"/>
      <c r="R12" s="188"/>
      <c r="S12" s="188"/>
      <c r="T12" s="233"/>
      <c r="U12" s="233"/>
      <c r="V12" s="233"/>
      <c r="W12" s="144"/>
    </row>
    <row r="13" spans="2:35" ht="18" customHeight="1">
      <c r="B13" s="1700">
        <v>11</v>
      </c>
      <c r="C13" s="1700"/>
      <c r="D13" s="546">
        <v>111</v>
      </c>
      <c r="E13" s="548">
        <v>11796</v>
      </c>
      <c r="F13" s="550">
        <v>48061</v>
      </c>
      <c r="G13" s="548">
        <v>3310</v>
      </c>
      <c r="H13" s="548">
        <v>2241</v>
      </c>
      <c r="I13" s="870" t="s">
        <v>15</v>
      </c>
      <c r="J13" s="549">
        <f t="shared" si="0"/>
        <v>53612</v>
      </c>
      <c r="K13" s="188"/>
      <c r="L13" s="188"/>
      <c r="M13" s="60"/>
      <c r="N13" s="60"/>
      <c r="O13" s="60"/>
      <c r="P13" s="60"/>
      <c r="Q13" s="188"/>
      <c r="R13" s="188"/>
      <c r="S13" s="188"/>
      <c r="T13" s="233"/>
      <c r="U13" s="233"/>
      <c r="V13" s="233"/>
      <c r="W13" s="144"/>
    </row>
    <row r="14" spans="2:35" ht="18" customHeight="1">
      <c r="B14" s="1701">
        <v>12</v>
      </c>
      <c r="C14" s="1701"/>
      <c r="D14" s="546">
        <v>85</v>
      </c>
      <c r="E14" s="548">
        <v>11104</v>
      </c>
      <c r="F14" s="548">
        <v>47137</v>
      </c>
      <c r="G14" s="548">
        <v>3151</v>
      </c>
      <c r="H14" s="548">
        <v>2085</v>
      </c>
      <c r="I14" s="870" t="s">
        <v>15</v>
      </c>
      <c r="J14" s="549">
        <f t="shared" si="0"/>
        <v>52373</v>
      </c>
      <c r="K14" s="188"/>
      <c r="L14" s="188"/>
      <c r="M14" s="60"/>
      <c r="N14" s="60"/>
      <c r="O14" s="60"/>
      <c r="P14" s="60"/>
      <c r="Q14" s="188"/>
      <c r="R14" s="188"/>
      <c r="S14" s="188"/>
      <c r="T14" s="233"/>
      <c r="U14" s="233"/>
      <c r="V14" s="233"/>
      <c r="W14" s="144"/>
    </row>
    <row r="15" spans="2:35" ht="18" customHeight="1">
      <c r="B15" s="1701">
        <v>1</v>
      </c>
      <c r="C15" s="1701"/>
      <c r="D15" s="546">
        <v>97</v>
      </c>
      <c r="E15" s="548">
        <v>11260</v>
      </c>
      <c r="F15" s="548">
        <v>46419</v>
      </c>
      <c r="G15" s="548">
        <v>3054</v>
      </c>
      <c r="H15" s="548">
        <v>1954</v>
      </c>
      <c r="I15" s="870" t="s">
        <v>15</v>
      </c>
      <c r="J15" s="549">
        <f t="shared" si="0"/>
        <v>51427</v>
      </c>
      <c r="K15" s="188"/>
      <c r="L15" s="188"/>
      <c r="M15" s="60"/>
      <c r="N15" s="60"/>
      <c r="O15" s="60"/>
      <c r="P15" s="60"/>
      <c r="Q15" s="188"/>
      <c r="R15" s="188"/>
      <c r="S15" s="188"/>
      <c r="T15" s="233"/>
      <c r="U15" s="233"/>
      <c r="V15" s="233"/>
      <c r="W15" s="144"/>
    </row>
    <row r="16" spans="2:35" ht="18" customHeight="1">
      <c r="B16" s="1701">
        <v>2</v>
      </c>
      <c r="C16" s="1701"/>
      <c r="D16" s="546">
        <v>128</v>
      </c>
      <c r="E16" s="548">
        <v>11451</v>
      </c>
      <c r="F16" s="548">
        <v>46968</v>
      </c>
      <c r="G16" s="548">
        <v>2877</v>
      </c>
      <c r="H16" s="548">
        <v>2264</v>
      </c>
      <c r="I16" s="870" t="s">
        <v>15</v>
      </c>
      <c r="J16" s="549">
        <f t="shared" si="0"/>
        <v>52109</v>
      </c>
      <c r="K16" s="188"/>
      <c r="L16" s="188"/>
      <c r="M16" s="60"/>
      <c r="N16" s="60"/>
      <c r="O16" s="60"/>
      <c r="P16" s="60"/>
      <c r="Q16" s="188"/>
      <c r="R16" s="188"/>
      <c r="S16" s="188"/>
      <c r="T16" s="233"/>
      <c r="U16" s="233"/>
      <c r="V16" s="233"/>
      <c r="W16" s="144"/>
    </row>
    <row r="17" spans="1:35" ht="18" customHeight="1">
      <c r="B17" s="1701">
        <v>3</v>
      </c>
      <c r="C17" s="1711"/>
      <c r="D17" s="546">
        <v>127</v>
      </c>
      <c r="E17" s="547">
        <v>12354</v>
      </c>
      <c r="F17" s="548">
        <v>52048</v>
      </c>
      <c r="G17" s="547">
        <v>3546</v>
      </c>
      <c r="H17" s="547">
        <v>2432</v>
      </c>
      <c r="I17" s="870" t="s">
        <v>15</v>
      </c>
      <c r="J17" s="549">
        <f t="shared" si="0"/>
        <v>58026</v>
      </c>
      <c r="K17" s="60"/>
      <c r="L17" s="60"/>
      <c r="M17" s="60"/>
      <c r="N17" s="60"/>
      <c r="O17" s="60"/>
      <c r="P17" s="60"/>
      <c r="Q17" s="60"/>
      <c r="R17" s="60"/>
      <c r="S17" s="60"/>
      <c r="W17" s="60"/>
    </row>
    <row r="18" spans="1:35" ht="18" customHeight="1">
      <c r="B18" s="1712" t="s">
        <v>1898</v>
      </c>
      <c r="C18" s="1713"/>
      <c r="D18" s="551">
        <f t="shared" ref="D18:J18" si="1">SUM(D6:D17)</f>
        <v>1724</v>
      </c>
      <c r="E18" s="551">
        <f t="shared" si="1"/>
        <v>145111</v>
      </c>
      <c r="F18" s="551">
        <f t="shared" si="1"/>
        <v>596993</v>
      </c>
      <c r="G18" s="551">
        <f t="shared" si="1"/>
        <v>38813</v>
      </c>
      <c r="H18" s="551">
        <v>28244</v>
      </c>
      <c r="I18" s="871" t="s">
        <v>15</v>
      </c>
      <c r="J18" s="551">
        <f t="shared" si="1"/>
        <v>664050</v>
      </c>
      <c r="K18" s="60"/>
      <c r="L18" s="60"/>
      <c r="M18" s="60"/>
      <c r="N18" s="60"/>
      <c r="O18" s="60"/>
      <c r="P18" s="60"/>
      <c r="Q18" s="60"/>
      <c r="R18" s="60"/>
      <c r="S18" s="60"/>
      <c r="W18" s="60"/>
    </row>
    <row r="19" spans="1:35" ht="18" customHeight="1">
      <c r="B19" s="1578" t="s">
        <v>2046</v>
      </c>
      <c r="C19" s="1714"/>
      <c r="D19" s="552">
        <f t="shared" ref="D19:J19" si="2">AVERAGE(D6:D17)</f>
        <v>143.66666666666666</v>
      </c>
      <c r="E19" s="552">
        <f t="shared" si="2"/>
        <v>12092.583333333334</v>
      </c>
      <c r="F19" s="552">
        <f t="shared" si="2"/>
        <v>49749.416666666664</v>
      </c>
      <c r="G19" s="552">
        <f t="shared" si="2"/>
        <v>3234.4166666666665</v>
      </c>
      <c r="H19" s="552">
        <f t="shared" si="2"/>
        <v>2353.6666666666665</v>
      </c>
      <c r="I19" s="552" t="s">
        <v>15</v>
      </c>
      <c r="J19" s="552">
        <f t="shared" si="2"/>
        <v>55337.5</v>
      </c>
      <c r="K19" s="60"/>
      <c r="L19" s="60"/>
      <c r="M19" s="60"/>
      <c r="N19" s="60"/>
      <c r="O19" s="60"/>
      <c r="P19" s="60"/>
      <c r="Q19" s="60"/>
      <c r="R19" s="60"/>
      <c r="S19" s="60"/>
      <c r="W19" s="60"/>
    </row>
    <row r="20" spans="1:35" ht="18" customHeight="1">
      <c r="B20" s="1261" t="s">
        <v>2047</v>
      </c>
      <c r="C20" s="1261"/>
      <c r="D20" s="656">
        <f t="shared" ref="D20:J20" si="3">D18-D5</f>
        <v>97</v>
      </c>
      <c r="E20" s="656">
        <f t="shared" si="3"/>
        <v>-6859</v>
      </c>
      <c r="F20" s="656">
        <f t="shared" si="3"/>
        <v>-38824</v>
      </c>
      <c r="G20" s="656">
        <f t="shared" si="3"/>
        <v>-3140</v>
      </c>
      <c r="H20" s="656">
        <f t="shared" si="3"/>
        <v>-3924</v>
      </c>
      <c r="I20" s="868" t="s">
        <v>15</v>
      </c>
      <c r="J20" s="656">
        <f t="shared" si="3"/>
        <v>-45893</v>
      </c>
      <c r="K20" s="60"/>
      <c r="L20" s="60"/>
      <c r="M20" s="60"/>
      <c r="N20" s="60"/>
      <c r="O20" s="60"/>
      <c r="P20" s="60"/>
      <c r="Q20" s="60"/>
      <c r="R20" s="60"/>
      <c r="S20" s="60"/>
      <c r="W20" s="60"/>
    </row>
    <row r="21" spans="1:35">
      <c r="B21" s="1329" t="s">
        <v>1322</v>
      </c>
      <c r="C21" s="1329"/>
      <c r="D21" s="657">
        <v>278</v>
      </c>
      <c r="E21" s="212" t="s">
        <v>1323</v>
      </c>
      <c r="F21" s="212"/>
      <c r="G21" s="60"/>
      <c r="H21" s="60"/>
      <c r="I21" s="1126"/>
      <c r="J21" s="1126"/>
      <c r="K21" s="60"/>
      <c r="L21" s="60"/>
      <c r="M21" s="60"/>
      <c r="N21" s="60"/>
      <c r="O21" s="60"/>
      <c r="P21" s="60"/>
      <c r="Q21" s="60"/>
      <c r="R21" s="60"/>
      <c r="S21" s="60"/>
      <c r="W21" s="60"/>
    </row>
    <row r="22" spans="1:35">
      <c r="B22" s="1428" t="s">
        <v>1324</v>
      </c>
      <c r="C22" s="1428"/>
      <c r="D22" s="658">
        <v>245271</v>
      </c>
      <c r="E22" s="39" t="s">
        <v>1325</v>
      </c>
    </row>
    <row r="23" spans="1:35">
      <c r="B23" s="20"/>
      <c r="C23" s="20"/>
      <c r="D23" s="20"/>
      <c r="E23" s="20"/>
      <c r="F23" s="20"/>
    </row>
    <row r="24" spans="1:35" s="427" customFormat="1" ht="26.25" customHeight="1">
      <c r="A24" s="425" t="s">
        <v>2330</v>
      </c>
      <c r="B24" s="429"/>
      <c r="C24" s="429"/>
      <c r="D24" s="429"/>
      <c r="E24" s="429"/>
      <c r="F24" s="429"/>
      <c r="G24" s="429"/>
      <c r="H24" s="429"/>
      <c r="I24" s="429"/>
      <c r="J24" s="429"/>
      <c r="K24" s="429"/>
      <c r="L24" s="429"/>
      <c r="M24" s="429"/>
      <c r="N24" s="429"/>
      <c r="O24" s="429"/>
      <c r="P24" s="429"/>
      <c r="Q24" s="429"/>
      <c r="R24" s="429"/>
      <c r="S24" s="429"/>
      <c r="T24" s="429"/>
      <c r="U24" s="429"/>
      <c r="V24" s="429"/>
      <c r="W24" s="429"/>
      <c r="X24" s="428"/>
      <c r="Y24" s="428"/>
      <c r="Z24" s="428"/>
      <c r="AA24" s="428"/>
      <c r="AB24" s="428"/>
      <c r="AC24" s="428"/>
      <c r="AD24" s="428"/>
      <c r="AE24" s="428"/>
      <c r="AF24" s="428"/>
      <c r="AG24" s="428"/>
      <c r="AH24" s="428"/>
      <c r="AI24" s="428"/>
    </row>
    <row r="25" spans="1:35" ht="15.95" customHeight="1">
      <c r="D25" s="943" t="s">
        <v>591</v>
      </c>
      <c r="E25" s="943"/>
      <c r="F25" s="943"/>
    </row>
    <row r="26" spans="1:35" ht="18" customHeight="1">
      <c r="B26" s="973" t="s">
        <v>2048</v>
      </c>
      <c r="C26" s="974"/>
      <c r="D26" s="5" t="s">
        <v>1821</v>
      </c>
      <c r="E26" s="25" t="s">
        <v>1899</v>
      </c>
      <c r="F26" s="189" t="s">
        <v>1898</v>
      </c>
      <c r="G26" s="553"/>
      <c r="H26" s="183"/>
      <c r="I26" s="183"/>
      <c r="J26" s="183"/>
      <c r="K26" s="183"/>
      <c r="L26" s="183"/>
      <c r="M26" s="183"/>
    </row>
    <row r="27" spans="1:35" ht="18" customHeight="1">
      <c r="B27" s="1148" t="s">
        <v>890</v>
      </c>
      <c r="C27" s="1329"/>
      <c r="D27" s="131">
        <v>188</v>
      </c>
      <c r="E27" s="659">
        <v>223</v>
      </c>
      <c r="F27" s="131">
        <f t="shared" ref="F27:F38" si="4">SUM(D27:E27)</f>
        <v>411</v>
      </c>
      <c r="G27" s="538"/>
      <c r="H27" s="188"/>
      <c r="I27" s="188"/>
      <c r="J27" s="188"/>
      <c r="K27" s="291"/>
      <c r="L27" s="291"/>
      <c r="M27" s="291"/>
    </row>
    <row r="28" spans="1:35" ht="18" customHeight="1">
      <c r="B28" s="1148" t="s">
        <v>891</v>
      </c>
      <c r="C28" s="1329"/>
      <c r="D28" s="131">
        <v>1073</v>
      </c>
      <c r="E28" s="659">
        <v>1149</v>
      </c>
      <c r="F28" s="131">
        <f t="shared" si="4"/>
        <v>2222</v>
      </c>
      <c r="G28" s="538"/>
      <c r="H28" s="188"/>
      <c r="I28" s="188"/>
      <c r="J28" s="188"/>
      <c r="K28" s="291"/>
      <c r="L28" s="291"/>
      <c r="M28" s="291"/>
      <c r="N28" s="292"/>
    </row>
    <row r="29" spans="1:35" ht="18" customHeight="1">
      <c r="B29" s="1148" t="s">
        <v>2260</v>
      </c>
      <c r="C29" s="1149"/>
      <c r="D29" s="131">
        <v>266</v>
      </c>
      <c r="E29" s="659">
        <v>331</v>
      </c>
      <c r="F29" s="131">
        <f t="shared" si="4"/>
        <v>597</v>
      </c>
      <c r="G29" s="538"/>
      <c r="H29" s="188"/>
      <c r="I29" s="188"/>
      <c r="J29" s="188"/>
      <c r="K29" s="291"/>
      <c r="L29" s="291"/>
      <c r="M29" s="291"/>
      <c r="N29" s="292"/>
    </row>
    <row r="30" spans="1:35" ht="18" customHeight="1">
      <c r="B30" s="1148" t="s">
        <v>2261</v>
      </c>
      <c r="C30" s="1149"/>
      <c r="D30" s="131">
        <v>150</v>
      </c>
      <c r="E30" s="659">
        <v>220</v>
      </c>
      <c r="F30" s="131">
        <f t="shared" si="4"/>
        <v>370</v>
      </c>
      <c r="G30" s="538"/>
      <c r="H30" s="188"/>
      <c r="I30" s="188"/>
      <c r="J30" s="188"/>
      <c r="K30" s="291"/>
      <c r="L30" s="291"/>
      <c r="M30" s="291"/>
      <c r="N30" s="292"/>
    </row>
    <row r="31" spans="1:35" ht="18" customHeight="1">
      <c r="B31" s="1148" t="s">
        <v>2262</v>
      </c>
      <c r="C31" s="1149"/>
      <c r="D31" s="131">
        <v>182</v>
      </c>
      <c r="E31" s="659">
        <v>301</v>
      </c>
      <c r="F31" s="131">
        <f t="shared" si="4"/>
        <v>483</v>
      </c>
      <c r="G31" s="538"/>
      <c r="H31" s="188"/>
      <c r="I31" s="188"/>
      <c r="J31" s="188"/>
      <c r="K31" s="291"/>
      <c r="L31" s="291"/>
      <c r="M31" s="291"/>
      <c r="N31" s="292"/>
    </row>
    <row r="32" spans="1:35" ht="18" customHeight="1">
      <c r="B32" s="1148" t="s">
        <v>2263</v>
      </c>
      <c r="C32" s="1149"/>
      <c r="D32" s="131">
        <v>252</v>
      </c>
      <c r="E32" s="659">
        <v>573</v>
      </c>
      <c r="F32" s="131">
        <f t="shared" si="4"/>
        <v>825</v>
      </c>
      <c r="G32" s="538"/>
      <c r="H32" s="188"/>
      <c r="I32" s="188"/>
      <c r="J32" s="188"/>
      <c r="K32" s="291"/>
      <c r="L32" s="291"/>
      <c r="M32" s="291"/>
      <c r="N32" s="292"/>
    </row>
    <row r="33" spans="2:13" ht="18" customHeight="1">
      <c r="B33" s="1698" t="s">
        <v>2265</v>
      </c>
      <c r="C33" s="1699"/>
      <c r="D33" s="131">
        <v>733</v>
      </c>
      <c r="E33" s="659">
        <v>1966</v>
      </c>
      <c r="F33" s="131">
        <f t="shared" si="4"/>
        <v>2699</v>
      </c>
      <c r="G33" s="538"/>
      <c r="H33" s="188"/>
      <c r="I33" s="188"/>
      <c r="J33" s="188"/>
      <c r="K33" s="291"/>
      <c r="L33" s="291"/>
      <c r="M33" s="291"/>
    </row>
    <row r="34" spans="2:13" ht="18" customHeight="1">
      <c r="B34" s="1698" t="s">
        <v>2266</v>
      </c>
      <c r="C34" s="1699"/>
      <c r="D34" s="131">
        <v>1004</v>
      </c>
      <c r="E34" s="659">
        <v>1817</v>
      </c>
      <c r="F34" s="131">
        <f t="shared" si="4"/>
        <v>2821</v>
      </c>
      <c r="G34" s="538"/>
      <c r="H34" s="188"/>
      <c r="I34" s="188"/>
      <c r="J34" s="188"/>
      <c r="K34" s="291"/>
      <c r="L34" s="291"/>
      <c r="M34" s="291"/>
    </row>
    <row r="35" spans="2:13" ht="18" customHeight="1">
      <c r="B35" s="1698" t="s">
        <v>2267</v>
      </c>
      <c r="C35" s="1699"/>
      <c r="D35" s="131">
        <v>664</v>
      </c>
      <c r="E35" s="659">
        <v>930</v>
      </c>
      <c r="F35" s="131">
        <f t="shared" si="4"/>
        <v>1594</v>
      </c>
      <c r="G35" s="538"/>
      <c r="H35" s="188"/>
      <c r="I35" s="188"/>
      <c r="J35" s="188"/>
      <c r="K35" s="291"/>
      <c r="L35" s="291"/>
      <c r="M35" s="291"/>
    </row>
    <row r="36" spans="2:13" ht="18" customHeight="1">
      <c r="B36" s="1696" t="s">
        <v>2268</v>
      </c>
      <c r="C36" s="1697"/>
      <c r="D36" s="131">
        <v>913</v>
      </c>
      <c r="E36" s="659">
        <v>983</v>
      </c>
      <c r="F36" s="131">
        <f t="shared" si="4"/>
        <v>1896</v>
      </c>
      <c r="G36" s="538"/>
      <c r="H36" s="188"/>
      <c r="I36" s="188"/>
      <c r="J36" s="188"/>
      <c r="K36" s="291"/>
      <c r="L36" s="291"/>
      <c r="M36" s="291"/>
    </row>
    <row r="37" spans="2:13" ht="18" customHeight="1">
      <c r="B37" s="1698" t="s">
        <v>2269</v>
      </c>
      <c r="C37" s="1699"/>
      <c r="D37" s="131">
        <v>525</v>
      </c>
      <c r="E37" s="659">
        <v>283</v>
      </c>
      <c r="F37" s="131">
        <f t="shared" si="4"/>
        <v>808</v>
      </c>
      <c r="G37" s="538"/>
      <c r="H37" s="188"/>
      <c r="I37" s="188"/>
      <c r="J37" s="188"/>
      <c r="K37" s="291"/>
      <c r="L37" s="291"/>
      <c r="M37" s="291"/>
    </row>
    <row r="38" spans="2:13" ht="18" customHeight="1">
      <c r="B38" s="1696" t="s">
        <v>2264</v>
      </c>
      <c r="C38" s="1697"/>
      <c r="D38" s="131">
        <v>74</v>
      </c>
      <c r="E38" s="659">
        <v>40</v>
      </c>
      <c r="F38" s="131">
        <f t="shared" si="4"/>
        <v>114</v>
      </c>
      <c r="G38" s="538"/>
      <c r="H38" s="188"/>
      <c r="I38" s="188"/>
      <c r="J38" s="188"/>
      <c r="K38" s="291"/>
      <c r="L38" s="291"/>
      <c r="M38" s="291"/>
    </row>
    <row r="39" spans="2:13" ht="18" customHeight="1">
      <c r="B39" s="1148" t="s">
        <v>1814</v>
      </c>
      <c r="C39" s="1329"/>
      <c r="D39" s="131">
        <f>SUM(D27:D38)</f>
        <v>6024</v>
      </c>
      <c r="E39" s="131">
        <f>SUM(E27:E38)</f>
        <v>8816</v>
      </c>
      <c r="F39" s="131">
        <f>SUM(F27:F38)</f>
        <v>14840</v>
      </c>
      <c r="G39" s="538"/>
      <c r="H39" s="188"/>
      <c r="I39" s="188"/>
      <c r="J39" s="188"/>
      <c r="K39" s="291"/>
      <c r="L39" s="291"/>
      <c r="M39" s="291"/>
    </row>
    <row r="40" spans="2:13" ht="18" customHeight="1">
      <c r="B40" s="1329"/>
      <c r="C40" s="1329"/>
      <c r="D40" s="212"/>
      <c r="E40" s="554"/>
      <c r="F40" s="555"/>
      <c r="G40" s="144"/>
      <c r="H40" s="188"/>
      <c r="I40" s="188"/>
      <c r="J40" s="188"/>
      <c r="K40" s="291"/>
      <c r="L40" s="291"/>
      <c r="M40" s="291"/>
    </row>
    <row r="41" spans="2:13" ht="18" customHeight="1">
      <c r="B41" s="1430"/>
      <c r="C41" s="1430"/>
      <c r="D41" s="60"/>
      <c r="E41" s="556"/>
      <c r="F41" s="144"/>
      <c r="G41" s="144"/>
      <c r="H41" s="188"/>
      <c r="I41" s="188"/>
      <c r="J41" s="188"/>
      <c r="K41" s="291"/>
      <c r="L41" s="291"/>
      <c r="M41" s="291"/>
    </row>
    <row r="42" spans="2:13" ht="18" customHeight="1">
      <c r="B42" s="1430"/>
      <c r="C42" s="1430"/>
      <c r="D42" s="60"/>
      <c r="E42" s="556"/>
      <c r="F42" s="144"/>
      <c r="G42" s="144"/>
      <c r="H42" s="188"/>
      <c r="I42" s="188"/>
      <c r="J42" s="188"/>
      <c r="K42" s="291"/>
      <c r="L42" s="291"/>
      <c r="M42" s="291"/>
    </row>
    <row r="43" spans="2:13" ht="18" customHeight="1">
      <c r="B43" s="1430"/>
      <c r="C43" s="1430"/>
      <c r="D43" s="60"/>
      <c r="E43" s="556"/>
      <c r="F43" s="144"/>
      <c r="G43" s="144"/>
      <c r="H43" s="188"/>
      <c r="I43" s="188"/>
      <c r="J43" s="188"/>
      <c r="K43" s="291"/>
      <c r="L43" s="291"/>
      <c r="M43" s="291"/>
    </row>
    <row r="44" spans="2:13" ht="18" customHeight="1">
      <c r="B44" s="1430"/>
      <c r="C44" s="1430"/>
      <c r="D44" s="60"/>
      <c r="E44" s="556"/>
      <c r="F44" s="144"/>
      <c r="G44" s="144"/>
      <c r="H44" s="188"/>
      <c r="I44" s="188"/>
      <c r="J44" s="188"/>
      <c r="K44" s="291"/>
      <c r="L44" s="291"/>
      <c r="M44" s="291"/>
    </row>
    <row r="45" spans="2:13" ht="18" customHeight="1">
      <c r="B45" s="1430"/>
      <c r="C45" s="1430"/>
      <c r="D45" s="1430"/>
      <c r="E45" s="556"/>
      <c r="F45" s="556"/>
      <c r="G45" s="556"/>
      <c r="H45" s="188"/>
      <c r="I45" s="188"/>
      <c r="J45" s="188"/>
      <c r="K45" s="291"/>
      <c r="L45" s="291"/>
      <c r="M45" s="291"/>
    </row>
    <row r="46" spans="2:13" ht="15" customHeight="1">
      <c r="B46" s="32"/>
      <c r="C46" s="32"/>
      <c r="D46" s="32"/>
      <c r="E46" s="32"/>
      <c r="F46" s="188"/>
      <c r="G46" s="188"/>
      <c r="H46" s="188"/>
      <c r="I46" s="188"/>
      <c r="J46" s="188"/>
      <c r="K46" s="291"/>
      <c r="L46" s="291"/>
      <c r="M46" s="291"/>
    </row>
  </sheetData>
  <mergeCells count="44">
    <mergeCell ref="B35:C35"/>
    <mergeCell ref="B3:C4"/>
    <mergeCell ref="D3:D4"/>
    <mergeCell ref="E3:E4"/>
    <mergeCell ref="F3:J3"/>
    <mergeCell ref="B9:C9"/>
    <mergeCell ref="B11:C11"/>
    <mergeCell ref="B12:C12"/>
    <mergeCell ref="B5:C5"/>
    <mergeCell ref="B6:C6"/>
    <mergeCell ref="B7:C7"/>
    <mergeCell ref="B8:C8"/>
    <mergeCell ref="B10:C10"/>
    <mergeCell ref="B17:C17"/>
    <mergeCell ref="B18:C18"/>
    <mergeCell ref="B19:C19"/>
    <mergeCell ref="B20:C20"/>
    <mergeCell ref="B13:C13"/>
    <mergeCell ref="B14:C14"/>
    <mergeCell ref="B15:C15"/>
    <mergeCell ref="B16:C16"/>
    <mergeCell ref="B38:C38"/>
    <mergeCell ref="I21:J21"/>
    <mergeCell ref="B26:C26"/>
    <mergeCell ref="B27:C27"/>
    <mergeCell ref="B28:C28"/>
    <mergeCell ref="D25:F25"/>
    <mergeCell ref="B21:C21"/>
    <mergeCell ref="B22:C22"/>
    <mergeCell ref="B37:C37"/>
    <mergeCell ref="B29:C29"/>
    <mergeCell ref="B30:C30"/>
    <mergeCell ref="B31:C31"/>
    <mergeCell ref="B32:C32"/>
    <mergeCell ref="B36:C36"/>
    <mergeCell ref="B33:C33"/>
    <mergeCell ref="B34:C34"/>
    <mergeCell ref="B43:C43"/>
    <mergeCell ref="B44:C44"/>
    <mergeCell ref="B45:D45"/>
    <mergeCell ref="B39:C39"/>
    <mergeCell ref="B40:C40"/>
    <mergeCell ref="B41:C41"/>
    <mergeCell ref="B42:C42"/>
  </mergeCells>
  <phoneticPr fontId="2"/>
  <pageMargins left="0.75" right="0.75" top="1" bottom="1" header="0.51200000000000001" footer="0.51200000000000001"/>
  <pageSetup paperSize="9" orientation="portrait"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K8" sqref="K8"/>
    </sheetView>
  </sheetViews>
  <sheetFormatPr defaultRowHeight="12"/>
  <cols>
    <col min="1" max="1" width="1.25" style="39" customWidth="1"/>
    <col min="2" max="3" width="3.875" style="39" customWidth="1"/>
    <col min="4" max="4" width="9.375" style="39" customWidth="1"/>
    <col min="5" max="7" width="11.625" style="39" customWidth="1"/>
    <col min="8" max="8" width="8" style="39" bestFit="1" customWidth="1"/>
    <col min="9" max="9" width="9.625" style="39" bestFit="1" customWidth="1"/>
    <col min="10" max="10" width="14.125" style="39" bestFit="1" customWidth="1"/>
    <col min="11" max="19" width="3.875" style="39" customWidth="1"/>
    <col min="20" max="20" width="6.5" style="39" customWidth="1"/>
    <col min="21" max="21" width="3.875" style="39" customWidth="1"/>
    <col min="22" max="22" width="4" style="39" customWidth="1"/>
    <col min="23" max="16384" width="9" style="39"/>
  </cols>
  <sheetData>
    <row r="1" spans="1:35" s="427" customFormat="1" ht="26.25" customHeight="1">
      <c r="A1" s="425" t="s">
        <v>2331</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c r="C2" s="39" t="s">
        <v>892</v>
      </c>
      <c r="E2" s="33"/>
    </row>
    <row r="3" spans="1:35" ht="18.75" customHeight="1">
      <c r="B3" s="1068" t="s">
        <v>893</v>
      </c>
      <c r="C3" s="900"/>
      <c r="D3" s="900"/>
      <c r="E3" s="25" t="s">
        <v>894</v>
      </c>
      <c r="F3" s="183"/>
      <c r="G3" s="183"/>
      <c r="H3" s="183"/>
      <c r="I3" s="183"/>
      <c r="J3" s="183"/>
    </row>
    <row r="4" spans="1:35" ht="18.75" customHeight="1">
      <c r="B4" s="1068" t="s">
        <v>1092</v>
      </c>
      <c r="C4" s="1068"/>
      <c r="D4" s="1068"/>
      <c r="E4" s="82">
        <v>9379</v>
      </c>
      <c r="F4" s="188"/>
      <c r="G4" s="188"/>
      <c r="H4" s="188"/>
      <c r="I4" s="188"/>
      <c r="J4" s="188"/>
    </row>
    <row r="5" spans="1:35" ht="18.75" customHeight="1">
      <c r="B5" s="973" t="s">
        <v>1093</v>
      </c>
      <c r="C5" s="974"/>
      <c r="D5" s="975"/>
      <c r="E5" s="82">
        <v>2336</v>
      </c>
      <c r="F5" s="188"/>
      <c r="G5" s="188"/>
      <c r="H5" s="188"/>
      <c r="I5" s="188"/>
      <c r="J5" s="188"/>
      <c r="K5" s="292"/>
    </row>
    <row r="6" spans="1:35" ht="18.75" customHeight="1">
      <c r="B6" s="1068" t="s">
        <v>1094</v>
      </c>
      <c r="C6" s="1068"/>
      <c r="D6" s="1068"/>
      <c r="E6" s="82">
        <v>2159</v>
      </c>
      <c r="F6" s="188"/>
      <c r="G6" s="188"/>
      <c r="H6" s="188"/>
      <c r="I6" s="188"/>
      <c r="J6" s="188"/>
    </row>
    <row r="7" spans="1:35" ht="18.75" customHeight="1">
      <c r="B7" s="1068" t="s">
        <v>919</v>
      </c>
      <c r="C7" s="1068"/>
      <c r="D7" s="1068"/>
      <c r="E7" s="82">
        <v>271</v>
      </c>
      <c r="F7" s="188"/>
      <c r="G7" s="188"/>
      <c r="H7" s="188"/>
      <c r="I7" s="188"/>
      <c r="J7" s="188"/>
    </row>
    <row r="8" spans="1:35" ht="18.75" customHeight="1">
      <c r="B8" s="1068" t="s">
        <v>1095</v>
      </c>
      <c r="C8" s="1068"/>
      <c r="D8" s="1068"/>
      <c r="E8" s="82">
        <v>139</v>
      </c>
      <c r="F8" s="188"/>
      <c r="G8" s="188"/>
      <c r="H8" s="188"/>
      <c r="I8" s="188"/>
      <c r="J8" s="188"/>
    </row>
    <row r="9" spans="1:35" ht="18.75" customHeight="1">
      <c r="B9" s="973" t="s">
        <v>1096</v>
      </c>
      <c r="C9" s="974"/>
      <c r="D9" s="975"/>
      <c r="E9" s="82">
        <v>556</v>
      </c>
      <c r="F9" s="188"/>
      <c r="G9" s="188"/>
      <c r="H9" s="188"/>
      <c r="I9" s="188"/>
      <c r="J9" s="188"/>
    </row>
    <row r="10" spans="1:35" ht="18.75" customHeight="1">
      <c r="B10" s="1068" t="s">
        <v>1814</v>
      </c>
      <c r="C10" s="1068"/>
      <c r="D10" s="1068"/>
      <c r="E10" s="82">
        <f>SUM(E4:E9)</f>
        <v>14840</v>
      </c>
      <c r="F10" s="188"/>
      <c r="G10" s="188"/>
      <c r="H10" s="188"/>
      <c r="I10" s="188"/>
      <c r="J10" s="188"/>
    </row>
    <row r="11" spans="1:35" ht="15" customHeight="1">
      <c r="B11" s="32"/>
      <c r="C11" s="32"/>
      <c r="D11" s="32"/>
      <c r="E11" s="188"/>
      <c r="F11" s="188"/>
      <c r="G11" s="188"/>
      <c r="H11" s="188"/>
      <c r="I11" s="188"/>
      <c r="J11" s="188"/>
    </row>
    <row r="12" spans="1:35" s="427" customFormat="1" ht="26.25" customHeight="1">
      <c r="A12" s="425" t="s">
        <v>2350</v>
      </c>
      <c r="B12" s="429"/>
      <c r="C12" s="429"/>
      <c r="D12" s="429"/>
      <c r="E12" s="429"/>
      <c r="F12" s="429"/>
      <c r="G12" s="429"/>
      <c r="H12" s="429"/>
      <c r="I12" s="429"/>
      <c r="J12" s="429"/>
      <c r="K12" s="429"/>
      <c r="L12" s="429"/>
      <c r="M12" s="429"/>
      <c r="N12" s="429"/>
      <c r="O12" s="429"/>
      <c r="P12" s="429"/>
      <c r="Q12" s="429"/>
      <c r="R12" s="429"/>
      <c r="S12" s="429"/>
      <c r="T12" s="429"/>
      <c r="U12" s="429"/>
      <c r="V12" s="429"/>
      <c r="W12" s="429"/>
      <c r="X12" s="428"/>
      <c r="Y12" s="428"/>
      <c r="Z12" s="428"/>
      <c r="AA12" s="428"/>
      <c r="AB12" s="428"/>
      <c r="AC12" s="428"/>
      <c r="AD12" s="428"/>
      <c r="AE12" s="428"/>
      <c r="AF12" s="428"/>
      <c r="AG12" s="428"/>
      <c r="AH12" s="428"/>
      <c r="AI12" s="428"/>
    </row>
    <row r="13" spans="1:35" ht="15.95" customHeight="1">
      <c r="E13" s="943" t="s">
        <v>595</v>
      </c>
      <c r="F13" s="943"/>
      <c r="G13" s="33" t="s">
        <v>1097</v>
      </c>
    </row>
    <row r="14" spans="1:35" ht="15.95" customHeight="1">
      <c r="B14" s="1068"/>
      <c r="C14" s="1068"/>
      <c r="D14" s="247"/>
      <c r="E14" s="25" t="s">
        <v>1814</v>
      </c>
      <c r="F14" s="247" t="s">
        <v>1980</v>
      </c>
      <c r="G14" s="60"/>
    </row>
    <row r="15" spans="1:35" ht="15.95" customHeight="1">
      <c r="B15" s="1719" t="s">
        <v>1968</v>
      </c>
      <c r="C15" s="1720"/>
      <c r="D15" s="539" t="s">
        <v>1969</v>
      </c>
      <c r="E15" s="539">
        <v>262870</v>
      </c>
      <c r="F15" s="540">
        <v>15622</v>
      </c>
      <c r="G15" s="60"/>
    </row>
    <row r="16" spans="1:35" ht="15.95" customHeight="1">
      <c r="B16" s="1721"/>
      <c r="C16" s="1722"/>
      <c r="D16" s="560" t="s">
        <v>1970</v>
      </c>
      <c r="E16" s="560">
        <v>111146</v>
      </c>
      <c r="F16" s="560">
        <v>11775</v>
      </c>
      <c r="G16" s="32"/>
    </row>
    <row r="17" spans="2:11" ht="15.95" customHeight="1">
      <c r="B17" s="1723"/>
      <c r="C17" s="1724"/>
      <c r="D17" s="560" t="s">
        <v>341</v>
      </c>
      <c r="E17" s="566">
        <f>SUM(E15:E16)</f>
        <v>374016</v>
      </c>
      <c r="F17" s="566">
        <f>SUM(F15:F16)</f>
        <v>27397</v>
      </c>
      <c r="G17" s="559"/>
    </row>
    <row r="18" spans="2:11" ht="15.95" customHeight="1">
      <c r="B18" s="1719" t="s">
        <v>1972</v>
      </c>
      <c r="C18" s="1720"/>
      <c r="D18" s="560" t="s">
        <v>1973</v>
      </c>
      <c r="E18" s="560">
        <v>4273</v>
      </c>
      <c r="F18" s="680">
        <v>106</v>
      </c>
      <c r="G18" s="559"/>
    </row>
    <row r="19" spans="2:11" ht="15.95" customHeight="1">
      <c r="B19" s="1721"/>
      <c r="C19" s="1722"/>
      <c r="D19" s="560" t="s">
        <v>1974</v>
      </c>
      <c r="E19" s="560">
        <v>963</v>
      </c>
      <c r="F19" s="680" t="s">
        <v>15</v>
      </c>
      <c r="G19" s="559"/>
    </row>
    <row r="20" spans="2:11" ht="15.95" customHeight="1">
      <c r="B20" s="1721"/>
      <c r="C20" s="1722"/>
      <c r="D20" s="560" t="s">
        <v>1975</v>
      </c>
      <c r="E20" s="560">
        <v>1070</v>
      </c>
      <c r="F20" s="680" t="s">
        <v>15</v>
      </c>
      <c r="G20" s="559"/>
    </row>
    <row r="21" spans="2:11" ht="15.95" customHeight="1">
      <c r="B21" s="1721"/>
      <c r="C21" s="1722"/>
      <c r="D21" s="560" t="s">
        <v>1976</v>
      </c>
      <c r="E21" s="560">
        <v>920</v>
      </c>
      <c r="F21" s="680" t="s">
        <v>15</v>
      </c>
      <c r="G21" s="559"/>
    </row>
    <row r="22" spans="2:11" ht="15.95" customHeight="1">
      <c r="B22" s="1721"/>
      <c r="C22" s="1722"/>
      <c r="D22" s="560" t="s">
        <v>1977</v>
      </c>
      <c r="E22" s="560">
        <v>10</v>
      </c>
      <c r="F22" s="680" t="s">
        <v>15</v>
      </c>
      <c r="G22" s="559"/>
    </row>
    <row r="23" spans="2:11" ht="15.95" customHeight="1">
      <c r="B23" s="1721"/>
      <c r="C23" s="1722"/>
      <c r="D23" s="560" t="s">
        <v>1978</v>
      </c>
      <c r="E23" s="560">
        <v>2</v>
      </c>
      <c r="F23" s="680" t="s">
        <v>15</v>
      </c>
      <c r="G23" s="559"/>
    </row>
    <row r="24" spans="2:11" ht="15.95" customHeight="1">
      <c r="B24" s="1721"/>
      <c r="C24" s="1722"/>
      <c r="D24" s="560" t="s">
        <v>1979</v>
      </c>
      <c r="E24" s="560">
        <v>310</v>
      </c>
      <c r="F24" s="680" t="s">
        <v>15</v>
      </c>
      <c r="G24" s="559"/>
      <c r="H24" s="183"/>
      <c r="I24" s="183"/>
      <c r="J24" s="183"/>
    </row>
    <row r="25" spans="2:11" ht="15.95" customHeight="1">
      <c r="B25" s="1721"/>
      <c r="C25" s="1722"/>
      <c r="D25" s="560" t="s">
        <v>1971</v>
      </c>
      <c r="E25" s="560">
        <v>1</v>
      </c>
      <c r="F25" s="680" t="s">
        <v>15</v>
      </c>
      <c r="G25" s="559"/>
      <c r="H25" s="188"/>
      <c r="I25" s="188"/>
      <c r="J25" s="188"/>
    </row>
    <row r="26" spans="2:11" ht="15.95" customHeight="1">
      <c r="B26" s="1723"/>
      <c r="C26" s="1724"/>
      <c r="D26" s="560" t="s">
        <v>341</v>
      </c>
      <c r="E26" s="566">
        <f>SUM(E18:E25)</f>
        <v>7549</v>
      </c>
      <c r="F26" s="566">
        <f>SUM(F18:F25)</f>
        <v>106</v>
      </c>
      <c r="G26" s="559"/>
      <c r="H26" s="188"/>
      <c r="I26" s="188"/>
      <c r="J26" s="188"/>
      <c r="K26" s="292"/>
    </row>
    <row r="27" spans="2:11" ht="15.95" customHeight="1">
      <c r="B27" s="1716" t="s">
        <v>1090</v>
      </c>
      <c r="C27" s="1717"/>
      <c r="D27" s="1718"/>
      <c r="E27" s="560">
        <f>E17+E26</f>
        <v>381565</v>
      </c>
      <c r="F27" s="560">
        <f>F17+F26</f>
        <v>27503</v>
      </c>
      <c r="G27" s="559"/>
      <c r="H27" s="188"/>
      <c r="I27" s="188"/>
      <c r="J27" s="188"/>
    </row>
    <row r="28" spans="2:11" ht="15.95" customHeight="1">
      <c r="B28" s="562"/>
      <c r="C28" s="562"/>
      <c r="D28" s="563"/>
      <c r="E28" s="563"/>
      <c r="F28" s="563"/>
      <c r="G28" s="559"/>
      <c r="H28" s="188"/>
      <c r="I28" s="188"/>
      <c r="J28" s="188"/>
    </row>
    <row r="29" spans="2:11" ht="15.95" customHeight="1">
      <c r="B29" s="1068"/>
      <c r="C29" s="1068"/>
      <c r="D29" s="1068"/>
      <c r="E29" s="564" t="s">
        <v>1098</v>
      </c>
      <c r="F29" s="564" t="s">
        <v>1099</v>
      </c>
      <c r="G29" s="565" t="s">
        <v>1814</v>
      </c>
      <c r="H29" s="188"/>
      <c r="I29" s="188"/>
      <c r="J29" s="188"/>
    </row>
    <row r="30" spans="2:11" ht="15.95" customHeight="1">
      <c r="B30" s="1715" t="s">
        <v>1981</v>
      </c>
      <c r="C30" s="1715"/>
      <c r="D30" s="1715"/>
      <c r="E30" s="539">
        <v>7423</v>
      </c>
      <c r="F30" s="539">
        <v>1022</v>
      </c>
      <c r="G30" s="539">
        <v>8445</v>
      </c>
      <c r="H30" s="188"/>
      <c r="I30" s="188"/>
      <c r="J30" s="188"/>
    </row>
    <row r="31" spans="2:11" ht="15.95" customHeight="1">
      <c r="B31" s="1715" t="s">
        <v>1100</v>
      </c>
      <c r="C31" s="1715"/>
      <c r="D31" s="1715"/>
      <c r="E31" s="539">
        <v>9051</v>
      </c>
      <c r="F31" s="539">
        <v>909</v>
      </c>
      <c r="G31" s="539">
        <v>9960</v>
      </c>
      <c r="H31" s="188"/>
      <c r="I31" s="188"/>
      <c r="J31" s="188"/>
    </row>
    <row r="32" spans="2:11" ht="15.95" customHeight="1">
      <c r="B32" s="1715" t="s">
        <v>1101</v>
      </c>
      <c r="C32" s="1715"/>
      <c r="D32" s="1715"/>
      <c r="E32" s="539">
        <v>19560</v>
      </c>
      <c r="F32" s="539">
        <v>4362</v>
      </c>
      <c r="G32" s="539">
        <v>23922</v>
      </c>
      <c r="H32" s="188"/>
      <c r="I32" s="188"/>
      <c r="J32" s="188"/>
    </row>
    <row r="33" spans="2:16" ht="15.95" customHeight="1">
      <c r="B33" s="1715" t="s">
        <v>1102</v>
      </c>
      <c r="C33" s="1715"/>
      <c r="D33" s="1715"/>
      <c r="E33" s="539">
        <v>31425</v>
      </c>
      <c r="F33" s="539">
        <v>5273</v>
      </c>
      <c r="G33" s="539">
        <f>SUM(E33:F33)</f>
        <v>36698</v>
      </c>
      <c r="H33" s="188"/>
      <c r="I33" s="188"/>
      <c r="J33" s="188"/>
    </row>
    <row r="34" spans="2:16" ht="15.95" customHeight="1">
      <c r="B34" s="1715" t="s">
        <v>1103</v>
      </c>
      <c r="C34" s="1715"/>
      <c r="D34" s="1715"/>
      <c r="E34" s="539">
        <v>16879</v>
      </c>
      <c r="F34" s="539">
        <v>8675</v>
      </c>
      <c r="G34" s="539">
        <f t="shared" ref="G34:G49" si="0">SUM(E34:F34)</f>
        <v>25554</v>
      </c>
      <c r="H34" s="188"/>
      <c r="I34" s="188"/>
      <c r="J34" s="188"/>
    </row>
    <row r="35" spans="2:16" ht="15.75" customHeight="1">
      <c r="B35" s="1715" t="s">
        <v>338</v>
      </c>
      <c r="C35" s="1715"/>
      <c r="D35" s="1715"/>
      <c r="E35" s="539">
        <v>25747</v>
      </c>
      <c r="F35" s="539">
        <v>2965</v>
      </c>
      <c r="G35" s="539">
        <f t="shared" si="0"/>
        <v>28712</v>
      </c>
      <c r="H35" s="188"/>
      <c r="I35" s="188"/>
      <c r="J35" s="188"/>
    </row>
    <row r="36" spans="2:16" ht="15.95" customHeight="1">
      <c r="B36" s="1715" t="s">
        <v>1104</v>
      </c>
      <c r="C36" s="1715"/>
      <c r="D36" s="1715"/>
      <c r="E36" s="539">
        <v>8746</v>
      </c>
      <c r="F36" s="539">
        <v>1672</v>
      </c>
      <c r="G36" s="539">
        <f t="shared" si="0"/>
        <v>10418</v>
      </c>
      <c r="H36" s="188"/>
      <c r="I36" s="188"/>
      <c r="J36" s="188"/>
    </row>
    <row r="37" spans="2:16" ht="15.95" customHeight="1">
      <c r="B37" s="1715" t="s">
        <v>854</v>
      </c>
      <c r="C37" s="1715"/>
      <c r="D37" s="1715"/>
      <c r="E37" s="539">
        <v>28982</v>
      </c>
      <c r="F37" s="539">
        <v>4910</v>
      </c>
      <c r="G37" s="539">
        <f t="shared" si="0"/>
        <v>33892</v>
      </c>
      <c r="H37" s="188"/>
      <c r="I37" s="188"/>
      <c r="J37" s="188"/>
    </row>
    <row r="38" spans="2:16" ht="15.95" customHeight="1">
      <c r="B38" s="1715" t="s">
        <v>855</v>
      </c>
      <c r="C38" s="1715"/>
      <c r="D38" s="1715"/>
      <c r="E38" s="539">
        <v>4745</v>
      </c>
      <c r="F38" s="539">
        <v>1330</v>
      </c>
      <c r="G38" s="539">
        <f t="shared" si="0"/>
        <v>6075</v>
      </c>
      <c r="H38" s="188"/>
      <c r="I38" s="188"/>
      <c r="J38" s="188"/>
    </row>
    <row r="39" spans="2:16" ht="15.95" customHeight="1">
      <c r="B39" s="1715" t="s">
        <v>356</v>
      </c>
      <c r="C39" s="1715"/>
      <c r="D39" s="1715"/>
      <c r="E39" s="539">
        <v>95310</v>
      </c>
      <c r="F39" s="539">
        <v>36913</v>
      </c>
      <c r="G39" s="539">
        <f t="shared" si="0"/>
        <v>132223</v>
      </c>
      <c r="H39" s="188"/>
      <c r="I39" s="188"/>
      <c r="J39" s="188"/>
    </row>
    <row r="40" spans="2:16" ht="15.95" customHeight="1">
      <c r="B40" s="1715" t="s">
        <v>339</v>
      </c>
      <c r="C40" s="1715"/>
      <c r="D40" s="1715"/>
      <c r="E40" s="539">
        <v>1233</v>
      </c>
      <c r="F40" s="539">
        <v>44</v>
      </c>
      <c r="G40" s="539">
        <f t="shared" si="0"/>
        <v>1277</v>
      </c>
      <c r="H40" s="188"/>
      <c r="I40" s="188"/>
      <c r="J40" s="188"/>
    </row>
    <row r="41" spans="2:16" ht="15.95" customHeight="1">
      <c r="B41" s="1715" t="s">
        <v>357</v>
      </c>
      <c r="C41" s="1715"/>
      <c r="D41" s="1715"/>
      <c r="E41" s="539">
        <v>230</v>
      </c>
      <c r="F41" s="539">
        <v>378</v>
      </c>
      <c r="G41" s="539">
        <f t="shared" si="0"/>
        <v>608</v>
      </c>
      <c r="H41" s="188"/>
      <c r="I41" s="188"/>
      <c r="J41" s="188"/>
    </row>
    <row r="42" spans="2:16" ht="15.95" customHeight="1">
      <c r="B42" s="1715" t="s">
        <v>358</v>
      </c>
      <c r="C42" s="1715"/>
      <c r="D42" s="1715"/>
      <c r="E42" s="539">
        <v>9150</v>
      </c>
      <c r="F42" s="539">
        <v>434</v>
      </c>
      <c r="G42" s="539">
        <f t="shared" si="0"/>
        <v>9584</v>
      </c>
      <c r="H42" s="188"/>
      <c r="I42" s="188"/>
      <c r="J42" s="188"/>
    </row>
    <row r="43" spans="2:16" ht="15.95" customHeight="1">
      <c r="B43" s="1715" t="s">
        <v>2100</v>
      </c>
      <c r="C43" s="1715"/>
      <c r="D43" s="1715"/>
      <c r="E43" s="539">
        <v>2792</v>
      </c>
      <c r="F43" s="539">
        <v>787</v>
      </c>
      <c r="G43" s="539">
        <f t="shared" si="0"/>
        <v>3579</v>
      </c>
      <c r="H43" s="188"/>
      <c r="I43" s="188"/>
      <c r="J43" s="188"/>
    </row>
    <row r="44" spans="2:16" ht="15.95" customHeight="1">
      <c r="B44" s="1715" t="s">
        <v>2101</v>
      </c>
      <c r="C44" s="1715"/>
      <c r="D44" s="1715"/>
      <c r="E44" s="539">
        <v>1327</v>
      </c>
      <c r="F44" s="539">
        <v>1049</v>
      </c>
      <c r="G44" s="539">
        <f t="shared" si="0"/>
        <v>2376</v>
      </c>
      <c r="H44" s="188"/>
      <c r="I44" s="188"/>
      <c r="J44" s="188"/>
    </row>
    <row r="45" spans="2:16" ht="15.75" customHeight="1">
      <c r="B45" s="1715" t="s">
        <v>2102</v>
      </c>
      <c r="C45" s="1715"/>
      <c r="D45" s="1715"/>
      <c r="E45" s="539">
        <v>12</v>
      </c>
      <c r="F45" s="539">
        <v>35630</v>
      </c>
      <c r="G45" s="539">
        <f t="shared" si="0"/>
        <v>35642</v>
      </c>
      <c r="H45" s="188"/>
      <c r="I45" s="188"/>
      <c r="J45" s="188"/>
    </row>
    <row r="46" spans="2:16" ht="15.75" customHeight="1">
      <c r="B46" s="1715" t="s">
        <v>2103</v>
      </c>
      <c r="C46" s="1715"/>
      <c r="D46" s="1715"/>
      <c r="E46" s="832" t="s">
        <v>15</v>
      </c>
      <c r="F46" s="539">
        <v>1916</v>
      </c>
      <c r="G46" s="539">
        <f t="shared" si="0"/>
        <v>1916</v>
      </c>
      <c r="H46" s="188"/>
      <c r="I46" s="188"/>
      <c r="J46" s="188"/>
    </row>
    <row r="47" spans="2:16" ht="15.75" customHeight="1">
      <c r="B47" s="1715" t="s">
        <v>340</v>
      </c>
      <c r="C47" s="1715"/>
      <c r="D47" s="1715"/>
      <c r="E47" s="539">
        <v>157</v>
      </c>
      <c r="F47" s="539">
        <v>2802</v>
      </c>
      <c r="G47" s="539">
        <f t="shared" si="0"/>
        <v>2959</v>
      </c>
      <c r="H47" s="188"/>
      <c r="I47" s="188"/>
      <c r="J47" s="188"/>
    </row>
    <row r="48" spans="2:16" ht="13.5">
      <c r="B48" s="1715" t="s">
        <v>1091</v>
      </c>
      <c r="C48" s="1715"/>
      <c r="D48" s="1715"/>
      <c r="E48" s="539">
        <v>4</v>
      </c>
      <c r="F48" s="539">
        <v>5</v>
      </c>
      <c r="G48" s="539">
        <f t="shared" si="0"/>
        <v>9</v>
      </c>
      <c r="H48" s="557"/>
      <c r="I48" s="557"/>
      <c r="J48" s="557"/>
      <c r="K48" s="557"/>
      <c r="L48" s="557"/>
      <c r="M48" s="557"/>
      <c r="N48" s="557"/>
      <c r="O48" s="557"/>
      <c r="P48" s="557"/>
    </row>
    <row r="49" spans="2:18" ht="13.5">
      <c r="B49" s="1715" t="s">
        <v>1897</v>
      </c>
      <c r="C49" s="1715"/>
      <c r="D49" s="1715"/>
      <c r="E49" s="539">
        <v>98</v>
      </c>
      <c r="F49" s="539">
        <v>70</v>
      </c>
      <c r="G49" s="539">
        <f t="shared" si="0"/>
        <v>168</v>
      </c>
      <c r="H49" s="557"/>
      <c r="I49" s="557"/>
      <c r="J49" s="557"/>
      <c r="K49" s="557"/>
      <c r="L49" s="557"/>
      <c r="M49" s="557"/>
      <c r="N49" s="557"/>
      <c r="O49" s="557"/>
      <c r="P49" s="557"/>
    </row>
    <row r="50" spans="2:18" ht="13.5">
      <c r="B50" s="1725" t="s">
        <v>1814</v>
      </c>
      <c r="C50" s="1725"/>
      <c r="D50" s="1725"/>
      <c r="E50" s="539">
        <f>SUM(E30:E49)</f>
        <v>262871</v>
      </c>
      <c r="F50" s="539">
        <f>SUM(F30:F49)</f>
        <v>111146</v>
      </c>
      <c r="G50" s="539">
        <f>SUM(G30:G49)</f>
        <v>374017</v>
      </c>
      <c r="H50" s="557"/>
      <c r="I50" s="557"/>
      <c r="J50" s="557"/>
      <c r="K50" s="557"/>
      <c r="L50" s="557"/>
      <c r="M50" s="557"/>
      <c r="N50" s="557"/>
      <c r="O50" s="557"/>
      <c r="P50" s="557"/>
    </row>
    <row r="51" spans="2:18" ht="13.5">
      <c r="B51" s="561"/>
      <c r="C51" s="561"/>
      <c r="D51" s="561"/>
      <c r="E51" s="561"/>
      <c r="F51" s="557"/>
      <c r="G51" s="557"/>
      <c r="H51" s="557"/>
      <c r="I51" s="557"/>
      <c r="J51" s="557"/>
      <c r="K51" s="557"/>
      <c r="L51" s="557"/>
      <c r="M51" s="557"/>
      <c r="N51" s="557"/>
      <c r="O51" s="557"/>
      <c r="P51" s="557"/>
    </row>
    <row r="52" spans="2:18" ht="13.5">
      <c r="B52" s="561"/>
      <c r="C52" s="561"/>
      <c r="D52" s="561"/>
      <c r="E52" s="561"/>
      <c r="F52" s="557"/>
      <c r="G52" s="557"/>
      <c r="H52" s="557"/>
      <c r="I52" s="557"/>
      <c r="J52" s="557"/>
      <c r="K52" s="557"/>
      <c r="L52" s="557"/>
      <c r="M52" s="557"/>
      <c r="N52" s="557"/>
      <c r="O52" s="557"/>
      <c r="P52" s="557"/>
    </row>
    <row r="53" spans="2:18" ht="13.5">
      <c r="B53" s="561"/>
      <c r="C53" s="561"/>
      <c r="D53" s="561"/>
      <c r="E53" s="561"/>
      <c r="F53" s="557"/>
      <c r="G53" s="557"/>
      <c r="H53" s="557"/>
      <c r="I53" s="557"/>
      <c r="J53" s="557"/>
      <c r="K53" s="557"/>
      <c r="L53" s="557"/>
      <c r="M53" s="557"/>
      <c r="N53" s="557"/>
      <c r="O53" s="557"/>
      <c r="P53" s="557"/>
    </row>
    <row r="54" spans="2:18" ht="13.5">
      <c r="B54" s="561"/>
      <c r="C54" s="561"/>
      <c r="D54" s="561"/>
      <c r="E54" s="561"/>
      <c r="F54" s="557"/>
      <c r="G54" s="557"/>
      <c r="H54" s="557"/>
      <c r="I54" s="557"/>
      <c r="J54" s="557"/>
      <c r="K54" s="557"/>
      <c r="L54" s="557"/>
      <c r="M54" s="557"/>
      <c r="N54" s="557"/>
      <c r="O54" s="557"/>
      <c r="P54" s="557"/>
    </row>
    <row r="55" spans="2:18" ht="13.5">
      <c r="B55" s="561"/>
      <c r="C55" s="561"/>
      <c r="D55" s="561"/>
      <c r="E55" s="561"/>
      <c r="F55" s="557"/>
      <c r="G55" s="557"/>
      <c r="H55" s="557"/>
      <c r="I55" s="557"/>
      <c r="J55" s="557"/>
      <c r="K55" s="557"/>
      <c r="L55" s="557"/>
      <c r="M55" s="557"/>
      <c r="N55" s="557"/>
      <c r="O55" s="557"/>
      <c r="P55" s="557"/>
    </row>
    <row r="56" spans="2:18" ht="13.5">
      <c r="B56" s="561"/>
      <c r="C56" s="561"/>
      <c r="D56" s="561"/>
      <c r="E56" s="561"/>
      <c r="F56" s="567"/>
      <c r="G56" s="567"/>
      <c r="H56" s="567"/>
      <c r="I56" s="567"/>
      <c r="J56" s="567"/>
      <c r="K56" s="567"/>
      <c r="L56" s="567"/>
      <c r="M56" s="557"/>
      <c r="N56" s="557"/>
      <c r="O56" s="557"/>
      <c r="P56" s="557"/>
    </row>
    <row r="57" spans="2:18" ht="13.5">
      <c r="B57" s="561"/>
      <c r="C57" s="561"/>
      <c r="D57" s="561"/>
      <c r="E57" s="561"/>
      <c r="F57" s="567"/>
      <c r="G57" s="567"/>
      <c r="H57" s="567"/>
      <c r="I57" s="567"/>
      <c r="J57" s="567"/>
      <c r="K57" s="567"/>
      <c r="L57" s="567"/>
      <c r="M57" s="557"/>
      <c r="N57" s="557"/>
      <c r="O57" s="557"/>
      <c r="P57" s="557"/>
    </row>
    <row r="58" spans="2:18" ht="13.5">
      <c r="B58" s="561"/>
      <c r="C58" s="561"/>
      <c r="D58" s="561"/>
      <c r="E58" s="561"/>
      <c r="F58" s="567"/>
      <c r="G58" s="567"/>
      <c r="H58" s="567"/>
      <c r="I58" s="567"/>
      <c r="J58" s="567"/>
      <c r="K58" s="567"/>
      <c r="L58" s="567"/>
      <c r="M58" s="557"/>
      <c r="N58" s="557"/>
      <c r="O58" s="557"/>
      <c r="P58" s="557"/>
    </row>
    <row r="59" spans="2:18" ht="13.5">
      <c r="B59" s="561"/>
      <c r="C59" s="561"/>
      <c r="D59" s="561"/>
      <c r="E59" s="561"/>
      <c r="F59" s="567"/>
      <c r="G59" s="567"/>
      <c r="H59" s="567"/>
      <c r="I59" s="567"/>
      <c r="J59" s="567"/>
      <c r="K59" s="567"/>
      <c r="L59" s="567"/>
      <c r="M59" s="557"/>
      <c r="N59" s="557"/>
      <c r="O59" s="557"/>
      <c r="P59" s="557"/>
    </row>
    <row r="60" spans="2:18" ht="13.5">
      <c r="B60" s="561"/>
      <c r="C60" s="561"/>
      <c r="D60" s="561"/>
      <c r="E60" s="561"/>
      <c r="F60" s="567"/>
      <c r="G60" s="567"/>
      <c r="H60" s="567"/>
      <c r="I60" s="567"/>
      <c r="J60" s="567"/>
      <c r="K60" s="567"/>
      <c r="L60" s="567"/>
      <c r="M60" s="557"/>
      <c r="N60" s="557"/>
      <c r="O60" s="557"/>
      <c r="P60" s="557"/>
    </row>
    <row r="61" spans="2:18" ht="13.5">
      <c r="B61" s="561"/>
      <c r="C61" s="561"/>
      <c r="D61" s="561"/>
      <c r="E61" s="561"/>
      <c r="F61" s="567"/>
      <c r="G61" s="567"/>
      <c r="H61" s="567"/>
      <c r="I61" s="567"/>
      <c r="J61" s="567"/>
      <c r="K61" s="567"/>
      <c r="L61" s="567"/>
      <c r="M61" s="557"/>
      <c r="N61" s="557"/>
      <c r="O61" s="557"/>
      <c r="P61" s="557"/>
    </row>
    <row r="62" spans="2:18" ht="13.5">
      <c r="B62" s="561"/>
      <c r="C62" s="561"/>
      <c r="D62" s="561"/>
      <c r="E62" s="561"/>
      <c r="F62" s="567"/>
      <c r="G62" s="567"/>
      <c r="H62" s="567"/>
      <c r="I62" s="567"/>
      <c r="J62" s="567"/>
      <c r="K62" s="567"/>
      <c r="L62" s="567"/>
      <c r="M62" s="557"/>
      <c r="N62" s="557"/>
      <c r="O62" s="557"/>
      <c r="P62" s="557"/>
    </row>
    <row r="63" spans="2:18">
      <c r="B63" s="60"/>
      <c r="C63" s="60"/>
      <c r="D63" s="60"/>
      <c r="E63" s="60"/>
      <c r="F63" s="60"/>
      <c r="G63" s="60"/>
      <c r="H63" s="60"/>
      <c r="I63" s="60"/>
      <c r="J63" s="60"/>
      <c r="K63" s="60"/>
      <c r="L63" s="60"/>
    </row>
    <row r="64" spans="2:18" ht="13.5">
      <c r="B64" s="60"/>
      <c r="C64" s="60"/>
      <c r="D64" s="561"/>
      <c r="E64" s="561"/>
      <c r="F64" s="561"/>
      <c r="G64" s="561"/>
      <c r="H64" s="567"/>
      <c r="I64" s="561"/>
      <c r="J64" s="561"/>
      <c r="K64" s="561"/>
      <c r="L64" s="561"/>
      <c r="M64" s="557"/>
      <c r="N64" s="557"/>
      <c r="O64" s="557"/>
      <c r="P64" s="557"/>
      <c r="Q64" s="557"/>
      <c r="R64" s="557"/>
    </row>
    <row r="65" spans="2:18" ht="13.5">
      <c r="B65" s="60"/>
      <c r="C65" s="60"/>
      <c r="D65" s="561"/>
      <c r="E65" s="561"/>
      <c r="F65" s="561"/>
      <c r="G65" s="561"/>
      <c r="H65" s="567"/>
      <c r="I65" s="561"/>
      <c r="J65" s="561"/>
      <c r="K65" s="561"/>
      <c r="L65" s="561"/>
      <c r="M65" s="557"/>
      <c r="N65" s="557"/>
      <c r="O65" s="557"/>
      <c r="P65" s="557"/>
      <c r="Q65" s="557"/>
      <c r="R65" s="557"/>
    </row>
    <row r="66" spans="2:18" ht="13.5">
      <c r="B66" s="60"/>
      <c r="C66" s="60"/>
      <c r="D66" s="561"/>
      <c r="E66" s="561"/>
      <c r="F66" s="561"/>
      <c r="G66" s="561"/>
      <c r="H66" s="567"/>
      <c r="I66" s="561"/>
      <c r="J66" s="561"/>
      <c r="K66" s="561"/>
      <c r="L66" s="561"/>
      <c r="M66" s="557"/>
      <c r="N66" s="557"/>
      <c r="O66" s="557"/>
      <c r="P66" s="557"/>
      <c r="Q66" s="557"/>
      <c r="R66" s="557"/>
    </row>
    <row r="67" spans="2:18" ht="13.5">
      <c r="B67" s="60"/>
      <c r="C67" s="60"/>
      <c r="D67" s="561"/>
      <c r="E67" s="561"/>
      <c r="F67" s="561"/>
      <c r="G67" s="561"/>
      <c r="H67" s="567"/>
      <c r="I67" s="561"/>
      <c r="J67" s="561"/>
      <c r="K67" s="561"/>
      <c r="L67" s="561"/>
      <c r="M67" s="557"/>
      <c r="N67" s="557"/>
      <c r="O67" s="557"/>
      <c r="P67" s="557"/>
      <c r="Q67" s="557"/>
      <c r="R67" s="557"/>
    </row>
    <row r="68" spans="2:18" ht="13.5">
      <c r="B68" s="60"/>
      <c r="C68" s="60"/>
      <c r="D68" s="561"/>
      <c r="E68" s="561"/>
      <c r="F68" s="561"/>
      <c r="G68" s="561"/>
      <c r="H68" s="567"/>
      <c r="I68" s="561"/>
      <c r="J68" s="561"/>
      <c r="K68" s="561"/>
      <c r="L68" s="561"/>
      <c r="M68" s="557"/>
      <c r="N68" s="557"/>
      <c r="O68" s="557"/>
      <c r="P68" s="557"/>
      <c r="Q68" s="557"/>
      <c r="R68" s="557"/>
    </row>
    <row r="69" spans="2:18" ht="13.5">
      <c r="B69" s="60"/>
      <c r="C69" s="60"/>
      <c r="D69" s="561"/>
      <c r="E69" s="561"/>
      <c r="F69" s="561"/>
      <c r="G69" s="561"/>
      <c r="H69" s="567"/>
      <c r="I69" s="561"/>
      <c r="J69" s="561"/>
      <c r="K69" s="561"/>
      <c r="L69" s="561"/>
      <c r="M69" s="557"/>
      <c r="N69" s="557"/>
      <c r="O69" s="557"/>
      <c r="P69" s="557"/>
      <c r="Q69" s="557"/>
      <c r="R69" s="557"/>
    </row>
    <row r="70" spans="2:18" ht="13.5">
      <c r="B70" s="60"/>
      <c r="C70" s="60"/>
      <c r="D70" s="561"/>
      <c r="E70" s="561"/>
      <c r="F70" s="561"/>
      <c r="G70" s="561"/>
      <c r="H70" s="567"/>
      <c r="I70" s="561"/>
      <c r="J70" s="561"/>
      <c r="K70" s="561"/>
      <c r="L70" s="561"/>
      <c r="M70" s="557"/>
      <c r="N70" s="557"/>
      <c r="O70" s="557"/>
      <c r="P70" s="557"/>
      <c r="Q70" s="557"/>
      <c r="R70" s="557"/>
    </row>
    <row r="71" spans="2:18" ht="13.5">
      <c r="B71" s="60"/>
      <c r="C71" s="60"/>
      <c r="D71" s="561"/>
      <c r="E71" s="561"/>
      <c r="F71" s="561"/>
      <c r="G71" s="561"/>
      <c r="H71" s="567"/>
      <c r="I71" s="561"/>
      <c r="J71" s="561"/>
      <c r="K71" s="561"/>
      <c r="L71" s="561"/>
      <c r="M71" s="557"/>
      <c r="N71" s="557"/>
      <c r="O71" s="557"/>
      <c r="P71" s="557"/>
      <c r="Q71" s="557"/>
      <c r="R71" s="557"/>
    </row>
    <row r="72" spans="2:18" ht="13.5">
      <c r="B72" s="60"/>
      <c r="C72" s="60"/>
      <c r="D72" s="561"/>
      <c r="E72" s="561"/>
      <c r="F72" s="561"/>
      <c r="G72" s="561"/>
      <c r="H72" s="567"/>
      <c r="I72" s="561"/>
      <c r="J72" s="561"/>
      <c r="K72" s="561"/>
      <c r="L72" s="561"/>
      <c r="M72" s="557"/>
      <c r="N72" s="557"/>
      <c r="O72" s="557"/>
      <c r="P72" s="557"/>
      <c r="Q72" s="557"/>
      <c r="R72" s="557"/>
    </row>
    <row r="73" spans="2:18" ht="13.5">
      <c r="B73" s="60"/>
      <c r="C73" s="60"/>
      <c r="D73" s="561"/>
      <c r="E73" s="561"/>
      <c r="F73" s="561"/>
      <c r="G73" s="561"/>
      <c r="H73" s="567"/>
      <c r="I73" s="561"/>
      <c r="J73" s="561"/>
      <c r="K73" s="561"/>
      <c r="L73" s="561"/>
      <c r="M73" s="557"/>
      <c r="N73" s="557"/>
      <c r="O73" s="557"/>
      <c r="P73" s="557"/>
      <c r="Q73" s="557"/>
      <c r="R73" s="557"/>
    </row>
    <row r="74" spans="2:18" ht="13.5">
      <c r="B74" s="60"/>
      <c r="C74" s="60"/>
      <c r="D74" s="561"/>
      <c r="E74" s="561"/>
      <c r="F74" s="561"/>
      <c r="G74" s="561"/>
      <c r="H74" s="567"/>
      <c r="I74" s="561"/>
      <c r="J74" s="561"/>
      <c r="K74" s="561"/>
      <c r="L74" s="561"/>
      <c r="M74" s="557"/>
      <c r="N74" s="557"/>
      <c r="O74" s="557"/>
      <c r="P74" s="557"/>
      <c r="Q74" s="557"/>
      <c r="R74" s="557"/>
    </row>
    <row r="75" spans="2:18" ht="13.5">
      <c r="B75" s="60"/>
      <c r="C75" s="60"/>
      <c r="D75" s="561"/>
      <c r="E75" s="561"/>
      <c r="F75" s="561"/>
      <c r="G75" s="561"/>
      <c r="H75" s="567"/>
      <c r="I75" s="561"/>
      <c r="J75" s="561"/>
      <c r="K75" s="561"/>
      <c r="L75" s="561"/>
      <c r="M75" s="557"/>
      <c r="N75" s="557"/>
      <c r="O75" s="557"/>
      <c r="P75" s="557"/>
      <c r="Q75" s="557"/>
      <c r="R75" s="557"/>
    </row>
    <row r="76" spans="2:18" ht="13.5">
      <c r="B76" s="60"/>
      <c r="C76" s="60"/>
      <c r="D76" s="561"/>
      <c r="E76" s="561"/>
      <c r="F76" s="561"/>
      <c r="G76" s="561"/>
      <c r="H76" s="567"/>
      <c r="I76" s="561"/>
      <c r="J76" s="561"/>
      <c r="K76" s="561"/>
      <c r="L76" s="561"/>
      <c r="M76" s="557"/>
      <c r="N76" s="557"/>
      <c r="O76" s="557"/>
      <c r="P76" s="557"/>
      <c r="Q76" s="557"/>
      <c r="R76" s="557"/>
    </row>
    <row r="77" spans="2:18" ht="13.5">
      <c r="B77" s="60"/>
      <c r="C77" s="60"/>
      <c r="D77" s="561"/>
      <c r="E77" s="561"/>
      <c r="F77" s="561"/>
      <c r="G77" s="561"/>
      <c r="H77" s="567"/>
      <c r="I77" s="561"/>
      <c r="J77" s="561"/>
      <c r="K77" s="561"/>
      <c r="L77" s="561"/>
      <c r="M77" s="557"/>
      <c r="N77" s="557"/>
      <c r="O77" s="557"/>
      <c r="P77" s="557"/>
      <c r="Q77" s="557"/>
      <c r="R77" s="557"/>
    </row>
    <row r="78" spans="2:18" ht="13.5">
      <c r="B78" s="60"/>
      <c r="C78" s="60"/>
      <c r="D78" s="561"/>
      <c r="E78" s="561"/>
      <c r="F78" s="561"/>
      <c r="G78" s="561"/>
      <c r="H78" s="567"/>
      <c r="I78" s="561"/>
      <c r="J78" s="561"/>
      <c r="K78" s="561"/>
      <c r="L78" s="561"/>
      <c r="M78" s="557"/>
      <c r="N78" s="557"/>
      <c r="O78" s="557"/>
      <c r="P78" s="557"/>
      <c r="Q78" s="557"/>
      <c r="R78" s="557"/>
    </row>
    <row r="79" spans="2:18" ht="13.5">
      <c r="B79" s="60"/>
      <c r="C79" s="60"/>
      <c r="D79" s="561"/>
      <c r="E79" s="561"/>
      <c r="F79" s="561"/>
      <c r="G79" s="561"/>
      <c r="H79" s="567"/>
      <c r="I79" s="561"/>
      <c r="J79" s="561"/>
      <c r="K79" s="561"/>
      <c r="L79" s="561"/>
      <c r="M79" s="557"/>
      <c r="N79" s="557"/>
      <c r="O79" s="557"/>
      <c r="P79" s="557"/>
      <c r="Q79" s="557"/>
      <c r="R79" s="557"/>
    </row>
    <row r="80" spans="2:18" ht="13.5">
      <c r="B80" s="60"/>
      <c r="C80" s="60"/>
      <c r="D80" s="561"/>
      <c r="E80" s="561"/>
      <c r="F80" s="561"/>
      <c r="G80" s="561"/>
      <c r="H80" s="567"/>
      <c r="I80" s="561"/>
      <c r="J80" s="561"/>
      <c r="K80" s="561"/>
      <c r="L80" s="561"/>
      <c r="M80" s="557"/>
      <c r="N80" s="557"/>
      <c r="O80" s="557"/>
      <c r="P80" s="557"/>
      <c r="Q80" s="557"/>
      <c r="R80" s="557"/>
    </row>
    <row r="81" spans="2:18" ht="13.5">
      <c r="B81" s="60"/>
      <c r="C81" s="60"/>
      <c r="D81" s="561"/>
      <c r="E81" s="561"/>
      <c r="F81" s="561"/>
      <c r="G81" s="561"/>
      <c r="H81" s="567"/>
      <c r="I81" s="561"/>
      <c r="J81" s="561"/>
      <c r="K81" s="561"/>
      <c r="L81" s="561"/>
      <c r="M81" s="557"/>
      <c r="N81" s="557"/>
      <c r="O81" s="557"/>
      <c r="P81" s="557"/>
      <c r="Q81" s="557"/>
      <c r="R81" s="557"/>
    </row>
    <row r="82" spans="2:18" ht="13.5">
      <c r="B82" s="60"/>
      <c r="C82" s="60"/>
      <c r="D82" s="561"/>
      <c r="E82" s="561"/>
      <c r="F82" s="561"/>
      <c r="G82" s="561"/>
      <c r="H82" s="567"/>
      <c r="I82" s="561"/>
      <c r="J82" s="561"/>
      <c r="K82" s="561"/>
      <c r="L82" s="561"/>
      <c r="M82" s="557"/>
      <c r="N82" s="557"/>
      <c r="O82" s="557"/>
      <c r="P82" s="557"/>
      <c r="Q82" s="557"/>
      <c r="R82" s="557"/>
    </row>
    <row r="83" spans="2:18" ht="13.5">
      <c r="B83" s="60"/>
      <c r="C83" s="60"/>
      <c r="D83" s="561"/>
      <c r="E83" s="568"/>
      <c r="F83" s="561"/>
      <c r="G83" s="561"/>
      <c r="H83" s="567"/>
      <c r="I83" s="561"/>
      <c r="J83" s="561"/>
      <c r="K83" s="561"/>
      <c r="L83" s="561"/>
      <c r="M83" s="557"/>
      <c r="N83" s="557"/>
      <c r="O83" s="557"/>
      <c r="P83" s="557"/>
      <c r="Q83" s="557"/>
      <c r="R83" s="557"/>
    </row>
    <row r="84" spans="2:18" ht="13.5">
      <c r="B84" s="60"/>
      <c r="C84" s="60"/>
      <c r="D84" s="561"/>
      <c r="E84" s="561"/>
      <c r="F84" s="561"/>
      <c r="G84" s="561"/>
      <c r="H84" s="567"/>
      <c r="I84" s="561"/>
      <c r="J84" s="561"/>
      <c r="K84" s="561"/>
      <c r="L84" s="561"/>
      <c r="M84" s="557"/>
      <c r="N84" s="557"/>
      <c r="O84" s="557"/>
      <c r="P84" s="557"/>
      <c r="Q84" s="557"/>
      <c r="R84" s="557"/>
    </row>
    <row r="85" spans="2:18" ht="13.5">
      <c r="D85" s="558"/>
      <c r="E85"/>
      <c r="F85"/>
      <c r="G85"/>
      <c r="H85"/>
      <c r="I85"/>
      <c r="J85"/>
      <c r="K85"/>
      <c r="L85"/>
      <c r="M85"/>
      <c r="N85"/>
      <c r="O85"/>
      <c r="P85"/>
      <c r="Q85"/>
      <c r="R85"/>
    </row>
  </sheetData>
  <mergeCells count="35">
    <mergeCell ref="B49:D49"/>
    <mergeCell ref="B50:D50"/>
    <mergeCell ref="B29:D29"/>
    <mergeCell ref="B43:D43"/>
    <mergeCell ref="B44:D44"/>
    <mergeCell ref="B45:D45"/>
    <mergeCell ref="B46:D46"/>
    <mergeCell ref="B42:D42"/>
    <mergeCell ref="B35:D35"/>
    <mergeCell ref="B36:D36"/>
    <mergeCell ref="B37:D37"/>
    <mergeCell ref="B38:D38"/>
    <mergeCell ref="B40:D40"/>
    <mergeCell ref="B41:D41"/>
    <mergeCell ref="B18:C26"/>
    <mergeCell ref="B30:D30"/>
    <mergeCell ref="B31:D31"/>
    <mergeCell ref="B47:D47"/>
    <mergeCell ref="B48:D48"/>
    <mergeCell ref="B3:D3"/>
    <mergeCell ref="B4:D4"/>
    <mergeCell ref="B8:D8"/>
    <mergeCell ref="B39:D39"/>
    <mergeCell ref="E13:F13"/>
    <mergeCell ref="B10:D10"/>
    <mergeCell ref="B6:D6"/>
    <mergeCell ref="B7:D7"/>
    <mergeCell ref="B9:D9"/>
    <mergeCell ref="B32:D32"/>
    <mergeCell ref="B33:D33"/>
    <mergeCell ref="B34:D34"/>
    <mergeCell ref="B27:D27"/>
    <mergeCell ref="B5:D5"/>
    <mergeCell ref="B14:C14"/>
    <mergeCell ref="B15:C17"/>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I59"/>
  <sheetViews>
    <sheetView zoomScaleNormal="100" workbookViewId="0">
      <selection activeCell="A2" sqref="A2"/>
    </sheetView>
  </sheetViews>
  <sheetFormatPr defaultColWidth="22.5" defaultRowHeight="13.5"/>
  <cols>
    <col min="1" max="1" width="4.5" style="153" bestFit="1" customWidth="1"/>
    <col min="2" max="2" width="11.25" style="153" customWidth="1"/>
    <col min="3" max="3" width="21.75" style="153" bestFit="1" customWidth="1"/>
    <col min="4" max="4" width="29.375" style="153" bestFit="1" customWidth="1"/>
    <col min="5" max="5" width="5.375" style="153" bestFit="1" customWidth="1"/>
    <col min="6" max="6" width="5.875" style="153" bestFit="1" customWidth="1"/>
    <col min="7" max="7" width="11" style="293" bestFit="1"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35" s="427" customFormat="1" ht="26.25" customHeight="1">
      <c r="A1" s="425" t="s">
        <v>1919</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c r="B2" s="153" t="s">
        <v>2104</v>
      </c>
      <c r="I2" s="294"/>
      <c r="J2" s="294"/>
      <c r="K2" s="294"/>
      <c r="L2" s="294"/>
      <c r="M2" s="294"/>
      <c r="N2" s="294"/>
      <c r="O2" s="294"/>
      <c r="P2" s="294"/>
      <c r="Q2" s="294"/>
      <c r="T2" s="294"/>
    </row>
    <row r="3" spans="1:35">
      <c r="B3" s="153" t="s">
        <v>2105</v>
      </c>
      <c r="I3" s="294"/>
      <c r="J3" s="194"/>
      <c r="K3" s="194"/>
      <c r="L3" s="194"/>
      <c r="M3" s="194"/>
      <c r="N3" s="194"/>
      <c r="O3" s="194"/>
      <c r="P3" s="194"/>
      <c r="Q3" s="194"/>
    </row>
    <row r="4" spans="1:35">
      <c r="B4" s="154" t="s">
        <v>363</v>
      </c>
      <c r="C4" s="154" t="s">
        <v>1124</v>
      </c>
      <c r="D4" s="154" t="s">
        <v>364</v>
      </c>
      <c r="E4" s="154" t="s">
        <v>365</v>
      </c>
      <c r="F4" s="154" t="s">
        <v>1671</v>
      </c>
      <c r="G4" s="295" t="s">
        <v>1672</v>
      </c>
      <c r="I4" s="294"/>
      <c r="J4" s="296"/>
      <c r="K4" s="297"/>
      <c r="L4" s="298"/>
      <c r="M4" s="294"/>
      <c r="N4" s="294"/>
      <c r="O4" s="299"/>
      <c r="P4" s="299"/>
      <c r="Q4" s="298"/>
      <c r="R4" s="294"/>
    </row>
    <row r="5" spans="1:35">
      <c r="A5" s="153">
        <v>1</v>
      </c>
      <c r="B5" s="446" t="s">
        <v>1673</v>
      </c>
      <c r="C5" s="301" t="s">
        <v>1674</v>
      </c>
      <c r="D5" s="301" t="s">
        <v>1675</v>
      </c>
      <c r="E5" s="409" t="s">
        <v>382</v>
      </c>
      <c r="F5" s="300" t="s">
        <v>743</v>
      </c>
      <c r="G5" s="301" t="s">
        <v>1677</v>
      </c>
      <c r="I5" s="294"/>
      <c r="J5" s="294"/>
      <c r="K5" s="294"/>
      <c r="L5" s="294"/>
      <c r="M5" s="294"/>
      <c r="N5" s="294"/>
      <c r="O5" s="294"/>
      <c r="P5" s="294"/>
      <c r="Q5" s="302"/>
      <c r="R5" s="294"/>
    </row>
    <row r="6" spans="1:35">
      <c r="B6" s="446"/>
      <c r="C6" s="303" t="s">
        <v>642</v>
      </c>
      <c r="D6" s="301" t="s">
        <v>643</v>
      </c>
      <c r="E6" s="409" t="s">
        <v>858</v>
      </c>
      <c r="F6" s="301"/>
      <c r="G6" s="301"/>
      <c r="I6" s="294"/>
      <c r="J6" s="296"/>
      <c r="K6" s="296"/>
      <c r="L6" s="304"/>
      <c r="M6" s="194"/>
      <c r="N6" s="194"/>
      <c r="O6" s="304"/>
      <c r="P6" s="304"/>
      <c r="Q6" s="302"/>
      <c r="R6" s="294"/>
    </row>
    <row r="7" spans="1:35">
      <c r="A7" s="153">
        <v>2</v>
      </c>
      <c r="B7" s="444" t="s">
        <v>1678</v>
      </c>
      <c r="C7" s="306" t="s">
        <v>1561</v>
      </c>
      <c r="D7" s="306" t="s">
        <v>1562</v>
      </c>
      <c r="E7" s="410" t="s">
        <v>382</v>
      </c>
      <c r="F7" s="306" t="s">
        <v>1563</v>
      </c>
      <c r="G7" s="306" t="s">
        <v>1564</v>
      </c>
      <c r="I7" s="294"/>
      <c r="J7" s="296"/>
      <c r="K7" s="296"/>
      <c r="L7" s="304"/>
      <c r="M7" s="194"/>
      <c r="N7" s="194"/>
      <c r="O7" s="294"/>
      <c r="P7" s="294"/>
      <c r="Q7" s="302"/>
      <c r="R7" s="294"/>
    </row>
    <row r="8" spans="1:35">
      <c r="B8" s="452"/>
      <c r="C8" s="307" t="s">
        <v>347</v>
      </c>
      <c r="D8" s="308" t="s">
        <v>298</v>
      </c>
      <c r="E8" s="411"/>
      <c r="F8" s="308"/>
      <c r="G8" s="308"/>
      <c r="I8" s="294"/>
      <c r="J8" s="296"/>
      <c r="K8" s="296"/>
      <c r="L8" s="304"/>
      <c r="M8" s="194"/>
      <c r="N8" s="194"/>
      <c r="O8" s="294"/>
      <c r="P8" s="294"/>
      <c r="Q8" s="302"/>
      <c r="R8" s="294"/>
    </row>
    <row r="9" spans="1:35">
      <c r="A9" s="153">
        <v>3</v>
      </c>
      <c r="B9" s="446" t="s">
        <v>299</v>
      </c>
      <c r="C9" s="301" t="s">
        <v>1674</v>
      </c>
      <c r="D9" s="301" t="s">
        <v>500</v>
      </c>
      <c r="E9" s="409" t="s">
        <v>382</v>
      </c>
      <c r="F9" s="300" t="s">
        <v>743</v>
      </c>
      <c r="G9" s="301" t="s">
        <v>1677</v>
      </c>
      <c r="I9" s="294"/>
      <c r="J9" s="296"/>
      <c r="K9" s="296"/>
      <c r="L9" s="304"/>
      <c r="M9" s="194"/>
      <c r="N9" s="194"/>
      <c r="O9" s="294"/>
      <c r="P9" s="294"/>
      <c r="Q9" s="302"/>
      <c r="R9" s="294"/>
    </row>
    <row r="10" spans="1:35">
      <c r="B10" s="446"/>
      <c r="C10" s="300" t="s">
        <v>348</v>
      </c>
      <c r="D10" s="301"/>
      <c r="E10" s="409"/>
      <c r="F10" s="301"/>
      <c r="G10" s="301"/>
      <c r="I10" s="294"/>
      <c r="J10" s="296"/>
      <c r="K10" s="296"/>
      <c r="L10" s="304"/>
      <c r="M10" s="194"/>
      <c r="N10" s="194"/>
      <c r="O10" s="294"/>
      <c r="P10" s="294"/>
      <c r="Q10" s="309"/>
      <c r="R10" s="294"/>
    </row>
    <row r="11" spans="1:35">
      <c r="A11" s="153">
        <v>4</v>
      </c>
      <c r="B11" s="444" t="s">
        <v>299</v>
      </c>
      <c r="C11" s="306" t="s">
        <v>1674</v>
      </c>
      <c r="D11" s="306" t="s">
        <v>501</v>
      </c>
      <c r="E11" s="410" t="s">
        <v>382</v>
      </c>
      <c r="F11" s="305" t="s">
        <v>743</v>
      </c>
      <c r="G11" s="306" t="s">
        <v>1677</v>
      </c>
      <c r="I11" s="294"/>
      <c r="J11" s="296"/>
      <c r="K11" s="296"/>
      <c r="L11" s="304"/>
      <c r="M11" s="194"/>
      <c r="N11" s="194"/>
      <c r="O11" s="294"/>
      <c r="P11" s="294"/>
      <c r="Q11" s="302"/>
      <c r="R11" s="294"/>
    </row>
    <row r="12" spans="1:35">
      <c r="B12" s="446"/>
      <c r="C12" s="300" t="s">
        <v>348</v>
      </c>
      <c r="D12" s="301"/>
      <c r="E12" s="409"/>
      <c r="F12" s="301"/>
      <c r="G12" s="301"/>
      <c r="I12" s="294"/>
      <c r="J12" s="296"/>
      <c r="K12" s="296"/>
      <c r="L12" s="304"/>
      <c r="M12" s="194"/>
      <c r="N12" s="194"/>
      <c r="O12" s="294"/>
      <c r="P12" s="294"/>
      <c r="Q12" s="302"/>
      <c r="R12" s="294"/>
    </row>
    <row r="13" spans="1:35">
      <c r="A13" s="153">
        <v>5</v>
      </c>
      <c r="B13" s="444" t="s">
        <v>299</v>
      </c>
      <c r="C13" s="306" t="s">
        <v>502</v>
      </c>
      <c r="D13" s="306" t="s">
        <v>503</v>
      </c>
      <c r="E13" s="410" t="s">
        <v>382</v>
      </c>
      <c r="F13" s="305" t="s">
        <v>744</v>
      </c>
      <c r="G13" s="306" t="s">
        <v>504</v>
      </c>
      <c r="I13" s="294"/>
      <c r="J13" s="296"/>
      <c r="K13" s="296"/>
      <c r="L13" s="304"/>
      <c r="M13" s="194"/>
      <c r="N13" s="194"/>
      <c r="O13" s="294"/>
      <c r="P13" s="294"/>
      <c r="Q13" s="302"/>
      <c r="R13" s="294"/>
    </row>
    <row r="14" spans="1:35">
      <c r="B14" s="446"/>
      <c r="C14" s="301" t="s">
        <v>349</v>
      </c>
      <c r="D14" s="301"/>
      <c r="E14" s="409"/>
      <c r="F14" s="301"/>
      <c r="G14" s="301"/>
      <c r="I14" s="294"/>
      <c r="J14" s="296"/>
      <c r="K14" s="296"/>
      <c r="L14" s="304"/>
      <c r="M14" s="194"/>
      <c r="N14" s="194"/>
      <c r="O14" s="294"/>
      <c r="P14" s="294"/>
      <c r="Q14" s="302"/>
      <c r="R14" s="294"/>
    </row>
    <row r="15" spans="1:35">
      <c r="B15" s="452"/>
      <c r="C15" s="307" t="s">
        <v>505</v>
      </c>
      <c r="D15" s="308" t="s">
        <v>506</v>
      </c>
      <c r="E15" s="411"/>
      <c r="F15" s="308"/>
      <c r="G15" s="308"/>
      <c r="I15" s="294"/>
      <c r="J15" s="296"/>
      <c r="K15" s="296"/>
      <c r="L15" s="304"/>
      <c r="M15" s="194"/>
      <c r="N15" s="194"/>
      <c r="O15" s="294"/>
      <c r="P15" s="294"/>
      <c r="Q15" s="302"/>
      <c r="R15" s="294"/>
    </row>
    <row r="16" spans="1:35">
      <c r="A16" s="153">
        <v>6</v>
      </c>
      <c r="B16" s="446" t="s">
        <v>497</v>
      </c>
      <c r="C16" s="301" t="s">
        <v>268</v>
      </c>
      <c r="D16" s="301" t="s">
        <v>269</v>
      </c>
      <c r="E16" s="409" t="s">
        <v>382</v>
      </c>
      <c r="F16" s="300" t="s">
        <v>745</v>
      </c>
      <c r="G16" s="301" t="s">
        <v>270</v>
      </c>
      <c r="I16" s="294"/>
      <c r="J16" s="296"/>
      <c r="K16" s="296"/>
      <c r="L16" s="304"/>
      <c r="M16" s="194"/>
      <c r="N16" s="194"/>
      <c r="O16" s="294"/>
      <c r="P16" s="294"/>
      <c r="Q16" s="302"/>
      <c r="R16" s="294"/>
    </row>
    <row r="17" spans="1:18">
      <c r="B17" s="446"/>
      <c r="C17" s="300" t="s">
        <v>348</v>
      </c>
      <c r="D17" s="301" t="s">
        <v>271</v>
      </c>
      <c r="E17" s="409"/>
      <c r="F17" s="301"/>
      <c r="G17" s="301"/>
      <c r="I17" s="294"/>
      <c r="J17" s="296"/>
      <c r="K17" s="296"/>
      <c r="L17" s="304"/>
      <c r="M17" s="194"/>
      <c r="N17" s="194"/>
      <c r="O17" s="294"/>
      <c r="P17" s="294"/>
      <c r="Q17" s="302"/>
      <c r="R17" s="294"/>
    </row>
    <row r="18" spans="1:18">
      <c r="A18" s="153">
        <v>7</v>
      </c>
      <c r="B18" s="444" t="s">
        <v>299</v>
      </c>
      <c r="C18" s="306" t="s">
        <v>616</v>
      </c>
      <c r="D18" s="306" t="s">
        <v>617</v>
      </c>
      <c r="E18" s="410" t="s">
        <v>382</v>
      </c>
      <c r="F18" s="305" t="s">
        <v>743</v>
      </c>
      <c r="G18" s="306" t="s">
        <v>618</v>
      </c>
      <c r="I18" s="294"/>
      <c r="J18" s="296"/>
      <c r="K18" s="296"/>
      <c r="L18" s="304"/>
      <c r="M18" s="194"/>
      <c r="N18" s="194"/>
      <c r="O18" s="294"/>
      <c r="P18" s="294"/>
      <c r="Q18" s="302"/>
    </row>
    <row r="19" spans="1:18">
      <c r="B19" s="452"/>
      <c r="C19" s="307" t="s">
        <v>348</v>
      </c>
      <c r="D19" s="308" t="s">
        <v>619</v>
      </c>
      <c r="E19" s="411"/>
      <c r="F19" s="308"/>
      <c r="G19" s="308"/>
      <c r="I19" s="294"/>
      <c r="J19" s="296"/>
      <c r="K19" s="296"/>
      <c r="L19" s="304"/>
      <c r="M19" s="194"/>
      <c r="N19" s="194"/>
      <c r="O19" s="294"/>
      <c r="P19" s="294"/>
      <c r="Q19" s="302"/>
      <c r="R19" s="294"/>
    </row>
    <row r="20" spans="1:18">
      <c r="A20" s="153">
        <v>8</v>
      </c>
      <c r="B20" s="446" t="s">
        <v>299</v>
      </c>
      <c r="C20" s="301" t="s">
        <v>616</v>
      </c>
      <c r="D20" s="301" t="s">
        <v>620</v>
      </c>
      <c r="E20" s="409" t="s">
        <v>382</v>
      </c>
      <c r="F20" s="301" t="s">
        <v>1563</v>
      </c>
      <c r="G20" s="301" t="s">
        <v>1564</v>
      </c>
      <c r="I20" s="294"/>
      <c r="J20" s="296"/>
      <c r="K20" s="296"/>
      <c r="L20" s="304"/>
      <c r="M20" s="194"/>
      <c r="N20" s="194"/>
      <c r="O20" s="294"/>
      <c r="P20" s="294"/>
      <c r="Q20" s="302"/>
      <c r="R20" s="294"/>
    </row>
    <row r="21" spans="1:18">
      <c r="B21" s="446"/>
      <c r="C21" s="301" t="s">
        <v>349</v>
      </c>
      <c r="D21" s="301" t="s">
        <v>621</v>
      </c>
      <c r="E21" s="409"/>
      <c r="F21" s="301"/>
      <c r="G21" s="301"/>
      <c r="I21" s="294"/>
      <c r="J21" s="296"/>
      <c r="K21" s="296"/>
      <c r="L21" s="304"/>
      <c r="M21" s="194"/>
      <c r="N21" s="194"/>
      <c r="O21" s="294"/>
      <c r="P21" s="294"/>
      <c r="Q21" s="302"/>
      <c r="R21" s="294"/>
    </row>
    <row r="22" spans="1:18">
      <c r="B22" s="446"/>
      <c r="C22" s="300" t="s">
        <v>533</v>
      </c>
      <c r="D22" s="301" t="s">
        <v>836</v>
      </c>
      <c r="E22" s="409"/>
      <c r="F22" s="301"/>
      <c r="G22" s="301"/>
      <c r="I22" s="294"/>
      <c r="J22" s="296"/>
      <c r="K22" s="296"/>
      <c r="L22" s="304"/>
      <c r="M22" s="194"/>
      <c r="N22" s="194"/>
      <c r="O22" s="294"/>
      <c r="P22" s="294"/>
      <c r="Q22" s="302"/>
      <c r="R22" s="294"/>
    </row>
    <row r="23" spans="1:18">
      <c r="A23" s="153">
        <v>9</v>
      </c>
      <c r="B23" s="444" t="s">
        <v>497</v>
      </c>
      <c r="C23" s="306" t="s">
        <v>534</v>
      </c>
      <c r="D23" s="306" t="s">
        <v>535</v>
      </c>
      <c r="E23" s="410" t="s">
        <v>382</v>
      </c>
      <c r="F23" s="305" t="s">
        <v>745</v>
      </c>
      <c r="G23" s="306" t="s">
        <v>536</v>
      </c>
      <c r="I23" s="294"/>
      <c r="J23" s="296"/>
      <c r="K23" s="296"/>
      <c r="L23" s="304"/>
      <c r="M23" s="194"/>
      <c r="N23" s="194"/>
      <c r="O23" s="294"/>
      <c r="P23" s="294"/>
      <c r="Q23" s="302"/>
      <c r="R23" s="294"/>
    </row>
    <row r="24" spans="1:18">
      <c r="B24" s="452"/>
      <c r="C24" s="308" t="s">
        <v>349</v>
      </c>
      <c r="D24" s="308"/>
      <c r="E24" s="411"/>
      <c r="F24" s="307"/>
      <c r="G24" s="301"/>
      <c r="I24" s="294"/>
      <c r="J24" s="296"/>
      <c r="K24" s="296"/>
      <c r="L24" s="304"/>
      <c r="M24" s="194"/>
      <c r="N24" s="194"/>
      <c r="O24" s="294"/>
      <c r="P24" s="294"/>
      <c r="Q24" s="302"/>
    </row>
    <row r="25" spans="1:18">
      <c r="A25" s="153">
        <v>10</v>
      </c>
      <c r="B25" s="444" t="s">
        <v>497</v>
      </c>
      <c r="C25" s="306" t="s">
        <v>537</v>
      </c>
      <c r="D25" s="306" t="s">
        <v>737</v>
      </c>
      <c r="E25" s="410" t="s">
        <v>382</v>
      </c>
      <c r="F25" s="305" t="s">
        <v>743</v>
      </c>
      <c r="G25" s="306" t="s">
        <v>738</v>
      </c>
      <c r="Q25" s="310"/>
    </row>
    <row r="26" spans="1:18">
      <c r="B26" s="452"/>
      <c r="C26" s="307" t="s">
        <v>348</v>
      </c>
      <c r="D26" s="308"/>
      <c r="E26" s="411"/>
      <c r="F26" s="308"/>
      <c r="G26" s="308"/>
      <c r="I26" s="294"/>
      <c r="J26" s="294"/>
      <c r="K26" s="294"/>
      <c r="L26" s="294"/>
      <c r="M26" s="294"/>
      <c r="N26" s="294"/>
      <c r="O26" s="294"/>
      <c r="P26" s="294"/>
      <c r="Q26" s="302"/>
      <c r="R26" s="294"/>
    </row>
    <row r="27" spans="1:18">
      <c r="A27" s="153">
        <v>11</v>
      </c>
      <c r="B27" s="446" t="s">
        <v>299</v>
      </c>
      <c r="C27" s="301" t="s">
        <v>739</v>
      </c>
      <c r="D27" s="301" t="s">
        <v>523</v>
      </c>
      <c r="E27" s="409" t="s">
        <v>382</v>
      </c>
      <c r="F27" s="300" t="s">
        <v>743</v>
      </c>
      <c r="G27" s="301" t="s">
        <v>504</v>
      </c>
      <c r="I27" s="311"/>
      <c r="J27" s="296"/>
      <c r="K27" s="312"/>
      <c r="L27" s="304"/>
      <c r="M27" s="194"/>
      <c r="N27" s="194"/>
      <c r="O27" s="294"/>
      <c r="P27" s="294"/>
      <c r="Q27" s="302"/>
      <c r="R27" s="294"/>
    </row>
    <row r="28" spans="1:18">
      <c r="B28" s="446"/>
      <c r="C28" s="301" t="s">
        <v>349</v>
      </c>
      <c r="D28" s="301" t="s">
        <v>524</v>
      </c>
      <c r="E28" s="409"/>
      <c r="F28" s="301"/>
      <c r="G28" s="301"/>
      <c r="I28" s="294"/>
      <c r="J28" s="296"/>
      <c r="K28" s="312"/>
      <c r="L28" s="309"/>
      <c r="M28" s="194"/>
      <c r="N28" s="194"/>
      <c r="O28" s="294"/>
      <c r="P28" s="294"/>
      <c r="Q28" s="194"/>
      <c r="R28" s="294"/>
    </row>
    <row r="29" spans="1:18">
      <c r="A29" s="153">
        <v>12</v>
      </c>
      <c r="B29" s="444" t="s">
        <v>497</v>
      </c>
      <c r="C29" s="306" t="s">
        <v>525</v>
      </c>
      <c r="D29" s="306" t="s">
        <v>526</v>
      </c>
      <c r="E29" s="410" t="s">
        <v>382</v>
      </c>
      <c r="F29" s="305" t="s">
        <v>644</v>
      </c>
      <c r="G29" s="306" t="s">
        <v>2182</v>
      </c>
      <c r="I29" s="294"/>
      <c r="J29" s="296"/>
      <c r="K29" s="312"/>
      <c r="L29" s="309"/>
      <c r="M29" s="194"/>
      <c r="N29" s="194"/>
      <c r="O29" s="294"/>
      <c r="P29" s="294"/>
      <c r="Q29" s="194"/>
      <c r="R29" s="294"/>
    </row>
    <row r="30" spans="1:18">
      <c r="B30" s="446"/>
      <c r="C30" s="301" t="s">
        <v>563</v>
      </c>
      <c r="D30" s="301"/>
      <c r="E30" s="409"/>
      <c r="F30" s="301"/>
      <c r="G30" s="301"/>
      <c r="I30" s="294"/>
      <c r="J30" s="296"/>
      <c r="K30" s="312"/>
      <c r="L30" s="309"/>
      <c r="M30" s="194"/>
      <c r="N30" s="194"/>
      <c r="O30" s="294"/>
      <c r="P30" s="294"/>
      <c r="Q30" s="194"/>
      <c r="R30" s="294"/>
    </row>
    <row r="31" spans="1:18">
      <c r="B31" s="438"/>
      <c r="C31" s="300" t="s">
        <v>564</v>
      </c>
      <c r="D31" s="301" t="s">
        <v>837</v>
      </c>
      <c r="E31" s="409"/>
      <c r="F31" s="301"/>
      <c r="G31" s="301"/>
      <c r="I31" s="294"/>
      <c r="J31" s="296"/>
      <c r="K31" s="312"/>
      <c r="L31" s="309"/>
      <c r="M31" s="194"/>
      <c r="N31" s="194"/>
      <c r="O31" s="294"/>
      <c r="P31" s="294"/>
      <c r="Q31" s="194"/>
      <c r="R31" s="294"/>
    </row>
    <row r="32" spans="1:18">
      <c r="B32" s="438"/>
      <c r="C32" s="300" t="s">
        <v>564</v>
      </c>
      <c r="D32" s="313" t="s">
        <v>838</v>
      </c>
      <c r="E32" s="409"/>
      <c r="F32" s="301"/>
      <c r="G32" s="301"/>
      <c r="I32" s="294"/>
      <c r="J32" s="296"/>
      <c r="K32" s="312"/>
      <c r="L32" s="309"/>
      <c r="M32" s="194"/>
      <c r="N32" s="194"/>
      <c r="O32" s="294"/>
      <c r="P32" s="294"/>
      <c r="Q32" s="194"/>
      <c r="R32" s="294"/>
    </row>
    <row r="33" spans="1:18">
      <c r="B33" s="451"/>
      <c r="C33" s="307" t="s">
        <v>564</v>
      </c>
      <c r="D33" s="314" t="s">
        <v>839</v>
      </c>
      <c r="E33" s="411"/>
      <c r="F33" s="308"/>
      <c r="G33" s="308"/>
      <c r="I33" s="294"/>
      <c r="J33" s="296"/>
      <c r="K33" s="312"/>
      <c r="L33" s="304"/>
      <c r="M33" s="194"/>
      <c r="N33" s="194"/>
      <c r="O33" s="294"/>
      <c r="P33" s="294"/>
      <c r="Q33" s="309"/>
      <c r="R33" s="294"/>
    </row>
    <row r="34" spans="1:18">
      <c r="A34" s="153">
        <v>13</v>
      </c>
      <c r="B34" s="446" t="s">
        <v>497</v>
      </c>
      <c r="C34" s="301" t="s">
        <v>467</v>
      </c>
      <c r="D34" s="301" t="s">
        <v>1946</v>
      </c>
      <c r="E34" s="409" t="s">
        <v>858</v>
      </c>
      <c r="F34" s="305" t="s">
        <v>644</v>
      </c>
      <c r="G34" s="301" t="s">
        <v>2182</v>
      </c>
      <c r="I34" s="294"/>
      <c r="J34" s="296"/>
      <c r="K34" s="312"/>
      <c r="L34" s="304"/>
      <c r="M34" s="194"/>
      <c r="N34" s="194"/>
      <c r="O34" s="294"/>
      <c r="P34" s="294"/>
      <c r="Q34" s="302"/>
      <c r="R34" s="294"/>
    </row>
    <row r="35" spans="1:18">
      <c r="A35" s="153">
        <v>14</v>
      </c>
      <c r="B35" s="445" t="s">
        <v>497</v>
      </c>
      <c r="C35" s="316" t="s">
        <v>1657</v>
      </c>
      <c r="D35" s="316" t="s">
        <v>1658</v>
      </c>
      <c r="E35" s="412" t="s">
        <v>382</v>
      </c>
      <c r="F35" s="316" t="s">
        <v>983</v>
      </c>
      <c r="G35" s="316" t="s">
        <v>1659</v>
      </c>
      <c r="I35" s="294"/>
      <c r="J35" s="296"/>
      <c r="K35" s="312"/>
      <c r="L35" s="304"/>
      <c r="M35" s="194"/>
      <c r="N35" s="194"/>
      <c r="O35" s="294"/>
      <c r="P35" s="294"/>
      <c r="Q35" s="302"/>
      <c r="R35" s="294"/>
    </row>
    <row r="36" spans="1:18">
      <c r="A36" s="153">
        <v>15</v>
      </c>
      <c r="B36" s="447" t="s">
        <v>1660</v>
      </c>
      <c r="C36" s="318" t="s">
        <v>856</v>
      </c>
      <c r="D36" s="318" t="s">
        <v>857</v>
      </c>
      <c r="E36" s="413" t="s">
        <v>858</v>
      </c>
      <c r="F36" s="318" t="s">
        <v>1676</v>
      </c>
      <c r="G36" s="318" t="s">
        <v>859</v>
      </c>
      <c r="I36" s="294"/>
      <c r="J36" s="296"/>
      <c r="K36" s="312"/>
      <c r="L36" s="304"/>
      <c r="M36" s="194"/>
      <c r="N36" s="194"/>
      <c r="O36" s="294"/>
      <c r="P36" s="294"/>
      <c r="Q36" s="302"/>
      <c r="R36" s="294"/>
    </row>
    <row r="37" spans="1:18" ht="13.5" customHeight="1">
      <c r="I37" s="294"/>
      <c r="J37" s="296"/>
      <c r="K37" s="312"/>
      <c r="L37" s="319"/>
      <c r="M37" s="299"/>
      <c r="N37" s="299"/>
      <c r="O37" s="294"/>
      <c r="P37" s="294"/>
      <c r="Q37" s="298"/>
      <c r="R37" s="294"/>
    </row>
    <row r="38" spans="1:18">
      <c r="B38" s="293" t="s">
        <v>236</v>
      </c>
      <c r="G38" s="153"/>
      <c r="I38" s="294"/>
      <c r="J38" s="294"/>
      <c r="K38" s="296"/>
      <c r="L38" s="304"/>
      <c r="M38" s="194"/>
      <c r="N38" s="194"/>
      <c r="O38" s="294"/>
      <c r="P38" s="294"/>
      <c r="Q38" s="302"/>
      <c r="R38" s="294"/>
    </row>
    <row r="39" spans="1:18">
      <c r="B39" s="154" t="s">
        <v>235</v>
      </c>
      <c r="C39" s="154" t="s">
        <v>1124</v>
      </c>
      <c r="D39" s="154" t="s">
        <v>860</v>
      </c>
      <c r="E39" s="154" t="s">
        <v>861</v>
      </c>
      <c r="F39" s="154" t="s">
        <v>1671</v>
      </c>
      <c r="G39" s="154" t="s">
        <v>862</v>
      </c>
      <c r="I39" s="194"/>
      <c r="J39" s="294"/>
      <c r="K39" s="294"/>
      <c r="L39" s="294"/>
      <c r="M39" s="294"/>
      <c r="N39" s="294"/>
      <c r="O39" s="294"/>
      <c r="P39" s="294"/>
      <c r="Q39" s="294"/>
      <c r="R39" s="294"/>
    </row>
    <row r="40" spans="1:18">
      <c r="A40" s="153">
        <v>16</v>
      </c>
      <c r="B40" s="448" t="s">
        <v>497</v>
      </c>
      <c r="C40" s="430" t="s">
        <v>565</v>
      </c>
      <c r="D40" s="321" t="s">
        <v>863</v>
      </c>
      <c r="E40" s="414" t="s">
        <v>864</v>
      </c>
      <c r="F40" s="158" t="s">
        <v>1676</v>
      </c>
      <c r="G40" s="321" t="s">
        <v>865</v>
      </c>
      <c r="H40" s="294"/>
      <c r="I40" s="298"/>
      <c r="J40" s="294"/>
      <c r="K40" s="304"/>
      <c r="L40" s="294"/>
      <c r="M40" s="294"/>
      <c r="N40" s="294"/>
      <c r="O40" s="294"/>
      <c r="P40" s="294"/>
      <c r="Q40" s="194"/>
      <c r="R40" s="294"/>
    </row>
    <row r="41" spans="1:18" ht="13.5" customHeight="1">
      <c r="B41" s="322"/>
      <c r="C41" s="323"/>
      <c r="D41" s="324"/>
      <c r="E41" s="286"/>
      <c r="F41" s="286"/>
      <c r="G41" s="324"/>
      <c r="H41" s="294"/>
      <c r="I41" s="298"/>
      <c r="J41" s="294"/>
      <c r="K41" s="304"/>
      <c r="L41" s="294"/>
      <c r="M41" s="294"/>
      <c r="N41" s="294"/>
      <c r="O41" s="294"/>
      <c r="P41" s="294"/>
      <c r="Q41" s="194"/>
      <c r="R41" s="294"/>
    </row>
    <row r="42" spans="1:18">
      <c r="B42" s="408" t="s">
        <v>237</v>
      </c>
      <c r="C42" s="325"/>
      <c r="D42" s="326"/>
      <c r="E42" s="287"/>
      <c r="F42" s="287"/>
      <c r="G42" s="326"/>
      <c r="H42" s="294"/>
      <c r="I42" s="298"/>
      <c r="J42" s="294"/>
      <c r="K42" s="304"/>
      <c r="L42" s="294"/>
      <c r="M42" s="294"/>
      <c r="N42" s="294"/>
      <c r="O42" s="294"/>
      <c r="P42" s="294"/>
      <c r="Q42" s="194"/>
      <c r="R42" s="294"/>
    </row>
    <row r="43" spans="1:18">
      <c r="B43" s="154" t="s">
        <v>235</v>
      </c>
      <c r="C43" s="154" t="s">
        <v>1124</v>
      </c>
      <c r="D43" s="154" t="s">
        <v>860</v>
      </c>
      <c r="E43" s="154" t="s">
        <v>861</v>
      </c>
      <c r="F43" s="154" t="s">
        <v>1671</v>
      </c>
      <c r="G43" s="154" t="s">
        <v>862</v>
      </c>
      <c r="I43" s="194"/>
      <c r="J43" s="294"/>
      <c r="K43" s="294"/>
      <c r="L43" s="294"/>
      <c r="M43" s="294"/>
      <c r="N43" s="294"/>
      <c r="O43" s="294"/>
      <c r="P43" s="294"/>
      <c r="Q43" s="294"/>
      <c r="R43" s="294"/>
    </row>
    <row r="44" spans="1:18">
      <c r="A44" s="153">
        <v>17</v>
      </c>
      <c r="B44" s="449" t="s">
        <v>497</v>
      </c>
      <c r="C44" s="300" t="s">
        <v>866</v>
      </c>
      <c r="D44" s="327" t="s">
        <v>1426</v>
      </c>
      <c r="E44" s="411" t="s">
        <v>1427</v>
      </c>
      <c r="F44" s="301" t="s">
        <v>1428</v>
      </c>
      <c r="G44" s="328" t="s">
        <v>1429</v>
      </c>
      <c r="H44" s="294"/>
      <c r="I44" s="302"/>
      <c r="J44" s="294"/>
      <c r="K44" s="312"/>
      <c r="L44" s="304"/>
      <c r="M44" s="194"/>
      <c r="N44" s="194"/>
      <c r="O44" s="1726"/>
      <c r="P44" s="294"/>
      <c r="Q44" s="302"/>
      <c r="R44" s="294"/>
    </row>
    <row r="45" spans="1:18">
      <c r="A45" s="153">
        <v>18</v>
      </c>
      <c r="B45" s="450" t="s">
        <v>497</v>
      </c>
      <c r="C45" s="315" t="s">
        <v>866</v>
      </c>
      <c r="D45" s="329" t="s">
        <v>1430</v>
      </c>
      <c r="E45" s="412" t="s">
        <v>1427</v>
      </c>
      <c r="F45" s="316" t="s">
        <v>1676</v>
      </c>
      <c r="G45" s="330" t="s">
        <v>968</v>
      </c>
      <c r="H45" s="294"/>
      <c r="I45" s="302"/>
      <c r="J45" s="294"/>
      <c r="K45" s="194"/>
      <c r="L45" s="304"/>
      <c r="M45" s="294"/>
      <c r="N45" s="294"/>
      <c r="O45" s="1726"/>
      <c r="P45" s="294"/>
      <c r="Q45" s="302"/>
      <c r="R45" s="294"/>
    </row>
    <row r="46" spans="1:18">
      <c r="A46" s="153">
        <v>19</v>
      </c>
      <c r="B46" s="450" t="s">
        <v>497</v>
      </c>
      <c r="C46" s="315" t="s">
        <v>866</v>
      </c>
      <c r="D46" s="329" t="s">
        <v>969</v>
      </c>
      <c r="E46" s="412" t="s">
        <v>1427</v>
      </c>
      <c r="F46" s="316" t="s">
        <v>1428</v>
      </c>
      <c r="G46" s="316" t="s">
        <v>968</v>
      </c>
      <c r="H46" s="294"/>
      <c r="J46" s="294"/>
      <c r="K46" s="194"/>
      <c r="L46" s="304"/>
      <c r="M46" s="294"/>
      <c r="N46" s="294"/>
      <c r="O46" s="1726"/>
      <c r="P46" s="294"/>
      <c r="Q46" s="302"/>
      <c r="R46" s="294"/>
    </row>
    <row r="47" spans="1:18">
      <c r="A47" s="153">
        <v>20</v>
      </c>
      <c r="B47" s="450" t="s">
        <v>497</v>
      </c>
      <c r="C47" s="315" t="s">
        <v>866</v>
      </c>
      <c r="D47" s="329" t="s">
        <v>970</v>
      </c>
      <c r="E47" s="412" t="s">
        <v>1427</v>
      </c>
      <c r="F47" s="316" t="s">
        <v>1428</v>
      </c>
      <c r="G47" s="330" t="s">
        <v>971</v>
      </c>
      <c r="H47" s="294"/>
      <c r="I47" s="302"/>
      <c r="J47" s="294"/>
      <c r="K47" s="194"/>
      <c r="L47" s="304"/>
      <c r="M47" s="294"/>
      <c r="N47" s="294"/>
      <c r="O47" s="1726"/>
      <c r="P47" s="294"/>
      <c r="Q47" s="302"/>
      <c r="R47" s="294"/>
    </row>
    <row r="48" spans="1:18">
      <c r="A48" s="153">
        <v>21</v>
      </c>
      <c r="B48" s="450" t="s">
        <v>497</v>
      </c>
      <c r="C48" s="315" t="s">
        <v>866</v>
      </c>
      <c r="D48" s="329" t="s">
        <v>1430</v>
      </c>
      <c r="E48" s="412" t="s">
        <v>1427</v>
      </c>
      <c r="F48" s="316" t="s">
        <v>1428</v>
      </c>
      <c r="G48" s="330" t="s">
        <v>746</v>
      </c>
      <c r="H48" s="294"/>
      <c r="I48" s="302"/>
      <c r="J48" s="294"/>
      <c r="K48" s="294"/>
      <c r="L48" s="304"/>
      <c r="M48" s="294"/>
      <c r="N48" s="294"/>
      <c r="O48" s="294"/>
      <c r="P48" s="294"/>
      <c r="Q48" s="302"/>
      <c r="R48" s="294"/>
    </row>
    <row r="49" spans="1:18">
      <c r="A49" s="153">
        <v>22</v>
      </c>
      <c r="B49" s="450" t="s">
        <v>497</v>
      </c>
      <c r="C49" s="315" t="s">
        <v>866</v>
      </c>
      <c r="D49" s="329" t="s">
        <v>972</v>
      </c>
      <c r="E49" s="412" t="s">
        <v>661</v>
      </c>
      <c r="F49" s="316" t="s">
        <v>1428</v>
      </c>
      <c r="G49" s="331" t="s">
        <v>973</v>
      </c>
      <c r="H49" s="294"/>
      <c r="I49" s="309"/>
      <c r="J49" s="294"/>
      <c r="K49" s="194"/>
      <c r="L49" s="319"/>
      <c r="M49" s="294"/>
      <c r="N49" s="294"/>
      <c r="O49" s="294"/>
      <c r="P49" s="294"/>
      <c r="Q49" s="302"/>
      <c r="R49" s="294"/>
    </row>
    <row r="50" spans="1:18">
      <c r="A50" s="153">
        <v>23</v>
      </c>
      <c r="B50" s="450" t="s">
        <v>497</v>
      </c>
      <c r="C50" s="315" t="s">
        <v>866</v>
      </c>
      <c r="D50" s="329" t="s">
        <v>2168</v>
      </c>
      <c r="E50" s="412" t="s">
        <v>1427</v>
      </c>
      <c r="F50" s="316" t="s">
        <v>1428</v>
      </c>
      <c r="G50" s="330" t="s">
        <v>2169</v>
      </c>
      <c r="H50" s="294"/>
      <c r="I50" s="302"/>
      <c r="J50" s="294"/>
      <c r="K50" s="294"/>
      <c r="L50" s="294"/>
      <c r="M50" s="294"/>
      <c r="N50" s="294"/>
      <c r="O50" s="294"/>
      <c r="P50" s="294"/>
      <c r="Q50" s="294"/>
      <c r="R50" s="294"/>
    </row>
    <row r="51" spans="1:18">
      <c r="A51" s="153">
        <v>24</v>
      </c>
      <c r="B51" s="450" t="s">
        <v>497</v>
      </c>
      <c r="C51" s="315" t="s">
        <v>866</v>
      </c>
      <c r="D51" s="329" t="s">
        <v>491</v>
      </c>
      <c r="E51" s="412" t="s">
        <v>1427</v>
      </c>
      <c r="F51" s="316" t="s">
        <v>1428</v>
      </c>
      <c r="G51" s="330" t="s">
        <v>2169</v>
      </c>
      <c r="H51" s="294"/>
      <c r="I51" s="302"/>
      <c r="J51" s="294"/>
    </row>
    <row r="52" spans="1:18">
      <c r="A52" s="153">
        <v>25</v>
      </c>
      <c r="B52" s="446" t="s">
        <v>497</v>
      </c>
      <c r="C52" s="300" t="s">
        <v>866</v>
      </c>
      <c r="D52" s="327" t="s">
        <v>592</v>
      </c>
      <c r="E52" s="412" t="s">
        <v>241</v>
      </c>
      <c r="F52" s="91" t="s">
        <v>1676</v>
      </c>
      <c r="G52" s="316" t="s">
        <v>2169</v>
      </c>
      <c r="H52" s="332"/>
      <c r="J52" s="294"/>
    </row>
    <row r="53" spans="1:18">
      <c r="A53" s="153">
        <v>26</v>
      </c>
      <c r="B53" s="445" t="s">
        <v>497</v>
      </c>
      <c r="C53" s="315" t="s">
        <v>866</v>
      </c>
      <c r="D53" s="329" t="s">
        <v>882</v>
      </c>
      <c r="E53" s="412" t="s">
        <v>1427</v>
      </c>
      <c r="F53" s="316" t="s">
        <v>1428</v>
      </c>
      <c r="G53" s="316" t="s">
        <v>883</v>
      </c>
      <c r="H53" s="294"/>
      <c r="I53" s="302"/>
      <c r="J53" s="294"/>
    </row>
    <row r="54" spans="1:18">
      <c r="A54" s="153">
        <v>27</v>
      </c>
      <c r="B54" s="445" t="s">
        <v>497</v>
      </c>
      <c r="C54" s="315" t="s">
        <v>866</v>
      </c>
      <c r="D54" s="329" t="s">
        <v>884</v>
      </c>
      <c r="E54" s="412" t="s">
        <v>1427</v>
      </c>
      <c r="F54" s="316" t="s">
        <v>885</v>
      </c>
      <c r="G54" s="315" t="s">
        <v>886</v>
      </c>
      <c r="H54" s="294"/>
      <c r="I54" s="302"/>
      <c r="J54" s="294"/>
    </row>
    <row r="55" spans="1:18">
      <c r="A55" s="153">
        <v>28</v>
      </c>
      <c r="B55" s="445" t="s">
        <v>497</v>
      </c>
      <c r="C55" s="315" t="s">
        <v>887</v>
      </c>
      <c r="D55" s="329" t="s">
        <v>678</v>
      </c>
      <c r="E55" s="412" t="s">
        <v>1427</v>
      </c>
      <c r="F55" s="316" t="s">
        <v>1428</v>
      </c>
      <c r="G55" s="316" t="s">
        <v>865</v>
      </c>
      <c r="H55" s="294"/>
      <c r="I55" s="302"/>
      <c r="J55" s="294"/>
    </row>
    <row r="56" spans="1:18">
      <c r="A56" s="153">
        <v>29</v>
      </c>
      <c r="B56" s="445" t="s">
        <v>497</v>
      </c>
      <c r="C56" s="315" t="s">
        <v>887</v>
      </c>
      <c r="D56" s="329" t="s">
        <v>1426</v>
      </c>
      <c r="E56" s="412" t="s">
        <v>1427</v>
      </c>
      <c r="F56" s="316" t="s">
        <v>1428</v>
      </c>
      <c r="G56" s="316" t="s">
        <v>1931</v>
      </c>
      <c r="H56" s="294"/>
      <c r="I56" s="302"/>
      <c r="J56" s="294"/>
    </row>
    <row r="57" spans="1:18">
      <c r="A57" s="153">
        <v>30</v>
      </c>
      <c r="B57" s="445" t="s">
        <v>497</v>
      </c>
      <c r="C57" s="315" t="s">
        <v>887</v>
      </c>
      <c r="D57" s="329" t="s">
        <v>1932</v>
      </c>
      <c r="E57" s="412" t="s">
        <v>1427</v>
      </c>
      <c r="F57" s="316" t="s">
        <v>1428</v>
      </c>
      <c r="G57" s="316" t="s">
        <v>747</v>
      </c>
      <c r="H57" s="294"/>
      <c r="I57" s="302"/>
      <c r="J57" s="294"/>
    </row>
    <row r="58" spans="1:18">
      <c r="A58" s="153">
        <v>31</v>
      </c>
      <c r="B58" s="445" t="s">
        <v>497</v>
      </c>
      <c r="C58" s="315" t="s">
        <v>887</v>
      </c>
      <c r="D58" s="329" t="s">
        <v>1933</v>
      </c>
      <c r="E58" s="412" t="s">
        <v>1427</v>
      </c>
      <c r="F58" s="316" t="s">
        <v>1428</v>
      </c>
      <c r="G58" s="316" t="s">
        <v>1934</v>
      </c>
      <c r="I58" s="302"/>
      <c r="J58" s="294"/>
    </row>
    <row r="59" spans="1:18">
      <c r="A59" s="153">
        <v>32</v>
      </c>
      <c r="B59" s="356" t="s">
        <v>497</v>
      </c>
      <c r="C59" s="333" t="s">
        <v>887</v>
      </c>
      <c r="D59" s="334" t="s">
        <v>882</v>
      </c>
      <c r="E59" s="684" t="s">
        <v>1427</v>
      </c>
      <c r="F59" s="335" t="s">
        <v>1428</v>
      </c>
      <c r="G59" s="335" t="s">
        <v>1935</v>
      </c>
      <c r="H59" s="294"/>
      <c r="I59" s="302"/>
      <c r="J59" s="294"/>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2"/>
  <sheetViews>
    <sheetView zoomScaleNormal="100" workbookViewId="0">
      <selection activeCell="Z24" sqref="Z24"/>
    </sheetView>
  </sheetViews>
  <sheetFormatPr defaultColWidth="22.5" defaultRowHeight="13.5"/>
  <cols>
    <col min="1" max="1" width="4.5" style="153" bestFit="1" customWidth="1"/>
    <col min="2" max="2" width="11.25" style="153" customWidth="1"/>
    <col min="3" max="3" width="19.625" style="153" customWidth="1"/>
    <col min="4" max="4" width="29.375" style="153" customWidth="1"/>
    <col min="5" max="5" width="6.375" style="153" customWidth="1"/>
    <col min="6" max="6" width="7.5" style="153" customWidth="1"/>
    <col min="7" max="7" width="11.125" style="293"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18">
      <c r="B1" s="154" t="s">
        <v>235</v>
      </c>
      <c r="C1" s="154" t="s">
        <v>1124</v>
      </c>
      <c r="D1" s="154" t="s">
        <v>860</v>
      </c>
      <c r="E1" s="154" t="s">
        <v>861</v>
      </c>
      <c r="F1" s="154" t="s">
        <v>1671</v>
      </c>
      <c r="G1" s="154" t="s">
        <v>862</v>
      </c>
      <c r="I1" s="194"/>
      <c r="J1" s="294"/>
      <c r="K1" s="294"/>
      <c r="L1" s="294"/>
      <c r="M1" s="294"/>
      <c r="N1" s="294"/>
      <c r="O1" s="294"/>
      <c r="P1" s="294"/>
      <c r="Q1" s="294"/>
      <c r="R1" s="294"/>
    </row>
    <row r="2" spans="1:18">
      <c r="A2" s="153">
        <v>33</v>
      </c>
      <c r="B2" s="445" t="s">
        <v>497</v>
      </c>
      <c r="C2" s="315" t="s">
        <v>887</v>
      </c>
      <c r="D2" s="329" t="s">
        <v>1936</v>
      </c>
      <c r="E2" s="316" t="s">
        <v>1427</v>
      </c>
      <c r="F2" s="316" t="s">
        <v>1428</v>
      </c>
      <c r="G2" s="316" t="s">
        <v>1937</v>
      </c>
      <c r="H2" s="294"/>
      <c r="I2" s="302"/>
      <c r="J2" s="294"/>
    </row>
    <row r="3" spans="1:18">
      <c r="A3" s="153">
        <v>34</v>
      </c>
      <c r="B3" s="445" t="s">
        <v>497</v>
      </c>
      <c r="C3" s="315" t="s">
        <v>887</v>
      </c>
      <c r="D3" s="329" t="s">
        <v>1426</v>
      </c>
      <c r="E3" s="316" t="s">
        <v>1427</v>
      </c>
      <c r="F3" s="316" t="s">
        <v>1428</v>
      </c>
      <c r="G3" s="316" t="s">
        <v>1938</v>
      </c>
      <c r="H3" s="294"/>
      <c r="I3" s="302"/>
      <c r="J3" s="294"/>
    </row>
    <row r="4" spans="1:18">
      <c r="A4" s="153">
        <v>35</v>
      </c>
      <c r="B4" s="445" t="s">
        <v>497</v>
      </c>
      <c r="C4" s="315" t="s">
        <v>866</v>
      </c>
      <c r="D4" s="329" t="s">
        <v>648</v>
      </c>
      <c r="E4" s="316" t="s">
        <v>1427</v>
      </c>
      <c r="F4" s="316" t="s">
        <v>1676</v>
      </c>
      <c r="G4" s="316" t="s">
        <v>649</v>
      </c>
      <c r="H4" s="294"/>
      <c r="I4" s="302"/>
      <c r="J4" s="294"/>
    </row>
    <row r="5" spans="1:18">
      <c r="A5" s="153">
        <v>36</v>
      </c>
      <c r="B5" s="445" t="s">
        <v>497</v>
      </c>
      <c r="C5" s="315" t="s">
        <v>866</v>
      </c>
      <c r="D5" s="329" t="s">
        <v>650</v>
      </c>
      <c r="E5" s="316" t="s">
        <v>1427</v>
      </c>
      <c r="F5" s="316" t="s">
        <v>1428</v>
      </c>
      <c r="G5" s="316" t="s">
        <v>651</v>
      </c>
      <c r="H5" s="294"/>
      <c r="I5" s="302"/>
      <c r="J5" s="294"/>
    </row>
    <row r="6" spans="1:18">
      <c r="A6" s="153">
        <v>37</v>
      </c>
      <c r="B6" s="356" t="s">
        <v>497</v>
      </c>
      <c r="C6" s="333" t="s">
        <v>866</v>
      </c>
      <c r="D6" s="334" t="s">
        <v>652</v>
      </c>
      <c r="E6" s="335" t="s">
        <v>1427</v>
      </c>
      <c r="F6" s="335" t="s">
        <v>1676</v>
      </c>
      <c r="G6" s="335" t="s">
        <v>859</v>
      </c>
      <c r="I6" s="302"/>
      <c r="J6" s="294"/>
    </row>
    <row r="7" spans="1:18">
      <c r="B7" s="309"/>
      <c r="C7" s="309"/>
      <c r="D7" s="304"/>
      <c r="E7" s="302"/>
      <c r="F7" s="302"/>
      <c r="G7" s="302"/>
      <c r="I7" s="302"/>
      <c r="J7" s="294"/>
    </row>
    <row r="8" spans="1:18">
      <c r="B8" s="153" t="s">
        <v>653</v>
      </c>
      <c r="G8" s="153"/>
      <c r="Q8" s="310"/>
    </row>
    <row r="9" spans="1:18">
      <c r="B9" s="154" t="s">
        <v>235</v>
      </c>
      <c r="C9" s="154" t="s">
        <v>1124</v>
      </c>
      <c r="D9" s="154" t="s">
        <v>860</v>
      </c>
      <c r="E9" s="154" t="s">
        <v>861</v>
      </c>
      <c r="F9" s="154" t="s">
        <v>1671</v>
      </c>
      <c r="G9" s="154" t="s">
        <v>862</v>
      </c>
      <c r="I9" s="194"/>
      <c r="J9" s="294"/>
      <c r="K9" s="294"/>
      <c r="L9" s="294"/>
      <c r="M9" s="294"/>
      <c r="N9" s="294"/>
      <c r="O9" s="294"/>
      <c r="P9" s="294"/>
      <c r="Q9" s="294"/>
      <c r="R9" s="294"/>
    </row>
    <row r="10" spans="1:18">
      <c r="A10" s="311">
        <v>38</v>
      </c>
      <c r="B10" s="448" t="s">
        <v>497</v>
      </c>
      <c r="C10" s="336" t="s">
        <v>654</v>
      </c>
      <c r="D10" s="320" t="s">
        <v>655</v>
      </c>
      <c r="E10" s="337" t="s">
        <v>681</v>
      </c>
      <c r="F10" s="337" t="s">
        <v>2107</v>
      </c>
      <c r="G10" s="338" t="s">
        <v>2108</v>
      </c>
      <c r="I10" s="294"/>
      <c r="J10" s="294"/>
      <c r="K10" s="294"/>
      <c r="L10" s="294"/>
      <c r="M10" s="294"/>
      <c r="N10" s="294"/>
      <c r="O10" s="294"/>
      <c r="P10" s="294"/>
      <c r="Q10" s="302"/>
    </row>
    <row r="11" spans="1:18">
      <c r="B11" s="446"/>
      <c r="C11" s="303"/>
      <c r="D11" s="300" t="s">
        <v>2383</v>
      </c>
      <c r="E11" s="301"/>
      <c r="F11" s="301"/>
      <c r="G11" s="339"/>
      <c r="I11" s="311"/>
      <c r="J11" s="296"/>
      <c r="K11" s="312"/>
      <c r="L11" s="304"/>
      <c r="M11" s="194"/>
      <c r="N11" s="194"/>
      <c r="O11" s="294"/>
      <c r="P11" s="294"/>
      <c r="Q11" s="302"/>
    </row>
    <row r="12" spans="1:18">
      <c r="B12" s="446"/>
      <c r="C12" s="303"/>
      <c r="D12" s="300" t="s">
        <v>840</v>
      </c>
      <c r="E12" s="301"/>
      <c r="F12" s="301"/>
      <c r="G12" s="301"/>
      <c r="I12" s="294"/>
      <c r="J12" s="296"/>
      <c r="K12" s="312"/>
      <c r="L12" s="309"/>
      <c r="M12" s="194"/>
      <c r="N12" s="194"/>
      <c r="O12" s="294"/>
      <c r="P12" s="294"/>
      <c r="Q12" s="194"/>
    </row>
    <row r="13" spans="1:18">
      <c r="B13" s="446"/>
      <c r="C13" s="303"/>
      <c r="D13" s="300" t="s">
        <v>841</v>
      </c>
      <c r="E13" s="301"/>
      <c r="F13" s="301"/>
      <c r="G13" s="301"/>
      <c r="I13" s="294"/>
      <c r="J13" s="296"/>
      <c r="K13" s="312"/>
      <c r="L13" s="309"/>
      <c r="M13" s="194"/>
      <c r="N13" s="194"/>
      <c r="O13" s="294"/>
      <c r="P13" s="294"/>
      <c r="Q13" s="194"/>
    </row>
    <row r="14" spans="1:18">
      <c r="B14" s="446"/>
      <c r="C14" s="303"/>
      <c r="D14" s="300" t="s">
        <v>2416</v>
      </c>
      <c r="E14" s="301"/>
      <c r="F14" s="301"/>
      <c r="G14" s="301"/>
      <c r="I14" s="294"/>
      <c r="J14" s="296"/>
      <c r="K14" s="312"/>
      <c r="L14" s="309"/>
      <c r="M14" s="194"/>
      <c r="N14" s="194"/>
      <c r="O14" s="294"/>
      <c r="P14" s="294"/>
      <c r="Q14" s="194"/>
    </row>
    <row r="15" spans="1:18">
      <c r="B15" s="446"/>
      <c r="C15" s="303"/>
      <c r="D15" s="300" t="s">
        <v>2417</v>
      </c>
      <c r="E15" s="301"/>
      <c r="F15" s="301"/>
      <c r="G15" s="301"/>
      <c r="I15" s="294"/>
      <c r="J15" s="296"/>
      <c r="K15" s="312"/>
      <c r="L15" s="309"/>
      <c r="M15" s="194"/>
      <c r="N15" s="194"/>
      <c r="O15" s="294"/>
      <c r="P15" s="294"/>
      <c r="Q15" s="194"/>
    </row>
    <row r="16" spans="1:18">
      <c r="B16" s="446"/>
      <c r="C16" s="303"/>
      <c r="D16" s="300" t="s">
        <v>842</v>
      </c>
      <c r="E16" s="301"/>
      <c r="F16" s="301"/>
      <c r="G16" s="301"/>
      <c r="I16" s="294"/>
      <c r="J16" s="296"/>
      <c r="K16" s="312"/>
      <c r="L16" s="309"/>
      <c r="M16" s="194"/>
      <c r="N16" s="194"/>
      <c r="O16" s="294"/>
      <c r="P16" s="294"/>
      <c r="Q16" s="194"/>
    </row>
    <row r="17" spans="1:17">
      <c r="B17" s="446"/>
      <c r="C17" s="303"/>
      <c r="D17" s="300" t="s">
        <v>843</v>
      </c>
      <c r="E17" s="301"/>
      <c r="F17" s="301"/>
      <c r="G17" s="301"/>
      <c r="I17" s="294"/>
      <c r="J17" s="296"/>
      <c r="K17" s="312"/>
      <c r="L17" s="309"/>
      <c r="M17" s="194"/>
      <c r="N17" s="194"/>
      <c r="O17" s="294"/>
      <c r="P17" s="294"/>
      <c r="Q17" s="194"/>
    </row>
    <row r="18" spans="1:17">
      <c r="A18" s="153">
        <v>39</v>
      </c>
      <c r="B18" s="445" t="s">
        <v>1660</v>
      </c>
      <c r="C18" s="340" t="s">
        <v>982</v>
      </c>
      <c r="D18" s="305" t="s">
        <v>844</v>
      </c>
      <c r="E18" s="306" t="s">
        <v>2106</v>
      </c>
      <c r="F18" s="306" t="s">
        <v>1676</v>
      </c>
      <c r="G18" s="341" t="s">
        <v>749</v>
      </c>
      <c r="I18" s="294"/>
      <c r="J18" s="296"/>
      <c r="K18" s="312"/>
      <c r="L18" s="309"/>
      <c r="M18" s="194"/>
      <c r="N18" s="194"/>
      <c r="O18" s="294"/>
      <c r="P18" s="294"/>
      <c r="Q18" s="194"/>
    </row>
    <row r="19" spans="1:17">
      <c r="A19" s="153">
        <v>40</v>
      </c>
      <c r="B19" s="444" t="s">
        <v>1660</v>
      </c>
      <c r="C19" s="340" t="s">
        <v>982</v>
      </c>
      <c r="D19" s="305" t="s">
        <v>645</v>
      </c>
      <c r="E19" s="306" t="s">
        <v>2106</v>
      </c>
      <c r="F19" s="306" t="s">
        <v>1563</v>
      </c>
      <c r="G19" s="306" t="s">
        <v>749</v>
      </c>
      <c r="I19" s="294"/>
      <c r="J19" s="296"/>
      <c r="K19" s="312"/>
      <c r="L19" s="304"/>
      <c r="M19" s="194"/>
      <c r="N19" s="194"/>
      <c r="O19" s="294"/>
      <c r="P19" s="294"/>
      <c r="Q19" s="309"/>
    </row>
    <row r="20" spans="1:17">
      <c r="A20" s="153">
        <v>41</v>
      </c>
      <c r="B20" s="445" t="s">
        <v>1660</v>
      </c>
      <c r="C20" s="340" t="s">
        <v>750</v>
      </c>
      <c r="D20" s="329" t="s">
        <v>751</v>
      </c>
      <c r="E20" s="316" t="s">
        <v>752</v>
      </c>
      <c r="F20" s="316" t="s">
        <v>1563</v>
      </c>
      <c r="G20" s="316" t="s">
        <v>749</v>
      </c>
      <c r="H20" s="294"/>
      <c r="J20" s="296"/>
      <c r="K20" s="312"/>
      <c r="L20" s="304"/>
      <c r="M20" s="194"/>
      <c r="N20" s="194"/>
      <c r="O20" s="294"/>
      <c r="P20" s="294"/>
      <c r="Q20" s="309"/>
    </row>
    <row r="21" spans="1:17">
      <c r="A21" s="153">
        <v>42</v>
      </c>
      <c r="B21" s="445" t="s">
        <v>1660</v>
      </c>
      <c r="C21" s="340" t="s">
        <v>750</v>
      </c>
      <c r="D21" s="315" t="s">
        <v>753</v>
      </c>
      <c r="E21" s="316" t="s">
        <v>752</v>
      </c>
      <c r="F21" s="316" t="s">
        <v>1563</v>
      </c>
      <c r="G21" s="316" t="s">
        <v>749</v>
      </c>
      <c r="I21" s="294"/>
      <c r="J21" s="296"/>
      <c r="K21" s="312"/>
      <c r="L21" s="304"/>
      <c r="M21" s="194"/>
      <c r="N21" s="194"/>
      <c r="O21" s="294"/>
      <c r="P21" s="294"/>
      <c r="Q21" s="302"/>
    </row>
    <row r="22" spans="1:17">
      <c r="A22" s="153">
        <v>43</v>
      </c>
      <c r="B22" s="445" t="s">
        <v>1660</v>
      </c>
      <c r="C22" s="340" t="s">
        <v>750</v>
      </c>
      <c r="D22" s="315" t="s">
        <v>754</v>
      </c>
      <c r="E22" s="316" t="s">
        <v>752</v>
      </c>
      <c r="F22" s="316" t="s">
        <v>1563</v>
      </c>
      <c r="G22" s="316" t="s">
        <v>2138</v>
      </c>
      <c r="H22" s="294"/>
      <c r="J22" s="296"/>
      <c r="K22" s="312"/>
      <c r="L22" s="304"/>
      <c r="M22" s="194"/>
      <c r="N22" s="194"/>
      <c r="O22" s="294"/>
      <c r="P22" s="294"/>
      <c r="Q22" s="302"/>
    </row>
    <row r="23" spans="1:17">
      <c r="A23" s="153">
        <v>44</v>
      </c>
      <c r="B23" s="445" t="s">
        <v>1660</v>
      </c>
      <c r="C23" s="340" t="s">
        <v>750</v>
      </c>
      <c r="D23" s="315" t="s">
        <v>646</v>
      </c>
      <c r="E23" s="316" t="s">
        <v>2139</v>
      </c>
      <c r="F23" s="316" t="s">
        <v>1676</v>
      </c>
      <c r="G23" s="316" t="s">
        <v>2138</v>
      </c>
      <c r="I23" s="294"/>
      <c r="J23" s="296"/>
      <c r="K23" s="312"/>
      <c r="L23" s="304"/>
      <c r="M23" s="194"/>
      <c r="N23" s="194"/>
      <c r="O23" s="294"/>
      <c r="P23" s="294"/>
      <c r="Q23" s="302"/>
    </row>
    <row r="24" spans="1:17">
      <c r="A24" s="153">
        <v>45</v>
      </c>
      <c r="B24" s="445" t="s">
        <v>1660</v>
      </c>
      <c r="C24" s="340" t="s">
        <v>750</v>
      </c>
      <c r="D24" s="342" t="s">
        <v>2140</v>
      </c>
      <c r="E24" s="343" t="s">
        <v>2139</v>
      </c>
      <c r="F24" s="343" t="s">
        <v>1676</v>
      </c>
      <c r="G24" s="343" t="s">
        <v>2138</v>
      </c>
      <c r="I24" s="294"/>
      <c r="J24" s="296"/>
      <c r="K24" s="312"/>
      <c r="L24" s="304"/>
      <c r="M24" s="194"/>
      <c r="N24" s="194"/>
      <c r="O24" s="294"/>
      <c r="P24" s="294"/>
      <c r="Q24" s="302"/>
    </row>
    <row r="25" spans="1:17">
      <c r="A25" s="153">
        <v>46</v>
      </c>
      <c r="B25" s="356" t="s">
        <v>1660</v>
      </c>
      <c r="C25" s="333" t="s">
        <v>673</v>
      </c>
      <c r="D25" s="333" t="s">
        <v>812</v>
      </c>
      <c r="E25" s="335" t="s">
        <v>858</v>
      </c>
      <c r="F25" s="335" t="s">
        <v>1676</v>
      </c>
      <c r="G25" s="335" t="s">
        <v>813</v>
      </c>
      <c r="I25" s="294"/>
      <c r="J25" s="296"/>
      <c r="K25" s="312"/>
      <c r="L25" s="319"/>
      <c r="M25" s="299"/>
      <c r="N25" s="299"/>
      <c r="O25" s="294"/>
      <c r="P25" s="294"/>
      <c r="Q25" s="298"/>
    </row>
    <row r="26" spans="1:17">
      <c r="B26" s="180"/>
      <c r="G26" s="153"/>
      <c r="I26" s="294"/>
      <c r="J26" s="294"/>
      <c r="K26" s="296"/>
      <c r="L26" s="304"/>
      <c r="M26" s="194"/>
      <c r="N26" s="194"/>
      <c r="O26" s="294"/>
      <c r="P26" s="294"/>
      <c r="Q26" s="302"/>
    </row>
    <row r="27" spans="1:17">
      <c r="B27" s="153" t="s">
        <v>609</v>
      </c>
      <c r="C27" s="344"/>
      <c r="I27" s="194"/>
      <c r="J27" s="294"/>
      <c r="K27" s="294"/>
      <c r="L27" s="294"/>
      <c r="M27" s="294"/>
      <c r="N27" s="294"/>
      <c r="O27" s="294"/>
      <c r="P27" s="294"/>
      <c r="Q27" s="294"/>
    </row>
    <row r="28" spans="1:17">
      <c r="B28" s="154" t="s">
        <v>1406</v>
      </c>
      <c r="C28" s="154" t="s">
        <v>1124</v>
      </c>
      <c r="D28" s="154" t="s">
        <v>860</v>
      </c>
      <c r="E28" s="154" t="s">
        <v>365</v>
      </c>
      <c r="F28" s="154" t="s">
        <v>1671</v>
      </c>
      <c r="G28" s="154" t="s">
        <v>862</v>
      </c>
      <c r="H28" s="294"/>
      <c r="I28" s="298"/>
      <c r="J28" s="294"/>
      <c r="K28" s="304"/>
      <c r="L28" s="294"/>
      <c r="M28" s="294"/>
      <c r="N28" s="294"/>
      <c r="O28" s="294"/>
      <c r="P28" s="294"/>
      <c r="Q28" s="194"/>
    </row>
    <row r="29" spans="1:17">
      <c r="A29" s="153">
        <v>47</v>
      </c>
      <c r="B29" s="882" t="s">
        <v>610</v>
      </c>
      <c r="C29" s="367">
        <v>15323</v>
      </c>
      <c r="D29" s="887" t="s">
        <v>611</v>
      </c>
      <c r="E29" s="337" t="s">
        <v>612</v>
      </c>
      <c r="F29" s="337" t="s">
        <v>613</v>
      </c>
      <c r="G29" s="345" t="s">
        <v>614</v>
      </c>
      <c r="H29" s="294"/>
      <c r="I29" s="302"/>
      <c r="J29" s="294"/>
      <c r="K29" s="312"/>
      <c r="L29" s="304"/>
      <c r="M29" s="194"/>
      <c r="N29" s="194"/>
      <c r="O29" s="1726"/>
      <c r="P29" s="294"/>
      <c r="Q29" s="302"/>
    </row>
    <row r="30" spans="1:17">
      <c r="B30" s="880"/>
      <c r="C30" s="313" t="s">
        <v>2420</v>
      </c>
      <c r="D30" s="881"/>
      <c r="E30" s="301"/>
      <c r="F30" s="301"/>
      <c r="G30" s="313"/>
      <c r="H30" s="294"/>
      <c r="I30" s="302"/>
      <c r="J30" s="294"/>
      <c r="K30" s="312"/>
      <c r="L30" s="304"/>
      <c r="M30" s="194"/>
      <c r="N30" s="194"/>
      <c r="O30" s="1726"/>
      <c r="P30" s="294"/>
      <c r="Q30" s="302"/>
    </row>
    <row r="31" spans="1:17">
      <c r="B31" s="883"/>
      <c r="C31" s="301" t="s">
        <v>615</v>
      </c>
      <c r="D31" s="884" t="s">
        <v>2109</v>
      </c>
      <c r="E31" s="301"/>
      <c r="F31" s="301"/>
      <c r="G31" s="313" t="s">
        <v>2110</v>
      </c>
      <c r="H31" s="294"/>
      <c r="I31" s="302"/>
      <c r="J31" s="294"/>
      <c r="K31" s="194"/>
      <c r="L31" s="304"/>
      <c r="M31" s="294"/>
      <c r="N31" s="294"/>
      <c r="O31" s="1726"/>
      <c r="P31" s="294"/>
      <c r="Q31" s="302"/>
    </row>
    <row r="32" spans="1:17">
      <c r="B32" s="883"/>
      <c r="C32" s="301"/>
      <c r="D32" s="884" t="s">
        <v>2128</v>
      </c>
      <c r="E32" s="301"/>
      <c r="F32" s="301"/>
      <c r="G32" s="313"/>
      <c r="H32" s="294"/>
      <c r="I32" s="302"/>
      <c r="J32" s="294"/>
      <c r="K32" s="194"/>
      <c r="L32" s="304"/>
      <c r="M32" s="294"/>
      <c r="N32" s="294"/>
      <c r="O32" s="1726"/>
      <c r="P32" s="294"/>
      <c r="Q32" s="302"/>
    </row>
    <row r="33" spans="1:17">
      <c r="B33" s="883"/>
      <c r="C33" s="301"/>
      <c r="D33" s="884" t="s">
        <v>1080</v>
      </c>
      <c r="E33" s="301"/>
      <c r="F33" s="301"/>
      <c r="G33" s="313"/>
      <c r="H33" s="294"/>
      <c r="I33" s="302"/>
      <c r="J33" s="294"/>
      <c r="K33" s="294"/>
      <c r="L33" s="304"/>
      <c r="M33" s="294"/>
      <c r="N33" s="294"/>
      <c r="O33" s="294"/>
      <c r="P33" s="294"/>
      <c r="Q33" s="302"/>
    </row>
    <row r="34" spans="1:17">
      <c r="A34" s="153">
        <v>48</v>
      </c>
      <c r="B34" s="570" t="s">
        <v>1081</v>
      </c>
      <c r="C34" s="306" t="s">
        <v>525</v>
      </c>
      <c r="D34" s="885" t="s">
        <v>1082</v>
      </c>
      <c r="E34" s="742" t="s">
        <v>1856</v>
      </c>
      <c r="F34" s="306" t="s">
        <v>1857</v>
      </c>
      <c r="G34" s="573" t="s">
        <v>389</v>
      </c>
      <c r="H34" s="294"/>
      <c r="I34" s="309"/>
      <c r="J34" s="294"/>
      <c r="K34" s="194"/>
      <c r="L34" s="319"/>
      <c r="M34" s="294"/>
      <c r="N34" s="294"/>
      <c r="O34" s="294"/>
      <c r="P34" s="294"/>
      <c r="Q34" s="302"/>
    </row>
    <row r="35" spans="1:17">
      <c r="B35" s="571"/>
      <c r="C35" s="318" t="s">
        <v>1327</v>
      </c>
      <c r="D35" s="886"/>
      <c r="E35" s="574"/>
      <c r="F35" s="318"/>
      <c r="G35" s="572"/>
      <c r="H35" s="294"/>
      <c r="I35" s="309"/>
      <c r="J35" s="294"/>
      <c r="K35" s="194"/>
      <c r="L35" s="319"/>
      <c r="M35" s="294"/>
      <c r="N35" s="294"/>
      <c r="O35" s="294"/>
      <c r="P35" s="294"/>
      <c r="Q35" s="302"/>
    </row>
    <row r="36" spans="1:17">
      <c r="B36" s="302"/>
      <c r="C36" s="302"/>
      <c r="D36" s="347"/>
      <c r="E36" s="302"/>
      <c r="F36" s="302"/>
      <c r="G36" s="302"/>
      <c r="H36" s="294"/>
      <c r="I36" s="309"/>
      <c r="J36" s="294"/>
      <c r="K36" s="194"/>
      <c r="L36" s="319"/>
      <c r="M36" s="294"/>
      <c r="N36" s="294"/>
      <c r="O36" s="294"/>
      <c r="P36" s="294"/>
      <c r="Q36" s="302"/>
    </row>
    <row r="37" spans="1:17">
      <c r="B37" s="280" t="s">
        <v>390</v>
      </c>
      <c r="G37" s="153"/>
      <c r="H37" s="294"/>
      <c r="I37" s="302"/>
      <c r="J37" s="294"/>
    </row>
    <row r="38" spans="1:17">
      <c r="B38" s="443" t="s">
        <v>391</v>
      </c>
      <c r="C38" s="154" t="s">
        <v>1124</v>
      </c>
      <c r="D38" s="516" t="s">
        <v>748</v>
      </c>
      <c r="E38" s="517"/>
      <c r="F38" s="518"/>
      <c r="G38" s="295" t="s">
        <v>508</v>
      </c>
      <c r="J38" s="294"/>
    </row>
    <row r="39" spans="1:17">
      <c r="A39" s="153">
        <v>49</v>
      </c>
      <c r="B39" s="348" t="s">
        <v>392</v>
      </c>
      <c r="C39" s="519">
        <v>35195</v>
      </c>
      <c r="D39" s="1729" t="s">
        <v>845</v>
      </c>
      <c r="E39" s="1730"/>
      <c r="F39" s="1731"/>
      <c r="G39" s="155" t="s">
        <v>393</v>
      </c>
      <c r="H39" s="194"/>
      <c r="J39" s="294"/>
    </row>
    <row r="40" spans="1:17">
      <c r="B40" s="294"/>
      <c r="C40" s="304"/>
      <c r="D40" s="294"/>
      <c r="E40" s="349"/>
      <c r="F40" s="294"/>
      <c r="G40" s="294"/>
      <c r="H40" s="194"/>
      <c r="J40" s="294"/>
    </row>
    <row r="41" spans="1:17">
      <c r="B41" s="294" t="s">
        <v>394</v>
      </c>
      <c r="C41" s="304"/>
      <c r="D41" s="294"/>
      <c r="E41" s="349"/>
      <c r="F41" s="294"/>
      <c r="G41" s="294"/>
      <c r="H41" s="194"/>
      <c r="J41" s="294"/>
    </row>
    <row r="42" spans="1:17">
      <c r="B42" s="154" t="s">
        <v>1406</v>
      </c>
      <c r="C42" s="154" t="s">
        <v>1124</v>
      </c>
      <c r="D42" s="154" t="s">
        <v>860</v>
      </c>
      <c r="E42" s="1354" t="s">
        <v>509</v>
      </c>
      <c r="F42" s="1356"/>
      <c r="G42" s="154" t="s">
        <v>1982</v>
      </c>
      <c r="H42" s="194"/>
      <c r="J42" s="294"/>
    </row>
    <row r="43" spans="1:17">
      <c r="A43" s="153">
        <v>50</v>
      </c>
      <c r="B43" s="520" t="s">
        <v>1983</v>
      </c>
      <c r="C43" s="519">
        <v>38404</v>
      </c>
      <c r="D43" s="155" t="s">
        <v>1984</v>
      </c>
      <c r="E43" s="1727" t="s">
        <v>510</v>
      </c>
      <c r="F43" s="1728"/>
      <c r="G43" s="521" t="s">
        <v>511</v>
      </c>
      <c r="H43" s="194"/>
      <c r="J43" s="294"/>
    </row>
    <row r="44" spans="1:17">
      <c r="B44" s="663"/>
      <c r="C44" s="664"/>
      <c r="D44" s="294"/>
      <c r="E44" s="665"/>
      <c r="F44" s="666"/>
      <c r="G44" s="667"/>
      <c r="H44" s="194"/>
      <c r="J44" s="294"/>
    </row>
    <row r="45" spans="1:17">
      <c r="B45" s="663" t="s">
        <v>2171</v>
      </c>
      <c r="C45" s="664"/>
      <c r="D45" s="294"/>
      <c r="E45" s="665"/>
      <c r="F45" s="666"/>
      <c r="G45" s="667"/>
      <c r="H45" s="194"/>
      <c r="J45" s="294"/>
    </row>
    <row r="46" spans="1:17">
      <c r="B46" s="154" t="s">
        <v>1406</v>
      </c>
      <c r="C46" s="154" t="s">
        <v>1124</v>
      </c>
      <c r="D46" s="154" t="s">
        <v>860</v>
      </c>
      <c r="E46" s="1354" t="s">
        <v>509</v>
      </c>
      <c r="F46" s="1356"/>
      <c r="G46" s="154" t="s">
        <v>1982</v>
      </c>
      <c r="H46" s="194"/>
      <c r="J46" s="294"/>
    </row>
    <row r="47" spans="1:17">
      <c r="A47" s="153">
        <v>51</v>
      </c>
      <c r="B47" s="190" t="s">
        <v>497</v>
      </c>
      <c r="C47" s="432" t="s">
        <v>2170</v>
      </c>
      <c r="D47" s="335" t="s">
        <v>287</v>
      </c>
      <c r="E47" s="335" t="s">
        <v>288</v>
      </c>
      <c r="F47" s="333" t="s">
        <v>1926</v>
      </c>
      <c r="G47" s="333" t="s">
        <v>1850</v>
      </c>
      <c r="H47" s="194"/>
      <c r="J47" s="294"/>
    </row>
    <row r="48" spans="1:17">
      <c r="B48" s="663"/>
      <c r="C48" s="664"/>
      <c r="D48" s="294"/>
      <c r="E48" s="665"/>
      <c r="F48" s="666"/>
      <c r="G48" s="667"/>
      <c r="H48" s="194"/>
      <c r="J48" s="294"/>
    </row>
    <row r="49" spans="1:10">
      <c r="B49" s="153" t="s">
        <v>656</v>
      </c>
      <c r="D49" s="153" t="s">
        <v>1372</v>
      </c>
      <c r="G49" s="153"/>
      <c r="H49" s="302"/>
      <c r="J49" s="294"/>
    </row>
    <row r="50" spans="1:10">
      <c r="B50" s="154" t="s">
        <v>240</v>
      </c>
      <c r="C50" s="154" t="s">
        <v>1124</v>
      </c>
      <c r="D50" s="154" t="s">
        <v>658</v>
      </c>
      <c r="E50" s="154" t="s">
        <v>1577</v>
      </c>
      <c r="F50" s="154" t="s">
        <v>1578</v>
      </c>
      <c r="G50" s="154" t="s">
        <v>1579</v>
      </c>
      <c r="H50" s="302"/>
      <c r="J50" s="294"/>
    </row>
    <row r="51" spans="1:10">
      <c r="A51" s="153">
        <v>1</v>
      </c>
      <c r="B51" s="337" t="s">
        <v>1661</v>
      </c>
      <c r="C51" s="337" t="s">
        <v>1662</v>
      </c>
      <c r="D51" s="337" t="s">
        <v>829</v>
      </c>
      <c r="E51" s="337" t="s">
        <v>382</v>
      </c>
      <c r="F51" s="320" t="s">
        <v>1563</v>
      </c>
      <c r="G51" s="320" t="s">
        <v>1677</v>
      </c>
      <c r="H51" s="302"/>
      <c r="J51" s="294"/>
    </row>
    <row r="52" spans="1:10">
      <c r="A52" s="153">
        <v>2</v>
      </c>
      <c r="B52" s="306" t="s">
        <v>1661</v>
      </c>
      <c r="C52" s="306" t="s">
        <v>830</v>
      </c>
      <c r="D52" s="306" t="s">
        <v>831</v>
      </c>
      <c r="E52" s="306" t="s">
        <v>382</v>
      </c>
      <c r="F52" s="305" t="s">
        <v>1563</v>
      </c>
      <c r="G52" s="306" t="s">
        <v>832</v>
      </c>
      <c r="H52" s="302"/>
      <c r="J52" s="294"/>
    </row>
    <row r="53" spans="1:10">
      <c r="B53" s="308"/>
      <c r="C53" s="308"/>
      <c r="D53" s="308" t="s">
        <v>846</v>
      </c>
      <c r="E53" s="308"/>
      <c r="F53" s="307"/>
      <c r="G53" s="451"/>
      <c r="H53" s="302"/>
      <c r="J53" s="294"/>
    </row>
    <row r="54" spans="1:10">
      <c r="A54" s="153">
        <v>3</v>
      </c>
      <c r="B54" s="301" t="s">
        <v>1661</v>
      </c>
      <c r="C54" s="301" t="s">
        <v>599</v>
      </c>
      <c r="D54" s="301" t="s">
        <v>600</v>
      </c>
      <c r="E54" s="301" t="s">
        <v>382</v>
      </c>
      <c r="F54" s="300" t="s">
        <v>601</v>
      </c>
      <c r="G54" s="301" t="s">
        <v>2095</v>
      </c>
      <c r="H54" s="302"/>
      <c r="J54" s="294"/>
    </row>
    <row r="55" spans="1:10">
      <c r="A55" s="153">
        <v>4</v>
      </c>
      <c r="B55" s="306" t="s">
        <v>1661</v>
      </c>
      <c r="C55" s="350" t="s">
        <v>2096</v>
      </c>
      <c r="D55" s="306" t="s">
        <v>2097</v>
      </c>
      <c r="E55" s="306" t="s">
        <v>243</v>
      </c>
      <c r="F55" s="305"/>
      <c r="G55" s="306" t="s">
        <v>2099</v>
      </c>
      <c r="H55" s="302"/>
      <c r="J55" s="294"/>
    </row>
    <row r="56" spans="1:10">
      <c r="B56" s="301"/>
      <c r="C56" s="351"/>
      <c r="D56" s="301" t="s">
        <v>384</v>
      </c>
      <c r="E56" s="301"/>
      <c r="F56" s="300" t="s">
        <v>512</v>
      </c>
      <c r="G56" s="301"/>
      <c r="H56" s="302"/>
    </row>
    <row r="57" spans="1:10">
      <c r="B57" s="301"/>
      <c r="C57" s="351"/>
      <c r="D57" s="301" t="s">
        <v>847</v>
      </c>
      <c r="E57" s="301"/>
      <c r="F57" s="300"/>
      <c r="G57" s="301"/>
      <c r="H57" s="302"/>
    </row>
    <row r="58" spans="1:10">
      <c r="B58" s="301"/>
      <c r="C58" s="351"/>
      <c r="D58" s="301" t="s">
        <v>385</v>
      </c>
      <c r="E58" s="301"/>
      <c r="F58" s="300" t="s">
        <v>284</v>
      </c>
      <c r="G58" s="300"/>
      <c r="H58" s="302"/>
    </row>
    <row r="59" spans="1:10">
      <c r="B59" s="301"/>
      <c r="C59" s="351"/>
      <c r="D59" s="301" t="s">
        <v>848</v>
      </c>
      <c r="E59" s="301"/>
      <c r="F59" s="300"/>
      <c r="G59" s="301"/>
      <c r="H59" s="302"/>
    </row>
    <row r="60" spans="1:10">
      <c r="A60" s="153">
        <v>5</v>
      </c>
      <c r="B60" s="337" t="s">
        <v>387</v>
      </c>
      <c r="C60" s="337" t="s">
        <v>388</v>
      </c>
      <c r="D60" s="337" t="s">
        <v>895</v>
      </c>
      <c r="E60" s="337" t="s">
        <v>244</v>
      </c>
      <c r="F60" s="320" t="s">
        <v>2107</v>
      </c>
      <c r="G60" s="320" t="s">
        <v>618</v>
      </c>
      <c r="H60" s="302"/>
    </row>
    <row r="61" spans="1:10">
      <c r="A61" s="153">
        <v>6</v>
      </c>
      <c r="B61" s="335" t="s">
        <v>387</v>
      </c>
      <c r="C61" s="522">
        <v>40142</v>
      </c>
      <c r="D61" s="335" t="s">
        <v>285</v>
      </c>
      <c r="E61" s="335" t="s">
        <v>864</v>
      </c>
      <c r="F61" s="333" t="s">
        <v>1676</v>
      </c>
      <c r="G61" s="333" t="s">
        <v>693</v>
      </c>
      <c r="H61" s="302"/>
    </row>
    <row r="62" spans="1:10">
      <c r="A62" s="153">
        <v>7</v>
      </c>
      <c r="B62" s="352" t="s">
        <v>896</v>
      </c>
      <c r="C62" s="352" t="s">
        <v>830</v>
      </c>
      <c r="D62" s="353" t="s">
        <v>834</v>
      </c>
      <c r="E62" s="352" t="s">
        <v>1427</v>
      </c>
      <c r="F62" s="354" t="s">
        <v>2107</v>
      </c>
      <c r="G62" s="354" t="s">
        <v>897</v>
      </c>
      <c r="H62" s="302"/>
    </row>
    <row r="63" spans="1:10">
      <c r="A63" s="153">
        <v>8</v>
      </c>
      <c r="B63" s="316" t="s">
        <v>896</v>
      </c>
      <c r="C63" s="316" t="s">
        <v>830</v>
      </c>
      <c r="D63" s="355" t="s">
        <v>834</v>
      </c>
      <c r="E63" s="316" t="s">
        <v>1427</v>
      </c>
      <c r="F63" s="315" t="s">
        <v>2107</v>
      </c>
      <c r="G63" s="316" t="s">
        <v>897</v>
      </c>
      <c r="H63" s="302"/>
    </row>
    <row r="64" spans="1:10">
      <c r="A64" s="153">
        <v>9</v>
      </c>
      <c r="B64" s="335" t="s">
        <v>896</v>
      </c>
      <c r="C64" s="335" t="s">
        <v>898</v>
      </c>
      <c r="D64" s="356" t="s">
        <v>835</v>
      </c>
      <c r="E64" s="335" t="s">
        <v>1427</v>
      </c>
      <c r="F64" s="333" t="s">
        <v>1676</v>
      </c>
      <c r="G64" s="335" t="s">
        <v>1582</v>
      </c>
      <c r="H64" s="302"/>
    </row>
    <row r="72" spans="7:7">
      <c r="G72" s="153"/>
    </row>
  </sheetData>
  <mergeCells count="5">
    <mergeCell ref="E46:F46"/>
    <mergeCell ref="E43:F43"/>
    <mergeCell ref="E42:F42"/>
    <mergeCell ref="O29:O32"/>
    <mergeCell ref="D39:F3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59"/>
  <sheetViews>
    <sheetView zoomScaleNormal="100" workbookViewId="0">
      <selection activeCell="Z24" sqref="Z24"/>
    </sheetView>
  </sheetViews>
  <sheetFormatPr defaultColWidth="22.5" defaultRowHeight="13.5"/>
  <cols>
    <col min="1" max="1" width="3.5" style="153" bestFit="1" customWidth="1"/>
    <col min="2" max="2" width="11.25" style="153" customWidth="1"/>
    <col min="3" max="3" width="17.625" style="153" bestFit="1" customWidth="1"/>
    <col min="4" max="4" width="29.375" style="153" customWidth="1"/>
    <col min="5" max="5" width="6.375" style="153" customWidth="1"/>
    <col min="6" max="6" width="7.5" style="153" customWidth="1"/>
    <col min="7" max="7" width="13" style="293"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8">
      <c r="B1" s="154" t="s">
        <v>657</v>
      </c>
      <c r="C1" s="154" t="s">
        <v>1124</v>
      </c>
      <c r="D1" s="154" t="s">
        <v>658</v>
      </c>
      <c r="E1" s="154" t="s">
        <v>1577</v>
      </c>
      <c r="F1" s="154" t="s">
        <v>1578</v>
      </c>
      <c r="G1" s="154" t="s">
        <v>1579</v>
      </c>
      <c r="H1" s="302"/>
    </row>
    <row r="2" spans="1:8">
      <c r="A2" s="153">
        <v>10</v>
      </c>
      <c r="B2" s="352" t="s">
        <v>1369</v>
      </c>
      <c r="C2" s="352" t="s">
        <v>1370</v>
      </c>
      <c r="D2" s="352" t="s">
        <v>1371</v>
      </c>
      <c r="E2" s="352" t="s">
        <v>242</v>
      </c>
      <c r="F2" s="354" t="s">
        <v>1676</v>
      </c>
      <c r="G2" s="354" t="s">
        <v>618</v>
      </c>
      <c r="H2" s="302"/>
    </row>
    <row r="3" spans="1:8">
      <c r="A3" s="153">
        <v>11</v>
      </c>
      <c r="B3" s="315" t="s">
        <v>1942</v>
      </c>
      <c r="C3" s="433" t="s">
        <v>490</v>
      </c>
      <c r="D3" s="315" t="s">
        <v>849</v>
      </c>
      <c r="E3" s="342" t="s">
        <v>2106</v>
      </c>
      <c r="F3" s="342" t="s">
        <v>1377</v>
      </c>
      <c r="G3" s="316" t="s">
        <v>2138</v>
      </c>
      <c r="H3" s="302"/>
    </row>
    <row r="4" spans="1:8">
      <c r="A4" s="153">
        <v>12</v>
      </c>
      <c r="B4" s="354" t="s">
        <v>1373</v>
      </c>
      <c r="C4" s="352" t="s">
        <v>220</v>
      </c>
      <c r="D4" s="352" t="s">
        <v>1379</v>
      </c>
      <c r="E4" s="352" t="s">
        <v>252</v>
      </c>
      <c r="F4" s="354" t="s">
        <v>0</v>
      </c>
      <c r="G4" s="352" t="s">
        <v>786</v>
      </c>
      <c r="H4" s="309"/>
    </row>
    <row r="5" spans="1:8">
      <c r="A5" s="153">
        <v>13</v>
      </c>
      <c r="B5" s="305" t="s">
        <v>1373</v>
      </c>
      <c r="C5" s="431" t="s">
        <v>566</v>
      </c>
      <c r="D5" s="305" t="s">
        <v>851</v>
      </c>
      <c r="E5" s="306" t="s">
        <v>2112</v>
      </c>
      <c r="F5" s="305" t="s">
        <v>286</v>
      </c>
      <c r="G5" s="306" t="s">
        <v>2138</v>
      </c>
      <c r="H5" s="304"/>
    </row>
    <row r="6" spans="1:8">
      <c r="B6" s="308"/>
      <c r="C6" s="358"/>
      <c r="D6" s="308" t="s">
        <v>1071</v>
      </c>
      <c r="E6" s="308"/>
      <c r="F6" s="307"/>
      <c r="G6" s="307" t="s">
        <v>850</v>
      </c>
    </row>
    <row r="7" spans="1:8">
      <c r="A7" s="153">
        <v>14</v>
      </c>
      <c r="B7" s="315" t="s">
        <v>1373</v>
      </c>
      <c r="C7" s="316" t="s">
        <v>2136</v>
      </c>
      <c r="D7" s="316" t="s">
        <v>2137</v>
      </c>
      <c r="E7" s="316" t="s">
        <v>1875</v>
      </c>
      <c r="F7" s="315" t="s">
        <v>386</v>
      </c>
      <c r="G7" s="315" t="s">
        <v>54</v>
      </c>
    </row>
    <row r="8" spans="1:8">
      <c r="A8" s="153">
        <v>15</v>
      </c>
      <c r="B8" s="305" t="s">
        <v>1373</v>
      </c>
      <c r="C8" s="306" t="s">
        <v>1072</v>
      </c>
      <c r="D8" s="306" t="s">
        <v>874</v>
      </c>
      <c r="E8" s="306" t="s">
        <v>875</v>
      </c>
      <c r="F8" s="305" t="s">
        <v>876</v>
      </c>
      <c r="G8" s="305" t="s">
        <v>618</v>
      </c>
    </row>
    <row r="9" spans="1:8">
      <c r="A9" s="153">
        <v>17</v>
      </c>
      <c r="B9" s="359" t="s">
        <v>877</v>
      </c>
      <c r="C9" s="432" t="s">
        <v>1073</v>
      </c>
      <c r="D9" s="348" t="s">
        <v>878</v>
      </c>
      <c r="E9" s="348"/>
      <c r="F9" s="357"/>
      <c r="G9" s="357" t="s">
        <v>1927</v>
      </c>
    </row>
    <row r="10" spans="1:8" ht="27">
      <c r="A10" s="153">
        <v>18</v>
      </c>
      <c r="B10" s="523" t="s">
        <v>879</v>
      </c>
      <c r="C10" s="348" t="s">
        <v>567</v>
      </c>
      <c r="D10" s="348" t="s">
        <v>880</v>
      </c>
      <c r="E10" s="1732" t="s">
        <v>881</v>
      </c>
      <c r="F10" s="1733"/>
      <c r="G10" s="360" t="s">
        <v>815</v>
      </c>
      <c r="H10" s="194"/>
    </row>
    <row r="11" spans="1:8">
      <c r="B11" s="361"/>
      <c r="C11" s="302"/>
      <c r="D11" s="302"/>
      <c r="E11" s="362"/>
      <c r="F11" s="309"/>
      <c r="G11" s="153"/>
      <c r="H11" s="302"/>
    </row>
    <row r="12" spans="1:8">
      <c r="B12" s="153" t="s">
        <v>380</v>
      </c>
      <c r="H12" s="302"/>
    </row>
    <row r="13" spans="1:8">
      <c r="B13" s="154" t="s">
        <v>657</v>
      </c>
      <c r="C13" s="154" t="s">
        <v>1124</v>
      </c>
      <c r="D13" s="154" t="s">
        <v>658</v>
      </c>
      <c r="E13" s="154" t="s">
        <v>1577</v>
      </c>
      <c r="F13" s="154"/>
      <c r="G13" s="154" t="s">
        <v>1579</v>
      </c>
      <c r="H13" s="302"/>
    </row>
    <row r="14" spans="1:8">
      <c r="A14" s="153">
        <v>1</v>
      </c>
      <c r="B14" s="337" t="s">
        <v>381</v>
      </c>
      <c r="C14" s="363">
        <v>27015</v>
      </c>
      <c r="D14" s="337" t="s">
        <v>1074</v>
      </c>
      <c r="E14" s="337" t="s">
        <v>382</v>
      </c>
      <c r="F14" s="337" t="s">
        <v>1563</v>
      </c>
      <c r="G14" s="337" t="s">
        <v>536</v>
      </c>
      <c r="H14" s="302"/>
    </row>
    <row r="15" spans="1:8">
      <c r="A15" s="153">
        <v>2</v>
      </c>
      <c r="B15" s="316" t="s">
        <v>381</v>
      </c>
      <c r="C15" s="364">
        <v>27015</v>
      </c>
      <c r="D15" s="316" t="s">
        <v>1928</v>
      </c>
      <c r="E15" s="316" t="s">
        <v>858</v>
      </c>
      <c r="F15" s="316" t="s">
        <v>1676</v>
      </c>
      <c r="G15" s="316" t="s">
        <v>659</v>
      </c>
      <c r="H15" s="302"/>
    </row>
    <row r="16" spans="1:8">
      <c r="A16" s="153">
        <v>3</v>
      </c>
      <c r="B16" s="316" t="s">
        <v>381</v>
      </c>
      <c r="C16" s="364">
        <v>27015</v>
      </c>
      <c r="D16" s="316" t="s">
        <v>1929</v>
      </c>
      <c r="E16" s="316" t="s">
        <v>858</v>
      </c>
      <c r="F16" s="316" t="s">
        <v>1563</v>
      </c>
      <c r="G16" s="316" t="s">
        <v>980</v>
      </c>
      <c r="H16" s="302"/>
    </row>
    <row r="17" spans="1:8">
      <c r="A17" s="153">
        <v>4</v>
      </c>
      <c r="B17" s="316" t="s">
        <v>981</v>
      </c>
      <c r="C17" s="365" t="s">
        <v>568</v>
      </c>
      <c r="D17" s="316" t="s">
        <v>1075</v>
      </c>
      <c r="E17" s="343" t="s">
        <v>382</v>
      </c>
      <c r="F17" s="343" t="s">
        <v>2098</v>
      </c>
      <c r="G17" s="316" t="s">
        <v>2138</v>
      </c>
      <c r="H17" s="302"/>
    </row>
    <row r="18" spans="1:8">
      <c r="A18" s="153">
        <v>5</v>
      </c>
      <c r="B18" s="316" t="s">
        <v>381</v>
      </c>
      <c r="C18" s="316" t="s">
        <v>679</v>
      </c>
      <c r="D18" s="316" t="s">
        <v>680</v>
      </c>
      <c r="E18" s="316" t="s">
        <v>858</v>
      </c>
      <c r="F18" s="316" t="s">
        <v>1563</v>
      </c>
      <c r="G18" s="316" t="s">
        <v>1635</v>
      </c>
      <c r="H18" s="302"/>
    </row>
    <row r="19" spans="1:8">
      <c r="A19" s="153">
        <v>6</v>
      </c>
      <c r="B19" s="316" t="s">
        <v>381</v>
      </c>
      <c r="C19" s="316" t="s">
        <v>679</v>
      </c>
      <c r="D19" s="316" t="s">
        <v>1076</v>
      </c>
      <c r="E19" s="316" t="s">
        <v>858</v>
      </c>
      <c r="F19" s="316" t="s">
        <v>3</v>
      </c>
      <c r="G19" s="316" t="s">
        <v>886</v>
      </c>
      <c r="H19" s="302"/>
    </row>
    <row r="20" spans="1:8">
      <c r="A20" s="153">
        <v>7</v>
      </c>
      <c r="B20" s="316" t="s">
        <v>381</v>
      </c>
      <c r="C20" s="433" t="s">
        <v>572</v>
      </c>
      <c r="D20" s="316" t="s">
        <v>2164</v>
      </c>
      <c r="E20" s="343" t="s">
        <v>858</v>
      </c>
      <c r="F20" s="343" t="s">
        <v>3</v>
      </c>
      <c r="G20" s="316" t="s">
        <v>4</v>
      </c>
      <c r="H20" s="302"/>
    </row>
    <row r="21" spans="1:8">
      <c r="A21" s="153">
        <v>8</v>
      </c>
      <c r="B21" s="316" t="s">
        <v>381</v>
      </c>
      <c r="C21" s="433" t="s">
        <v>572</v>
      </c>
      <c r="D21" s="316" t="s">
        <v>2165</v>
      </c>
      <c r="E21" s="343" t="s">
        <v>858</v>
      </c>
      <c r="F21" s="343" t="s">
        <v>3</v>
      </c>
      <c r="G21" s="316" t="s">
        <v>5</v>
      </c>
      <c r="H21" s="302"/>
    </row>
    <row r="22" spans="1:8">
      <c r="A22" s="153">
        <v>9</v>
      </c>
      <c r="B22" s="316" t="s">
        <v>381</v>
      </c>
      <c r="C22" s="433" t="s">
        <v>572</v>
      </c>
      <c r="D22" s="316" t="s">
        <v>1939</v>
      </c>
      <c r="E22" s="343" t="s">
        <v>858</v>
      </c>
      <c r="F22" s="343" t="s">
        <v>3</v>
      </c>
      <c r="G22" s="316" t="s">
        <v>865</v>
      </c>
      <c r="H22" s="302"/>
    </row>
    <row r="23" spans="1:8">
      <c r="A23" s="153">
        <v>10</v>
      </c>
      <c r="B23" s="316" t="s">
        <v>981</v>
      </c>
      <c r="C23" s="433" t="s">
        <v>573</v>
      </c>
      <c r="D23" s="316" t="s">
        <v>1940</v>
      </c>
      <c r="E23" s="343" t="s">
        <v>858</v>
      </c>
      <c r="F23" s="343" t="s">
        <v>2107</v>
      </c>
      <c r="G23" s="316" t="s">
        <v>2138</v>
      </c>
      <c r="H23" s="302"/>
    </row>
    <row r="24" spans="1:8">
      <c r="A24" s="153">
        <v>11</v>
      </c>
      <c r="B24" s="316" t="s">
        <v>381</v>
      </c>
      <c r="C24" s="433" t="s">
        <v>573</v>
      </c>
      <c r="D24" s="316" t="s">
        <v>1941</v>
      </c>
      <c r="E24" s="343" t="s">
        <v>858</v>
      </c>
      <c r="F24" s="343" t="s">
        <v>3</v>
      </c>
      <c r="G24" s="316" t="s">
        <v>1013</v>
      </c>
      <c r="H24" s="302"/>
    </row>
    <row r="25" spans="1:8">
      <c r="A25" s="153">
        <v>12</v>
      </c>
      <c r="B25" s="316" t="s">
        <v>381</v>
      </c>
      <c r="C25" s="433" t="s">
        <v>573</v>
      </c>
      <c r="D25" s="316" t="s">
        <v>1939</v>
      </c>
      <c r="E25" s="343" t="s">
        <v>858</v>
      </c>
      <c r="F25" s="343" t="s">
        <v>3</v>
      </c>
      <c r="G25" s="316" t="s">
        <v>682</v>
      </c>
      <c r="H25" s="302"/>
    </row>
    <row r="26" spans="1:8">
      <c r="A26" s="153">
        <v>13</v>
      </c>
      <c r="B26" s="316" t="s">
        <v>381</v>
      </c>
      <c r="C26" s="433" t="s">
        <v>573</v>
      </c>
      <c r="D26" s="316" t="s">
        <v>1940</v>
      </c>
      <c r="E26" s="343" t="s">
        <v>858</v>
      </c>
      <c r="F26" s="343" t="s">
        <v>3</v>
      </c>
      <c r="G26" s="316" t="s">
        <v>1085</v>
      </c>
      <c r="H26" s="309"/>
    </row>
    <row r="27" spans="1:8">
      <c r="A27" s="153">
        <v>14</v>
      </c>
      <c r="B27" s="316" t="s">
        <v>381</v>
      </c>
      <c r="C27" s="433" t="s">
        <v>573</v>
      </c>
      <c r="D27" s="316" t="s">
        <v>1940</v>
      </c>
      <c r="E27" s="343" t="s">
        <v>858</v>
      </c>
      <c r="F27" s="343" t="s">
        <v>3</v>
      </c>
      <c r="G27" s="316" t="s">
        <v>968</v>
      </c>
      <c r="H27" s="302"/>
    </row>
    <row r="28" spans="1:8">
      <c r="A28" s="153">
        <v>15</v>
      </c>
      <c r="B28" s="316" t="s">
        <v>981</v>
      </c>
      <c r="C28" s="433" t="s">
        <v>573</v>
      </c>
      <c r="D28" s="343" t="s">
        <v>2165</v>
      </c>
      <c r="E28" s="343" t="s">
        <v>858</v>
      </c>
      <c r="F28" s="343" t="s">
        <v>3</v>
      </c>
      <c r="G28" s="316" t="s">
        <v>1086</v>
      </c>
      <c r="H28" s="302"/>
    </row>
    <row r="29" spans="1:8">
      <c r="A29" s="153">
        <v>16</v>
      </c>
      <c r="B29" s="316" t="s">
        <v>381</v>
      </c>
      <c r="C29" s="433" t="s">
        <v>573</v>
      </c>
      <c r="D29" s="343" t="s">
        <v>2165</v>
      </c>
      <c r="E29" s="343" t="s">
        <v>858</v>
      </c>
      <c r="F29" s="343" t="s">
        <v>2107</v>
      </c>
      <c r="G29" s="316" t="s">
        <v>267</v>
      </c>
      <c r="H29" s="302"/>
    </row>
    <row r="30" spans="1:8">
      <c r="A30" s="153">
        <v>17</v>
      </c>
      <c r="B30" s="301" t="s">
        <v>381</v>
      </c>
      <c r="C30" s="433" t="s">
        <v>573</v>
      </c>
      <c r="D30" s="366" t="s">
        <v>2165</v>
      </c>
      <c r="E30" s="366" t="s">
        <v>858</v>
      </c>
      <c r="F30" s="366" t="s">
        <v>983</v>
      </c>
      <c r="G30" s="301" t="s">
        <v>1938</v>
      </c>
      <c r="H30" s="302"/>
    </row>
    <row r="31" spans="1:8">
      <c r="A31" s="153">
        <v>18</v>
      </c>
      <c r="B31" s="352" t="s">
        <v>387</v>
      </c>
      <c r="C31" s="367">
        <v>27015</v>
      </c>
      <c r="D31" s="352" t="s">
        <v>785</v>
      </c>
      <c r="E31" s="352" t="s">
        <v>864</v>
      </c>
      <c r="F31" s="352" t="s">
        <v>2107</v>
      </c>
      <c r="G31" s="352" t="s">
        <v>786</v>
      </c>
      <c r="H31" s="302"/>
    </row>
    <row r="32" spans="1:8">
      <c r="A32" s="153">
        <v>19</v>
      </c>
      <c r="B32" s="316" t="s">
        <v>387</v>
      </c>
      <c r="C32" s="316" t="s">
        <v>787</v>
      </c>
      <c r="D32" s="316" t="s">
        <v>788</v>
      </c>
      <c r="E32" s="316" t="s">
        <v>864</v>
      </c>
      <c r="F32" s="316" t="s">
        <v>1563</v>
      </c>
      <c r="G32" s="316" t="s">
        <v>789</v>
      </c>
      <c r="H32" s="302"/>
    </row>
    <row r="33" spans="1:8">
      <c r="A33" s="153">
        <v>20</v>
      </c>
      <c r="B33" s="316" t="s">
        <v>387</v>
      </c>
      <c r="C33" s="316" t="s">
        <v>787</v>
      </c>
      <c r="D33" s="315" t="s">
        <v>790</v>
      </c>
      <c r="E33" s="316" t="s">
        <v>864</v>
      </c>
      <c r="F33" s="316" t="s">
        <v>386</v>
      </c>
      <c r="G33" s="316" t="s">
        <v>859</v>
      </c>
      <c r="H33" s="302"/>
    </row>
    <row r="34" spans="1:8">
      <c r="A34" s="153">
        <v>21</v>
      </c>
      <c r="B34" s="316" t="s">
        <v>387</v>
      </c>
      <c r="C34" s="316" t="s">
        <v>787</v>
      </c>
      <c r="D34" s="316" t="s">
        <v>791</v>
      </c>
      <c r="E34" s="316" t="s">
        <v>864</v>
      </c>
      <c r="F34" s="316" t="s">
        <v>386</v>
      </c>
      <c r="G34" s="316" t="s">
        <v>859</v>
      </c>
      <c r="H34" s="302"/>
    </row>
    <row r="35" spans="1:8">
      <c r="A35" s="153">
        <v>22</v>
      </c>
      <c r="B35" s="316" t="s">
        <v>387</v>
      </c>
      <c r="C35" s="316" t="s">
        <v>787</v>
      </c>
      <c r="D35" s="316" t="s">
        <v>792</v>
      </c>
      <c r="E35" s="316" t="s">
        <v>864</v>
      </c>
      <c r="F35" s="316" t="s">
        <v>1563</v>
      </c>
      <c r="G35" s="316" t="s">
        <v>54</v>
      </c>
      <c r="H35" s="302"/>
    </row>
    <row r="36" spans="1:8">
      <c r="A36" s="153">
        <v>23</v>
      </c>
      <c r="B36" s="316" t="s">
        <v>387</v>
      </c>
      <c r="C36" s="316" t="s">
        <v>787</v>
      </c>
      <c r="D36" s="315" t="s">
        <v>1365</v>
      </c>
      <c r="E36" s="316" t="s">
        <v>864</v>
      </c>
      <c r="F36" s="316" t="s">
        <v>1563</v>
      </c>
      <c r="G36" s="316" t="s">
        <v>54</v>
      </c>
      <c r="H36" s="302"/>
    </row>
    <row r="37" spans="1:8">
      <c r="A37" s="153">
        <v>24</v>
      </c>
      <c r="B37" s="316" t="s">
        <v>387</v>
      </c>
      <c r="C37" s="365" t="s">
        <v>602</v>
      </c>
      <c r="D37" s="316" t="s">
        <v>1366</v>
      </c>
      <c r="E37" s="342" t="s">
        <v>1077</v>
      </c>
      <c r="F37" s="343" t="s">
        <v>2098</v>
      </c>
      <c r="G37" s="316" t="s">
        <v>2099</v>
      </c>
      <c r="H37" s="302"/>
    </row>
    <row r="38" spans="1:8">
      <c r="A38" s="153">
        <v>25</v>
      </c>
      <c r="B38" s="316" t="s">
        <v>387</v>
      </c>
      <c r="C38" s="316" t="s">
        <v>1367</v>
      </c>
      <c r="D38" s="316" t="s">
        <v>1368</v>
      </c>
      <c r="E38" s="316" t="s">
        <v>864</v>
      </c>
      <c r="F38" s="316" t="s">
        <v>1377</v>
      </c>
      <c r="G38" s="316" t="s">
        <v>1378</v>
      </c>
      <c r="H38" s="302"/>
    </row>
    <row r="39" spans="1:8">
      <c r="A39" s="153">
        <v>26</v>
      </c>
      <c r="B39" s="301" t="s">
        <v>387</v>
      </c>
      <c r="C39" s="434" t="s">
        <v>603</v>
      </c>
      <c r="D39" s="301" t="s">
        <v>1326</v>
      </c>
      <c r="E39" s="301" t="s">
        <v>864</v>
      </c>
      <c r="F39" s="301" t="s">
        <v>1563</v>
      </c>
      <c r="G39" s="301" t="s">
        <v>1890</v>
      </c>
      <c r="H39" s="302"/>
    </row>
    <row r="40" spans="1:8">
      <c r="A40" s="153">
        <v>27</v>
      </c>
      <c r="B40" s="352" t="s">
        <v>896</v>
      </c>
      <c r="C40" s="368">
        <v>27015</v>
      </c>
      <c r="D40" s="352" t="s">
        <v>383</v>
      </c>
      <c r="E40" s="352" t="s">
        <v>1427</v>
      </c>
      <c r="F40" s="352" t="s">
        <v>1676</v>
      </c>
      <c r="G40" s="352" t="s">
        <v>660</v>
      </c>
      <c r="H40" s="302"/>
    </row>
    <row r="41" spans="1:8">
      <c r="A41" s="153">
        <v>28</v>
      </c>
      <c r="B41" s="316" t="s">
        <v>896</v>
      </c>
      <c r="C41" s="369">
        <v>27015</v>
      </c>
      <c r="D41" s="316" t="s">
        <v>972</v>
      </c>
      <c r="E41" s="316" t="s">
        <v>661</v>
      </c>
      <c r="F41" s="316" t="s">
        <v>1676</v>
      </c>
      <c r="G41" s="316" t="s">
        <v>1659</v>
      </c>
      <c r="H41" s="302"/>
    </row>
    <row r="42" spans="1:8">
      <c r="A42" s="153">
        <v>29</v>
      </c>
      <c r="B42" s="316" t="s">
        <v>896</v>
      </c>
      <c r="C42" s="365" t="s">
        <v>662</v>
      </c>
      <c r="D42" s="316" t="s">
        <v>1078</v>
      </c>
      <c r="E42" s="316" t="s">
        <v>1427</v>
      </c>
      <c r="F42" s="316" t="s">
        <v>1676</v>
      </c>
      <c r="G42" s="316" t="s">
        <v>614</v>
      </c>
      <c r="H42" s="302"/>
    </row>
    <row r="43" spans="1:8">
      <c r="A43" s="153">
        <v>30</v>
      </c>
      <c r="B43" s="316" t="s">
        <v>896</v>
      </c>
      <c r="C43" s="365" t="s">
        <v>787</v>
      </c>
      <c r="D43" s="316" t="s">
        <v>882</v>
      </c>
      <c r="E43" s="316" t="s">
        <v>1427</v>
      </c>
      <c r="F43" s="316" t="s">
        <v>1428</v>
      </c>
      <c r="G43" s="316" t="s">
        <v>663</v>
      </c>
      <c r="H43" s="302"/>
    </row>
    <row r="44" spans="1:8">
      <c r="A44" s="153">
        <v>31</v>
      </c>
      <c r="B44" s="316" t="s">
        <v>896</v>
      </c>
      <c r="C44" s="365" t="s">
        <v>664</v>
      </c>
      <c r="D44" s="316" t="s">
        <v>1426</v>
      </c>
      <c r="E44" s="316" t="s">
        <v>1427</v>
      </c>
      <c r="F44" s="316" t="s">
        <v>1563</v>
      </c>
      <c r="G44" s="316" t="s">
        <v>665</v>
      </c>
      <c r="H44" s="302"/>
    </row>
    <row r="45" spans="1:8">
      <c r="A45" s="153">
        <v>32</v>
      </c>
      <c r="B45" s="316" t="s">
        <v>896</v>
      </c>
      <c r="C45" s="365" t="s">
        <v>664</v>
      </c>
      <c r="D45" s="316" t="s">
        <v>666</v>
      </c>
      <c r="E45" s="316" t="s">
        <v>1427</v>
      </c>
      <c r="F45" s="316" t="s">
        <v>1428</v>
      </c>
      <c r="G45" s="316" t="s">
        <v>667</v>
      </c>
      <c r="H45" s="302"/>
    </row>
    <row r="46" spans="1:8">
      <c r="A46" s="153">
        <v>33</v>
      </c>
      <c r="B46" s="316" t="s">
        <v>896</v>
      </c>
      <c r="C46" s="365" t="s">
        <v>664</v>
      </c>
      <c r="D46" s="316" t="s">
        <v>668</v>
      </c>
      <c r="E46" s="316" t="s">
        <v>1427</v>
      </c>
      <c r="F46" s="316" t="s">
        <v>1563</v>
      </c>
      <c r="G46" s="316" t="s">
        <v>667</v>
      </c>
      <c r="H46" s="302"/>
    </row>
    <row r="47" spans="1:8">
      <c r="A47" s="153">
        <v>34</v>
      </c>
      <c r="B47" s="316" t="s">
        <v>896</v>
      </c>
      <c r="C47" s="365" t="s">
        <v>664</v>
      </c>
      <c r="D47" s="316" t="s">
        <v>650</v>
      </c>
      <c r="E47" s="316" t="s">
        <v>1427</v>
      </c>
      <c r="F47" s="316" t="s">
        <v>1676</v>
      </c>
      <c r="G47" s="316" t="s">
        <v>1009</v>
      </c>
      <c r="H47" s="302"/>
    </row>
    <row r="48" spans="1:8">
      <c r="A48" s="153">
        <v>35</v>
      </c>
      <c r="B48" s="316" t="s">
        <v>896</v>
      </c>
      <c r="C48" s="433" t="s">
        <v>604</v>
      </c>
      <c r="D48" s="316" t="s">
        <v>1468</v>
      </c>
      <c r="E48" s="343" t="s">
        <v>1427</v>
      </c>
      <c r="F48" s="343" t="s">
        <v>1428</v>
      </c>
      <c r="G48" s="316" t="s">
        <v>1469</v>
      </c>
      <c r="H48" s="302"/>
    </row>
    <row r="49" spans="1:8">
      <c r="A49" s="153">
        <v>36</v>
      </c>
      <c r="B49" s="316" t="s">
        <v>896</v>
      </c>
      <c r="C49" s="433" t="s">
        <v>604</v>
      </c>
      <c r="D49" s="316" t="s">
        <v>678</v>
      </c>
      <c r="E49" s="343" t="s">
        <v>1427</v>
      </c>
      <c r="F49" s="343" t="s">
        <v>1428</v>
      </c>
      <c r="G49" s="316" t="s">
        <v>2099</v>
      </c>
      <c r="H49" s="302"/>
    </row>
    <row r="50" spans="1:8">
      <c r="A50" s="153">
        <v>37</v>
      </c>
      <c r="B50" s="316" t="s">
        <v>896</v>
      </c>
      <c r="C50" s="433" t="s">
        <v>604</v>
      </c>
      <c r="D50" s="316" t="s">
        <v>1190</v>
      </c>
      <c r="E50" s="343" t="s">
        <v>1427</v>
      </c>
      <c r="F50" s="343" t="s">
        <v>1428</v>
      </c>
      <c r="G50" s="316" t="s">
        <v>1191</v>
      </c>
      <c r="H50" s="302"/>
    </row>
    <row r="51" spans="1:8">
      <c r="A51" s="153">
        <v>38</v>
      </c>
      <c r="B51" s="316" t="s">
        <v>896</v>
      </c>
      <c r="C51" s="433" t="s">
        <v>604</v>
      </c>
      <c r="D51" s="316" t="s">
        <v>2225</v>
      </c>
      <c r="E51" s="343" t="s">
        <v>1427</v>
      </c>
      <c r="F51" s="343" t="s">
        <v>1428</v>
      </c>
      <c r="G51" s="316" t="s">
        <v>2226</v>
      </c>
      <c r="H51" s="302"/>
    </row>
    <row r="52" spans="1:8">
      <c r="A52" s="153">
        <v>39</v>
      </c>
      <c r="B52" s="316" t="s">
        <v>896</v>
      </c>
      <c r="C52" s="433" t="s">
        <v>605</v>
      </c>
      <c r="D52" s="316" t="s">
        <v>2227</v>
      </c>
      <c r="E52" s="343" t="s">
        <v>1427</v>
      </c>
      <c r="F52" s="343" t="s">
        <v>1428</v>
      </c>
      <c r="G52" s="316" t="s">
        <v>1002</v>
      </c>
      <c r="H52" s="302"/>
    </row>
    <row r="53" spans="1:8">
      <c r="A53" s="153">
        <v>40</v>
      </c>
      <c r="B53" s="316" t="s">
        <v>896</v>
      </c>
      <c r="C53" s="433" t="s">
        <v>606</v>
      </c>
      <c r="D53" s="316" t="s">
        <v>1426</v>
      </c>
      <c r="E53" s="343" t="s">
        <v>1427</v>
      </c>
      <c r="F53" s="343" t="s">
        <v>1428</v>
      </c>
      <c r="G53" s="316" t="s">
        <v>1003</v>
      </c>
      <c r="H53" s="302"/>
    </row>
    <row r="54" spans="1:8">
      <c r="A54" s="153">
        <v>41</v>
      </c>
      <c r="B54" s="316" t="s">
        <v>896</v>
      </c>
      <c r="C54" s="433" t="s">
        <v>607</v>
      </c>
      <c r="D54" s="316" t="s">
        <v>882</v>
      </c>
      <c r="E54" s="343" t="s">
        <v>1427</v>
      </c>
      <c r="F54" s="343" t="s">
        <v>3</v>
      </c>
      <c r="G54" s="316" t="s">
        <v>1202</v>
      </c>
      <c r="H54" s="302"/>
    </row>
    <row r="55" spans="1:8">
      <c r="A55" s="153">
        <v>42</v>
      </c>
      <c r="B55" s="316" t="s">
        <v>896</v>
      </c>
      <c r="C55" s="433" t="s">
        <v>602</v>
      </c>
      <c r="D55" s="316" t="s">
        <v>1275</v>
      </c>
      <c r="E55" s="343" t="s">
        <v>1427</v>
      </c>
      <c r="F55" s="343" t="s">
        <v>3</v>
      </c>
      <c r="G55" s="316" t="s">
        <v>1276</v>
      </c>
      <c r="H55" s="302"/>
    </row>
    <row r="56" spans="1:8">
      <c r="A56" s="153">
        <v>43</v>
      </c>
      <c r="B56" s="316" t="s">
        <v>896</v>
      </c>
      <c r="C56" s="433" t="s">
        <v>898</v>
      </c>
      <c r="D56" s="316" t="s">
        <v>1277</v>
      </c>
      <c r="E56" s="343" t="s">
        <v>1427</v>
      </c>
      <c r="F56" s="343" t="s">
        <v>2107</v>
      </c>
      <c r="G56" s="316" t="s">
        <v>2138</v>
      </c>
      <c r="H56" s="302"/>
    </row>
    <row r="57" spans="1:8">
      <c r="A57" s="153">
        <v>44</v>
      </c>
      <c r="B57" s="316" t="s">
        <v>896</v>
      </c>
      <c r="C57" s="433" t="s">
        <v>898</v>
      </c>
      <c r="D57" s="316" t="s">
        <v>1278</v>
      </c>
      <c r="E57" s="343" t="s">
        <v>1427</v>
      </c>
      <c r="F57" s="343" t="s">
        <v>3</v>
      </c>
      <c r="G57" s="316" t="s">
        <v>2138</v>
      </c>
      <c r="H57" s="302"/>
    </row>
    <row r="58" spans="1:8">
      <c r="A58" s="153">
        <v>45</v>
      </c>
      <c r="B58" s="316" t="s">
        <v>896</v>
      </c>
      <c r="C58" s="433" t="s">
        <v>898</v>
      </c>
      <c r="D58" s="316" t="s">
        <v>1264</v>
      </c>
      <c r="E58" s="343" t="s">
        <v>1427</v>
      </c>
      <c r="F58" s="343" t="s">
        <v>3</v>
      </c>
      <c r="G58" s="316" t="s">
        <v>2138</v>
      </c>
      <c r="H58" s="302"/>
    </row>
    <row r="59" spans="1:8">
      <c r="A59" s="153">
        <v>46</v>
      </c>
      <c r="B59" s="335" t="s">
        <v>896</v>
      </c>
      <c r="C59" s="437" t="s">
        <v>898</v>
      </c>
      <c r="D59" s="335" t="s">
        <v>1760</v>
      </c>
      <c r="E59" s="683" t="s">
        <v>1427</v>
      </c>
      <c r="F59" s="683" t="s">
        <v>1563</v>
      </c>
      <c r="G59" s="335" t="s">
        <v>2138</v>
      </c>
      <c r="H59" s="302"/>
    </row>
  </sheetData>
  <mergeCells count="1">
    <mergeCell ref="E10:F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H59"/>
  <sheetViews>
    <sheetView zoomScaleNormal="100" workbookViewId="0"/>
  </sheetViews>
  <sheetFormatPr defaultColWidth="22.5" defaultRowHeight="13.5"/>
  <cols>
    <col min="1" max="1" width="4.5" style="153" bestFit="1" customWidth="1"/>
    <col min="2" max="2" width="11.25" style="153" customWidth="1"/>
    <col min="3" max="3" width="16.75" style="153" customWidth="1"/>
    <col min="4" max="4" width="27.25" style="153" customWidth="1"/>
    <col min="5" max="5" width="7.25" style="153" customWidth="1"/>
    <col min="6" max="6" width="7.5" style="153" customWidth="1"/>
    <col min="7" max="7" width="16.125" style="293" customWidth="1"/>
    <col min="8" max="8" width="22.5" style="153" customWidth="1"/>
    <col min="9" max="9" width="3.5" style="153" bestFit="1" customWidth="1"/>
    <col min="10" max="10" width="29.875" style="153" bestFit="1" customWidth="1"/>
    <col min="11" max="11" width="17.625" style="153" bestFit="1" customWidth="1"/>
    <col min="12" max="12" width="40.5" style="153" bestFit="1" customWidth="1"/>
    <col min="13" max="16384" width="22.5" style="153"/>
  </cols>
  <sheetData>
    <row r="1" spans="1:8">
      <c r="B1" s="154" t="s">
        <v>657</v>
      </c>
      <c r="C1" s="154" t="s">
        <v>1124</v>
      </c>
      <c r="D1" s="154" t="s">
        <v>658</v>
      </c>
      <c r="E1" s="154" t="s">
        <v>1577</v>
      </c>
      <c r="F1" s="154"/>
      <c r="G1" s="154" t="s">
        <v>1579</v>
      </c>
    </row>
    <row r="2" spans="1:8">
      <c r="A2" s="153">
        <v>47</v>
      </c>
      <c r="B2" s="316" t="s">
        <v>896</v>
      </c>
      <c r="C2" s="433" t="s">
        <v>572</v>
      </c>
      <c r="D2" s="316" t="s">
        <v>1426</v>
      </c>
      <c r="E2" s="343" t="s">
        <v>1427</v>
      </c>
      <c r="F2" s="343" t="s">
        <v>1428</v>
      </c>
      <c r="G2" s="316" t="s">
        <v>865</v>
      </c>
      <c r="H2" s="302"/>
    </row>
    <row r="3" spans="1:8">
      <c r="A3" s="153">
        <v>48</v>
      </c>
      <c r="B3" s="316" t="s">
        <v>896</v>
      </c>
      <c r="C3" s="433" t="s">
        <v>572</v>
      </c>
      <c r="D3" s="316" t="s">
        <v>972</v>
      </c>
      <c r="E3" s="343" t="s">
        <v>661</v>
      </c>
      <c r="F3" s="343" t="s">
        <v>2107</v>
      </c>
      <c r="G3" s="316" t="s">
        <v>1761</v>
      </c>
      <c r="H3" s="302"/>
    </row>
    <row r="4" spans="1:8">
      <c r="A4" s="153">
        <v>49</v>
      </c>
      <c r="B4" s="315" t="s">
        <v>896</v>
      </c>
      <c r="C4" s="433" t="s">
        <v>608</v>
      </c>
      <c r="D4" s="315" t="s">
        <v>972</v>
      </c>
      <c r="E4" s="342" t="s">
        <v>661</v>
      </c>
      <c r="F4" s="342" t="s">
        <v>983</v>
      </c>
      <c r="G4" s="316" t="s">
        <v>1762</v>
      </c>
      <c r="H4" s="302"/>
    </row>
    <row r="5" spans="1:8">
      <c r="A5" s="153">
        <v>50</v>
      </c>
      <c r="B5" s="315" t="s">
        <v>896</v>
      </c>
      <c r="C5" s="433" t="s">
        <v>1367</v>
      </c>
      <c r="D5" s="315" t="s">
        <v>650</v>
      </c>
      <c r="E5" s="315" t="s">
        <v>1427</v>
      </c>
      <c r="F5" s="315" t="s">
        <v>1676</v>
      </c>
      <c r="G5" s="316" t="s">
        <v>1763</v>
      </c>
      <c r="H5" s="302"/>
    </row>
    <row r="6" spans="1:8">
      <c r="A6" s="153">
        <v>51</v>
      </c>
      <c r="B6" s="315" t="s">
        <v>896</v>
      </c>
      <c r="C6" s="433" t="s">
        <v>603</v>
      </c>
      <c r="D6" s="872" t="s">
        <v>2384</v>
      </c>
      <c r="E6" s="300" t="s">
        <v>1427</v>
      </c>
      <c r="F6" s="300" t="s">
        <v>1676</v>
      </c>
      <c r="G6" s="316" t="s">
        <v>1545</v>
      </c>
      <c r="H6" s="302"/>
    </row>
    <row r="7" spans="1:8">
      <c r="A7" s="153">
        <v>52</v>
      </c>
      <c r="B7" s="315" t="s">
        <v>896</v>
      </c>
      <c r="C7" s="433" t="s">
        <v>2075</v>
      </c>
      <c r="D7" s="315" t="s">
        <v>1632</v>
      </c>
      <c r="E7" s="315" t="s">
        <v>1427</v>
      </c>
      <c r="F7" s="315" t="s">
        <v>1676</v>
      </c>
      <c r="G7" s="316" t="s">
        <v>2167</v>
      </c>
      <c r="H7" s="302"/>
    </row>
    <row r="8" spans="1:8">
      <c r="A8" s="153">
        <v>53</v>
      </c>
      <c r="B8" s="315" t="s">
        <v>896</v>
      </c>
      <c r="C8" s="433" t="s">
        <v>2075</v>
      </c>
      <c r="D8" s="333" t="s">
        <v>1633</v>
      </c>
      <c r="E8" s="333" t="s">
        <v>681</v>
      </c>
      <c r="F8" s="333" t="s">
        <v>1563</v>
      </c>
      <c r="G8" s="335" t="s">
        <v>2167</v>
      </c>
      <c r="H8" s="302"/>
    </row>
    <row r="9" spans="1:8">
      <c r="A9" s="153">
        <v>54</v>
      </c>
      <c r="B9" s="354" t="s">
        <v>1942</v>
      </c>
      <c r="C9" s="435" t="s">
        <v>60</v>
      </c>
      <c r="D9" s="354" t="s">
        <v>1943</v>
      </c>
      <c r="E9" s="354" t="s">
        <v>2106</v>
      </c>
      <c r="F9" s="354" t="s">
        <v>2107</v>
      </c>
      <c r="G9" s="352" t="s">
        <v>897</v>
      </c>
      <c r="H9" s="302"/>
    </row>
    <row r="10" spans="1:8">
      <c r="A10" s="153">
        <v>55</v>
      </c>
      <c r="B10" s="333" t="s">
        <v>1942</v>
      </c>
      <c r="C10" s="437" t="s">
        <v>2075</v>
      </c>
      <c r="D10" s="333" t="s">
        <v>1634</v>
      </c>
      <c r="E10" s="346" t="s">
        <v>858</v>
      </c>
      <c r="F10" s="346" t="s">
        <v>1563</v>
      </c>
      <c r="G10" s="335" t="s">
        <v>2167</v>
      </c>
      <c r="H10" s="302"/>
    </row>
    <row r="11" spans="1:8">
      <c r="A11" s="153">
        <v>56</v>
      </c>
      <c r="B11" s="354" t="s">
        <v>1373</v>
      </c>
      <c r="C11" s="436" t="s">
        <v>1546</v>
      </c>
      <c r="D11" s="354" t="s">
        <v>1547</v>
      </c>
      <c r="E11" s="354" t="s">
        <v>1548</v>
      </c>
      <c r="F11" s="354" t="s">
        <v>1549</v>
      </c>
      <c r="G11" s="352" t="s">
        <v>1550</v>
      </c>
      <c r="H11" s="302"/>
    </row>
    <row r="12" spans="1:8">
      <c r="A12" s="153">
        <v>57</v>
      </c>
      <c r="B12" s="315" t="s">
        <v>1373</v>
      </c>
      <c r="C12" s="433" t="s">
        <v>2096</v>
      </c>
      <c r="D12" s="315" t="s">
        <v>1551</v>
      </c>
      <c r="E12" s="342" t="s">
        <v>1552</v>
      </c>
      <c r="F12" s="342" t="s">
        <v>1553</v>
      </c>
      <c r="G12" s="316" t="s">
        <v>1554</v>
      </c>
      <c r="H12" s="302"/>
    </row>
    <row r="13" spans="1:8">
      <c r="A13" s="153">
        <v>58</v>
      </c>
      <c r="B13" s="315" t="s">
        <v>1373</v>
      </c>
      <c r="C13" s="433" t="s">
        <v>578</v>
      </c>
      <c r="D13" s="315" t="s">
        <v>1555</v>
      </c>
      <c r="E13" s="342" t="s">
        <v>1556</v>
      </c>
      <c r="F13" s="342" t="s">
        <v>1557</v>
      </c>
      <c r="G13" s="316" t="s">
        <v>1850</v>
      </c>
      <c r="H13" s="302"/>
    </row>
    <row r="14" spans="1:8">
      <c r="A14" s="153">
        <v>59</v>
      </c>
      <c r="B14" s="333" t="s">
        <v>1373</v>
      </c>
      <c r="C14" s="437" t="s">
        <v>579</v>
      </c>
      <c r="D14" s="333" t="s">
        <v>2228</v>
      </c>
      <c r="E14" s="346" t="s">
        <v>2229</v>
      </c>
      <c r="F14" s="346" t="s">
        <v>2230</v>
      </c>
      <c r="G14" s="335" t="s">
        <v>2231</v>
      </c>
      <c r="H14" s="302"/>
    </row>
    <row r="15" spans="1:8">
      <c r="A15" s="153">
        <v>60</v>
      </c>
      <c r="B15" s="300" t="s">
        <v>1944</v>
      </c>
      <c r="C15" s="434" t="s">
        <v>603</v>
      </c>
      <c r="D15" s="300" t="s">
        <v>2232</v>
      </c>
      <c r="E15" s="300">
        <v>1</v>
      </c>
      <c r="F15" s="300" t="s">
        <v>613</v>
      </c>
      <c r="G15" s="301" t="s">
        <v>54</v>
      </c>
      <c r="H15" s="302"/>
    </row>
    <row r="16" spans="1:8">
      <c r="A16" s="153">
        <v>61</v>
      </c>
      <c r="B16" s="354" t="s">
        <v>951</v>
      </c>
      <c r="C16" s="436" t="s">
        <v>580</v>
      </c>
      <c r="D16" s="354" t="s">
        <v>1239</v>
      </c>
      <c r="E16" s="370">
        <v>1</v>
      </c>
      <c r="F16" s="370" t="s">
        <v>1240</v>
      </c>
      <c r="G16" s="352" t="s">
        <v>54</v>
      </c>
      <c r="H16" s="302"/>
    </row>
    <row r="17" spans="1:8">
      <c r="A17" s="153">
        <v>62</v>
      </c>
      <c r="B17" s="439" t="s">
        <v>951</v>
      </c>
      <c r="C17" s="440" t="s">
        <v>581</v>
      </c>
      <c r="D17" s="439" t="s">
        <v>2386</v>
      </c>
      <c r="E17" s="873" t="s">
        <v>2385</v>
      </c>
      <c r="F17" s="441" t="s">
        <v>1241</v>
      </c>
      <c r="G17" s="91" t="s">
        <v>1850</v>
      </c>
      <c r="H17" s="304"/>
    </row>
    <row r="18" spans="1:8">
      <c r="A18" s="153">
        <v>63</v>
      </c>
      <c r="B18" s="333" t="s">
        <v>1242</v>
      </c>
      <c r="C18" s="437" t="s">
        <v>582</v>
      </c>
      <c r="D18" s="333" t="s">
        <v>1021</v>
      </c>
      <c r="E18" s="346" t="s">
        <v>1022</v>
      </c>
      <c r="F18" s="346" t="s">
        <v>2098</v>
      </c>
      <c r="G18" s="335" t="s">
        <v>1023</v>
      </c>
      <c r="H18" s="304"/>
    </row>
    <row r="19" spans="1:8">
      <c r="A19" s="153">
        <v>64</v>
      </c>
      <c r="B19" s="357" t="s">
        <v>1024</v>
      </c>
      <c r="C19" s="437" t="s">
        <v>582</v>
      </c>
      <c r="D19" s="357" t="s">
        <v>1025</v>
      </c>
      <c r="E19" s="371" t="s">
        <v>1026</v>
      </c>
      <c r="F19" s="359" t="s">
        <v>876</v>
      </c>
      <c r="G19" s="348" t="s">
        <v>1945</v>
      </c>
      <c r="H19" s="302"/>
    </row>
    <row r="20" spans="1:8">
      <c r="A20" s="153">
        <v>65</v>
      </c>
      <c r="B20" s="354" t="s">
        <v>394</v>
      </c>
      <c r="C20" s="436" t="s">
        <v>1027</v>
      </c>
      <c r="D20" s="354" t="s">
        <v>2387</v>
      </c>
      <c r="E20" s="1734" t="s">
        <v>814</v>
      </c>
      <c r="F20" s="1735"/>
      <c r="G20" s="352" t="s">
        <v>815</v>
      </c>
      <c r="H20" s="302"/>
    </row>
    <row r="21" spans="1:8">
      <c r="A21" s="153">
        <v>66</v>
      </c>
      <c r="B21" s="300" t="s">
        <v>394</v>
      </c>
      <c r="C21" s="434" t="s">
        <v>1367</v>
      </c>
      <c r="D21" s="300" t="s">
        <v>816</v>
      </c>
      <c r="E21" s="1736" t="s">
        <v>1079</v>
      </c>
      <c r="F21" s="1737"/>
      <c r="G21" s="300" t="s">
        <v>817</v>
      </c>
      <c r="H21" s="309"/>
    </row>
    <row r="22" spans="1:8">
      <c r="A22" s="153">
        <v>67</v>
      </c>
      <c r="B22" s="354" t="s">
        <v>818</v>
      </c>
      <c r="C22" s="436" t="s">
        <v>1027</v>
      </c>
      <c r="D22" s="354" t="s">
        <v>819</v>
      </c>
      <c r="E22" s="354" t="s">
        <v>858</v>
      </c>
      <c r="F22" s="354" t="s">
        <v>613</v>
      </c>
      <c r="G22" s="352" t="s">
        <v>270</v>
      </c>
      <c r="H22" s="302"/>
    </row>
    <row r="23" spans="1:8">
      <c r="A23" s="153">
        <v>68</v>
      </c>
      <c r="B23" s="305" t="s">
        <v>818</v>
      </c>
      <c r="C23" s="431" t="s">
        <v>568</v>
      </c>
      <c r="D23" s="305" t="s">
        <v>820</v>
      </c>
      <c r="E23" s="305" t="s">
        <v>827</v>
      </c>
      <c r="F23" s="305" t="s">
        <v>821</v>
      </c>
      <c r="G23" s="306" t="s">
        <v>822</v>
      </c>
    </row>
    <row r="24" spans="1:8">
      <c r="A24" s="153">
        <v>69</v>
      </c>
      <c r="B24" s="305" t="s">
        <v>818</v>
      </c>
      <c r="C24" s="431" t="s">
        <v>582</v>
      </c>
      <c r="D24" s="305" t="s">
        <v>823</v>
      </c>
      <c r="E24" s="305" t="s">
        <v>2388</v>
      </c>
      <c r="F24" s="305" t="s">
        <v>824</v>
      </c>
      <c r="G24" s="306" t="s">
        <v>54</v>
      </c>
    </row>
    <row r="25" spans="1:8">
      <c r="A25" s="153">
        <v>70</v>
      </c>
      <c r="B25" s="315" t="s">
        <v>818</v>
      </c>
      <c r="C25" s="433" t="s">
        <v>2389</v>
      </c>
      <c r="D25" s="315" t="s">
        <v>2390</v>
      </c>
      <c r="E25" s="315" t="s">
        <v>2391</v>
      </c>
      <c r="F25" s="315" t="s">
        <v>613</v>
      </c>
      <c r="G25" s="316" t="s">
        <v>2392</v>
      </c>
    </row>
    <row r="26" spans="1:8" ht="14.25" customHeight="1">
      <c r="A26" s="153">
        <v>71</v>
      </c>
      <c r="B26" s="333" t="s">
        <v>825</v>
      </c>
      <c r="C26" s="874" t="s">
        <v>568</v>
      </c>
      <c r="D26" s="317" t="s">
        <v>826</v>
      </c>
      <c r="E26" s="372" t="s">
        <v>828</v>
      </c>
      <c r="F26" s="372" t="s">
        <v>2098</v>
      </c>
      <c r="G26" s="318" t="s">
        <v>54</v>
      </c>
    </row>
    <row r="29" spans="1:8">
      <c r="B29" s="180"/>
    </row>
    <row r="34" spans="2:2">
      <c r="B34" s="180"/>
    </row>
    <row r="35" spans="2:2">
      <c r="B35" s="180"/>
    </row>
    <row r="36" spans="2:2">
      <c r="B36" s="180"/>
    </row>
    <row r="40" spans="2:2">
      <c r="B40" s="180"/>
    </row>
    <row r="44" spans="2:2">
      <c r="B44" s="180"/>
    </row>
    <row r="45" spans="2:2">
      <c r="B45" s="180"/>
    </row>
    <row r="46" spans="2:2">
      <c r="B46" s="180"/>
    </row>
    <row r="47" spans="2:2">
      <c r="B47" s="180"/>
    </row>
    <row r="48" spans="2:2">
      <c r="B48" s="180"/>
    </row>
    <row r="49" spans="2:2">
      <c r="B49" s="180"/>
    </row>
    <row r="50" spans="2:2">
      <c r="B50" s="180"/>
    </row>
    <row r="51" spans="2:2">
      <c r="B51" s="180"/>
    </row>
    <row r="52" spans="2:2">
      <c r="B52" s="180"/>
    </row>
    <row r="53" spans="2:2">
      <c r="B53" s="180"/>
    </row>
    <row r="54" spans="2:2">
      <c r="B54" s="180"/>
    </row>
    <row r="55" spans="2:2">
      <c r="B55" s="180"/>
    </row>
    <row r="56" spans="2:2">
      <c r="B56" s="180"/>
    </row>
    <row r="57" spans="2:2">
      <c r="B57" s="180"/>
    </row>
    <row r="58" spans="2:2">
      <c r="B58" s="180"/>
    </row>
    <row r="59" spans="2:2">
      <c r="B59" s="180"/>
    </row>
  </sheetData>
  <mergeCells count="2">
    <mergeCell ref="E20:F20"/>
    <mergeCell ref="E21:F2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I44"/>
  <sheetViews>
    <sheetView zoomScaleNormal="100" workbookViewId="0">
      <selection activeCell="Z24" sqref="Z24"/>
    </sheetView>
  </sheetViews>
  <sheetFormatPr defaultColWidth="22.5" defaultRowHeight="13.5"/>
  <cols>
    <col min="1" max="1" width="0.75" style="153" customWidth="1"/>
    <col min="2" max="3" width="6.875" style="153" customWidth="1"/>
    <col min="4" max="4" width="7.875" style="153" customWidth="1"/>
    <col min="5" max="16" width="5.875" style="153" customWidth="1"/>
    <col min="17" max="16384" width="22.5" style="153"/>
  </cols>
  <sheetData>
    <row r="1" spans="1:35" s="427" customFormat="1" ht="26.25" customHeight="1">
      <c r="A1" s="425" t="s">
        <v>1920</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21" customHeight="1">
      <c r="J2" s="1741" t="s">
        <v>1055</v>
      </c>
      <c r="K2" s="1741"/>
      <c r="L2" s="1741"/>
      <c r="M2" s="1741"/>
      <c r="N2" s="1741"/>
      <c r="O2" s="1741"/>
      <c r="P2" s="1741"/>
    </row>
    <row r="3" spans="1:35" ht="23.1" customHeight="1">
      <c r="B3" s="1054" t="s">
        <v>1957</v>
      </c>
      <c r="C3" s="373" t="s">
        <v>1056</v>
      </c>
      <c r="D3" s="1742" t="s">
        <v>1057</v>
      </c>
      <c r="E3" s="1068" t="s">
        <v>1921</v>
      </c>
      <c r="F3" s="1068"/>
      <c r="G3" s="1068"/>
      <c r="H3" s="1068"/>
      <c r="I3" s="1068"/>
      <c r="J3" s="1068"/>
      <c r="K3" s="1068"/>
      <c r="L3" s="1068"/>
      <c r="M3" s="1068"/>
      <c r="N3" s="1068"/>
      <c r="O3" s="1068"/>
      <c r="P3" s="1068"/>
    </row>
    <row r="4" spans="1:35" ht="23.1" customHeight="1">
      <c r="B4" s="1055"/>
      <c r="C4" s="374" t="s">
        <v>685</v>
      </c>
      <c r="D4" s="1743"/>
      <c r="E4" s="25" t="s">
        <v>153</v>
      </c>
      <c r="F4" s="25" t="s">
        <v>686</v>
      </c>
      <c r="G4" s="25" t="s">
        <v>155</v>
      </c>
      <c r="H4" s="25" t="s">
        <v>156</v>
      </c>
      <c r="I4" s="25" t="s">
        <v>157</v>
      </c>
      <c r="J4" s="25" t="s">
        <v>158</v>
      </c>
      <c r="K4" s="25" t="s">
        <v>159</v>
      </c>
      <c r="L4" s="25" t="s">
        <v>160</v>
      </c>
      <c r="M4" s="25" t="s">
        <v>161</v>
      </c>
      <c r="N4" s="25" t="s">
        <v>162</v>
      </c>
      <c r="O4" s="25" t="s">
        <v>163</v>
      </c>
      <c r="P4" s="25" t="s">
        <v>164</v>
      </c>
    </row>
    <row r="5" spans="1:35" ht="21" customHeight="1">
      <c r="B5" s="1039" t="s">
        <v>308</v>
      </c>
      <c r="C5" s="375" t="s">
        <v>1056</v>
      </c>
      <c r="D5" s="843">
        <f>SUM(E5:P5)</f>
        <v>1353600</v>
      </c>
      <c r="E5" s="840">
        <v>132500</v>
      </c>
      <c r="F5" s="840">
        <v>53100</v>
      </c>
      <c r="G5" s="840">
        <v>96300</v>
      </c>
      <c r="H5" s="840">
        <v>142800</v>
      </c>
      <c r="I5" s="840">
        <v>153000</v>
      </c>
      <c r="J5" s="840">
        <v>95600</v>
      </c>
      <c r="K5" s="840">
        <v>87900</v>
      </c>
      <c r="L5" s="840">
        <v>88400</v>
      </c>
      <c r="M5" s="840">
        <v>124500</v>
      </c>
      <c r="N5" s="840">
        <v>150400</v>
      </c>
      <c r="O5" s="840">
        <v>167100</v>
      </c>
      <c r="P5" s="840">
        <v>62000</v>
      </c>
    </row>
    <row r="6" spans="1:35" ht="21" customHeight="1">
      <c r="B6" s="1744"/>
      <c r="C6" s="376" t="s">
        <v>685</v>
      </c>
      <c r="D6" s="841">
        <f>SUM(E6:P6)</f>
        <v>13900</v>
      </c>
      <c r="E6" s="841">
        <v>100</v>
      </c>
      <c r="F6" s="841">
        <v>100</v>
      </c>
      <c r="G6" s="841">
        <v>400</v>
      </c>
      <c r="H6" s="841">
        <v>200</v>
      </c>
      <c r="I6" s="841">
        <v>2300</v>
      </c>
      <c r="J6" s="841">
        <v>500</v>
      </c>
      <c r="K6" s="841">
        <v>1900</v>
      </c>
      <c r="L6" s="841">
        <v>4600</v>
      </c>
      <c r="M6" s="841">
        <v>2200</v>
      </c>
      <c r="N6" s="841">
        <v>900</v>
      </c>
      <c r="O6" s="841">
        <v>400</v>
      </c>
      <c r="P6" s="841">
        <v>300</v>
      </c>
    </row>
    <row r="7" spans="1:35" ht="21" customHeight="1">
      <c r="B7" s="1040"/>
      <c r="C7" s="374" t="s">
        <v>1898</v>
      </c>
      <c r="D7" s="842">
        <f>IF(SUM(E7:P7)=SUM(D5:D6),SUM(E7:P7),"ERR")</f>
        <v>1367500</v>
      </c>
      <c r="E7" s="842">
        <v>132600</v>
      </c>
      <c r="F7" s="842">
        <v>53200</v>
      </c>
      <c r="G7" s="842">
        <v>96700</v>
      </c>
      <c r="H7" s="842">
        <v>143000</v>
      </c>
      <c r="I7" s="842">
        <v>155300</v>
      </c>
      <c r="J7" s="842">
        <v>96100</v>
      </c>
      <c r="K7" s="842">
        <v>89800</v>
      </c>
      <c r="L7" s="842">
        <v>93000</v>
      </c>
      <c r="M7" s="842">
        <v>126700</v>
      </c>
      <c r="N7" s="842">
        <v>151300</v>
      </c>
      <c r="O7" s="842">
        <v>167500</v>
      </c>
      <c r="P7" s="842">
        <v>62300</v>
      </c>
    </row>
    <row r="8" spans="1:35" ht="21" customHeight="1">
      <c r="B8" s="1039" t="s">
        <v>1457</v>
      </c>
      <c r="C8" s="497" t="s">
        <v>1056</v>
      </c>
      <c r="D8" s="843">
        <v>1286700</v>
      </c>
      <c r="E8" s="843">
        <v>99500</v>
      </c>
      <c r="F8" s="843">
        <v>50400</v>
      </c>
      <c r="G8" s="843">
        <v>95500</v>
      </c>
      <c r="H8" s="843">
        <v>122800</v>
      </c>
      <c r="I8" s="843">
        <v>191400</v>
      </c>
      <c r="J8" s="843">
        <v>92600</v>
      </c>
      <c r="K8" s="843">
        <v>74900</v>
      </c>
      <c r="L8" s="843">
        <v>93300</v>
      </c>
      <c r="M8" s="843">
        <v>95500</v>
      </c>
      <c r="N8" s="843">
        <v>116000</v>
      </c>
      <c r="O8" s="843">
        <v>190600</v>
      </c>
      <c r="P8" s="843">
        <v>64200</v>
      </c>
    </row>
    <row r="9" spans="1:35" ht="21" customHeight="1">
      <c r="B9" s="1744"/>
      <c r="C9" s="499" t="s">
        <v>685</v>
      </c>
      <c r="D9" s="841">
        <v>13900</v>
      </c>
      <c r="E9" s="841">
        <v>100</v>
      </c>
      <c r="F9" s="841">
        <v>0</v>
      </c>
      <c r="G9" s="841">
        <v>400</v>
      </c>
      <c r="H9" s="841">
        <v>700</v>
      </c>
      <c r="I9" s="841">
        <v>2200</v>
      </c>
      <c r="J9" s="841">
        <v>300</v>
      </c>
      <c r="K9" s="841">
        <v>2000</v>
      </c>
      <c r="L9" s="841">
        <v>4700</v>
      </c>
      <c r="M9" s="841">
        <v>1800</v>
      </c>
      <c r="N9" s="841">
        <v>2700</v>
      </c>
      <c r="O9" s="841">
        <v>400</v>
      </c>
      <c r="P9" s="841">
        <v>400</v>
      </c>
    </row>
    <row r="10" spans="1:35" ht="21" customHeight="1">
      <c r="B10" s="1040"/>
      <c r="C10" s="501" t="s">
        <v>1898</v>
      </c>
      <c r="D10" s="660">
        <v>1300600</v>
      </c>
      <c r="E10" s="660">
        <v>99600</v>
      </c>
      <c r="F10" s="660">
        <v>50400</v>
      </c>
      <c r="G10" s="660">
        <v>95900</v>
      </c>
      <c r="H10" s="660">
        <v>123500</v>
      </c>
      <c r="I10" s="660">
        <v>193600</v>
      </c>
      <c r="J10" s="660">
        <v>92900</v>
      </c>
      <c r="K10" s="660">
        <v>76900</v>
      </c>
      <c r="L10" s="661">
        <v>98000</v>
      </c>
      <c r="M10" s="661">
        <v>97300</v>
      </c>
      <c r="N10" s="661">
        <v>118700</v>
      </c>
      <c r="O10" s="661">
        <v>191000</v>
      </c>
      <c r="P10" s="661">
        <v>64600</v>
      </c>
    </row>
    <row r="11" spans="1:35" ht="21" customHeight="1">
      <c r="B11" s="1039" t="s">
        <v>507</v>
      </c>
      <c r="C11" s="497" t="s">
        <v>1056</v>
      </c>
      <c r="D11" s="720">
        <v>1333900</v>
      </c>
      <c r="E11" s="720">
        <v>75400</v>
      </c>
      <c r="F11" s="720">
        <v>49500</v>
      </c>
      <c r="G11" s="720">
        <v>82900</v>
      </c>
      <c r="H11" s="720">
        <v>154700</v>
      </c>
      <c r="I11" s="720">
        <v>183000</v>
      </c>
      <c r="J11" s="720">
        <v>102200</v>
      </c>
      <c r="K11" s="720">
        <v>92600</v>
      </c>
      <c r="L11" s="721">
        <v>102200</v>
      </c>
      <c r="M11" s="721">
        <v>95300</v>
      </c>
      <c r="N11" s="721">
        <v>168700</v>
      </c>
      <c r="O11" s="721">
        <v>167600</v>
      </c>
      <c r="P11" s="721">
        <v>59800</v>
      </c>
      <c r="Q11" s="578"/>
    </row>
    <row r="12" spans="1:35" ht="21" customHeight="1">
      <c r="B12" s="1744"/>
      <c r="C12" s="499" t="s">
        <v>685</v>
      </c>
      <c r="D12" s="722">
        <v>15300</v>
      </c>
      <c r="E12" s="722">
        <v>100</v>
      </c>
      <c r="F12" s="722">
        <v>100</v>
      </c>
      <c r="G12" s="722">
        <v>500</v>
      </c>
      <c r="H12" s="722">
        <v>1000</v>
      </c>
      <c r="I12" s="722">
        <v>1700</v>
      </c>
      <c r="J12" s="722">
        <v>700</v>
      </c>
      <c r="K12" s="722">
        <v>2300</v>
      </c>
      <c r="L12" s="729">
        <v>4600</v>
      </c>
      <c r="M12" s="729">
        <v>1900</v>
      </c>
      <c r="N12" s="729">
        <v>1500</v>
      </c>
      <c r="O12" s="729">
        <v>500</v>
      </c>
      <c r="P12" s="729">
        <v>400</v>
      </c>
      <c r="Q12" s="578"/>
    </row>
    <row r="13" spans="1:35" ht="21" customHeight="1">
      <c r="B13" s="1040"/>
      <c r="C13" s="501" t="s">
        <v>1898</v>
      </c>
      <c r="D13" s="723">
        <v>1349200</v>
      </c>
      <c r="E13" s="723">
        <v>75500</v>
      </c>
      <c r="F13" s="723">
        <v>49600</v>
      </c>
      <c r="G13" s="723">
        <f t="shared" ref="G13:P13" si="0">G11+G12</f>
        <v>83400</v>
      </c>
      <c r="H13" s="723">
        <f t="shared" si="0"/>
        <v>155700</v>
      </c>
      <c r="I13" s="723">
        <f t="shared" si="0"/>
        <v>184700</v>
      </c>
      <c r="J13" s="723">
        <f t="shared" si="0"/>
        <v>102900</v>
      </c>
      <c r="K13" s="723">
        <f t="shared" si="0"/>
        <v>94900</v>
      </c>
      <c r="L13" s="723">
        <f t="shared" si="0"/>
        <v>106800</v>
      </c>
      <c r="M13" s="723">
        <f t="shared" si="0"/>
        <v>97200</v>
      </c>
      <c r="N13" s="723">
        <f t="shared" si="0"/>
        <v>170200</v>
      </c>
      <c r="O13" s="723">
        <f t="shared" si="0"/>
        <v>168100</v>
      </c>
      <c r="P13" s="723">
        <f t="shared" si="0"/>
        <v>60200</v>
      </c>
      <c r="Q13" s="578"/>
    </row>
    <row r="14" spans="1:35" ht="21" customHeight="1">
      <c r="B14" s="1039" t="s">
        <v>514</v>
      </c>
      <c r="C14" s="497" t="s">
        <v>1056</v>
      </c>
      <c r="D14" s="720">
        <v>1259200</v>
      </c>
      <c r="E14" s="720">
        <v>100600</v>
      </c>
      <c r="F14" s="720">
        <v>44400</v>
      </c>
      <c r="G14" s="720">
        <v>78300</v>
      </c>
      <c r="H14" s="720">
        <v>137400</v>
      </c>
      <c r="I14" s="720">
        <v>163100</v>
      </c>
      <c r="J14" s="720">
        <v>96200</v>
      </c>
      <c r="K14" s="720">
        <v>83300</v>
      </c>
      <c r="L14" s="721">
        <v>102000</v>
      </c>
      <c r="M14" s="721">
        <v>92600</v>
      </c>
      <c r="N14" s="721">
        <v>139400</v>
      </c>
      <c r="O14" s="721">
        <v>157200</v>
      </c>
      <c r="P14" s="721">
        <v>64700</v>
      </c>
      <c r="Q14" s="578"/>
    </row>
    <row r="15" spans="1:35" ht="21" customHeight="1">
      <c r="B15" s="1744"/>
      <c r="C15" s="499" t="s">
        <v>685</v>
      </c>
      <c r="D15" s="722">
        <v>20100</v>
      </c>
      <c r="E15" s="722">
        <v>100</v>
      </c>
      <c r="F15" s="722">
        <v>100</v>
      </c>
      <c r="G15" s="722">
        <v>800</v>
      </c>
      <c r="H15" s="722">
        <v>1200</v>
      </c>
      <c r="I15" s="722">
        <v>2500</v>
      </c>
      <c r="J15" s="722">
        <v>1300</v>
      </c>
      <c r="K15" s="722">
        <v>2400</v>
      </c>
      <c r="L15" s="729">
        <v>6000</v>
      </c>
      <c r="M15" s="729">
        <v>2700</v>
      </c>
      <c r="N15" s="729">
        <v>1800</v>
      </c>
      <c r="O15" s="729">
        <v>600</v>
      </c>
      <c r="P15" s="729">
        <v>600</v>
      </c>
      <c r="Q15" s="578"/>
    </row>
    <row r="16" spans="1:35" ht="21" customHeight="1">
      <c r="B16" s="1040"/>
      <c r="C16" s="501" t="s">
        <v>1898</v>
      </c>
      <c r="D16" s="723">
        <f>D14+D15</f>
        <v>1279300</v>
      </c>
      <c r="E16" s="723">
        <f t="shared" ref="E16:P16" si="1">E14+E15</f>
        <v>100700</v>
      </c>
      <c r="F16" s="723">
        <f t="shared" si="1"/>
        <v>44500</v>
      </c>
      <c r="G16" s="723">
        <f t="shared" si="1"/>
        <v>79100</v>
      </c>
      <c r="H16" s="723">
        <f t="shared" si="1"/>
        <v>138600</v>
      </c>
      <c r="I16" s="723">
        <f t="shared" si="1"/>
        <v>165600</v>
      </c>
      <c r="J16" s="723">
        <f t="shared" si="1"/>
        <v>97500</v>
      </c>
      <c r="K16" s="723">
        <f t="shared" si="1"/>
        <v>85700</v>
      </c>
      <c r="L16" s="723">
        <f t="shared" si="1"/>
        <v>108000</v>
      </c>
      <c r="M16" s="723">
        <f t="shared" si="1"/>
        <v>95300</v>
      </c>
      <c r="N16" s="723">
        <f t="shared" si="1"/>
        <v>141200</v>
      </c>
      <c r="O16" s="723">
        <f t="shared" si="1"/>
        <v>157800</v>
      </c>
      <c r="P16" s="723">
        <f t="shared" si="1"/>
        <v>65300</v>
      </c>
    </row>
    <row r="17" spans="1:35" ht="21" customHeight="1">
      <c r="B17" s="1039" t="s">
        <v>1028</v>
      </c>
      <c r="C17" s="497" t="s">
        <v>1056</v>
      </c>
      <c r="D17" s="720">
        <v>1399800</v>
      </c>
      <c r="E17" s="720">
        <v>106800</v>
      </c>
      <c r="F17" s="720">
        <v>52300</v>
      </c>
      <c r="G17" s="720">
        <v>100900</v>
      </c>
      <c r="H17" s="720">
        <v>144600</v>
      </c>
      <c r="I17" s="720">
        <v>173000</v>
      </c>
      <c r="J17" s="720">
        <v>100000</v>
      </c>
      <c r="K17" s="720">
        <v>88900</v>
      </c>
      <c r="L17" s="721">
        <v>109700</v>
      </c>
      <c r="M17" s="721">
        <v>112000</v>
      </c>
      <c r="N17" s="721">
        <v>142600</v>
      </c>
      <c r="O17" s="721">
        <v>188800</v>
      </c>
      <c r="P17" s="721">
        <v>80200</v>
      </c>
    </row>
    <row r="18" spans="1:35" ht="21" customHeight="1">
      <c r="B18" s="1744"/>
      <c r="C18" s="499" t="s">
        <v>685</v>
      </c>
      <c r="D18" s="722">
        <v>19600</v>
      </c>
      <c r="E18" s="722">
        <v>300</v>
      </c>
      <c r="F18" s="722">
        <v>300</v>
      </c>
      <c r="G18" s="722">
        <v>900</v>
      </c>
      <c r="H18" s="722">
        <v>1500</v>
      </c>
      <c r="I18" s="722">
        <v>1800</v>
      </c>
      <c r="J18" s="722">
        <v>1000</v>
      </c>
      <c r="K18" s="722">
        <v>2300</v>
      </c>
      <c r="L18" s="729">
        <v>6000</v>
      </c>
      <c r="M18" s="729">
        <v>2200</v>
      </c>
      <c r="N18" s="729">
        <v>1700</v>
      </c>
      <c r="O18" s="729">
        <v>900</v>
      </c>
      <c r="P18" s="729">
        <v>700</v>
      </c>
    </row>
    <row r="19" spans="1:35" ht="21" customHeight="1">
      <c r="B19" s="1040"/>
      <c r="C19" s="501" t="s">
        <v>1898</v>
      </c>
      <c r="D19" s="723">
        <v>1419400</v>
      </c>
      <c r="E19" s="723">
        <v>107100</v>
      </c>
      <c r="F19" s="723">
        <v>52600</v>
      </c>
      <c r="G19" s="723">
        <v>101800</v>
      </c>
      <c r="H19" s="723">
        <v>146100</v>
      </c>
      <c r="I19" s="723">
        <v>174800</v>
      </c>
      <c r="J19" s="723">
        <v>101000</v>
      </c>
      <c r="K19" s="723">
        <v>91200</v>
      </c>
      <c r="L19" s="723">
        <v>115700</v>
      </c>
      <c r="M19" s="723">
        <v>114200</v>
      </c>
      <c r="N19" s="723">
        <v>144300</v>
      </c>
      <c r="O19" s="723">
        <v>189700</v>
      </c>
      <c r="P19" s="723">
        <v>80900</v>
      </c>
    </row>
    <row r="20" spans="1:35" ht="31.5" customHeight="1">
      <c r="C20" s="180"/>
      <c r="D20" s="180"/>
      <c r="E20" s="180"/>
      <c r="F20" s="180"/>
      <c r="G20" s="180"/>
      <c r="H20" s="180"/>
      <c r="I20" s="180"/>
      <c r="J20" s="180"/>
      <c r="K20" s="180"/>
      <c r="L20" s="180"/>
      <c r="M20" s="180"/>
      <c r="N20" s="180"/>
      <c r="O20" s="180"/>
      <c r="P20" s="180"/>
    </row>
    <row r="21" spans="1:35" s="427" customFormat="1" ht="26.25" customHeight="1">
      <c r="A21" s="425" t="s">
        <v>1643</v>
      </c>
      <c r="B21" s="429"/>
      <c r="C21" s="429"/>
      <c r="D21" s="429"/>
      <c r="E21" s="429"/>
      <c r="F21" s="429"/>
      <c r="G21" s="429"/>
      <c r="H21" s="429"/>
      <c r="I21" s="429"/>
      <c r="J21" s="429"/>
      <c r="K21" s="429"/>
      <c r="L21" s="429"/>
      <c r="M21" s="429"/>
      <c r="N21" s="429"/>
      <c r="O21" s="429"/>
      <c r="P21" s="429"/>
      <c r="Q21" s="429"/>
      <c r="R21" s="429"/>
      <c r="S21" s="429"/>
      <c r="T21" s="429"/>
      <c r="U21" s="429"/>
      <c r="V21" s="429"/>
      <c r="W21" s="429"/>
      <c r="X21" s="428"/>
      <c r="Y21" s="428"/>
      <c r="Z21" s="428"/>
      <c r="AA21" s="428"/>
      <c r="AB21" s="428"/>
      <c r="AC21" s="428"/>
      <c r="AD21" s="428"/>
      <c r="AE21" s="428"/>
      <c r="AF21" s="428"/>
      <c r="AG21" s="428"/>
      <c r="AH21" s="428"/>
      <c r="AI21" s="428"/>
    </row>
    <row r="22" spans="1:35" ht="21" customHeight="1">
      <c r="C22" s="180"/>
      <c r="D22" s="180"/>
      <c r="E22" s="180"/>
      <c r="F22" s="180"/>
      <c r="G22" s="284" t="s">
        <v>1055</v>
      </c>
      <c r="H22" s="284"/>
      <c r="I22" s="284"/>
      <c r="J22" s="284"/>
      <c r="K22" s="284"/>
      <c r="L22" s="284"/>
      <c r="M22" s="284"/>
      <c r="O22" s="442"/>
      <c r="P22" s="442"/>
    </row>
    <row r="23" spans="1:35" ht="24.95" customHeight="1">
      <c r="B23" s="1054" t="s">
        <v>1957</v>
      </c>
      <c r="C23" s="377" t="s">
        <v>1056</v>
      </c>
      <c r="D23" s="1738" t="s">
        <v>687</v>
      </c>
      <c r="E23" s="1738" t="s">
        <v>688</v>
      </c>
      <c r="F23" s="1739" t="s">
        <v>689</v>
      </c>
      <c r="G23" s="1738" t="s">
        <v>618</v>
      </c>
      <c r="H23" s="1738" t="s">
        <v>690</v>
      </c>
      <c r="I23" s="1738" t="s">
        <v>691</v>
      </c>
      <c r="J23" s="1738" t="s">
        <v>1045</v>
      </c>
      <c r="K23" s="1738" t="s">
        <v>692</v>
      </c>
      <c r="L23" s="1738" t="s">
        <v>693</v>
      </c>
      <c r="M23" s="1738" t="s">
        <v>1046</v>
      </c>
      <c r="N23" s="332"/>
    </row>
    <row r="24" spans="1:35" ht="24.95" customHeight="1">
      <c r="B24" s="1055"/>
      <c r="C24" s="50" t="s">
        <v>685</v>
      </c>
      <c r="D24" s="1738"/>
      <c r="E24" s="1738"/>
      <c r="F24" s="1740"/>
      <c r="G24" s="1738"/>
      <c r="H24" s="1738"/>
      <c r="I24" s="1738"/>
      <c r="J24" s="1738"/>
      <c r="K24" s="1738"/>
      <c r="L24" s="1738"/>
      <c r="M24" s="1738"/>
      <c r="N24" s="180"/>
    </row>
    <row r="25" spans="1:35" ht="21" customHeight="1">
      <c r="B25" s="1039" t="s">
        <v>308</v>
      </c>
      <c r="C25" s="503" t="s">
        <v>1056</v>
      </c>
      <c r="D25" s="498">
        <v>531500</v>
      </c>
      <c r="E25" s="840">
        <v>131400</v>
      </c>
      <c r="F25" s="498">
        <v>11400</v>
      </c>
      <c r="G25" s="498">
        <v>65000</v>
      </c>
      <c r="H25" s="498">
        <v>24800</v>
      </c>
      <c r="I25" s="840">
        <v>343700</v>
      </c>
      <c r="J25" s="498">
        <v>26500</v>
      </c>
      <c r="K25" s="840">
        <v>150000</v>
      </c>
      <c r="L25" s="498">
        <v>11700</v>
      </c>
      <c r="M25" s="498">
        <v>57600</v>
      </c>
      <c r="N25" s="180"/>
      <c r="O25" s="180"/>
    </row>
    <row r="26" spans="1:35" ht="21" customHeight="1">
      <c r="B26" s="1744"/>
      <c r="C26" s="504" t="s">
        <v>685</v>
      </c>
      <c r="D26" s="526" t="s">
        <v>15</v>
      </c>
      <c r="E26" s="500">
        <v>3000</v>
      </c>
      <c r="F26" s="526" t="s">
        <v>15</v>
      </c>
      <c r="G26" s="526" t="s">
        <v>15</v>
      </c>
      <c r="H26" s="526" t="s">
        <v>15</v>
      </c>
      <c r="I26" s="526" t="s">
        <v>15</v>
      </c>
      <c r="J26" s="500">
        <v>10800</v>
      </c>
      <c r="K26" s="526" t="s">
        <v>15</v>
      </c>
      <c r="L26" s="500">
        <v>100</v>
      </c>
      <c r="M26" s="526" t="s">
        <v>15</v>
      </c>
      <c r="N26" s="180"/>
      <c r="O26" s="180"/>
    </row>
    <row r="27" spans="1:35" ht="21" customHeight="1">
      <c r="B27" s="1040"/>
      <c r="C27" s="505" t="s">
        <v>1898</v>
      </c>
      <c r="D27" s="502">
        <f t="shared" ref="D27:M27" si="2">SUM(D25:D26)</f>
        <v>531500</v>
      </c>
      <c r="E27" s="842">
        <f t="shared" si="2"/>
        <v>134400</v>
      </c>
      <c r="F27" s="502">
        <f t="shared" si="2"/>
        <v>11400</v>
      </c>
      <c r="G27" s="502">
        <f t="shared" si="2"/>
        <v>65000</v>
      </c>
      <c r="H27" s="502">
        <f t="shared" si="2"/>
        <v>24800</v>
      </c>
      <c r="I27" s="842">
        <f t="shared" si="2"/>
        <v>343700</v>
      </c>
      <c r="J27" s="502">
        <f t="shared" si="2"/>
        <v>37300</v>
      </c>
      <c r="K27" s="842">
        <f t="shared" si="2"/>
        <v>150000</v>
      </c>
      <c r="L27" s="502">
        <f t="shared" si="2"/>
        <v>11800</v>
      </c>
      <c r="M27" s="502">
        <f t="shared" si="2"/>
        <v>57600</v>
      </c>
      <c r="N27" s="180"/>
      <c r="O27" s="180"/>
    </row>
    <row r="28" spans="1:35" ht="21" customHeight="1">
      <c r="B28" s="1039" t="s">
        <v>1457</v>
      </c>
      <c r="C28" s="503" t="s">
        <v>1056</v>
      </c>
      <c r="D28" s="579">
        <v>557500</v>
      </c>
      <c r="E28" s="843">
        <v>94100</v>
      </c>
      <c r="F28" s="579">
        <v>11600</v>
      </c>
      <c r="G28" s="579">
        <v>47000</v>
      </c>
      <c r="H28" s="579">
        <v>26900</v>
      </c>
      <c r="I28" s="843">
        <v>324400</v>
      </c>
      <c r="J28" s="579">
        <v>28300</v>
      </c>
      <c r="K28" s="843">
        <v>140000</v>
      </c>
      <c r="L28" s="579">
        <v>13800</v>
      </c>
      <c r="M28" s="579">
        <v>43100</v>
      </c>
      <c r="N28" s="180"/>
      <c r="O28" s="180"/>
    </row>
    <row r="29" spans="1:35" ht="21" customHeight="1">
      <c r="B29" s="1744"/>
      <c r="C29" s="504" t="s">
        <v>685</v>
      </c>
      <c r="D29" s="526" t="s">
        <v>15</v>
      </c>
      <c r="E29" s="500">
        <v>2800</v>
      </c>
      <c r="F29" s="526" t="s">
        <v>15</v>
      </c>
      <c r="G29" s="526" t="s">
        <v>15</v>
      </c>
      <c r="H29" s="526" t="s">
        <v>15</v>
      </c>
      <c r="I29" s="526" t="s">
        <v>15</v>
      </c>
      <c r="J29" s="500">
        <v>11100</v>
      </c>
      <c r="K29" s="526" t="s">
        <v>15</v>
      </c>
      <c r="L29" s="526" t="s">
        <v>15</v>
      </c>
      <c r="M29" s="526" t="s">
        <v>15</v>
      </c>
      <c r="N29" s="180"/>
      <c r="O29" s="180"/>
      <c r="Q29" s="845"/>
    </row>
    <row r="30" spans="1:35" ht="21" customHeight="1">
      <c r="B30" s="1040"/>
      <c r="C30" s="505" t="s">
        <v>1898</v>
      </c>
      <c r="D30" s="641">
        <v>557500</v>
      </c>
      <c r="E30" s="844">
        <v>96900</v>
      </c>
      <c r="F30" s="641">
        <v>11600</v>
      </c>
      <c r="G30" s="641">
        <v>47000</v>
      </c>
      <c r="H30" s="641">
        <v>26900</v>
      </c>
      <c r="I30" s="844">
        <v>324400</v>
      </c>
      <c r="J30" s="641">
        <v>39400</v>
      </c>
      <c r="K30" s="844">
        <v>140000</v>
      </c>
      <c r="L30" s="641">
        <v>13800</v>
      </c>
      <c r="M30" s="641">
        <v>43100</v>
      </c>
      <c r="N30" s="180"/>
      <c r="O30" s="180"/>
    </row>
    <row r="31" spans="1:35" ht="21" customHeight="1">
      <c r="B31" s="1039" t="s">
        <v>507</v>
      </c>
      <c r="C31" s="503" t="s">
        <v>1056</v>
      </c>
      <c r="D31" s="579">
        <v>479000</v>
      </c>
      <c r="E31" s="843">
        <v>222300</v>
      </c>
      <c r="F31" s="579">
        <v>12200</v>
      </c>
      <c r="G31" s="579">
        <v>47000</v>
      </c>
      <c r="H31" s="579">
        <v>27400</v>
      </c>
      <c r="I31" s="843">
        <v>335600</v>
      </c>
      <c r="J31" s="579">
        <v>30000</v>
      </c>
      <c r="K31" s="843">
        <v>120000</v>
      </c>
      <c r="L31" s="579">
        <v>16200</v>
      </c>
      <c r="M31" s="579">
        <v>44200</v>
      </c>
      <c r="N31" s="180"/>
      <c r="O31" s="180"/>
      <c r="P31" s="578"/>
    </row>
    <row r="32" spans="1:35" ht="21" customHeight="1">
      <c r="B32" s="1744"/>
      <c r="C32" s="504" t="s">
        <v>685</v>
      </c>
      <c r="D32" s="526" t="s">
        <v>15</v>
      </c>
      <c r="E32" s="500">
        <v>2800</v>
      </c>
      <c r="F32" s="526" t="s">
        <v>15</v>
      </c>
      <c r="G32" s="526" t="s">
        <v>15</v>
      </c>
      <c r="H32" s="526" t="s">
        <v>15</v>
      </c>
      <c r="I32" s="526" t="s">
        <v>15</v>
      </c>
      <c r="J32" s="500">
        <v>12500</v>
      </c>
      <c r="K32" s="526" t="s">
        <v>15</v>
      </c>
      <c r="L32" s="526" t="s">
        <v>15</v>
      </c>
      <c r="M32" s="526" t="s">
        <v>15</v>
      </c>
      <c r="N32" s="180"/>
      <c r="O32" s="180"/>
      <c r="P32" s="578"/>
    </row>
    <row r="33" spans="2:16" ht="21" customHeight="1">
      <c r="B33" s="1040"/>
      <c r="C33" s="505" t="s">
        <v>1898</v>
      </c>
      <c r="D33" s="641">
        <v>479000</v>
      </c>
      <c r="E33" s="844">
        <f>E31+E32</f>
        <v>225100</v>
      </c>
      <c r="F33" s="641">
        <f>F31</f>
        <v>12200</v>
      </c>
      <c r="G33" s="641">
        <f>G31</f>
        <v>47000</v>
      </c>
      <c r="H33" s="641">
        <f>H31</f>
        <v>27400</v>
      </c>
      <c r="I33" s="844">
        <f>I31</f>
        <v>335600</v>
      </c>
      <c r="J33" s="641">
        <v>42500</v>
      </c>
      <c r="K33" s="844">
        <f>K31</f>
        <v>120000</v>
      </c>
      <c r="L33" s="641">
        <f>L31</f>
        <v>16200</v>
      </c>
      <c r="M33" s="641">
        <f>M31</f>
        <v>44200</v>
      </c>
      <c r="N33" s="180"/>
      <c r="O33" s="180"/>
      <c r="P33" s="578"/>
    </row>
    <row r="34" spans="2:16" ht="21" customHeight="1">
      <c r="B34" s="1039" t="s">
        <v>514</v>
      </c>
      <c r="C34" s="503" t="s">
        <v>1056</v>
      </c>
      <c r="D34" s="579">
        <v>396900</v>
      </c>
      <c r="E34" s="843">
        <v>264700</v>
      </c>
      <c r="F34" s="579">
        <v>13600</v>
      </c>
      <c r="G34" s="579">
        <v>65000</v>
      </c>
      <c r="H34" s="579">
        <v>28300</v>
      </c>
      <c r="I34" s="843">
        <v>274200</v>
      </c>
      <c r="J34" s="579">
        <v>27100</v>
      </c>
      <c r="K34" s="843">
        <v>115000</v>
      </c>
      <c r="L34" s="579">
        <v>4300</v>
      </c>
      <c r="M34" s="579">
        <v>36100</v>
      </c>
      <c r="N34" s="180"/>
      <c r="O34" s="180"/>
      <c r="P34" s="578"/>
    </row>
    <row r="35" spans="2:16" ht="21" customHeight="1">
      <c r="B35" s="1744"/>
      <c r="C35" s="504" t="s">
        <v>685</v>
      </c>
      <c r="D35" s="834" t="s">
        <v>15</v>
      </c>
      <c r="E35" s="500">
        <v>3400</v>
      </c>
      <c r="F35" s="834" t="s">
        <v>15</v>
      </c>
      <c r="G35" s="833" t="s">
        <v>15</v>
      </c>
      <c r="H35" s="833" t="s">
        <v>15</v>
      </c>
      <c r="I35" s="833" t="s">
        <v>15</v>
      </c>
      <c r="J35" s="500">
        <v>16700</v>
      </c>
      <c r="K35" s="833" t="s">
        <v>15</v>
      </c>
      <c r="L35" s="833" t="s">
        <v>15</v>
      </c>
      <c r="M35" s="833" t="s">
        <v>15</v>
      </c>
      <c r="N35" s="180"/>
      <c r="O35" s="180"/>
      <c r="P35" s="578"/>
    </row>
    <row r="36" spans="2:16" ht="21" customHeight="1">
      <c r="B36" s="1040"/>
      <c r="C36" s="505" t="s">
        <v>1898</v>
      </c>
      <c r="D36" s="641">
        <v>396900</v>
      </c>
      <c r="E36" s="844">
        <f>E34+E35</f>
        <v>268100</v>
      </c>
      <c r="F36" s="641">
        <v>13600</v>
      </c>
      <c r="G36" s="641">
        <v>65000</v>
      </c>
      <c r="H36" s="641">
        <v>28300</v>
      </c>
      <c r="I36" s="844">
        <v>274200</v>
      </c>
      <c r="J36" s="641">
        <f>J34+J35</f>
        <v>43800</v>
      </c>
      <c r="K36" s="844">
        <v>115000</v>
      </c>
      <c r="L36" s="641">
        <v>4300</v>
      </c>
      <c r="M36" s="641">
        <v>36100</v>
      </c>
      <c r="N36" s="180"/>
      <c r="O36" s="180"/>
      <c r="P36" s="578"/>
    </row>
    <row r="37" spans="2:16" ht="21" customHeight="1">
      <c r="B37" s="1039" t="s">
        <v>1028</v>
      </c>
      <c r="C37" s="503" t="s">
        <v>1056</v>
      </c>
      <c r="D37" s="579">
        <v>541700</v>
      </c>
      <c r="E37" s="843">
        <v>293700</v>
      </c>
      <c r="F37" s="579">
        <v>21000</v>
      </c>
      <c r="G37" s="579">
        <v>65000</v>
      </c>
      <c r="H37" s="579">
        <v>30800</v>
      </c>
      <c r="I37" s="843">
        <v>253200</v>
      </c>
      <c r="J37" s="579">
        <v>31600</v>
      </c>
      <c r="K37" s="843">
        <v>122000</v>
      </c>
      <c r="L37" s="579">
        <v>4700</v>
      </c>
      <c r="M37" s="579">
        <v>36100</v>
      </c>
      <c r="N37" s="180"/>
      <c r="O37" s="180"/>
      <c r="P37" s="578"/>
    </row>
    <row r="38" spans="2:16" ht="21" customHeight="1">
      <c r="B38" s="1744"/>
      <c r="C38" s="504" t="s">
        <v>685</v>
      </c>
      <c r="D38" s="834" t="s">
        <v>15</v>
      </c>
      <c r="E38" s="500">
        <v>2800</v>
      </c>
      <c r="F38" s="834" t="s">
        <v>15</v>
      </c>
      <c r="G38" s="834" t="s">
        <v>15</v>
      </c>
      <c r="H38" s="834" t="s">
        <v>15</v>
      </c>
      <c r="I38" s="834" t="s">
        <v>15</v>
      </c>
      <c r="J38" s="500">
        <v>16800</v>
      </c>
      <c r="K38" s="833" t="s">
        <v>15</v>
      </c>
      <c r="L38" s="833" t="s">
        <v>15</v>
      </c>
      <c r="M38" s="833" t="s">
        <v>15</v>
      </c>
      <c r="N38" s="180"/>
      <c r="O38" s="180"/>
      <c r="P38" s="578"/>
    </row>
    <row r="39" spans="2:16" ht="21" customHeight="1">
      <c r="B39" s="1040"/>
      <c r="C39" s="505" t="s">
        <v>1898</v>
      </c>
      <c r="D39" s="641">
        <f>SUM(D37:D38)</f>
        <v>541700</v>
      </c>
      <c r="E39" s="844">
        <f t="shared" ref="E39:M39" si="3">SUM(E37:E38)</f>
        <v>296500</v>
      </c>
      <c r="F39" s="641">
        <f t="shared" si="3"/>
        <v>21000</v>
      </c>
      <c r="G39" s="641">
        <f t="shared" si="3"/>
        <v>65000</v>
      </c>
      <c r="H39" s="641">
        <f t="shared" si="3"/>
        <v>30800</v>
      </c>
      <c r="I39" s="844">
        <f t="shared" si="3"/>
        <v>253200</v>
      </c>
      <c r="J39" s="641">
        <f t="shared" si="3"/>
        <v>48400</v>
      </c>
      <c r="K39" s="844">
        <f t="shared" si="3"/>
        <v>122000</v>
      </c>
      <c r="L39" s="641">
        <f t="shared" si="3"/>
        <v>4700</v>
      </c>
      <c r="M39" s="641">
        <f t="shared" si="3"/>
        <v>36100</v>
      </c>
      <c r="N39" s="180"/>
      <c r="O39" s="180"/>
      <c r="P39" s="578"/>
    </row>
    <row r="40" spans="2:16">
      <c r="C40" s="180"/>
      <c r="D40" s="180"/>
      <c r="E40" s="180"/>
      <c r="F40" s="180"/>
      <c r="G40" s="180"/>
      <c r="H40" s="180"/>
      <c r="I40" s="180"/>
      <c r="J40" s="180"/>
      <c r="K40" s="180"/>
      <c r="L40" s="180"/>
      <c r="M40" s="180"/>
      <c r="N40" s="180"/>
      <c r="O40" s="180"/>
      <c r="P40" s="180"/>
    </row>
    <row r="41" spans="2:16">
      <c r="C41" s="180"/>
      <c r="D41" s="180"/>
      <c r="E41" s="180"/>
      <c r="F41" s="180"/>
      <c r="G41" s="180"/>
      <c r="H41" s="180"/>
      <c r="I41" s="180"/>
      <c r="J41" s="180"/>
      <c r="K41" s="180"/>
      <c r="L41" s="180"/>
      <c r="M41" s="180"/>
      <c r="N41" s="180"/>
      <c r="O41" s="180"/>
      <c r="P41" s="180"/>
    </row>
    <row r="42" spans="2:16">
      <c r="C42" s="180"/>
      <c r="D42" s="180"/>
      <c r="E42" s="180"/>
      <c r="F42" s="180"/>
      <c r="G42" s="180"/>
      <c r="H42" s="180"/>
      <c r="I42" s="180"/>
      <c r="J42" s="180"/>
      <c r="K42" s="180"/>
      <c r="L42" s="180"/>
      <c r="M42" s="180"/>
      <c r="N42" s="180"/>
      <c r="O42" s="180"/>
      <c r="P42" s="180"/>
    </row>
    <row r="43" spans="2:16">
      <c r="C43" s="180"/>
      <c r="D43" s="180"/>
      <c r="E43" s="180"/>
      <c r="F43" s="180"/>
      <c r="G43" s="180"/>
      <c r="H43" s="180"/>
      <c r="I43" s="180"/>
      <c r="J43" s="180"/>
      <c r="K43" s="180"/>
      <c r="L43" s="180"/>
      <c r="M43" s="180"/>
      <c r="N43" s="180"/>
      <c r="O43" s="180"/>
      <c r="P43" s="180"/>
    </row>
    <row r="44" spans="2:16">
      <c r="C44" s="180"/>
      <c r="D44" s="180"/>
      <c r="E44" s="180"/>
      <c r="F44" s="180"/>
      <c r="G44" s="180"/>
      <c r="H44" s="180"/>
      <c r="I44" s="180"/>
      <c r="J44" s="180"/>
      <c r="K44" s="180"/>
      <c r="L44" s="180"/>
      <c r="M44" s="180"/>
      <c r="N44" s="180"/>
      <c r="O44" s="180"/>
      <c r="P44" s="180"/>
    </row>
  </sheetData>
  <mergeCells count="25">
    <mergeCell ref="B25:B27"/>
    <mergeCell ref="B28:B30"/>
    <mergeCell ref="B31:B33"/>
    <mergeCell ref="B37:B39"/>
    <mergeCell ref="B34:B36"/>
    <mergeCell ref="B3:B4"/>
    <mergeCell ref="D3:D4"/>
    <mergeCell ref="H23:H24"/>
    <mergeCell ref="B17:B19"/>
    <mergeCell ref="K23:K24"/>
    <mergeCell ref="B23:B24"/>
    <mergeCell ref="B5:B7"/>
    <mergeCell ref="B8:B10"/>
    <mergeCell ref="I23:I24"/>
    <mergeCell ref="J23:J24"/>
    <mergeCell ref="B11:B13"/>
    <mergeCell ref="B14:B16"/>
    <mergeCell ref="D23:D24"/>
    <mergeCell ref="E23:E24"/>
    <mergeCell ref="G23:G24"/>
    <mergeCell ref="F23:F24"/>
    <mergeCell ref="J2:P2"/>
    <mergeCell ref="E3:P3"/>
    <mergeCell ref="L23:L24"/>
    <mergeCell ref="M23:M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&amp;C－４７－</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Z24" sqref="Z24"/>
    </sheetView>
  </sheetViews>
  <sheetFormatPr defaultRowHeight="14.45" customHeight="1"/>
  <cols>
    <col min="1" max="1" width="1.875" style="60" customWidth="1"/>
    <col min="2" max="3" width="4.625" style="60" customWidth="1"/>
    <col min="4" max="19" width="5" style="60" customWidth="1"/>
    <col min="20" max="22" width="4.625" style="60" customWidth="1"/>
    <col min="23" max="16384" width="9" style="60"/>
  </cols>
  <sheetData>
    <row r="1" spans="1:35" s="427" customFormat="1" ht="26.25" customHeight="1">
      <c r="A1" s="425" t="s">
        <v>1644</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4.45" customHeight="1">
      <c r="Q2" s="943" t="s">
        <v>1047</v>
      </c>
      <c r="R2" s="943"/>
      <c r="S2" s="943"/>
    </row>
    <row r="3" spans="1:35" ht="16.5" customHeight="1">
      <c r="B3" s="1288" t="s">
        <v>482</v>
      </c>
      <c r="C3" s="1288"/>
      <c r="D3" s="1068" t="s">
        <v>1048</v>
      </c>
      <c r="E3" s="1068"/>
      <c r="F3" s="1068"/>
      <c r="G3" s="1068"/>
      <c r="H3" s="1068" t="s">
        <v>1049</v>
      </c>
      <c r="I3" s="1068"/>
      <c r="J3" s="1068"/>
      <c r="K3" s="1068"/>
      <c r="L3" s="1068" t="s">
        <v>1265</v>
      </c>
      <c r="M3" s="1068"/>
      <c r="N3" s="1068"/>
      <c r="O3" s="1068"/>
      <c r="P3" s="1068" t="s">
        <v>1266</v>
      </c>
      <c r="Q3" s="1068"/>
      <c r="R3" s="1068"/>
      <c r="S3" s="1068"/>
    </row>
    <row r="4" spans="1:35" ht="27.75" customHeight="1">
      <c r="B4" s="1288"/>
      <c r="C4" s="1288"/>
      <c r="D4" s="1288" t="s">
        <v>1267</v>
      </c>
      <c r="E4" s="1068"/>
      <c r="F4" s="1288" t="s">
        <v>1268</v>
      </c>
      <c r="G4" s="1068"/>
      <c r="H4" s="1288" t="s">
        <v>1267</v>
      </c>
      <c r="I4" s="1068"/>
      <c r="J4" s="1288" t="s">
        <v>1268</v>
      </c>
      <c r="K4" s="1068"/>
      <c r="L4" s="1288" t="s">
        <v>1267</v>
      </c>
      <c r="M4" s="1068"/>
      <c r="N4" s="1288" t="s">
        <v>1268</v>
      </c>
      <c r="O4" s="1068"/>
      <c r="P4" s="1288" t="s">
        <v>1267</v>
      </c>
      <c r="Q4" s="1068"/>
      <c r="R4" s="1288" t="s">
        <v>1268</v>
      </c>
      <c r="S4" s="1068"/>
    </row>
    <row r="5" spans="1:35" ht="21" customHeight="1">
      <c r="B5" s="1068" t="s">
        <v>1457</v>
      </c>
      <c r="C5" s="1068"/>
      <c r="D5" s="1748">
        <v>14</v>
      </c>
      <c r="E5" s="1749"/>
      <c r="F5" s="1746">
        <v>59684</v>
      </c>
      <c r="G5" s="1747"/>
      <c r="H5" s="1746">
        <v>8</v>
      </c>
      <c r="I5" s="1747"/>
      <c r="J5" s="1746">
        <v>58751</v>
      </c>
      <c r="K5" s="1747"/>
      <c r="L5" s="1746">
        <v>1</v>
      </c>
      <c r="M5" s="1747"/>
      <c r="N5" s="1746">
        <v>483</v>
      </c>
      <c r="O5" s="1747"/>
      <c r="P5" s="1746">
        <v>5</v>
      </c>
      <c r="Q5" s="1747"/>
      <c r="R5" s="1746">
        <v>450</v>
      </c>
      <c r="S5" s="1747"/>
    </row>
    <row r="6" spans="1:35" ht="21" customHeight="1">
      <c r="B6" s="1068" t="s">
        <v>507</v>
      </c>
      <c r="C6" s="1068"/>
      <c r="D6" s="1745">
        <v>10</v>
      </c>
      <c r="E6" s="1745"/>
      <c r="F6" s="1481">
        <v>4038</v>
      </c>
      <c r="G6" s="1481"/>
      <c r="H6" s="1481">
        <v>7</v>
      </c>
      <c r="I6" s="1481"/>
      <c r="J6" s="1481">
        <v>4038</v>
      </c>
      <c r="K6" s="1481"/>
      <c r="L6" s="1481" t="s">
        <v>15</v>
      </c>
      <c r="M6" s="1481"/>
      <c r="N6" s="1481" t="s">
        <v>2377</v>
      </c>
      <c r="O6" s="1481"/>
      <c r="P6" s="1481">
        <v>3</v>
      </c>
      <c r="Q6" s="1481"/>
      <c r="R6" s="1481" t="s">
        <v>2378</v>
      </c>
      <c r="S6" s="1481"/>
    </row>
    <row r="7" spans="1:35" ht="21" customHeight="1">
      <c r="B7" s="1068" t="s">
        <v>514</v>
      </c>
      <c r="C7" s="1068"/>
      <c r="D7" s="1283">
        <v>6</v>
      </c>
      <c r="E7" s="1283"/>
      <c r="F7" s="1283">
        <v>25514</v>
      </c>
      <c r="G7" s="1283"/>
      <c r="H7" s="1283">
        <v>3</v>
      </c>
      <c r="I7" s="1283"/>
      <c r="J7" s="1283">
        <v>25285</v>
      </c>
      <c r="K7" s="1283"/>
      <c r="L7" s="1283">
        <v>1</v>
      </c>
      <c r="M7" s="1283"/>
      <c r="N7" s="1283">
        <v>228</v>
      </c>
      <c r="O7" s="1283"/>
      <c r="P7" s="1283">
        <v>2</v>
      </c>
      <c r="Q7" s="1283"/>
      <c r="R7" s="1283">
        <v>1</v>
      </c>
      <c r="S7" s="1283"/>
    </row>
    <row r="8" spans="1:35" ht="21" customHeight="1">
      <c r="B8" s="1068" t="s">
        <v>1028</v>
      </c>
      <c r="C8" s="1068"/>
      <c r="D8" s="1283">
        <v>15</v>
      </c>
      <c r="E8" s="1283"/>
      <c r="F8" s="1283">
        <v>13421</v>
      </c>
      <c r="G8" s="1283"/>
      <c r="H8" s="1283">
        <v>8</v>
      </c>
      <c r="I8" s="1283"/>
      <c r="J8" s="1283">
        <v>11450</v>
      </c>
      <c r="K8" s="1283"/>
      <c r="L8" s="1283">
        <v>1</v>
      </c>
      <c r="M8" s="1283"/>
      <c r="N8" s="1283">
        <v>1400</v>
      </c>
      <c r="O8" s="1283"/>
      <c r="P8" s="1283">
        <v>6</v>
      </c>
      <c r="Q8" s="1283"/>
      <c r="R8" s="1283">
        <v>571</v>
      </c>
      <c r="S8" s="1283"/>
    </row>
    <row r="9" spans="1:35" ht="21" customHeight="1">
      <c r="B9" s="1068" t="s">
        <v>2321</v>
      </c>
      <c r="C9" s="1068"/>
      <c r="D9" s="1283">
        <v>11</v>
      </c>
      <c r="E9" s="1283"/>
      <c r="F9" s="1283">
        <v>23098</v>
      </c>
      <c r="G9" s="1283"/>
      <c r="H9" s="1283">
        <v>9</v>
      </c>
      <c r="I9" s="1283"/>
      <c r="J9" s="1283">
        <v>21915</v>
      </c>
      <c r="K9" s="1283"/>
      <c r="L9" s="1283">
        <v>2</v>
      </c>
      <c r="M9" s="1283"/>
      <c r="N9" s="1283">
        <v>1183</v>
      </c>
      <c r="O9" s="1283"/>
      <c r="P9" s="1283" t="s">
        <v>15</v>
      </c>
      <c r="Q9" s="1283"/>
      <c r="R9" s="1283" t="s">
        <v>15</v>
      </c>
      <c r="S9" s="1283"/>
    </row>
    <row r="10" spans="1:35" ht="14.45" customHeight="1">
      <c r="B10" s="1108" t="s">
        <v>2379</v>
      </c>
      <c r="C10" s="1108"/>
      <c r="D10" s="1108"/>
      <c r="E10" s="1108"/>
      <c r="F10" s="1108"/>
      <c r="G10" s="1108"/>
      <c r="H10" s="1108"/>
      <c r="I10" s="1108"/>
      <c r="J10" s="1108"/>
      <c r="K10" s="1108"/>
      <c r="L10" s="1108"/>
      <c r="M10" s="1108"/>
      <c r="N10" s="32"/>
      <c r="O10" s="32"/>
      <c r="P10" s="32"/>
      <c r="Q10" s="32"/>
      <c r="R10" s="32"/>
      <c r="S10" s="32"/>
    </row>
    <row r="11" spans="1:35" ht="46.5" customHeight="1">
      <c r="B11" s="95"/>
      <c r="C11" s="95"/>
      <c r="D11" s="184"/>
      <c r="E11" s="184"/>
      <c r="F11" s="184"/>
      <c r="G11" s="184"/>
      <c r="H11" s="378"/>
      <c r="I11" s="379"/>
      <c r="J11" s="379"/>
      <c r="K11" s="184"/>
      <c r="L11" s="184"/>
      <c r="M11" s="184"/>
      <c r="N11" s="184"/>
      <c r="O11" s="378"/>
      <c r="P11" s="379"/>
      <c r="Q11" s="379"/>
      <c r="R11" s="184"/>
      <c r="S11" s="184"/>
    </row>
    <row r="12" spans="1:35" s="427" customFormat="1" ht="26.25" customHeight="1">
      <c r="A12" s="425" t="s">
        <v>1645</v>
      </c>
      <c r="B12" s="429"/>
      <c r="C12" s="429"/>
      <c r="D12" s="429"/>
      <c r="E12" s="429"/>
      <c r="F12" s="429"/>
      <c r="G12" s="429"/>
      <c r="H12" s="429"/>
      <c r="I12" s="429"/>
      <c r="J12" s="429"/>
      <c r="K12" s="429"/>
      <c r="L12" s="429"/>
      <c r="M12" s="429"/>
      <c r="N12" s="429"/>
      <c r="O12" s="429"/>
      <c r="P12" s="429"/>
      <c r="Q12" s="429"/>
      <c r="R12" s="429"/>
      <c r="S12" s="429"/>
      <c r="T12" s="429"/>
      <c r="U12" s="429"/>
      <c r="V12" s="429"/>
      <c r="W12" s="429"/>
      <c r="X12" s="428"/>
      <c r="Y12" s="428"/>
      <c r="Z12" s="428"/>
      <c r="AA12" s="428"/>
      <c r="AB12" s="428"/>
      <c r="AC12" s="428"/>
      <c r="AD12" s="428"/>
      <c r="AE12" s="428"/>
      <c r="AF12" s="428"/>
      <c r="AG12" s="428"/>
      <c r="AH12" s="428"/>
      <c r="AI12" s="428"/>
    </row>
    <row r="13" spans="1:35" ht="15" customHeight="1">
      <c r="B13" s="95"/>
      <c r="C13" s="95"/>
      <c r="D13" s="184"/>
      <c r="E13" s="184"/>
      <c r="F13" s="184"/>
      <c r="G13" s="184"/>
      <c r="H13" s="378"/>
      <c r="I13" s="379"/>
      <c r="J13" s="379"/>
      <c r="K13" s="184"/>
      <c r="L13" s="184"/>
      <c r="M13" s="169"/>
      <c r="N13" s="943" t="s">
        <v>149</v>
      </c>
      <c r="O13" s="943"/>
      <c r="P13" s="943"/>
      <c r="Q13" s="943"/>
      <c r="R13" s="943"/>
      <c r="S13" s="184"/>
    </row>
    <row r="14" spans="1:35" ht="18.75" customHeight="1">
      <c r="B14" s="1068" t="s">
        <v>150</v>
      </c>
      <c r="C14" s="900"/>
      <c r="D14" s="1750" t="s">
        <v>1820</v>
      </c>
      <c r="E14" s="1750" t="s">
        <v>141</v>
      </c>
      <c r="F14" s="1750" t="s">
        <v>151</v>
      </c>
      <c r="G14" s="1750" t="s">
        <v>1338</v>
      </c>
      <c r="H14" s="1750" t="s">
        <v>1339</v>
      </c>
      <c r="I14" s="1750" t="s">
        <v>152</v>
      </c>
      <c r="J14" s="1750" t="s">
        <v>175</v>
      </c>
      <c r="K14" s="1750" t="s">
        <v>176</v>
      </c>
      <c r="L14" s="1750" t="s">
        <v>177</v>
      </c>
      <c r="M14" s="1750" t="s">
        <v>910</v>
      </c>
      <c r="N14" s="1750" t="s">
        <v>178</v>
      </c>
      <c r="O14" s="1750" t="s">
        <v>1340</v>
      </c>
      <c r="P14" s="1750" t="s">
        <v>179</v>
      </c>
      <c r="Q14" s="1750" t="s">
        <v>1897</v>
      </c>
      <c r="R14" s="1755" t="s">
        <v>2254</v>
      </c>
      <c r="S14" s="1753"/>
    </row>
    <row r="15" spans="1:35" ht="18.75" customHeight="1">
      <c r="B15" s="900"/>
      <c r="C15" s="900"/>
      <c r="D15" s="1751"/>
      <c r="E15" s="1751"/>
      <c r="F15" s="1751"/>
      <c r="G15" s="1751"/>
      <c r="H15" s="1751"/>
      <c r="I15" s="1751"/>
      <c r="J15" s="1751"/>
      <c r="K15" s="1751"/>
      <c r="L15" s="1751"/>
      <c r="M15" s="1751"/>
      <c r="N15" s="1751"/>
      <c r="O15" s="1751"/>
      <c r="P15" s="1751"/>
      <c r="Q15" s="1751"/>
      <c r="R15" s="1756"/>
      <c r="S15" s="1754"/>
    </row>
    <row r="16" spans="1:35" ht="36.75" customHeight="1">
      <c r="B16" s="900"/>
      <c r="C16" s="900"/>
      <c r="D16" s="1752"/>
      <c r="E16" s="1752"/>
      <c r="F16" s="1752"/>
      <c r="G16" s="1752"/>
      <c r="H16" s="1752"/>
      <c r="I16" s="1752"/>
      <c r="J16" s="1752"/>
      <c r="K16" s="1752"/>
      <c r="L16" s="1752"/>
      <c r="M16" s="1752"/>
      <c r="N16" s="1752"/>
      <c r="O16" s="1752"/>
      <c r="P16" s="1752"/>
      <c r="Q16" s="1752"/>
      <c r="R16" s="1756"/>
      <c r="S16" s="1754"/>
    </row>
    <row r="17" spans="2:19" ht="21" customHeight="1">
      <c r="B17" s="1068" t="s">
        <v>1457</v>
      </c>
      <c r="C17" s="1068"/>
      <c r="D17" s="462">
        <v>14</v>
      </c>
      <c r="E17" s="462">
        <v>2</v>
      </c>
      <c r="F17" s="536" t="s">
        <v>15</v>
      </c>
      <c r="G17" s="496" t="s">
        <v>15</v>
      </c>
      <c r="H17" s="496">
        <v>1</v>
      </c>
      <c r="I17" s="496" t="s">
        <v>15</v>
      </c>
      <c r="J17" s="496" t="s">
        <v>15</v>
      </c>
      <c r="K17" s="496" t="s">
        <v>15</v>
      </c>
      <c r="L17" s="496">
        <v>1</v>
      </c>
      <c r="M17" s="496">
        <v>1</v>
      </c>
      <c r="N17" s="496" t="s">
        <v>15</v>
      </c>
      <c r="O17" s="496" t="s">
        <v>2418</v>
      </c>
      <c r="P17" s="496">
        <v>3</v>
      </c>
      <c r="Q17" s="462">
        <v>4</v>
      </c>
      <c r="R17" s="82">
        <v>2</v>
      </c>
      <c r="S17" s="95"/>
    </row>
    <row r="18" spans="2:19" ht="21" customHeight="1">
      <c r="B18" s="1068" t="s">
        <v>507</v>
      </c>
      <c r="C18" s="1068"/>
      <c r="D18" s="462">
        <v>10</v>
      </c>
      <c r="E18" s="462">
        <v>2</v>
      </c>
      <c r="F18" s="536" t="s">
        <v>15</v>
      </c>
      <c r="G18" s="496" t="s">
        <v>15</v>
      </c>
      <c r="H18" s="496">
        <v>2</v>
      </c>
      <c r="I18" s="496" t="s">
        <v>15</v>
      </c>
      <c r="J18" s="496" t="s">
        <v>15</v>
      </c>
      <c r="K18" s="496">
        <v>1</v>
      </c>
      <c r="L18" s="496">
        <v>1</v>
      </c>
      <c r="M18" s="496" t="s">
        <v>15</v>
      </c>
      <c r="N18" s="496" t="s">
        <v>15</v>
      </c>
      <c r="O18" s="496" t="s">
        <v>15</v>
      </c>
      <c r="P18" s="496" t="s">
        <v>15</v>
      </c>
      <c r="Q18" s="462">
        <v>4</v>
      </c>
      <c r="R18" s="82" t="s">
        <v>15</v>
      </c>
      <c r="S18" s="184"/>
    </row>
    <row r="19" spans="2:19" ht="21" customHeight="1">
      <c r="B19" s="1068" t="s">
        <v>514</v>
      </c>
      <c r="C19" s="1068"/>
      <c r="D19" s="462">
        <v>6</v>
      </c>
      <c r="E19" s="496" t="s">
        <v>15</v>
      </c>
      <c r="F19" s="536" t="s">
        <v>15</v>
      </c>
      <c r="G19" s="536" t="s">
        <v>15</v>
      </c>
      <c r="H19" s="496">
        <v>1</v>
      </c>
      <c r="I19" s="496" t="s">
        <v>15</v>
      </c>
      <c r="J19" s="496" t="s">
        <v>15</v>
      </c>
      <c r="K19" s="496" t="s">
        <v>15</v>
      </c>
      <c r="L19" s="496" t="s">
        <v>15</v>
      </c>
      <c r="M19" s="496">
        <v>2</v>
      </c>
      <c r="N19" s="496" t="s">
        <v>15</v>
      </c>
      <c r="O19" s="496" t="s">
        <v>15</v>
      </c>
      <c r="P19" s="496">
        <v>2</v>
      </c>
      <c r="Q19" s="462">
        <v>1</v>
      </c>
      <c r="R19" s="82" t="s">
        <v>15</v>
      </c>
      <c r="S19" s="184"/>
    </row>
    <row r="20" spans="2:19" ht="21" customHeight="1">
      <c r="B20" s="1068" t="s">
        <v>1028</v>
      </c>
      <c r="C20" s="1068"/>
      <c r="D20" s="462">
        <v>15</v>
      </c>
      <c r="E20" s="462">
        <v>4</v>
      </c>
      <c r="F20" s="536" t="s">
        <v>15</v>
      </c>
      <c r="G20" s="536" t="s">
        <v>15</v>
      </c>
      <c r="H20" s="496" t="s">
        <v>15</v>
      </c>
      <c r="I20" s="496" t="s">
        <v>15</v>
      </c>
      <c r="J20" s="496">
        <v>1</v>
      </c>
      <c r="K20" s="496">
        <v>1</v>
      </c>
      <c r="L20" s="496" t="s">
        <v>15</v>
      </c>
      <c r="M20" s="496">
        <v>1</v>
      </c>
      <c r="N20" s="496" t="s">
        <v>15</v>
      </c>
      <c r="O20" s="496" t="s">
        <v>15</v>
      </c>
      <c r="P20" s="496">
        <v>1</v>
      </c>
      <c r="Q20" s="462">
        <v>4</v>
      </c>
      <c r="R20" s="82">
        <v>3</v>
      </c>
      <c r="S20" s="184"/>
    </row>
    <row r="21" spans="2:19" ht="21" customHeight="1">
      <c r="B21" s="1068" t="s">
        <v>2321</v>
      </c>
      <c r="C21" s="1068"/>
      <c r="D21" s="462">
        <v>11</v>
      </c>
      <c r="E21" s="462">
        <v>1</v>
      </c>
      <c r="F21" s="536" t="s">
        <v>15</v>
      </c>
      <c r="G21" s="536">
        <v>1</v>
      </c>
      <c r="H21" s="496" t="s">
        <v>2381</v>
      </c>
      <c r="I21" s="496" t="s">
        <v>15</v>
      </c>
      <c r="J21" s="496">
        <v>1</v>
      </c>
      <c r="K21" s="496">
        <v>1</v>
      </c>
      <c r="L21" s="496" t="s">
        <v>15</v>
      </c>
      <c r="M21" s="496" t="s">
        <v>15</v>
      </c>
      <c r="N21" s="496" t="s">
        <v>15</v>
      </c>
      <c r="O21" s="496" t="s">
        <v>15</v>
      </c>
      <c r="P21" s="496">
        <v>1</v>
      </c>
      <c r="Q21" s="462">
        <v>5</v>
      </c>
      <c r="R21" s="82">
        <v>1</v>
      </c>
      <c r="S21" s="184"/>
    </row>
    <row r="22" spans="2:19" ht="18.75" customHeight="1">
      <c r="B22" s="1108" t="s">
        <v>2380</v>
      </c>
      <c r="C22" s="928"/>
      <c r="D22" s="928"/>
      <c r="E22" s="928"/>
      <c r="F22" s="928"/>
      <c r="G22" s="928"/>
      <c r="H22" s="928"/>
      <c r="I22" s="928"/>
      <c r="J22" s="928"/>
      <c r="K22" s="928"/>
      <c r="L22" s="928"/>
      <c r="M22" s="928"/>
      <c r="N22" s="184"/>
      <c r="O22" s="275"/>
      <c r="P22" s="381"/>
      <c r="Q22" s="381"/>
      <c r="R22" s="1753"/>
      <c r="S22" s="1753"/>
    </row>
    <row r="23" spans="2:19" ht="18.75" customHeight="1">
      <c r="B23" s="8"/>
      <c r="C23" s="8"/>
      <c r="D23" s="8"/>
      <c r="E23" s="382"/>
      <c r="F23" s="118"/>
      <c r="G23" s="243"/>
      <c r="H23" s="382"/>
      <c r="I23" s="118"/>
      <c r="J23" s="118"/>
      <c r="K23" s="118"/>
      <c r="L23" s="382"/>
      <c r="M23" s="118"/>
      <c r="N23" s="118"/>
      <c r="O23" s="243"/>
      <c r="P23" s="382"/>
      <c r="Q23" s="382"/>
      <c r="R23" s="1754"/>
      <c r="S23" s="1754"/>
    </row>
    <row r="24" spans="2:19" ht="18.75" customHeight="1">
      <c r="B24" s="8"/>
      <c r="C24" s="8"/>
      <c r="D24" s="8"/>
      <c r="E24" s="382"/>
      <c r="F24" s="118"/>
      <c r="G24" s="243"/>
      <c r="H24" s="382"/>
      <c r="I24" s="118"/>
      <c r="J24" s="118"/>
      <c r="K24" s="118"/>
      <c r="L24" s="382"/>
      <c r="M24" s="118"/>
      <c r="N24" s="118"/>
      <c r="O24" s="243"/>
      <c r="P24" s="382"/>
      <c r="Q24" s="382"/>
      <c r="R24" s="1754"/>
      <c r="S24" s="1754"/>
    </row>
    <row r="25" spans="2:19" ht="18.75" customHeight="1">
      <c r="B25" s="32"/>
      <c r="C25" s="32"/>
      <c r="F25" s="95"/>
      <c r="G25" s="95"/>
      <c r="H25" s="95"/>
      <c r="I25" s="95"/>
      <c r="J25" s="95"/>
      <c r="K25" s="95"/>
      <c r="L25" s="95"/>
      <c r="M25" s="95"/>
      <c r="N25" s="95"/>
      <c r="O25" s="95"/>
      <c r="R25" s="1126"/>
      <c r="S25" s="1126"/>
    </row>
    <row r="26" spans="2:19" ht="18.75" customHeight="1">
      <c r="B26" s="32"/>
      <c r="C26" s="32"/>
      <c r="E26" s="95"/>
      <c r="F26" s="95"/>
      <c r="G26" s="95"/>
      <c r="H26" s="95"/>
      <c r="I26" s="95"/>
      <c r="J26" s="95"/>
      <c r="K26" s="95"/>
      <c r="L26" s="95"/>
      <c r="M26" s="95"/>
      <c r="N26" s="95"/>
      <c r="O26" s="95"/>
      <c r="P26" s="95"/>
      <c r="R26" s="95"/>
      <c r="S26" s="95"/>
    </row>
    <row r="27" spans="2:19" ht="18.75" customHeight="1">
      <c r="B27" s="32"/>
      <c r="C27" s="32"/>
      <c r="E27" s="95"/>
      <c r="F27" s="95"/>
      <c r="G27" s="95"/>
      <c r="H27" s="95"/>
      <c r="I27" s="95"/>
      <c r="J27" s="95"/>
      <c r="K27" s="95"/>
      <c r="L27" s="95"/>
      <c r="M27" s="95"/>
      <c r="N27" s="95"/>
      <c r="O27" s="95"/>
      <c r="P27" s="95"/>
      <c r="R27" s="95"/>
      <c r="S27" s="95"/>
    </row>
    <row r="28" spans="2:19" ht="18.75" customHeight="1">
      <c r="B28" s="95"/>
      <c r="C28" s="95"/>
      <c r="D28" s="188"/>
      <c r="E28" s="8"/>
      <c r="F28" s="8"/>
      <c r="G28" s="8"/>
      <c r="H28" s="8"/>
      <c r="I28" s="8"/>
      <c r="J28" s="8"/>
      <c r="K28" s="8"/>
      <c r="L28" s="8"/>
      <c r="M28" s="8"/>
      <c r="N28" s="8"/>
      <c r="O28" s="8"/>
      <c r="P28" s="8"/>
      <c r="Q28" s="8"/>
      <c r="R28" s="95"/>
      <c r="S28" s="95"/>
    </row>
    <row r="29" spans="2:19" ht="18.75" customHeight="1">
      <c r="B29" s="32"/>
      <c r="C29" s="8"/>
      <c r="D29" s="188"/>
      <c r="E29" s="381"/>
      <c r="F29" s="184"/>
      <c r="G29" s="275"/>
      <c r="H29" s="381"/>
      <c r="I29" s="184"/>
      <c r="J29" s="184"/>
      <c r="K29" s="184"/>
      <c r="L29" s="381"/>
      <c r="M29" s="184"/>
      <c r="N29" s="184"/>
      <c r="O29" s="275"/>
      <c r="P29" s="381"/>
      <c r="Q29" s="381"/>
      <c r="R29" s="95"/>
      <c r="S29" s="95"/>
    </row>
    <row r="30" spans="2:19" ht="18.75" customHeight="1">
      <c r="B30" s="8"/>
      <c r="C30" s="8"/>
      <c r="D30" s="8"/>
      <c r="E30" s="382"/>
      <c r="F30" s="118"/>
      <c r="G30" s="243"/>
      <c r="H30" s="382"/>
      <c r="I30" s="118"/>
      <c r="J30" s="118"/>
      <c r="K30" s="118"/>
      <c r="L30" s="382"/>
      <c r="M30" s="118"/>
      <c r="N30" s="118"/>
      <c r="O30" s="243"/>
      <c r="P30" s="382"/>
      <c r="Q30" s="382"/>
      <c r="R30" s="95"/>
      <c r="S30" s="95"/>
    </row>
    <row r="31" spans="2:19" ht="18.75" customHeight="1">
      <c r="B31" s="8"/>
      <c r="C31" s="8"/>
      <c r="D31" s="8"/>
      <c r="E31" s="382"/>
      <c r="F31" s="118"/>
      <c r="G31" s="243"/>
      <c r="H31" s="382"/>
      <c r="I31" s="118"/>
      <c r="J31" s="118"/>
      <c r="K31" s="118"/>
      <c r="L31" s="382"/>
      <c r="M31" s="118"/>
      <c r="N31" s="118"/>
      <c r="O31" s="243"/>
      <c r="P31" s="382"/>
      <c r="Q31" s="382"/>
      <c r="R31" s="95"/>
      <c r="S31" s="95"/>
    </row>
    <row r="32" spans="2:19" ht="18.75" customHeight="1">
      <c r="R32" s="95"/>
      <c r="S32" s="95"/>
    </row>
    <row r="33" spans="1:19" ht="18.75" customHeight="1">
      <c r="R33" s="95"/>
      <c r="S33" s="95"/>
    </row>
    <row r="34" spans="1:19" ht="17.25" customHeight="1">
      <c r="A34" s="383"/>
    </row>
    <row r="35" spans="1:19" ht="14.45" customHeight="1">
      <c r="A35" s="383"/>
    </row>
    <row r="36" spans="1:19" ht="14.45" customHeight="1">
      <c r="B36" s="32"/>
      <c r="C36" s="32"/>
      <c r="D36" s="32"/>
      <c r="E36" s="32"/>
      <c r="F36" s="32"/>
      <c r="G36" s="32"/>
      <c r="H36" s="32"/>
      <c r="I36" s="32"/>
      <c r="J36" s="32"/>
      <c r="K36" s="32"/>
      <c r="L36" s="32"/>
      <c r="M36" s="32"/>
      <c r="N36" s="32"/>
      <c r="O36" s="32"/>
      <c r="P36" s="32"/>
      <c r="Q36" s="32"/>
      <c r="R36" s="32"/>
      <c r="S36" s="32"/>
    </row>
    <row r="37" spans="1:19" ht="14.45" customHeight="1">
      <c r="B37" s="32"/>
      <c r="C37" s="32"/>
      <c r="D37" s="32"/>
      <c r="E37" s="32"/>
      <c r="F37" s="32"/>
      <c r="G37" s="32"/>
      <c r="H37" s="32"/>
      <c r="I37" s="191"/>
      <c r="J37" s="32"/>
      <c r="K37" s="32"/>
      <c r="L37" s="32"/>
      <c r="M37" s="32"/>
      <c r="N37" s="191"/>
      <c r="O37" s="32"/>
      <c r="P37" s="32"/>
      <c r="Q37" s="32"/>
      <c r="R37" s="32"/>
      <c r="S37" s="384"/>
    </row>
    <row r="38" spans="1:19" ht="14.45" customHeight="1">
      <c r="B38" s="34"/>
      <c r="C38" s="34"/>
      <c r="D38" s="34"/>
      <c r="E38" s="184"/>
      <c r="F38" s="184"/>
      <c r="G38" s="184"/>
      <c r="H38" s="184"/>
      <c r="I38" s="283"/>
      <c r="J38" s="184"/>
      <c r="K38" s="184"/>
      <c r="L38" s="184"/>
      <c r="M38" s="184"/>
      <c r="N38" s="283"/>
      <c r="O38" s="184"/>
      <c r="P38" s="184"/>
      <c r="Q38" s="184"/>
      <c r="R38" s="184"/>
      <c r="S38" s="283"/>
    </row>
    <row r="39" spans="1:19" ht="14.45" customHeight="1">
      <c r="B39" s="34"/>
      <c r="C39" s="34"/>
      <c r="D39" s="34"/>
      <c r="E39" s="184"/>
      <c r="F39" s="184"/>
      <c r="G39" s="184"/>
      <c r="H39" s="184"/>
      <c r="I39" s="283"/>
      <c r="J39" s="184"/>
      <c r="K39" s="184"/>
      <c r="L39" s="184"/>
      <c r="M39" s="184"/>
      <c r="N39" s="283"/>
      <c r="O39" s="184"/>
      <c r="P39" s="184"/>
      <c r="Q39" s="184"/>
      <c r="R39" s="184"/>
      <c r="S39" s="283"/>
    </row>
    <row r="40" spans="1:19" ht="14.45" customHeight="1">
      <c r="B40" s="34"/>
      <c r="C40" s="34"/>
      <c r="D40" s="34"/>
      <c r="E40" s="184"/>
      <c r="F40" s="184"/>
      <c r="G40" s="184"/>
      <c r="H40" s="184"/>
      <c r="I40" s="283"/>
      <c r="J40" s="184"/>
      <c r="K40" s="184"/>
      <c r="L40" s="184"/>
      <c r="M40" s="184"/>
      <c r="N40" s="283"/>
      <c r="O40" s="184"/>
      <c r="P40" s="184"/>
      <c r="Q40" s="184"/>
      <c r="R40" s="184"/>
      <c r="S40" s="283"/>
    </row>
    <row r="41" spans="1:19" ht="14.45" customHeight="1">
      <c r="B41" s="34"/>
      <c r="C41" s="34"/>
      <c r="D41" s="34"/>
      <c r="E41" s="184"/>
      <c r="F41" s="184"/>
      <c r="G41" s="184"/>
      <c r="H41" s="184"/>
      <c r="I41" s="283"/>
      <c r="J41" s="184"/>
      <c r="K41" s="184"/>
      <c r="L41" s="184"/>
      <c r="M41" s="184"/>
      <c r="N41" s="283"/>
      <c r="O41" s="184"/>
      <c r="P41" s="184"/>
      <c r="Q41" s="184"/>
      <c r="R41" s="184"/>
      <c r="S41" s="283"/>
    </row>
    <row r="42" spans="1:19" ht="14.45" customHeight="1">
      <c r="B42" s="385"/>
      <c r="C42" s="385"/>
      <c r="D42" s="385"/>
      <c r="E42" s="184"/>
      <c r="F42" s="184"/>
      <c r="G42" s="184"/>
      <c r="H42" s="184"/>
      <c r="I42" s="283"/>
      <c r="J42" s="184"/>
      <c r="K42" s="184"/>
      <c r="L42" s="184"/>
      <c r="M42" s="184"/>
      <c r="N42" s="283"/>
      <c r="O42" s="184"/>
      <c r="P42" s="184"/>
      <c r="Q42" s="184"/>
      <c r="R42" s="184"/>
      <c r="S42" s="283"/>
    </row>
    <row r="43" spans="1:19" ht="14.45" customHeight="1">
      <c r="B43" s="385"/>
      <c r="C43" s="385"/>
      <c r="D43" s="385"/>
      <c r="E43" s="184"/>
      <c r="F43" s="184"/>
      <c r="G43" s="184"/>
      <c r="H43" s="184"/>
      <c r="I43" s="283"/>
      <c r="J43" s="184"/>
      <c r="K43" s="184"/>
      <c r="L43" s="184"/>
      <c r="M43" s="184"/>
      <c r="N43" s="283"/>
      <c r="O43" s="184"/>
      <c r="P43" s="184"/>
      <c r="Q43" s="184"/>
      <c r="R43" s="184"/>
      <c r="S43" s="283"/>
    </row>
    <row r="44" spans="1:19" ht="14.45" customHeight="1">
      <c r="B44" s="386"/>
      <c r="C44" s="386"/>
      <c r="D44" s="386"/>
      <c r="E44" s="184"/>
      <c r="F44" s="184"/>
      <c r="G44" s="184"/>
      <c r="H44" s="184"/>
      <c r="I44" s="283"/>
      <c r="J44" s="184"/>
      <c r="K44" s="184"/>
      <c r="L44" s="184"/>
      <c r="M44" s="184"/>
      <c r="N44" s="283"/>
      <c r="O44" s="184"/>
      <c r="P44" s="184"/>
      <c r="Q44" s="184"/>
      <c r="R44" s="184"/>
      <c r="S44" s="283"/>
    </row>
    <row r="45" spans="1:19" ht="14.45" customHeight="1">
      <c r="B45" s="34"/>
      <c r="C45" s="34"/>
      <c r="D45" s="34"/>
      <c r="E45" s="184"/>
      <c r="F45" s="184"/>
      <c r="G45" s="184"/>
      <c r="H45" s="184"/>
      <c r="I45" s="283"/>
      <c r="J45" s="184"/>
      <c r="K45" s="184"/>
      <c r="L45" s="184"/>
      <c r="M45" s="184"/>
      <c r="N45" s="283"/>
      <c r="O45" s="184"/>
      <c r="P45" s="184"/>
      <c r="Q45" s="184"/>
      <c r="R45" s="184"/>
      <c r="S45" s="283"/>
    </row>
    <row r="46" spans="1:19" ht="14.45" customHeight="1">
      <c r="B46" s="34"/>
      <c r="C46" s="34"/>
      <c r="D46" s="34"/>
      <c r="E46" s="184"/>
      <c r="F46" s="184"/>
      <c r="G46" s="184"/>
      <c r="H46" s="184"/>
      <c r="I46" s="283"/>
      <c r="J46" s="184"/>
      <c r="K46" s="184"/>
      <c r="L46" s="184"/>
      <c r="M46" s="184"/>
      <c r="N46" s="283"/>
      <c r="O46" s="184"/>
      <c r="P46" s="184"/>
      <c r="Q46" s="184"/>
      <c r="R46" s="184"/>
      <c r="S46" s="283"/>
    </row>
    <row r="47" spans="1:19" ht="14.45" customHeight="1">
      <c r="B47" s="385"/>
      <c r="C47" s="385"/>
      <c r="D47" s="385"/>
      <c r="E47" s="184"/>
      <c r="F47" s="184"/>
      <c r="G47" s="184"/>
      <c r="H47" s="184"/>
      <c r="I47" s="283"/>
      <c r="J47" s="184"/>
      <c r="K47" s="184"/>
      <c r="L47" s="184"/>
      <c r="M47" s="184"/>
      <c r="N47" s="283"/>
      <c r="O47" s="184"/>
      <c r="P47" s="184"/>
      <c r="Q47" s="184"/>
      <c r="R47" s="184"/>
      <c r="S47" s="283"/>
    </row>
    <row r="48" spans="1:19" ht="14.45" customHeight="1">
      <c r="B48" s="32"/>
      <c r="C48" s="32"/>
      <c r="D48" s="32"/>
      <c r="E48" s="184"/>
      <c r="F48" s="184"/>
      <c r="G48" s="184"/>
      <c r="H48" s="184"/>
      <c r="I48" s="283"/>
      <c r="J48" s="387"/>
      <c r="K48" s="387"/>
      <c r="L48" s="387"/>
      <c r="M48" s="387"/>
      <c r="N48" s="283"/>
      <c r="O48" s="387"/>
      <c r="P48" s="387"/>
      <c r="Q48" s="387"/>
      <c r="R48" s="387"/>
      <c r="S48" s="283"/>
    </row>
    <row r="49" spans="2:19" ht="14.45" customHeight="1">
      <c r="B49" s="34"/>
      <c r="C49" s="34"/>
      <c r="D49" s="34"/>
      <c r="E49" s="184"/>
      <c r="F49" s="184"/>
      <c r="G49" s="184"/>
      <c r="H49" s="184"/>
      <c r="I49" s="283"/>
      <c r="J49" s="184"/>
      <c r="K49" s="184"/>
      <c r="L49" s="184"/>
      <c r="M49" s="184"/>
      <c r="N49" s="283"/>
      <c r="O49" s="184"/>
      <c r="P49" s="184"/>
      <c r="Q49" s="184"/>
      <c r="R49" s="184"/>
      <c r="S49" s="283"/>
    </row>
    <row r="50" spans="2:19" ht="14.45" customHeight="1">
      <c r="B50" s="34"/>
      <c r="C50" s="34"/>
      <c r="D50" s="34"/>
      <c r="E50" s="184"/>
      <c r="F50" s="184"/>
      <c r="G50" s="184"/>
      <c r="H50" s="184"/>
      <c r="I50" s="283"/>
      <c r="J50" s="184"/>
      <c r="K50" s="184"/>
      <c r="L50" s="184"/>
      <c r="M50" s="184"/>
      <c r="N50" s="283"/>
      <c r="O50" s="184"/>
      <c r="P50" s="184"/>
      <c r="Q50" s="184"/>
      <c r="R50" s="184"/>
      <c r="S50" s="283"/>
    </row>
    <row r="51" spans="2:19" ht="14.45" customHeight="1">
      <c r="B51" s="34"/>
      <c r="C51" s="34"/>
      <c r="D51" s="34"/>
      <c r="E51" s="184"/>
      <c r="F51" s="184"/>
      <c r="G51" s="184"/>
      <c r="H51" s="184"/>
      <c r="I51" s="283"/>
      <c r="J51" s="184"/>
      <c r="K51" s="184"/>
      <c r="L51" s="184"/>
      <c r="M51" s="184"/>
      <c r="N51" s="283"/>
      <c r="O51" s="184"/>
      <c r="P51" s="184"/>
      <c r="Q51" s="184"/>
      <c r="R51" s="184"/>
      <c r="S51" s="283"/>
    </row>
    <row r="52" spans="2:19" ht="14.45" customHeight="1">
      <c r="B52" s="34"/>
      <c r="C52" s="34"/>
      <c r="D52" s="34"/>
      <c r="E52" s="184"/>
      <c r="F52" s="184"/>
      <c r="G52" s="184"/>
      <c r="H52" s="184"/>
      <c r="I52" s="283"/>
      <c r="J52" s="184"/>
      <c r="K52" s="184"/>
      <c r="L52" s="184"/>
      <c r="M52" s="184"/>
      <c r="N52" s="283"/>
      <c r="O52" s="184"/>
      <c r="P52" s="184"/>
      <c r="Q52" s="184"/>
      <c r="R52" s="184"/>
      <c r="S52" s="283"/>
    </row>
    <row r="53" spans="2:19" ht="14.45" customHeight="1">
      <c r="B53" s="34"/>
      <c r="C53" s="34"/>
      <c r="D53" s="34"/>
      <c r="E53" s="184"/>
      <c r="F53" s="184"/>
      <c r="G53" s="184"/>
      <c r="H53" s="184"/>
      <c r="I53" s="283"/>
      <c r="J53" s="184"/>
      <c r="K53" s="184"/>
      <c r="L53" s="184"/>
      <c r="M53" s="184"/>
      <c r="N53" s="283"/>
      <c r="O53" s="184"/>
      <c r="P53" s="184"/>
      <c r="Q53" s="184"/>
      <c r="R53" s="184"/>
      <c r="S53" s="283"/>
    </row>
    <row r="54" spans="2:19" ht="14.45" customHeight="1">
      <c r="B54" s="34"/>
      <c r="C54" s="34"/>
      <c r="D54" s="34"/>
      <c r="E54" s="184"/>
      <c r="F54" s="184"/>
      <c r="G54" s="184"/>
      <c r="H54" s="184"/>
      <c r="I54" s="283"/>
      <c r="J54" s="184"/>
      <c r="K54" s="184"/>
      <c r="L54" s="184"/>
      <c r="M54" s="184"/>
      <c r="N54" s="283"/>
      <c r="O54" s="184"/>
      <c r="P54" s="184"/>
      <c r="Q54" s="184"/>
      <c r="R54" s="184"/>
      <c r="S54" s="283"/>
    </row>
    <row r="55" spans="2:19" ht="14.45" customHeight="1">
      <c r="B55" s="34"/>
      <c r="C55" s="34"/>
      <c r="D55" s="34"/>
      <c r="E55" s="184"/>
      <c r="F55" s="184"/>
      <c r="G55" s="184"/>
      <c r="H55" s="184"/>
      <c r="I55" s="283"/>
      <c r="J55" s="184"/>
      <c r="K55" s="184"/>
      <c r="L55" s="184"/>
      <c r="M55" s="184"/>
      <c r="N55" s="283"/>
      <c r="O55" s="184"/>
      <c r="P55" s="184"/>
      <c r="Q55" s="184"/>
      <c r="R55" s="184"/>
      <c r="S55" s="283"/>
    </row>
    <row r="56" spans="2:19" ht="14.45" customHeight="1">
      <c r="B56" s="34"/>
      <c r="C56" s="34"/>
      <c r="D56" s="34"/>
      <c r="E56" s="184"/>
      <c r="F56" s="184"/>
      <c r="G56" s="184"/>
      <c r="H56" s="184"/>
      <c r="I56" s="283"/>
      <c r="J56" s="184"/>
      <c r="K56" s="184"/>
      <c r="L56" s="184"/>
      <c r="M56" s="184"/>
      <c r="N56" s="283"/>
      <c r="O56" s="184"/>
      <c r="P56" s="184"/>
      <c r="Q56" s="184"/>
      <c r="R56" s="184"/>
      <c r="S56" s="283"/>
    </row>
    <row r="57" spans="2:19" ht="14.45" customHeight="1">
      <c r="B57" s="34"/>
      <c r="C57" s="34"/>
      <c r="D57" s="34"/>
      <c r="E57" s="184"/>
      <c r="F57" s="184"/>
      <c r="G57" s="184"/>
      <c r="H57" s="184"/>
      <c r="I57" s="283"/>
      <c r="J57" s="184"/>
      <c r="K57" s="184"/>
      <c r="L57" s="184"/>
      <c r="M57" s="184"/>
      <c r="N57" s="283"/>
      <c r="O57" s="184"/>
      <c r="P57" s="184"/>
      <c r="Q57" s="184"/>
      <c r="R57" s="184"/>
      <c r="S57" s="283"/>
    </row>
    <row r="58" spans="2:19" ht="14.45" customHeight="1">
      <c r="B58" s="34"/>
      <c r="C58" s="34"/>
      <c r="D58" s="34"/>
      <c r="E58" s="184"/>
      <c r="F58" s="184"/>
      <c r="G58" s="184"/>
      <c r="H58" s="184"/>
      <c r="I58" s="283"/>
      <c r="J58" s="184"/>
      <c r="K58" s="184"/>
      <c r="L58" s="184"/>
      <c r="M58" s="184"/>
      <c r="N58" s="283"/>
      <c r="O58" s="184"/>
      <c r="P58" s="184"/>
      <c r="Q58" s="184"/>
      <c r="R58" s="184"/>
      <c r="S58" s="283"/>
    </row>
    <row r="59" spans="2:19" ht="14.45" customHeight="1">
      <c r="B59" s="34"/>
      <c r="C59" s="34"/>
      <c r="D59" s="34"/>
      <c r="E59" s="184"/>
      <c r="F59" s="184"/>
      <c r="G59" s="184"/>
      <c r="H59" s="184"/>
      <c r="I59" s="283"/>
      <c r="J59" s="387"/>
      <c r="K59" s="387"/>
      <c r="L59" s="387"/>
      <c r="M59" s="387"/>
      <c r="N59" s="283"/>
      <c r="O59" s="387"/>
      <c r="P59" s="387"/>
      <c r="Q59" s="387"/>
      <c r="R59" s="387"/>
      <c r="S59" s="283"/>
    </row>
    <row r="60" spans="2:19" ht="14.45" customHeight="1">
      <c r="B60" s="32"/>
      <c r="C60" s="32"/>
      <c r="D60" s="32"/>
      <c r="E60" s="184"/>
      <c r="F60" s="184"/>
      <c r="G60" s="184"/>
      <c r="H60" s="184"/>
      <c r="I60" s="188"/>
      <c r="J60" s="184"/>
      <c r="K60" s="184"/>
      <c r="L60" s="184"/>
      <c r="M60" s="184"/>
      <c r="N60" s="283"/>
      <c r="O60" s="184"/>
      <c r="P60" s="184"/>
      <c r="Q60" s="184"/>
      <c r="R60" s="184"/>
      <c r="S60" s="283"/>
    </row>
    <row r="61" spans="2:19" ht="14.45" customHeight="1">
      <c r="B61" s="34"/>
      <c r="C61" s="34"/>
      <c r="D61" s="34"/>
      <c r="E61" s="184"/>
      <c r="F61" s="184"/>
      <c r="G61" s="184"/>
      <c r="H61" s="184"/>
      <c r="I61" s="283"/>
      <c r="J61" s="184"/>
      <c r="K61" s="184"/>
      <c r="L61" s="184"/>
      <c r="M61" s="184"/>
      <c r="N61" s="283"/>
      <c r="O61" s="184"/>
      <c r="P61" s="184"/>
      <c r="Q61" s="184"/>
      <c r="R61" s="184"/>
      <c r="S61" s="283"/>
    </row>
    <row r="62" spans="2:19" ht="14.45" customHeight="1">
      <c r="B62" s="34"/>
      <c r="C62" s="34"/>
      <c r="D62" s="34"/>
      <c r="E62" s="184"/>
      <c r="F62" s="184"/>
      <c r="G62" s="184"/>
      <c r="H62" s="184"/>
      <c r="I62" s="283"/>
      <c r="J62" s="184"/>
      <c r="K62" s="184"/>
      <c r="L62" s="184"/>
      <c r="M62" s="184"/>
      <c r="N62" s="283"/>
      <c r="O62" s="184"/>
      <c r="P62" s="184"/>
      <c r="Q62" s="184"/>
      <c r="R62" s="184"/>
      <c r="S62" s="283"/>
    </row>
    <row r="63" spans="2:19" ht="14.45" customHeight="1">
      <c r="B63" s="34"/>
      <c r="C63" s="34"/>
      <c r="D63" s="34"/>
      <c r="E63" s="184"/>
      <c r="F63" s="184"/>
      <c r="G63" s="184"/>
      <c r="H63" s="184"/>
      <c r="I63" s="283"/>
      <c r="J63" s="387"/>
      <c r="K63" s="387"/>
      <c r="L63" s="387"/>
      <c r="M63" s="387"/>
      <c r="N63" s="283"/>
      <c r="O63" s="387"/>
      <c r="P63" s="387"/>
      <c r="Q63" s="387"/>
      <c r="R63" s="387"/>
      <c r="S63" s="283"/>
    </row>
    <row r="64" spans="2:19" ht="14.45" customHeight="1">
      <c r="B64" s="386"/>
      <c r="C64" s="386"/>
      <c r="D64" s="386"/>
      <c r="E64" s="184"/>
      <c r="F64" s="184"/>
      <c r="G64" s="184"/>
      <c r="H64" s="184"/>
      <c r="I64" s="283"/>
      <c r="J64" s="184"/>
      <c r="K64" s="184"/>
      <c r="L64" s="184"/>
      <c r="M64" s="184"/>
      <c r="N64" s="283"/>
      <c r="O64" s="184"/>
      <c r="P64" s="184"/>
      <c r="Q64" s="184"/>
      <c r="R64" s="184"/>
      <c r="S64" s="283"/>
    </row>
    <row r="65" spans="2:19" ht="14.45" customHeight="1">
      <c r="B65" s="385"/>
      <c r="C65" s="385"/>
      <c r="D65" s="385"/>
      <c r="E65" s="184"/>
      <c r="F65" s="184"/>
      <c r="G65" s="184"/>
      <c r="H65" s="184"/>
      <c r="I65" s="283"/>
      <c r="J65" s="184"/>
      <c r="K65" s="184"/>
      <c r="L65" s="184"/>
      <c r="M65" s="184"/>
      <c r="N65" s="283"/>
      <c r="O65" s="184"/>
      <c r="P65" s="184"/>
      <c r="Q65" s="184"/>
      <c r="R65" s="184"/>
      <c r="S65" s="283"/>
    </row>
    <row r="66" spans="2:19" ht="14.45" customHeight="1">
      <c r="B66" s="32"/>
      <c r="C66" s="32"/>
      <c r="D66" s="32"/>
      <c r="E66" s="184"/>
      <c r="F66" s="184"/>
      <c r="G66" s="184"/>
      <c r="H66" s="184"/>
      <c r="I66" s="283"/>
      <c r="J66" s="387"/>
      <c r="K66" s="387"/>
      <c r="L66" s="387"/>
      <c r="M66" s="387"/>
      <c r="N66" s="283"/>
      <c r="O66" s="387"/>
      <c r="P66" s="387"/>
      <c r="Q66" s="387"/>
      <c r="R66" s="387"/>
      <c r="S66" s="283"/>
    </row>
    <row r="67" spans="2:19" ht="14.45" customHeight="1">
      <c r="B67" s="34"/>
      <c r="C67" s="34"/>
      <c r="D67" s="34"/>
      <c r="E67" s="184"/>
      <c r="F67" s="184"/>
      <c r="G67" s="184"/>
      <c r="H67" s="184"/>
      <c r="I67" s="283"/>
      <c r="J67" s="184"/>
      <c r="K67" s="184"/>
      <c r="L67" s="184"/>
      <c r="M67" s="184"/>
      <c r="N67" s="283"/>
      <c r="O67" s="184"/>
      <c r="P67" s="184"/>
      <c r="Q67" s="184"/>
      <c r="R67" s="184"/>
      <c r="S67" s="283"/>
    </row>
    <row r="68" spans="2:19" ht="14.45" customHeight="1">
      <c r="B68" s="34"/>
      <c r="C68" s="34"/>
      <c r="D68" s="34"/>
      <c r="E68" s="184"/>
      <c r="F68" s="184"/>
      <c r="G68" s="184"/>
      <c r="H68" s="184"/>
      <c r="I68" s="283"/>
      <c r="J68" s="184"/>
      <c r="K68" s="184"/>
      <c r="L68" s="184"/>
      <c r="M68" s="184"/>
      <c r="N68" s="283"/>
      <c r="O68" s="184"/>
      <c r="P68" s="184"/>
      <c r="Q68" s="184"/>
      <c r="R68" s="184"/>
      <c r="S68" s="283"/>
    </row>
    <row r="69" spans="2:19" ht="14.45" customHeight="1">
      <c r="B69" s="34"/>
      <c r="C69" s="34"/>
      <c r="D69" s="34"/>
      <c r="E69" s="184"/>
      <c r="F69" s="184"/>
      <c r="G69" s="184"/>
      <c r="H69" s="184"/>
      <c r="I69" s="283"/>
      <c r="J69" s="184"/>
      <c r="K69" s="184"/>
      <c r="L69" s="184"/>
      <c r="M69" s="184"/>
      <c r="N69" s="283"/>
      <c r="O69" s="184"/>
      <c r="P69" s="184"/>
      <c r="Q69" s="184"/>
      <c r="R69" s="184"/>
      <c r="S69" s="283"/>
    </row>
    <row r="70" spans="2:19" ht="14.45" customHeight="1">
      <c r="B70" s="32"/>
      <c r="C70" s="32"/>
      <c r="D70" s="32"/>
      <c r="E70" s="184"/>
      <c r="F70" s="184"/>
      <c r="G70" s="184"/>
      <c r="H70" s="184"/>
      <c r="I70" s="283"/>
      <c r="J70" s="387"/>
      <c r="K70" s="387"/>
      <c r="L70" s="387"/>
      <c r="M70" s="387"/>
      <c r="N70" s="283"/>
      <c r="O70" s="387"/>
      <c r="P70" s="387"/>
      <c r="Q70" s="387"/>
      <c r="R70" s="387"/>
      <c r="S70" s="283"/>
    </row>
    <row r="71" spans="2:19" ht="14.45" customHeight="1">
      <c r="B71" s="34"/>
      <c r="C71" s="34"/>
      <c r="D71" s="34"/>
      <c r="E71" s="184"/>
      <c r="F71" s="184"/>
      <c r="G71" s="184"/>
      <c r="H71" s="184"/>
      <c r="I71" s="283"/>
      <c r="J71" s="184"/>
      <c r="K71" s="184"/>
      <c r="L71" s="184"/>
      <c r="M71" s="184"/>
      <c r="N71" s="283"/>
      <c r="O71" s="184"/>
      <c r="P71" s="184"/>
      <c r="Q71" s="184"/>
      <c r="R71" s="184"/>
      <c r="S71" s="283"/>
    </row>
    <row r="72" spans="2:19" ht="14.45" customHeight="1">
      <c r="B72" s="386"/>
      <c r="C72" s="386"/>
      <c r="D72" s="386"/>
      <c r="E72" s="184"/>
      <c r="F72" s="184"/>
      <c r="G72" s="184"/>
      <c r="H72" s="184"/>
      <c r="I72" s="283"/>
      <c r="J72" s="184"/>
      <c r="K72" s="184"/>
      <c r="L72" s="184"/>
      <c r="M72" s="184"/>
      <c r="N72" s="283"/>
      <c r="O72" s="184"/>
      <c r="P72" s="184"/>
      <c r="Q72" s="184"/>
      <c r="R72" s="184"/>
      <c r="S72" s="283"/>
    </row>
    <row r="73" spans="2:19" ht="14.45" customHeight="1">
      <c r="B73" s="34"/>
      <c r="C73" s="34"/>
      <c r="D73" s="34"/>
      <c r="E73" s="184"/>
      <c r="F73" s="184"/>
      <c r="G73" s="184"/>
      <c r="H73" s="184"/>
      <c r="I73" s="283"/>
      <c r="J73" s="184"/>
      <c r="K73" s="184"/>
      <c r="L73" s="184"/>
      <c r="M73" s="184"/>
      <c r="N73" s="283"/>
      <c r="O73" s="184"/>
      <c r="P73" s="184"/>
      <c r="Q73" s="184"/>
      <c r="R73" s="184"/>
      <c r="S73" s="283"/>
    </row>
    <row r="74" spans="2:19" ht="14.45" customHeight="1">
      <c r="B74" s="32"/>
      <c r="C74" s="32"/>
      <c r="D74" s="32"/>
      <c r="E74" s="184"/>
      <c r="F74" s="184"/>
      <c r="G74" s="184"/>
      <c r="H74" s="184"/>
      <c r="I74" s="283"/>
      <c r="J74" s="387"/>
      <c r="K74" s="387"/>
      <c r="L74" s="387"/>
      <c r="M74" s="387"/>
      <c r="N74" s="283"/>
      <c r="O74" s="387"/>
      <c r="P74" s="387"/>
      <c r="Q74" s="387"/>
      <c r="R74" s="387"/>
      <c r="S74" s="283"/>
    </row>
    <row r="75" spans="2:19" ht="14.45" customHeight="1">
      <c r="B75" s="388"/>
      <c r="C75" s="386"/>
      <c r="D75" s="386"/>
      <c r="E75" s="184"/>
      <c r="F75" s="184"/>
      <c r="G75" s="184"/>
      <c r="H75" s="184"/>
      <c r="I75" s="283"/>
      <c r="J75" s="387"/>
      <c r="K75" s="387"/>
      <c r="L75" s="387"/>
      <c r="M75" s="387"/>
      <c r="N75" s="283"/>
      <c r="O75" s="387"/>
      <c r="P75" s="387"/>
      <c r="Q75" s="387"/>
      <c r="R75" s="387"/>
      <c r="S75" s="283"/>
    </row>
    <row r="76" spans="2:19" ht="14.45" customHeight="1">
      <c r="B76" s="388"/>
      <c r="C76" s="34"/>
      <c r="D76" s="34"/>
      <c r="E76" s="184"/>
      <c r="F76" s="184"/>
      <c r="G76" s="184"/>
      <c r="H76" s="184"/>
      <c r="I76" s="283"/>
      <c r="J76" s="184"/>
      <c r="K76" s="184"/>
      <c r="L76" s="184"/>
      <c r="M76" s="184"/>
      <c r="N76" s="283"/>
      <c r="O76" s="184"/>
      <c r="P76" s="184"/>
      <c r="Q76" s="184"/>
      <c r="R76" s="184"/>
      <c r="S76" s="283"/>
    </row>
    <row r="77" spans="2:19" ht="14.45" customHeight="1">
      <c r="B77" s="388"/>
      <c r="C77" s="34"/>
      <c r="D77" s="34"/>
      <c r="E77" s="184"/>
      <c r="F77" s="184"/>
      <c r="G77" s="184"/>
      <c r="H77" s="184"/>
      <c r="I77" s="283"/>
      <c r="J77" s="184"/>
      <c r="K77" s="184"/>
      <c r="L77" s="184"/>
      <c r="M77" s="184"/>
      <c r="N77" s="283"/>
      <c r="O77" s="184"/>
      <c r="P77" s="184"/>
      <c r="Q77" s="184"/>
      <c r="R77" s="184"/>
      <c r="S77" s="283"/>
    </row>
    <row r="78" spans="2:19" ht="17.25" customHeight="1">
      <c r="B78" s="388"/>
      <c r="C78" s="389"/>
      <c r="D78" s="389"/>
      <c r="E78" s="184"/>
      <c r="F78" s="184"/>
      <c r="G78" s="184"/>
      <c r="H78" s="184"/>
      <c r="I78" s="283"/>
      <c r="J78" s="184"/>
      <c r="K78" s="184"/>
      <c r="L78" s="184"/>
      <c r="M78" s="184"/>
      <c r="N78" s="283"/>
      <c r="O78" s="184"/>
      <c r="P78" s="184"/>
      <c r="Q78" s="184"/>
      <c r="R78" s="184"/>
      <c r="S78" s="283"/>
    </row>
    <row r="79" spans="2:19" ht="15.75" customHeight="1">
      <c r="B79" s="388"/>
      <c r="C79" s="390"/>
      <c r="D79" s="390"/>
      <c r="E79" s="184"/>
      <c r="F79" s="184"/>
      <c r="G79" s="184"/>
      <c r="H79" s="184"/>
      <c r="I79" s="283"/>
      <c r="J79" s="184"/>
      <c r="K79" s="184"/>
      <c r="L79" s="184"/>
      <c r="M79" s="184"/>
      <c r="N79" s="283"/>
      <c r="O79" s="184"/>
      <c r="P79" s="184"/>
      <c r="Q79" s="184"/>
      <c r="R79" s="184"/>
      <c r="S79" s="283"/>
    </row>
    <row r="80" spans="2:19" ht="14.45" customHeight="1">
      <c r="B80" s="388"/>
      <c r="C80" s="34"/>
      <c r="D80" s="34"/>
      <c r="E80" s="184"/>
      <c r="F80" s="184"/>
      <c r="G80" s="184"/>
      <c r="H80" s="184"/>
      <c r="I80" s="283"/>
      <c r="J80" s="184"/>
      <c r="K80" s="184"/>
      <c r="L80" s="184"/>
      <c r="M80" s="184"/>
      <c r="N80" s="283"/>
      <c r="O80" s="184"/>
      <c r="P80" s="184"/>
      <c r="Q80" s="184"/>
      <c r="R80" s="184"/>
      <c r="S80" s="283"/>
    </row>
    <row r="81" spans="1:19" ht="14.45" customHeight="1">
      <c r="B81" s="388"/>
      <c r="C81" s="34"/>
      <c r="D81" s="34"/>
      <c r="E81" s="184"/>
      <c r="F81" s="184"/>
      <c r="G81" s="184"/>
      <c r="H81" s="184"/>
      <c r="I81" s="283"/>
      <c r="J81" s="184"/>
      <c r="K81" s="184"/>
      <c r="L81" s="184"/>
      <c r="M81" s="184"/>
      <c r="N81" s="283"/>
      <c r="O81" s="184"/>
      <c r="P81" s="184"/>
      <c r="Q81" s="184"/>
      <c r="R81" s="184"/>
      <c r="S81" s="283"/>
    </row>
    <row r="82" spans="1:19" ht="14.45" customHeight="1">
      <c r="B82" s="388"/>
      <c r="C82" s="34"/>
      <c r="D82" s="34"/>
      <c r="E82" s="184"/>
      <c r="F82" s="184"/>
      <c r="G82" s="184"/>
      <c r="H82" s="184"/>
      <c r="I82" s="283"/>
      <c r="J82" s="184"/>
      <c r="K82" s="184"/>
      <c r="L82" s="184"/>
      <c r="M82" s="184"/>
      <c r="N82" s="283"/>
      <c r="O82" s="184"/>
      <c r="P82" s="184"/>
      <c r="Q82" s="184"/>
      <c r="R82" s="184"/>
      <c r="S82" s="283"/>
    </row>
    <row r="83" spans="1:19" ht="14.45" customHeight="1">
      <c r="B83" s="32"/>
      <c r="C83" s="32"/>
      <c r="D83" s="32"/>
      <c r="E83" s="184"/>
      <c r="F83" s="184"/>
      <c r="G83" s="184"/>
      <c r="H83" s="184"/>
      <c r="I83" s="283"/>
      <c r="J83" s="184"/>
      <c r="K83" s="184"/>
      <c r="L83" s="184"/>
      <c r="M83" s="184"/>
      <c r="N83" s="283"/>
      <c r="O83" s="184"/>
      <c r="P83" s="184"/>
      <c r="Q83" s="184"/>
      <c r="R83" s="184"/>
      <c r="S83" s="283"/>
    </row>
    <row r="84" spans="1:19" ht="14.45" customHeight="1">
      <c r="B84" s="32"/>
      <c r="C84" s="32"/>
      <c r="D84" s="32"/>
      <c r="E84" s="184"/>
      <c r="F84" s="184"/>
      <c r="G84" s="184"/>
      <c r="H84" s="184"/>
      <c r="I84" s="283"/>
      <c r="J84" s="184"/>
      <c r="K84" s="184"/>
      <c r="L84" s="387"/>
      <c r="M84" s="387"/>
      <c r="N84" s="283"/>
      <c r="O84" s="387"/>
      <c r="P84" s="387"/>
      <c r="Q84" s="387"/>
      <c r="R84" s="387"/>
      <c r="S84" s="283"/>
    </row>
    <row r="87" spans="1:19" ht="18" customHeight="1">
      <c r="A87" s="383"/>
    </row>
    <row r="88" spans="1:19" ht="14.45" customHeight="1">
      <c r="A88" s="383"/>
    </row>
    <row r="89" spans="1:19" ht="14.45" customHeight="1">
      <c r="B89" s="32"/>
      <c r="C89" s="32"/>
      <c r="D89" s="32"/>
      <c r="E89" s="32"/>
      <c r="F89" s="32"/>
      <c r="G89" s="32"/>
      <c r="H89" s="32"/>
      <c r="I89" s="32"/>
      <c r="J89" s="32"/>
      <c r="K89" s="32"/>
      <c r="L89" s="32"/>
      <c r="M89" s="32"/>
      <c r="N89" s="32"/>
      <c r="O89" s="32"/>
      <c r="P89" s="32"/>
      <c r="Q89" s="32"/>
      <c r="R89" s="32"/>
      <c r="S89" s="32"/>
    </row>
    <row r="90" spans="1:19" ht="12.75" customHeight="1">
      <c r="B90" s="32"/>
      <c r="C90" s="32"/>
      <c r="D90" s="32"/>
      <c r="E90" s="32"/>
      <c r="F90" s="32"/>
      <c r="G90" s="32"/>
      <c r="H90" s="32"/>
      <c r="I90" s="32"/>
      <c r="J90" s="32"/>
      <c r="K90" s="32"/>
      <c r="L90" s="32"/>
      <c r="M90" s="32"/>
      <c r="N90" s="32"/>
      <c r="O90" s="32"/>
      <c r="P90" s="32"/>
      <c r="Q90" s="32"/>
      <c r="R90" s="32"/>
      <c r="S90" s="32"/>
    </row>
    <row r="91" spans="1:19" ht="14.45" customHeight="1">
      <c r="B91" s="34"/>
      <c r="C91" s="34"/>
      <c r="D91" s="34"/>
      <c r="E91" s="34"/>
      <c r="F91" s="34"/>
      <c r="G91" s="34"/>
      <c r="H91" s="95"/>
      <c r="I91" s="95"/>
      <c r="J91" s="95"/>
      <c r="K91" s="95"/>
      <c r="L91" s="95"/>
      <c r="M91" s="95"/>
      <c r="N91" s="95"/>
      <c r="O91" s="95"/>
      <c r="P91" s="95"/>
      <c r="Q91" s="95"/>
      <c r="R91" s="95"/>
      <c r="S91" s="95"/>
    </row>
    <row r="92" spans="1:19" ht="14.45" customHeight="1">
      <c r="D92" s="391"/>
      <c r="E92" s="391"/>
      <c r="F92" s="391"/>
      <c r="G92" s="391"/>
      <c r="H92" s="184"/>
      <c r="I92" s="184"/>
      <c r="J92" s="184"/>
      <c r="K92" s="184"/>
      <c r="L92" s="184"/>
      <c r="M92" s="184"/>
      <c r="N92" s="184"/>
      <c r="O92" s="184"/>
      <c r="P92" s="184"/>
      <c r="Q92" s="184"/>
      <c r="R92" s="184"/>
      <c r="S92" s="184"/>
    </row>
    <row r="93" spans="1:19" ht="14.45" customHeight="1">
      <c r="D93" s="391"/>
      <c r="E93" s="391"/>
      <c r="F93" s="391"/>
      <c r="G93" s="391"/>
      <c r="H93" s="184"/>
      <c r="I93" s="184"/>
      <c r="J93" s="184"/>
      <c r="K93" s="184"/>
      <c r="L93" s="184"/>
      <c r="M93" s="184"/>
      <c r="N93" s="184"/>
      <c r="O93" s="184"/>
      <c r="P93" s="184"/>
      <c r="Q93" s="184"/>
      <c r="R93" s="184"/>
      <c r="S93" s="184"/>
    </row>
    <row r="94" spans="1:19" ht="14.45" customHeight="1">
      <c r="D94" s="391"/>
      <c r="E94" s="391"/>
      <c r="F94" s="391"/>
      <c r="G94" s="391"/>
      <c r="H94" s="184"/>
      <c r="I94" s="184"/>
      <c r="J94" s="184"/>
      <c r="K94" s="184"/>
      <c r="L94" s="184"/>
      <c r="M94" s="184"/>
      <c r="N94" s="184"/>
      <c r="O94" s="184"/>
      <c r="P94" s="184"/>
      <c r="Q94" s="184"/>
      <c r="R94" s="184"/>
      <c r="S94" s="184"/>
    </row>
    <row r="95" spans="1:19" ht="14.45" customHeight="1">
      <c r="D95" s="391"/>
      <c r="E95" s="391"/>
      <c r="F95" s="391"/>
      <c r="G95" s="391"/>
      <c r="H95" s="184"/>
      <c r="I95" s="184"/>
      <c r="J95" s="184"/>
      <c r="K95" s="184"/>
      <c r="L95" s="184"/>
      <c r="M95" s="184"/>
      <c r="N95" s="184"/>
      <c r="O95" s="184"/>
      <c r="P95" s="184"/>
      <c r="Q95" s="184"/>
      <c r="R95" s="184"/>
      <c r="S95" s="184"/>
    </row>
    <row r="96" spans="1:19" ht="14.45" customHeight="1">
      <c r="D96" s="391"/>
      <c r="E96" s="391"/>
      <c r="F96" s="391"/>
      <c r="G96" s="391"/>
      <c r="H96" s="184"/>
      <c r="I96" s="184"/>
      <c r="J96" s="184"/>
      <c r="K96" s="184"/>
      <c r="L96" s="184"/>
      <c r="M96" s="184"/>
      <c r="N96" s="184"/>
      <c r="O96" s="184"/>
      <c r="P96" s="184"/>
      <c r="Q96" s="184"/>
      <c r="R96" s="184"/>
      <c r="S96" s="184"/>
    </row>
    <row r="97" spans="1:19" ht="14.45" customHeight="1">
      <c r="D97" s="391"/>
      <c r="E97" s="391"/>
      <c r="F97" s="391"/>
      <c r="G97" s="391"/>
      <c r="H97" s="184"/>
      <c r="I97" s="184"/>
      <c r="J97" s="184"/>
      <c r="K97" s="184"/>
      <c r="L97" s="184"/>
      <c r="M97" s="184"/>
      <c r="N97" s="184"/>
      <c r="O97" s="184"/>
      <c r="P97" s="184"/>
      <c r="Q97" s="184"/>
      <c r="R97" s="184"/>
      <c r="S97" s="184"/>
    </row>
    <row r="98" spans="1:19" ht="14.45" customHeight="1">
      <c r="D98" s="391"/>
      <c r="E98" s="391"/>
      <c r="F98" s="391"/>
      <c r="G98" s="391"/>
      <c r="H98" s="184"/>
      <c r="I98" s="184"/>
      <c r="J98" s="184"/>
      <c r="K98" s="184"/>
      <c r="L98" s="184"/>
      <c r="M98" s="184"/>
      <c r="N98" s="184"/>
      <c r="O98" s="184"/>
      <c r="P98" s="184"/>
      <c r="Q98" s="184"/>
      <c r="R98" s="184"/>
      <c r="S98" s="184"/>
    </row>
    <row r="99" spans="1:19" ht="11.25" customHeight="1">
      <c r="D99" s="391"/>
      <c r="E99" s="391"/>
      <c r="F99" s="391"/>
      <c r="G99" s="391"/>
      <c r="H99" s="184"/>
      <c r="I99" s="184"/>
      <c r="J99" s="184"/>
      <c r="K99" s="184"/>
      <c r="L99" s="184"/>
      <c r="M99" s="184"/>
      <c r="N99" s="184"/>
      <c r="O99" s="184"/>
      <c r="P99" s="184"/>
      <c r="Q99" s="184"/>
      <c r="R99" s="184"/>
      <c r="S99" s="184"/>
    </row>
    <row r="100" spans="1:19" ht="14.45" customHeight="1">
      <c r="B100" s="34"/>
      <c r="C100" s="34"/>
      <c r="D100" s="34"/>
      <c r="E100" s="34"/>
      <c r="F100" s="34"/>
      <c r="G100" s="34"/>
      <c r="H100" s="184"/>
      <c r="I100" s="184"/>
      <c r="J100" s="184"/>
      <c r="K100" s="184"/>
      <c r="L100" s="184"/>
      <c r="M100" s="184"/>
      <c r="N100" s="184"/>
      <c r="O100" s="184"/>
      <c r="P100" s="184"/>
      <c r="Q100" s="184"/>
      <c r="R100" s="184"/>
      <c r="S100" s="184"/>
    </row>
    <row r="101" spans="1:19" ht="14.45" customHeight="1">
      <c r="C101" s="34"/>
      <c r="D101" s="34"/>
      <c r="E101" s="34"/>
      <c r="F101" s="34"/>
      <c r="G101" s="34"/>
      <c r="H101" s="184"/>
      <c r="I101" s="184"/>
      <c r="J101" s="184"/>
      <c r="K101" s="184"/>
      <c r="L101" s="184"/>
      <c r="M101" s="184"/>
      <c r="N101" s="184"/>
      <c r="O101" s="184"/>
      <c r="P101" s="184"/>
      <c r="Q101" s="184"/>
      <c r="R101" s="184"/>
      <c r="S101" s="184"/>
    </row>
    <row r="102" spans="1:19" ht="14.45" customHeight="1">
      <c r="D102" s="391"/>
      <c r="E102" s="391"/>
      <c r="F102" s="391"/>
      <c r="G102" s="391"/>
      <c r="H102" s="184"/>
      <c r="I102" s="184"/>
      <c r="J102" s="184"/>
      <c r="K102" s="184"/>
      <c r="L102" s="184"/>
      <c r="M102" s="184"/>
      <c r="N102" s="184"/>
      <c r="O102" s="184"/>
      <c r="P102" s="184"/>
      <c r="Q102" s="184"/>
      <c r="R102" s="184"/>
      <c r="S102" s="184"/>
    </row>
    <row r="103" spans="1:19" ht="14.45" customHeight="1">
      <c r="D103" s="391"/>
      <c r="E103" s="391"/>
      <c r="F103" s="391"/>
      <c r="G103" s="391"/>
      <c r="H103" s="184"/>
      <c r="I103" s="184"/>
      <c r="J103" s="184"/>
      <c r="K103" s="184"/>
      <c r="L103" s="184"/>
      <c r="M103" s="184"/>
      <c r="N103" s="184"/>
      <c r="O103" s="184"/>
      <c r="P103" s="184"/>
      <c r="Q103" s="184"/>
      <c r="R103" s="184"/>
      <c r="S103" s="184"/>
    </row>
    <row r="104" spans="1:19" ht="14.45" customHeight="1">
      <c r="C104" s="34"/>
      <c r="D104" s="34"/>
      <c r="E104" s="34"/>
      <c r="F104" s="34"/>
      <c r="G104" s="34"/>
      <c r="H104" s="184"/>
      <c r="I104" s="184"/>
      <c r="J104" s="184"/>
      <c r="K104" s="184"/>
      <c r="L104" s="184"/>
      <c r="M104" s="184"/>
      <c r="N104" s="184"/>
      <c r="O104" s="184"/>
      <c r="P104" s="184"/>
      <c r="Q104" s="184"/>
      <c r="R104" s="184"/>
      <c r="S104" s="184"/>
    </row>
    <row r="105" spans="1:19" ht="14.45" customHeight="1">
      <c r="D105" s="391"/>
      <c r="E105" s="391"/>
      <c r="F105" s="391"/>
      <c r="G105" s="391"/>
      <c r="H105" s="184"/>
      <c r="I105" s="184"/>
      <c r="J105" s="184"/>
      <c r="K105" s="184"/>
      <c r="L105" s="184"/>
      <c r="M105" s="184"/>
      <c r="N105" s="184"/>
      <c r="O105" s="184"/>
      <c r="P105" s="184"/>
      <c r="Q105" s="184"/>
      <c r="R105" s="184"/>
      <c r="S105" s="184"/>
    </row>
    <row r="106" spans="1:19" ht="14.45" customHeight="1">
      <c r="D106" s="391"/>
      <c r="E106" s="391"/>
      <c r="F106" s="391"/>
      <c r="G106" s="391"/>
      <c r="H106" s="184"/>
      <c r="I106" s="184"/>
      <c r="J106" s="184"/>
      <c r="K106" s="184"/>
      <c r="L106" s="184"/>
      <c r="M106" s="184"/>
      <c r="N106" s="184"/>
      <c r="O106" s="184"/>
      <c r="P106" s="184"/>
      <c r="Q106" s="184"/>
      <c r="R106" s="184"/>
      <c r="S106" s="184"/>
    </row>
    <row r="107" spans="1:19" ht="14.45" customHeight="1">
      <c r="D107" s="391"/>
      <c r="E107" s="391"/>
      <c r="F107" s="391"/>
      <c r="G107" s="391"/>
      <c r="H107" s="184"/>
      <c r="I107" s="184"/>
      <c r="J107" s="184"/>
      <c r="K107" s="184"/>
      <c r="L107" s="184"/>
      <c r="M107" s="184"/>
      <c r="N107" s="184"/>
      <c r="O107" s="184"/>
      <c r="P107" s="184"/>
      <c r="Q107" s="184"/>
      <c r="R107" s="184"/>
      <c r="S107" s="184"/>
    </row>
    <row r="108" spans="1:19" ht="14.45" customHeight="1">
      <c r="D108" s="391"/>
      <c r="E108" s="391"/>
      <c r="F108" s="391"/>
      <c r="G108" s="391"/>
      <c r="H108" s="184"/>
      <c r="I108" s="184"/>
      <c r="J108" s="184"/>
      <c r="K108" s="184"/>
      <c r="L108" s="184"/>
      <c r="M108" s="184"/>
      <c r="N108" s="184"/>
      <c r="O108" s="184"/>
      <c r="P108" s="184"/>
      <c r="Q108" s="184"/>
      <c r="R108" s="184"/>
      <c r="S108" s="184"/>
    </row>
    <row r="109" spans="1:19" ht="14.45" customHeight="1">
      <c r="D109" s="32"/>
      <c r="E109" s="32"/>
      <c r="F109" s="32"/>
      <c r="G109" s="32"/>
      <c r="H109" s="184"/>
      <c r="I109" s="184"/>
      <c r="J109" s="184"/>
      <c r="K109" s="184"/>
      <c r="L109" s="184"/>
      <c r="M109" s="184"/>
      <c r="N109" s="184"/>
      <c r="O109" s="184"/>
      <c r="P109" s="184"/>
      <c r="Q109" s="184"/>
      <c r="R109" s="184"/>
      <c r="S109" s="184"/>
    </row>
    <row r="110" spans="1:19" ht="11.25" customHeight="1">
      <c r="D110" s="32"/>
      <c r="E110" s="32"/>
      <c r="F110" s="32"/>
      <c r="G110" s="32"/>
      <c r="H110" s="95"/>
      <c r="I110" s="95"/>
      <c r="J110" s="95"/>
      <c r="K110" s="95"/>
      <c r="L110" s="95"/>
      <c r="M110" s="95"/>
      <c r="N110" s="95"/>
      <c r="O110" s="95"/>
      <c r="P110" s="95"/>
      <c r="Q110" s="95"/>
      <c r="R110" s="95"/>
      <c r="S110" s="95"/>
    </row>
    <row r="111" spans="1:19" ht="28.5" customHeight="1"/>
    <row r="112" spans="1:19" ht="18" customHeight="1">
      <c r="A112" s="383"/>
    </row>
    <row r="113" spans="1:19" ht="14.45" customHeight="1">
      <c r="A113" s="383"/>
    </row>
    <row r="114" spans="1:19" ht="14.45" customHeight="1">
      <c r="B114" s="32"/>
      <c r="C114" s="32"/>
      <c r="D114" s="32"/>
      <c r="E114" s="32"/>
      <c r="F114" s="32"/>
      <c r="G114" s="32"/>
      <c r="H114" s="32"/>
      <c r="I114" s="32"/>
      <c r="J114" s="32"/>
      <c r="K114" s="32"/>
      <c r="L114" s="32"/>
      <c r="M114" s="32"/>
      <c r="N114" s="32"/>
      <c r="O114" s="32"/>
      <c r="P114" s="32"/>
      <c r="Q114" s="32"/>
      <c r="R114" s="32"/>
      <c r="S114" s="32"/>
    </row>
    <row r="115" spans="1:19" ht="8.25" customHeight="1">
      <c r="B115" s="32"/>
      <c r="C115" s="32"/>
      <c r="D115" s="32"/>
      <c r="E115" s="32"/>
      <c r="F115" s="32"/>
      <c r="G115" s="32"/>
      <c r="H115" s="32"/>
      <c r="I115" s="32"/>
      <c r="J115" s="32"/>
      <c r="K115" s="32"/>
      <c r="L115" s="32"/>
      <c r="M115" s="32"/>
      <c r="N115" s="32"/>
      <c r="O115" s="32"/>
      <c r="P115" s="32"/>
      <c r="Q115" s="32"/>
      <c r="R115" s="32"/>
      <c r="S115" s="32"/>
    </row>
    <row r="116" spans="1:19" ht="14.45" customHeight="1">
      <c r="B116" s="34"/>
      <c r="C116" s="34"/>
      <c r="D116" s="34"/>
      <c r="E116" s="184"/>
      <c r="F116" s="184"/>
      <c r="G116" s="184"/>
      <c r="H116" s="184"/>
      <c r="I116" s="184"/>
      <c r="J116" s="184"/>
      <c r="K116" s="184"/>
      <c r="L116" s="184"/>
      <c r="M116" s="184"/>
      <c r="N116" s="184"/>
      <c r="O116" s="184"/>
      <c r="P116" s="184"/>
      <c r="Q116" s="184"/>
      <c r="R116" s="184"/>
      <c r="S116" s="184"/>
    </row>
    <row r="117" spans="1:19" ht="10.5" customHeight="1">
      <c r="B117" s="32"/>
      <c r="C117" s="32"/>
      <c r="D117" s="32"/>
      <c r="E117" s="184"/>
      <c r="F117" s="184"/>
      <c r="G117" s="184"/>
      <c r="H117" s="184"/>
      <c r="I117" s="184"/>
      <c r="J117" s="184"/>
      <c r="K117" s="184"/>
      <c r="L117" s="184"/>
      <c r="M117" s="184"/>
      <c r="N117" s="184"/>
      <c r="O117" s="184"/>
      <c r="P117" s="184"/>
      <c r="Q117" s="184"/>
      <c r="R117" s="184"/>
      <c r="S117" s="184"/>
    </row>
    <row r="118" spans="1:19" ht="14.45" customHeight="1">
      <c r="B118" s="34"/>
      <c r="C118" s="34"/>
      <c r="D118" s="34"/>
      <c r="E118" s="184"/>
      <c r="F118" s="184"/>
      <c r="G118" s="184"/>
      <c r="H118" s="184"/>
      <c r="I118" s="184"/>
      <c r="J118" s="184"/>
      <c r="K118" s="184"/>
      <c r="L118" s="184"/>
      <c r="M118" s="184"/>
      <c r="N118" s="184"/>
      <c r="O118" s="184"/>
      <c r="P118" s="184"/>
      <c r="Q118" s="184"/>
      <c r="R118" s="184"/>
      <c r="S118" s="184"/>
    </row>
    <row r="119" spans="1:19" ht="14.45" customHeight="1">
      <c r="C119" s="34"/>
      <c r="D119" s="34"/>
      <c r="E119" s="184"/>
      <c r="F119" s="184"/>
      <c r="G119" s="184"/>
      <c r="H119" s="184"/>
      <c r="I119" s="184"/>
      <c r="J119" s="184"/>
      <c r="K119" s="184"/>
      <c r="L119" s="184"/>
      <c r="M119" s="184"/>
      <c r="N119" s="184"/>
      <c r="O119" s="184"/>
      <c r="P119" s="184"/>
      <c r="Q119" s="184"/>
      <c r="R119" s="184"/>
      <c r="S119" s="184"/>
    </row>
    <row r="120" spans="1:19" ht="30.75" customHeight="1">
      <c r="C120" s="245"/>
      <c r="D120" s="34"/>
      <c r="E120" s="184"/>
      <c r="F120" s="184"/>
      <c r="G120" s="184"/>
      <c r="H120" s="184"/>
      <c r="I120" s="184"/>
      <c r="J120" s="184"/>
      <c r="K120" s="184"/>
      <c r="L120" s="184"/>
      <c r="M120" s="184"/>
      <c r="N120" s="184"/>
      <c r="O120" s="184"/>
      <c r="P120" s="184"/>
      <c r="Q120" s="184"/>
      <c r="R120" s="184"/>
      <c r="S120" s="184"/>
    </row>
    <row r="121" spans="1:19" ht="14.45" customHeight="1">
      <c r="E121" s="184"/>
      <c r="F121" s="184"/>
      <c r="G121" s="184"/>
      <c r="H121" s="184"/>
      <c r="I121" s="184"/>
      <c r="J121" s="184"/>
      <c r="K121" s="184"/>
      <c r="L121" s="184"/>
      <c r="M121" s="184"/>
      <c r="N121" s="184"/>
      <c r="O121" s="184"/>
      <c r="P121" s="184"/>
      <c r="Q121" s="184"/>
      <c r="R121" s="184"/>
      <c r="S121" s="184"/>
    </row>
    <row r="122" spans="1:19" ht="10.5" customHeight="1">
      <c r="B122" s="95"/>
      <c r="C122" s="95"/>
      <c r="D122" s="95"/>
      <c r="E122" s="184"/>
      <c r="F122" s="184"/>
      <c r="G122" s="184"/>
      <c r="H122" s="184"/>
      <c r="I122" s="184"/>
      <c r="J122" s="184"/>
      <c r="K122" s="184"/>
      <c r="L122" s="184"/>
      <c r="M122" s="184"/>
      <c r="N122" s="184"/>
      <c r="O122" s="184"/>
      <c r="P122" s="184"/>
      <c r="Q122" s="184"/>
      <c r="R122" s="184"/>
      <c r="S122" s="184"/>
    </row>
    <row r="123" spans="1:19" ht="14.45" customHeight="1">
      <c r="B123" s="34"/>
      <c r="C123" s="34"/>
      <c r="D123" s="34"/>
      <c r="E123" s="184"/>
      <c r="F123" s="184"/>
      <c r="G123" s="184"/>
      <c r="H123" s="184"/>
      <c r="I123" s="184"/>
      <c r="J123" s="184"/>
      <c r="K123" s="184"/>
      <c r="L123" s="184"/>
      <c r="M123" s="184"/>
      <c r="N123" s="184"/>
      <c r="O123" s="184"/>
      <c r="P123" s="184"/>
      <c r="Q123" s="184"/>
      <c r="R123" s="184"/>
      <c r="S123" s="184"/>
    </row>
    <row r="124" spans="1:19" ht="14.45" customHeight="1">
      <c r="C124" s="34"/>
      <c r="D124" s="34"/>
      <c r="E124" s="184"/>
      <c r="F124" s="184"/>
      <c r="G124" s="184"/>
      <c r="H124" s="184"/>
      <c r="I124" s="184"/>
      <c r="J124" s="184"/>
      <c r="K124" s="184"/>
      <c r="L124" s="184"/>
      <c r="M124" s="184"/>
      <c r="N124" s="184"/>
      <c r="O124" s="184"/>
      <c r="P124" s="184"/>
      <c r="Q124" s="184"/>
      <c r="R124" s="184"/>
      <c r="S124" s="184"/>
    </row>
    <row r="125" spans="1:19" ht="14.45" customHeight="1">
      <c r="C125" s="34"/>
      <c r="D125" s="34"/>
      <c r="E125" s="184"/>
      <c r="F125" s="184"/>
      <c r="G125" s="184"/>
      <c r="H125" s="184"/>
      <c r="I125" s="184"/>
      <c r="J125" s="184"/>
      <c r="K125" s="184"/>
      <c r="L125" s="184"/>
      <c r="M125" s="184"/>
      <c r="N125" s="184"/>
      <c r="O125" s="184"/>
      <c r="P125" s="184"/>
      <c r="Q125" s="184"/>
      <c r="R125" s="184"/>
      <c r="S125" s="184"/>
    </row>
    <row r="126" spans="1:19" ht="14.45" customHeight="1">
      <c r="C126" s="34"/>
      <c r="D126" s="34"/>
      <c r="E126" s="184"/>
      <c r="F126" s="184"/>
      <c r="G126" s="184"/>
      <c r="H126" s="184"/>
      <c r="I126" s="184"/>
      <c r="J126" s="184"/>
      <c r="K126" s="184"/>
      <c r="L126" s="184"/>
      <c r="M126" s="184"/>
      <c r="N126" s="184"/>
      <c r="O126" s="184"/>
      <c r="P126" s="184"/>
      <c r="Q126" s="184"/>
      <c r="R126" s="184"/>
      <c r="S126" s="184"/>
    </row>
    <row r="127" spans="1:19" ht="14.45" customHeight="1">
      <c r="C127" s="34"/>
      <c r="D127" s="34"/>
      <c r="E127" s="184"/>
      <c r="F127" s="184"/>
      <c r="G127" s="184"/>
      <c r="H127" s="184"/>
      <c r="I127" s="184"/>
      <c r="J127" s="184"/>
      <c r="K127" s="184"/>
      <c r="L127" s="184"/>
      <c r="M127" s="184"/>
      <c r="N127" s="184"/>
      <c r="O127" s="184"/>
      <c r="P127" s="184"/>
      <c r="Q127" s="184"/>
      <c r="R127" s="184"/>
      <c r="S127" s="184"/>
    </row>
    <row r="128" spans="1:19" ht="10.5" customHeight="1">
      <c r="C128" s="34"/>
      <c r="D128" s="34"/>
      <c r="E128" s="184"/>
      <c r="F128" s="184"/>
      <c r="G128" s="184"/>
      <c r="H128" s="184"/>
      <c r="I128" s="184"/>
      <c r="J128" s="184"/>
      <c r="K128" s="184"/>
      <c r="L128" s="184"/>
      <c r="M128" s="184"/>
      <c r="N128" s="184"/>
      <c r="O128" s="184"/>
      <c r="P128" s="184"/>
      <c r="Q128" s="184"/>
      <c r="R128" s="184"/>
      <c r="S128" s="184"/>
    </row>
    <row r="129" spans="1:19" ht="14.45" customHeight="1">
      <c r="B129" s="95"/>
    </row>
    <row r="131" spans="1:19" ht="18.75" customHeight="1">
      <c r="A131" s="383"/>
    </row>
    <row r="132" spans="1:19" ht="14.45" customHeight="1">
      <c r="B132" s="32"/>
      <c r="C132" s="32"/>
      <c r="D132" s="32"/>
      <c r="E132" s="32"/>
      <c r="F132" s="32"/>
      <c r="G132" s="32"/>
      <c r="H132" s="32"/>
      <c r="I132" s="32"/>
      <c r="J132" s="32"/>
      <c r="K132" s="32"/>
      <c r="L132" s="32"/>
      <c r="M132" s="32"/>
      <c r="O132" s="32"/>
      <c r="P132" s="32"/>
      <c r="Q132" s="32"/>
      <c r="R132" s="32"/>
      <c r="S132" s="32"/>
    </row>
    <row r="133" spans="1:19" ht="19.5" customHeight="1">
      <c r="B133" s="245"/>
      <c r="C133" s="245"/>
      <c r="D133" s="245"/>
      <c r="E133" s="32"/>
      <c r="F133" s="32"/>
      <c r="G133" s="32"/>
      <c r="H133" s="183"/>
      <c r="I133" s="183"/>
      <c r="J133" s="183"/>
      <c r="K133" s="32"/>
      <c r="L133" s="32"/>
      <c r="M133" s="32"/>
      <c r="N133" s="183"/>
      <c r="O133" s="32"/>
      <c r="P133" s="183"/>
      <c r="Q133" s="183"/>
    </row>
    <row r="134" spans="1:19" ht="14.45" customHeight="1">
      <c r="B134" s="245"/>
      <c r="C134" s="245"/>
      <c r="D134" s="245"/>
      <c r="E134" s="206"/>
      <c r="F134" s="206"/>
      <c r="G134" s="390"/>
      <c r="H134" s="183"/>
      <c r="I134" s="183"/>
      <c r="J134" s="390"/>
      <c r="K134" s="183"/>
      <c r="L134" s="183"/>
      <c r="M134" s="390"/>
      <c r="N134" s="32"/>
      <c r="O134" s="32"/>
      <c r="P134" s="183"/>
      <c r="Q134" s="183"/>
    </row>
    <row r="135" spans="1:19" ht="14.45" customHeight="1">
      <c r="B135" s="245"/>
      <c r="C135" s="245"/>
      <c r="D135" s="245"/>
      <c r="E135" s="206"/>
      <c r="F135" s="206"/>
      <c r="G135" s="390"/>
      <c r="H135" s="183"/>
      <c r="I135" s="183"/>
      <c r="J135" s="390"/>
      <c r="K135" s="183"/>
      <c r="L135" s="183"/>
      <c r="M135" s="390"/>
      <c r="N135" s="32"/>
      <c r="O135" s="32"/>
      <c r="P135" s="32"/>
      <c r="Q135" s="32"/>
    </row>
    <row r="136" spans="1:19" ht="14.45" customHeight="1">
      <c r="B136" s="245"/>
      <c r="C136" s="245"/>
      <c r="D136" s="245"/>
      <c r="E136" s="32"/>
      <c r="F136" s="32"/>
      <c r="H136" s="32"/>
      <c r="K136" s="32"/>
      <c r="L136" s="32"/>
      <c r="N136" s="32"/>
      <c r="O136" s="32"/>
      <c r="P136" s="32"/>
    </row>
    <row r="137" spans="1:19" ht="14.45" customHeight="1">
      <c r="B137" s="34"/>
      <c r="C137" s="34"/>
      <c r="D137" s="34"/>
      <c r="E137" s="184"/>
      <c r="F137" s="184"/>
      <c r="G137" s="283"/>
      <c r="H137" s="184"/>
      <c r="I137" s="184"/>
      <c r="J137" s="276"/>
      <c r="K137" s="184"/>
      <c r="L137" s="184"/>
      <c r="M137" s="276"/>
      <c r="N137" s="283"/>
      <c r="O137" s="283"/>
      <c r="P137" s="184"/>
      <c r="Q137" s="184"/>
    </row>
    <row r="138" spans="1:19" ht="14.45" customHeight="1">
      <c r="B138" s="34"/>
      <c r="C138" s="34"/>
      <c r="D138" s="34"/>
      <c r="E138" s="184"/>
      <c r="F138" s="184"/>
      <c r="G138" s="283"/>
      <c r="H138" s="184"/>
      <c r="I138" s="184"/>
      <c r="J138" s="276"/>
      <c r="K138" s="184"/>
      <c r="L138" s="184"/>
      <c r="M138" s="276"/>
      <c r="N138" s="283"/>
      <c r="O138" s="283"/>
      <c r="P138" s="184"/>
      <c r="Q138" s="184"/>
    </row>
    <row r="139" spans="1:19" ht="14.45" customHeight="1">
      <c r="B139" s="34"/>
      <c r="C139" s="34"/>
      <c r="D139" s="34"/>
      <c r="E139" s="184"/>
      <c r="F139" s="184"/>
      <c r="G139" s="283"/>
      <c r="H139" s="184"/>
      <c r="I139" s="184"/>
      <c r="J139" s="276"/>
      <c r="K139" s="184"/>
      <c r="L139" s="184"/>
      <c r="M139" s="276"/>
      <c r="N139" s="283"/>
      <c r="O139" s="283"/>
      <c r="P139" s="184"/>
      <c r="Q139" s="184"/>
    </row>
    <row r="140" spans="1:19" ht="14.45" customHeight="1">
      <c r="B140" s="392"/>
      <c r="C140" s="392"/>
      <c r="D140" s="392"/>
      <c r="E140" s="184"/>
      <c r="F140" s="184"/>
      <c r="G140" s="283"/>
      <c r="H140" s="184"/>
      <c r="I140" s="184"/>
      <c r="J140" s="276"/>
      <c r="K140" s="184"/>
      <c r="L140" s="184"/>
      <c r="M140" s="276"/>
      <c r="N140" s="283"/>
      <c r="O140" s="283"/>
      <c r="P140" s="184"/>
      <c r="Q140" s="184"/>
    </row>
    <row r="141" spans="1:19" ht="14.45" customHeight="1">
      <c r="B141" s="34"/>
      <c r="C141" s="34"/>
      <c r="D141" s="34"/>
      <c r="E141" s="184"/>
      <c r="F141" s="184"/>
      <c r="G141" s="283"/>
      <c r="H141" s="184"/>
      <c r="I141" s="184"/>
      <c r="J141" s="276"/>
      <c r="K141" s="184"/>
      <c r="L141" s="184"/>
      <c r="M141" s="276"/>
      <c r="N141" s="283"/>
      <c r="O141" s="283"/>
      <c r="P141" s="184"/>
      <c r="Q141" s="184"/>
    </row>
    <row r="142" spans="1:19" ht="14.45" customHeight="1">
      <c r="B142" s="34"/>
      <c r="C142" s="34"/>
      <c r="D142" s="34"/>
      <c r="E142" s="184"/>
      <c r="F142" s="184"/>
      <c r="G142" s="283"/>
      <c r="H142" s="184"/>
      <c r="I142" s="184"/>
      <c r="J142" s="276"/>
      <c r="K142" s="184"/>
      <c r="L142" s="184"/>
      <c r="M142" s="276"/>
      <c r="N142" s="283"/>
      <c r="O142" s="283"/>
      <c r="P142" s="184"/>
      <c r="Q142" s="184"/>
    </row>
    <row r="143" spans="1:19" ht="8.25" customHeight="1">
      <c r="B143" s="34"/>
      <c r="C143" s="34"/>
      <c r="D143" s="34"/>
      <c r="E143" s="184"/>
      <c r="F143" s="184"/>
      <c r="G143" s="283"/>
      <c r="H143" s="184"/>
      <c r="I143" s="95"/>
      <c r="J143" s="276"/>
      <c r="K143" s="184"/>
      <c r="L143" s="184"/>
      <c r="M143" s="276"/>
      <c r="N143" s="283"/>
      <c r="O143" s="283"/>
      <c r="P143" s="184"/>
      <c r="Q143" s="95"/>
    </row>
    <row r="144" spans="1:19" ht="14.45" customHeight="1">
      <c r="B144" s="32"/>
      <c r="C144" s="32"/>
      <c r="D144" s="32"/>
      <c r="E144" s="184"/>
      <c r="F144" s="184"/>
      <c r="G144" s="283"/>
      <c r="H144" s="184"/>
      <c r="I144" s="184"/>
      <c r="J144" s="276"/>
      <c r="K144" s="184"/>
      <c r="L144" s="184"/>
      <c r="M144" s="276"/>
      <c r="N144" s="283"/>
      <c r="O144" s="283"/>
      <c r="P144" s="184"/>
      <c r="Q144" s="184"/>
    </row>
    <row r="145" spans="2:22" ht="9.75" customHeight="1">
      <c r="B145" s="32"/>
      <c r="C145" s="32"/>
      <c r="D145" s="32"/>
      <c r="E145" s="184"/>
      <c r="F145" s="184"/>
      <c r="G145" s="283"/>
      <c r="H145" s="184"/>
      <c r="I145" s="184"/>
      <c r="J145" s="283"/>
      <c r="K145" s="188"/>
      <c r="L145" s="188"/>
      <c r="M145" s="283"/>
      <c r="N145" s="283"/>
      <c r="O145" s="283"/>
      <c r="P145" s="184"/>
      <c r="Q145" s="184"/>
    </row>
    <row r="146" spans="2:22" ht="14.45" customHeight="1">
      <c r="B146" s="95"/>
      <c r="C146" s="34"/>
      <c r="D146" s="34"/>
      <c r="E146" s="34"/>
    </row>
    <row r="147" spans="2:22" ht="14.45" customHeight="1">
      <c r="B147" s="32"/>
      <c r="C147" s="32"/>
      <c r="D147" s="32"/>
      <c r="E147" s="32"/>
      <c r="F147" s="32"/>
      <c r="G147" s="32"/>
      <c r="H147" s="32"/>
      <c r="I147" s="32"/>
      <c r="J147" s="32"/>
      <c r="K147" s="32"/>
      <c r="L147" s="32"/>
      <c r="M147" s="32"/>
      <c r="N147" s="32"/>
      <c r="O147" s="32"/>
      <c r="P147" s="32"/>
      <c r="Q147" s="32"/>
      <c r="R147" s="32"/>
      <c r="S147" s="32"/>
      <c r="U147" s="34"/>
      <c r="V147" s="34"/>
    </row>
    <row r="148" spans="2:22" ht="14.45" customHeight="1">
      <c r="B148" s="245"/>
      <c r="C148" s="245"/>
      <c r="D148" s="245"/>
      <c r="E148" s="32"/>
      <c r="F148" s="32"/>
      <c r="G148" s="32"/>
      <c r="H148" s="183"/>
      <c r="I148" s="183"/>
      <c r="J148" s="183"/>
      <c r="K148" s="32"/>
      <c r="L148" s="32"/>
      <c r="M148" s="32"/>
      <c r="N148" s="183"/>
      <c r="O148" s="32"/>
    </row>
    <row r="149" spans="2:22" ht="14.45" customHeight="1">
      <c r="B149" s="245"/>
      <c r="C149" s="245"/>
      <c r="D149" s="245"/>
      <c r="E149" s="206"/>
      <c r="F149" s="206"/>
      <c r="G149" s="390"/>
      <c r="H149" s="183"/>
      <c r="I149" s="183"/>
      <c r="J149" s="390"/>
      <c r="K149" s="183"/>
      <c r="L149" s="183"/>
      <c r="M149" s="390"/>
      <c r="N149" s="32"/>
      <c r="O149" s="32"/>
    </row>
    <row r="150" spans="2:22" ht="14.45" customHeight="1">
      <c r="B150" s="245"/>
      <c r="C150" s="245"/>
      <c r="D150" s="245"/>
      <c r="E150" s="206"/>
      <c r="F150" s="206"/>
      <c r="G150" s="390"/>
      <c r="H150" s="183"/>
      <c r="I150" s="183"/>
      <c r="J150" s="390"/>
      <c r="K150" s="183"/>
      <c r="L150" s="183"/>
      <c r="M150" s="390"/>
      <c r="N150" s="32"/>
      <c r="O150" s="32"/>
    </row>
    <row r="151" spans="2:22" ht="14.45" customHeight="1">
      <c r="B151" s="245"/>
      <c r="C151" s="245"/>
      <c r="D151" s="245"/>
    </row>
    <row r="152" spans="2:22" ht="14.45" customHeight="1">
      <c r="B152" s="34"/>
      <c r="C152" s="34"/>
      <c r="D152" s="34"/>
      <c r="E152" s="184"/>
      <c r="F152" s="184"/>
      <c r="G152" s="276"/>
      <c r="H152" s="184"/>
      <c r="I152" s="184"/>
      <c r="J152" s="276"/>
      <c r="K152" s="184"/>
      <c r="L152" s="184"/>
      <c r="M152" s="276"/>
      <c r="N152" s="283"/>
      <c r="O152" s="283"/>
    </row>
    <row r="153" spans="2:22" ht="14.45" customHeight="1">
      <c r="B153" s="34"/>
      <c r="C153" s="34"/>
      <c r="D153" s="34"/>
      <c r="E153" s="184"/>
      <c r="F153" s="184"/>
      <c r="G153" s="276"/>
      <c r="H153" s="184"/>
      <c r="I153" s="184"/>
      <c r="J153" s="276"/>
      <c r="K153" s="184"/>
      <c r="L153" s="184"/>
      <c r="M153" s="276"/>
      <c r="N153" s="283"/>
      <c r="O153" s="283"/>
    </row>
    <row r="154" spans="2:22" ht="14.45" customHeight="1">
      <c r="B154" s="34"/>
      <c r="C154" s="34"/>
      <c r="D154" s="34"/>
      <c r="E154" s="184"/>
      <c r="F154" s="184"/>
      <c r="G154" s="276"/>
      <c r="H154" s="184"/>
      <c r="I154" s="184"/>
      <c r="J154" s="276"/>
      <c r="K154" s="184"/>
      <c r="L154" s="184"/>
      <c r="M154" s="276"/>
      <c r="N154" s="283"/>
      <c r="O154" s="283"/>
    </row>
    <row r="155" spans="2:22" ht="14.45" customHeight="1">
      <c r="B155" s="392"/>
      <c r="C155" s="392"/>
      <c r="D155" s="392"/>
      <c r="E155" s="184"/>
      <c r="F155" s="184"/>
      <c r="G155" s="276"/>
      <c r="H155" s="184"/>
      <c r="I155" s="184"/>
      <c r="J155" s="276"/>
      <c r="K155" s="184"/>
      <c r="L155" s="184"/>
      <c r="M155" s="276"/>
      <c r="N155" s="283"/>
      <c r="O155" s="283"/>
    </row>
    <row r="156" spans="2:22" ht="14.45" customHeight="1">
      <c r="B156" s="34"/>
      <c r="C156" s="34"/>
      <c r="D156" s="34"/>
      <c r="E156" s="184"/>
      <c r="F156" s="184"/>
      <c r="G156" s="276"/>
      <c r="H156" s="184"/>
      <c r="I156" s="184"/>
      <c r="J156" s="276"/>
      <c r="K156" s="184"/>
      <c r="L156" s="184"/>
      <c r="M156" s="276"/>
      <c r="N156" s="283"/>
      <c r="O156" s="283"/>
    </row>
    <row r="157" spans="2:22" ht="14.45" customHeight="1">
      <c r="B157" s="34"/>
      <c r="C157" s="34"/>
      <c r="D157" s="34"/>
      <c r="E157" s="184"/>
      <c r="F157" s="184"/>
      <c r="G157" s="276"/>
      <c r="H157" s="184"/>
      <c r="I157" s="184"/>
      <c r="J157" s="276"/>
      <c r="K157" s="184"/>
      <c r="L157" s="184"/>
      <c r="M157" s="276"/>
      <c r="N157" s="283"/>
      <c r="O157" s="283"/>
    </row>
    <row r="158" spans="2:22" ht="9" customHeight="1">
      <c r="B158" s="34"/>
      <c r="C158" s="34"/>
      <c r="D158" s="34"/>
      <c r="E158" s="95"/>
      <c r="F158" s="95"/>
      <c r="G158" s="243"/>
      <c r="H158" s="95"/>
      <c r="I158" s="95"/>
      <c r="J158" s="243"/>
      <c r="K158" s="95"/>
      <c r="L158" s="95"/>
      <c r="M158" s="243"/>
      <c r="N158" s="95"/>
      <c r="O158" s="95"/>
    </row>
    <row r="159" spans="2:22" ht="14.45" customHeight="1">
      <c r="B159" s="32"/>
      <c r="C159" s="32"/>
      <c r="D159" s="32"/>
      <c r="E159" s="184"/>
      <c r="F159" s="184"/>
      <c r="G159" s="276"/>
      <c r="H159" s="184"/>
      <c r="I159" s="184"/>
      <c r="J159" s="276"/>
      <c r="K159" s="184"/>
      <c r="L159" s="184"/>
      <c r="M159" s="276"/>
      <c r="N159" s="283"/>
      <c r="O159" s="283"/>
    </row>
    <row r="160" spans="2:22" ht="9" customHeight="1">
      <c r="G160" s="187"/>
      <c r="J160" s="187"/>
      <c r="M160" s="187"/>
    </row>
    <row r="161" spans="2:3" ht="14.45" customHeight="1">
      <c r="B161" s="95"/>
      <c r="C161" s="34"/>
    </row>
  </sheetData>
  <mergeCells count="87">
    <mergeCell ref="B20:C20"/>
    <mergeCell ref="R25:S25"/>
    <mergeCell ref="B22:M22"/>
    <mergeCell ref="R22:R24"/>
    <mergeCell ref="S22:S24"/>
    <mergeCell ref="B21:C21"/>
    <mergeCell ref="B19:C19"/>
    <mergeCell ref="B18:C18"/>
    <mergeCell ref="Q14:Q16"/>
    <mergeCell ref="G14:G16"/>
    <mergeCell ref="H14:H16"/>
    <mergeCell ref="P14:P16"/>
    <mergeCell ref="F14:F16"/>
    <mergeCell ref="D14:D16"/>
    <mergeCell ref="E14:E16"/>
    <mergeCell ref="R9:S9"/>
    <mergeCell ref="S14:S16"/>
    <mergeCell ref="L9:M9"/>
    <mergeCell ref="R14:R16"/>
    <mergeCell ref="M14:M16"/>
    <mergeCell ref="N14:N16"/>
    <mergeCell ref="B10:M10"/>
    <mergeCell ref="B14:C16"/>
    <mergeCell ref="N13:R13"/>
    <mergeCell ref="I14:I16"/>
    <mergeCell ref="J14:J16"/>
    <mergeCell ref="K14:K16"/>
    <mergeCell ref="L14:L16"/>
    <mergeCell ref="O14:O16"/>
    <mergeCell ref="H9:I9"/>
    <mergeCell ref="J9:K9"/>
    <mergeCell ref="N7:O7"/>
    <mergeCell ref="P7:Q7"/>
    <mergeCell ref="B8:C8"/>
    <mergeCell ref="D8:E8"/>
    <mergeCell ref="F8:G8"/>
    <mergeCell ref="H8:I8"/>
    <mergeCell ref="J8:K8"/>
    <mergeCell ref="L8:M8"/>
    <mergeCell ref="N8:O8"/>
    <mergeCell ref="H7:I7"/>
    <mergeCell ref="P8:Q8"/>
    <mergeCell ref="N9:O9"/>
    <mergeCell ref="P9:Q9"/>
    <mergeCell ref="B3:C4"/>
    <mergeCell ref="D3:G3"/>
    <mergeCell ref="F4:G4"/>
    <mergeCell ref="B7:C7"/>
    <mergeCell ref="D7:E7"/>
    <mergeCell ref="F7:G7"/>
    <mergeCell ref="B5:C5"/>
    <mergeCell ref="D5:E5"/>
    <mergeCell ref="H3:K3"/>
    <mergeCell ref="D4:E4"/>
    <mergeCell ref="F5:G5"/>
    <mergeCell ref="H5:I5"/>
    <mergeCell ref="H4:I4"/>
    <mergeCell ref="J4:K4"/>
    <mergeCell ref="J5:K5"/>
    <mergeCell ref="L3:O3"/>
    <mergeCell ref="Q2:S2"/>
    <mergeCell ref="P3:S3"/>
    <mergeCell ref="L4:M4"/>
    <mergeCell ref="N4:O4"/>
    <mergeCell ref="P4:Q4"/>
    <mergeCell ref="R4:S4"/>
    <mergeCell ref="R5:S5"/>
    <mergeCell ref="P5:Q5"/>
    <mergeCell ref="R6:S6"/>
    <mergeCell ref="N5:O5"/>
    <mergeCell ref="L5:M5"/>
    <mergeCell ref="R7:S7"/>
    <mergeCell ref="R8:S8"/>
    <mergeCell ref="B17:C17"/>
    <mergeCell ref="J6:K6"/>
    <mergeCell ref="L6:M6"/>
    <mergeCell ref="N6:O6"/>
    <mergeCell ref="B6:C6"/>
    <mergeCell ref="D6:E6"/>
    <mergeCell ref="F6:G6"/>
    <mergeCell ref="H6:I6"/>
    <mergeCell ref="P6:Q6"/>
    <mergeCell ref="J7:K7"/>
    <mergeCell ref="L7:M7"/>
    <mergeCell ref="B9:C9"/>
    <mergeCell ref="D9:E9"/>
    <mergeCell ref="F9:G9"/>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&amp;C－４８－</oddFooter>
  </headerFooter>
  <rowBreaks count="3" manualBreakCount="3">
    <brk id="29" max="16383" man="1"/>
    <brk id="82" max="16383" man="1"/>
    <brk id="12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I178"/>
  <sheetViews>
    <sheetView zoomScaleNormal="100" workbookViewId="0">
      <selection activeCell="Z24" sqref="Z24"/>
    </sheetView>
  </sheetViews>
  <sheetFormatPr defaultRowHeight="14.45" customHeight="1"/>
  <cols>
    <col min="1" max="1" width="1.875" style="60" customWidth="1"/>
    <col min="2" max="21" width="4.625" style="60" customWidth="1"/>
    <col min="22" max="22" width="4.5" style="60" customWidth="1"/>
    <col min="23" max="23" width="4.125" style="60" customWidth="1"/>
    <col min="24" max="16384" width="9" style="60"/>
  </cols>
  <sheetData>
    <row r="1" spans="1:35" s="427" customFormat="1" ht="26.25" customHeight="1">
      <c r="A1" s="425" t="s">
        <v>19</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8.75" customHeight="1">
      <c r="B2" s="95"/>
      <c r="C2" s="95"/>
      <c r="D2" s="184"/>
      <c r="E2" s="184"/>
      <c r="F2" s="184"/>
      <c r="N2" s="184"/>
      <c r="O2" s="943" t="s">
        <v>1750</v>
      </c>
      <c r="P2" s="943"/>
      <c r="Q2" s="943"/>
      <c r="R2" s="943"/>
      <c r="S2" s="943"/>
      <c r="T2" s="943"/>
      <c r="U2" s="943"/>
    </row>
    <row r="3" spans="1:35" ht="18.75" customHeight="1">
      <c r="B3" s="1068" t="s">
        <v>150</v>
      </c>
      <c r="C3" s="905"/>
      <c r="D3" s="1757" t="s">
        <v>1814</v>
      </c>
      <c r="E3" s="1757"/>
      <c r="F3" s="1757" t="s">
        <v>1751</v>
      </c>
      <c r="G3" s="1757"/>
      <c r="H3" s="1757" t="s">
        <v>725</v>
      </c>
      <c r="I3" s="1757"/>
      <c r="J3" s="1757" t="s">
        <v>726</v>
      </c>
      <c r="K3" s="1757"/>
      <c r="L3" s="1757" t="s">
        <v>727</v>
      </c>
      <c r="M3" s="1757"/>
      <c r="N3" s="1757" t="s">
        <v>2382</v>
      </c>
      <c r="O3" s="1757"/>
      <c r="P3" s="1757" t="s">
        <v>1922</v>
      </c>
      <c r="Q3" s="1757"/>
      <c r="R3" s="1757" t="s">
        <v>728</v>
      </c>
      <c r="S3" s="1757"/>
      <c r="T3" s="1068" t="s">
        <v>1897</v>
      </c>
      <c r="U3" s="1068"/>
      <c r="V3" s="1753"/>
      <c r="W3" s="1753"/>
      <c r="X3" s="1753"/>
      <c r="Y3" s="1753"/>
      <c r="Z3" s="1753"/>
      <c r="AA3" s="1753"/>
      <c r="AB3" s="1753"/>
      <c r="AC3" s="1753"/>
      <c r="AD3" s="1753"/>
      <c r="AE3" s="1753"/>
      <c r="AF3" s="1753"/>
    </row>
    <row r="4" spans="1:35" ht="18.75" customHeight="1">
      <c r="B4" s="900"/>
      <c r="C4" s="905"/>
      <c r="D4" s="1757"/>
      <c r="E4" s="1757"/>
      <c r="F4" s="1757"/>
      <c r="G4" s="1757"/>
      <c r="H4" s="1757"/>
      <c r="I4" s="1757"/>
      <c r="J4" s="1757"/>
      <c r="K4" s="1757"/>
      <c r="L4" s="1757"/>
      <c r="M4" s="1757"/>
      <c r="N4" s="1757"/>
      <c r="O4" s="1757"/>
      <c r="P4" s="1757"/>
      <c r="Q4" s="1757"/>
      <c r="R4" s="1757"/>
      <c r="S4" s="1757"/>
      <c r="T4" s="1068"/>
      <c r="U4" s="1068"/>
      <c r="V4" s="1753"/>
      <c r="W4" s="1753"/>
      <c r="X4" s="1753"/>
      <c r="Y4" s="1753"/>
      <c r="Z4" s="1753"/>
      <c r="AA4" s="1753"/>
      <c r="AB4" s="1753"/>
      <c r="AC4" s="1753"/>
      <c r="AD4" s="1753"/>
      <c r="AE4" s="1753"/>
      <c r="AF4" s="1753"/>
    </row>
    <row r="5" spans="1:35" ht="18.75" customHeight="1">
      <c r="B5" s="900"/>
      <c r="C5" s="905"/>
      <c r="D5" s="1757"/>
      <c r="E5" s="1757"/>
      <c r="F5" s="1757"/>
      <c r="G5" s="1757"/>
      <c r="H5" s="1757"/>
      <c r="I5" s="1757"/>
      <c r="J5" s="1757"/>
      <c r="K5" s="1757"/>
      <c r="L5" s="1757"/>
      <c r="M5" s="1757"/>
      <c r="N5" s="1757"/>
      <c r="O5" s="1757"/>
      <c r="P5" s="1757"/>
      <c r="Q5" s="1757"/>
      <c r="R5" s="1757"/>
      <c r="S5" s="1757"/>
      <c r="T5" s="1068"/>
      <c r="U5" s="1068"/>
      <c r="V5" s="1753"/>
      <c r="W5" s="1753"/>
      <c r="X5" s="1753"/>
      <c r="Y5" s="1753"/>
      <c r="Z5" s="1753"/>
      <c r="AA5" s="1753"/>
      <c r="AB5" s="1753"/>
      <c r="AC5" s="1753"/>
      <c r="AD5" s="1753"/>
      <c r="AE5" s="1753"/>
      <c r="AF5" s="1753"/>
    </row>
    <row r="6" spans="1:35" ht="21" customHeight="1">
      <c r="B6" s="1068" t="s">
        <v>1457</v>
      </c>
      <c r="C6" s="973"/>
      <c r="D6" s="1283">
        <v>1909</v>
      </c>
      <c r="E6" s="1283"/>
      <c r="F6" s="1491">
        <v>271</v>
      </c>
      <c r="G6" s="1491"/>
      <c r="H6" s="1491">
        <v>15</v>
      </c>
      <c r="I6" s="1491"/>
      <c r="J6" s="1491">
        <v>28</v>
      </c>
      <c r="K6" s="1491"/>
      <c r="L6" s="1491">
        <v>248</v>
      </c>
      <c r="M6" s="1491"/>
      <c r="N6" s="1491">
        <v>3</v>
      </c>
      <c r="O6" s="1491"/>
      <c r="P6" s="1491">
        <v>20</v>
      </c>
      <c r="Q6" s="1491"/>
      <c r="R6" s="1283">
        <v>1140</v>
      </c>
      <c r="S6" s="1283"/>
      <c r="T6" s="1491">
        <v>184</v>
      </c>
      <c r="U6" s="1491"/>
    </row>
    <row r="7" spans="1:35" ht="21" customHeight="1">
      <c r="B7" s="1068" t="s">
        <v>507</v>
      </c>
      <c r="C7" s="973"/>
      <c r="D7" s="1283">
        <v>2109</v>
      </c>
      <c r="E7" s="1283"/>
      <c r="F7" s="1491">
        <v>253</v>
      </c>
      <c r="G7" s="1491"/>
      <c r="H7" s="1491">
        <v>15</v>
      </c>
      <c r="I7" s="1491"/>
      <c r="J7" s="1491">
        <v>25</v>
      </c>
      <c r="K7" s="1491"/>
      <c r="L7" s="1491">
        <v>294</v>
      </c>
      <c r="M7" s="1491"/>
      <c r="N7" s="1491">
        <v>5</v>
      </c>
      <c r="O7" s="1491"/>
      <c r="P7" s="1491">
        <v>18</v>
      </c>
      <c r="Q7" s="1491"/>
      <c r="R7" s="1283">
        <v>1303</v>
      </c>
      <c r="S7" s="1283"/>
      <c r="T7" s="1491">
        <v>196</v>
      </c>
      <c r="U7" s="1491"/>
    </row>
    <row r="8" spans="1:35" ht="21" customHeight="1">
      <c r="B8" s="1068" t="s">
        <v>514</v>
      </c>
      <c r="C8" s="973"/>
      <c r="D8" s="1283">
        <v>2062</v>
      </c>
      <c r="E8" s="1283"/>
      <c r="F8" s="1283">
        <v>266</v>
      </c>
      <c r="G8" s="1283"/>
      <c r="H8" s="1283">
        <v>25</v>
      </c>
      <c r="I8" s="1283"/>
      <c r="J8" s="1283">
        <v>16</v>
      </c>
      <c r="K8" s="1283"/>
      <c r="L8" s="1283">
        <v>298</v>
      </c>
      <c r="M8" s="1283"/>
      <c r="N8" s="1283">
        <v>9</v>
      </c>
      <c r="O8" s="1283"/>
      <c r="P8" s="1283">
        <v>11</v>
      </c>
      <c r="Q8" s="1283"/>
      <c r="R8" s="1283">
        <v>1243</v>
      </c>
      <c r="S8" s="1283"/>
      <c r="T8" s="1283">
        <v>194</v>
      </c>
      <c r="U8" s="1283"/>
    </row>
    <row r="9" spans="1:35" ht="21" customHeight="1">
      <c r="B9" s="1068" t="s">
        <v>1028</v>
      </c>
      <c r="C9" s="973"/>
      <c r="D9" s="1283">
        <v>2059</v>
      </c>
      <c r="E9" s="1283"/>
      <c r="F9" s="1283">
        <v>264</v>
      </c>
      <c r="G9" s="1283"/>
      <c r="H9" s="1283">
        <v>25</v>
      </c>
      <c r="I9" s="1283"/>
      <c r="J9" s="1283">
        <v>26</v>
      </c>
      <c r="K9" s="1283"/>
      <c r="L9" s="1283">
        <v>271</v>
      </c>
      <c r="M9" s="1283"/>
      <c r="N9" s="1283">
        <v>5</v>
      </c>
      <c r="O9" s="1283"/>
      <c r="P9" s="1283">
        <v>13</v>
      </c>
      <c r="Q9" s="1283"/>
      <c r="R9" s="1283">
        <v>1279</v>
      </c>
      <c r="S9" s="1283"/>
      <c r="T9" s="1283">
        <v>176</v>
      </c>
      <c r="U9" s="1283"/>
    </row>
    <row r="10" spans="1:35" ht="21" customHeight="1">
      <c r="B10" s="1068" t="s">
        <v>2321</v>
      </c>
      <c r="C10" s="973"/>
      <c r="D10" s="1283">
        <v>2145</v>
      </c>
      <c r="E10" s="1283"/>
      <c r="F10" s="1283">
        <v>261</v>
      </c>
      <c r="G10" s="1283"/>
      <c r="H10" s="1283">
        <v>18</v>
      </c>
      <c r="I10" s="1283"/>
      <c r="J10" s="1283">
        <v>22</v>
      </c>
      <c r="K10" s="1283"/>
      <c r="L10" s="1283">
        <v>285</v>
      </c>
      <c r="M10" s="1283"/>
      <c r="N10" s="1283">
        <v>9</v>
      </c>
      <c r="O10" s="1283"/>
      <c r="P10" s="1283">
        <v>14</v>
      </c>
      <c r="Q10" s="1283"/>
      <c r="R10" s="1283">
        <v>1378</v>
      </c>
      <c r="S10" s="1283"/>
      <c r="T10" s="1283">
        <v>158</v>
      </c>
      <c r="U10" s="1283"/>
    </row>
    <row r="11" spans="1:35" ht="18.75" customHeight="1">
      <c r="B11" s="1064" t="s">
        <v>2183</v>
      </c>
      <c r="C11" s="1759"/>
      <c r="D11" s="928"/>
      <c r="E11" s="928"/>
      <c r="F11" s="928"/>
      <c r="G11" s="928"/>
      <c r="H11" s="928"/>
      <c r="I11" s="928"/>
      <c r="J11" s="928"/>
      <c r="K11" s="928"/>
      <c r="L11" s="928"/>
      <c r="M11" s="380"/>
      <c r="N11" s="380"/>
      <c r="O11" s="380"/>
      <c r="P11" s="380"/>
      <c r="Q11" s="380"/>
      <c r="R11" s="380"/>
      <c r="S11" s="380"/>
      <c r="U11" s="380"/>
      <c r="V11" s="380"/>
      <c r="W11" s="380"/>
      <c r="X11" s="380"/>
      <c r="Y11" s="380"/>
      <c r="Z11" s="380"/>
      <c r="AA11" s="380"/>
      <c r="AB11" s="380"/>
      <c r="AC11" s="380"/>
      <c r="AD11" s="380"/>
      <c r="AE11" s="380"/>
      <c r="AF11" s="380"/>
    </row>
    <row r="12" spans="1:35" ht="47.25" customHeight="1"/>
    <row r="13" spans="1:35" s="427" customFormat="1" ht="26.25" customHeight="1">
      <c r="A13" s="425" t="s">
        <v>20</v>
      </c>
      <c r="B13" s="429"/>
      <c r="C13" s="429"/>
      <c r="D13" s="429"/>
      <c r="E13" s="429"/>
      <c r="F13" s="429"/>
      <c r="G13" s="429"/>
      <c r="H13" s="429"/>
      <c r="I13" s="429"/>
      <c r="J13" s="429"/>
      <c r="K13" s="429"/>
      <c r="L13" s="429"/>
      <c r="M13" s="429"/>
      <c r="N13" s="429"/>
      <c r="O13" s="429"/>
      <c r="P13" s="429"/>
      <c r="Q13" s="429"/>
      <c r="R13" s="429"/>
      <c r="S13" s="429"/>
      <c r="T13" s="429"/>
      <c r="U13" s="429"/>
      <c r="V13" s="429"/>
      <c r="W13" s="429"/>
      <c r="X13" s="428"/>
      <c r="Y13" s="428"/>
      <c r="Z13" s="428"/>
      <c r="AA13" s="428"/>
      <c r="AB13" s="428"/>
      <c r="AC13" s="428"/>
      <c r="AD13" s="428"/>
      <c r="AE13" s="428"/>
      <c r="AF13" s="428"/>
      <c r="AG13" s="428"/>
      <c r="AH13" s="428"/>
      <c r="AI13" s="428"/>
    </row>
    <row r="14" spans="1:35" ht="18.75" customHeight="1">
      <c r="B14" s="32"/>
      <c r="C14" s="32"/>
      <c r="D14" s="183"/>
      <c r="E14" s="183"/>
      <c r="F14" s="183"/>
      <c r="G14" s="183"/>
      <c r="H14" s="1430" t="s">
        <v>729</v>
      </c>
      <c r="I14" s="1430"/>
      <c r="J14" s="1430"/>
      <c r="K14" s="1430"/>
      <c r="L14" s="1430"/>
      <c r="M14" s="1430"/>
      <c r="N14" s="1430"/>
      <c r="O14" s="1430"/>
      <c r="P14" s="1430"/>
      <c r="Q14" s="1430"/>
      <c r="R14" s="184"/>
      <c r="S14" s="184"/>
      <c r="T14" s="184"/>
      <c r="U14" s="184"/>
    </row>
    <row r="15" spans="1:35" ht="21" customHeight="1">
      <c r="B15" s="973" t="s">
        <v>150</v>
      </c>
      <c r="C15" s="906"/>
      <c r="D15" s="908"/>
      <c r="E15" s="1068" t="s">
        <v>730</v>
      </c>
      <c r="F15" s="900"/>
      <c r="G15" s="900"/>
      <c r="H15" s="1068" t="s">
        <v>731</v>
      </c>
      <c r="I15" s="900"/>
      <c r="J15" s="900"/>
      <c r="K15" s="1068" t="s">
        <v>732</v>
      </c>
      <c r="L15" s="900"/>
      <c r="M15" s="900"/>
      <c r="N15" s="1068" t="s">
        <v>733</v>
      </c>
      <c r="O15" s="900"/>
      <c r="P15" s="900"/>
      <c r="Q15" s="184"/>
      <c r="R15" s="184"/>
      <c r="S15" s="184"/>
      <c r="T15" s="184"/>
      <c r="U15" s="184"/>
    </row>
    <row r="16" spans="1:35" ht="21" customHeight="1">
      <c r="B16" s="1068" t="s">
        <v>1457</v>
      </c>
      <c r="C16" s="1068"/>
      <c r="D16" s="1068"/>
      <c r="E16" s="1560">
        <v>331</v>
      </c>
      <c r="F16" s="1760"/>
      <c r="G16" s="1760"/>
      <c r="H16" s="1560">
        <v>3</v>
      </c>
      <c r="I16" s="1760"/>
      <c r="J16" s="1760"/>
      <c r="K16" s="1560">
        <v>448</v>
      </c>
      <c r="L16" s="1760"/>
      <c r="M16" s="1760"/>
      <c r="N16" s="1560">
        <v>451</v>
      </c>
      <c r="O16" s="1760"/>
      <c r="P16" s="1760"/>
      <c r="Q16" s="184"/>
      <c r="R16" s="184"/>
      <c r="S16" s="184"/>
      <c r="T16" s="184"/>
      <c r="U16" s="184"/>
    </row>
    <row r="17" spans="1:35" ht="21" customHeight="1">
      <c r="B17" s="1068" t="s">
        <v>507</v>
      </c>
      <c r="C17" s="1068"/>
      <c r="D17" s="1068"/>
      <c r="E17" s="1491">
        <v>314</v>
      </c>
      <c r="F17" s="1491"/>
      <c r="G17" s="1491"/>
      <c r="H17" s="1491">
        <v>2</v>
      </c>
      <c r="I17" s="1491"/>
      <c r="J17" s="1491"/>
      <c r="K17" s="1491">
        <v>398</v>
      </c>
      <c r="L17" s="1491"/>
      <c r="M17" s="1491"/>
      <c r="N17" s="1491">
        <v>400</v>
      </c>
      <c r="O17" s="1491"/>
      <c r="P17" s="1491"/>
      <c r="Q17" s="184"/>
      <c r="R17" s="184"/>
      <c r="S17" s="184"/>
      <c r="T17" s="184"/>
      <c r="U17" s="184"/>
    </row>
    <row r="18" spans="1:35" ht="21" customHeight="1">
      <c r="B18" s="1068" t="s">
        <v>514</v>
      </c>
      <c r="C18" s="1068"/>
      <c r="D18" s="1068"/>
      <c r="E18" s="1491">
        <v>310</v>
      </c>
      <c r="F18" s="1491"/>
      <c r="G18" s="1491"/>
      <c r="H18" s="1491">
        <v>3</v>
      </c>
      <c r="I18" s="1491"/>
      <c r="J18" s="1491"/>
      <c r="K18" s="1491">
        <v>378</v>
      </c>
      <c r="L18" s="1491"/>
      <c r="M18" s="1491"/>
      <c r="N18" s="1491">
        <v>381</v>
      </c>
      <c r="O18" s="1491"/>
      <c r="P18" s="1491"/>
      <c r="Q18" s="184"/>
      <c r="R18" s="184"/>
      <c r="S18" s="184"/>
      <c r="T18" s="184"/>
      <c r="U18" s="184"/>
    </row>
    <row r="19" spans="1:35" ht="21" customHeight="1">
      <c r="B19" s="1068" t="s">
        <v>1028</v>
      </c>
      <c r="C19" s="1068"/>
      <c r="D19" s="1068"/>
      <c r="E19" s="1491">
        <v>319</v>
      </c>
      <c r="F19" s="1491"/>
      <c r="G19" s="1491"/>
      <c r="H19" s="1491">
        <v>3</v>
      </c>
      <c r="I19" s="1491"/>
      <c r="J19" s="1491"/>
      <c r="K19" s="1491">
        <v>408</v>
      </c>
      <c r="L19" s="1491"/>
      <c r="M19" s="1491"/>
      <c r="N19" s="1491">
        <v>411</v>
      </c>
      <c r="O19" s="1491"/>
      <c r="P19" s="1491"/>
      <c r="Q19" s="184"/>
      <c r="R19" s="184"/>
      <c r="S19" s="184"/>
      <c r="T19" s="184"/>
      <c r="U19" s="184"/>
    </row>
    <row r="20" spans="1:35" ht="21" customHeight="1">
      <c r="B20" s="1068" t="s">
        <v>2321</v>
      </c>
      <c r="C20" s="1068"/>
      <c r="D20" s="1068"/>
      <c r="E20" s="1491">
        <v>247</v>
      </c>
      <c r="F20" s="1491"/>
      <c r="G20" s="1491"/>
      <c r="H20" s="1491">
        <v>1</v>
      </c>
      <c r="I20" s="1491"/>
      <c r="J20" s="1491"/>
      <c r="K20" s="1491">
        <v>307</v>
      </c>
      <c r="L20" s="1491"/>
      <c r="M20" s="1491"/>
      <c r="N20" s="1491">
        <v>308</v>
      </c>
      <c r="O20" s="1491"/>
      <c r="P20" s="1491"/>
      <c r="Q20" s="184"/>
      <c r="R20" s="184"/>
      <c r="S20" s="184"/>
      <c r="T20" s="184"/>
      <c r="U20" s="184"/>
    </row>
    <row r="21" spans="1:35" ht="18.75" customHeight="1">
      <c r="B21" s="144" t="s">
        <v>2183</v>
      </c>
      <c r="C21" s="184"/>
      <c r="D21" s="184"/>
      <c r="E21" s="32"/>
      <c r="F21" s="32"/>
      <c r="G21" s="32"/>
      <c r="H21" s="32"/>
      <c r="I21" s="32"/>
      <c r="J21" s="32"/>
      <c r="K21" s="32"/>
      <c r="L21" s="32"/>
      <c r="M21" s="32"/>
      <c r="Q21" s="184"/>
      <c r="R21" s="184"/>
      <c r="S21" s="184"/>
      <c r="T21" s="184"/>
      <c r="U21" s="184"/>
    </row>
    <row r="22" spans="1:35" ht="18.75" customHeight="1">
      <c r="B22" s="1108"/>
      <c r="C22" s="1108"/>
      <c r="D22" s="1108"/>
      <c r="E22" s="1108"/>
      <c r="F22" s="1108"/>
      <c r="G22" s="1108"/>
      <c r="H22" s="1108"/>
      <c r="I22" s="1108"/>
      <c r="J22" s="1108"/>
      <c r="K22" s="32"/>
      <c r="L22" s="32"/>
      <c r="M22" s="32"/>
      <c r="N22" s="32"/>
      <c r="O22" s="32"/>
      <c r="P22" s="32"/>
      <c r="Q22" s="184"/>
      <c r="R22" s="184"/>
      <c r="S22" s="184"/>
      <c r="T22" s="184"/>
      <c r="U22" s="184"/>
    </row>
    <row r="23" spans="1:35" ht="47.25" customHeight="1">
      <c r="B23" s="32"/>
      <c r="C23" s="32"/>
      <c r="D23" s="32"/>
      <c r="E23" s="32"/>
      <c r="F23" s="32"/>
      <c r="G23" s="32"/>
      <c r="H23" s="32"/>
      <c r="I23" s="32"/>
      <c r="J23" s="32"/>
      <c r="K23" s="32"/>
      <c r="L23" s="32"/>
      <c r="M23" s="32"/>
      <c r="N23" s="32"/>
      <c r="O23" s="32"/>
      <c r="P23" s="32"/>
      <c r="Q23" s="184"/>
      <c r="R23" s="184"/>
      <c r="S23" s="184"/>
      <c r="T23" s="184"/>
      <c r="U23" s="184"/>
    </row>
    <row r="24" spans="1:35" s="427" customFormat="1" ht="26.25" customHeight="1">
      <c r="A24" s="425" t="s">
        <v>21</v>
      </c>
      <c r="B24" s="429"/>
      <c r="C24" s="429"/>
      <c r="D24" s="429"/>
      <c r="E24" s="429"/>
      <c r="F24" s="429"/>
      <c r="G24" s="429"/>
      <c r="H24" s="429"/>
      <c r="I24" s="429"/>
      <c r="J24" s="429"/>
      <c r="K24" s="429"/>
      <c r="L24" s="429"/>
      <c r="M24" s="429"/>
      <c r="N24" s="429"/>
      <c r="O24" s="429"/>
      <c r="P24" s="429"/>
      <c r="Q24" s="429"/>
      <c r="R24" s="429"/>
      <c r="S24" s="429"/>
      <c r="T24" s="429"/>
      <c r="U24" s="429"/>
      <c r="V24" s="429"/>
      <c r="W24" s="429"/>
      <c r="X24" s="428"/>
      <c r="Y24" s="428"/>
      <c r="Z24" s="428"/>
      <c r="AA24" s="428"/>
      <c r="AB24" s="428"/>
      <c r="AC24" s="428"/>
      <c r="AD24" s="428"/>
      <c r="AE24" s="428"/>
      <c r="AF24" s="428"/>
      <c r="AG24" s="428"/>
      <c r="AH24" s="428"/>
      <c r="AI24" s="428"/>
    </row>
    <row r="25" spans="1:35" ht="18" customHeight="1">
      <c r="A25" s="22"/>
      <c r="B25" s="169"/>
      <c r="C25" s="169"/>
      <c r="D25" s="169"/>
      <c r="E25" s="169"/>
      <c r="F25" s="169"/>
      <c r="G25" s="943" t="s">
        <v>2248</v>
      </c>
      <c r="H25" s="943"/>
      <c r="I25" s="943"/>
      <c r="J25" s="943"/>
      <c r="K25" s="943"/>
      <c r="L25" s="943"/>
      <c r="M25" s="943"/>
      <c r="N25" s="943"/>
      <c r="O25" s="943"/>
    </row>
    <row r="26" spans="1:35" ht="21" customHeight="1">
      <c r="B26" s="1068" t="s">
        <v>150</v>
      </c>
      <c r="C26" s="1068"/>
      <c r="D26" s="973" t="s">
        <v>90</v>
      </c>
      <c r="E26" s="975"/>
      <c r="F26" s="973" t="s">
        <v>91</v>
      </c>
      <c r="G26" s="975"/>
      <c r="H26" s="973" t="s">
        <v>92</v>
      </c>
      <c r="I26" s="975"/>
      <c r="J26" s="973" t="s">
        <v>93</v>
      </c>
      <c r="K26" s="975"/>
      <c r="L26" s="973" t="s">
        <v>94</v>
      </c>
      <c r="M26" s="975"/>
      <c r="N26" s="973" t="s">
        <v>1897</v>
      </c>
      <c r="O26" s="975"/>
      <c r="R26" s="95"/>
    </row>
    <row r="27" spans="1:35" ht="21" customHeight="1">
      <c r="B27" s="1068" t="s">
        <v>1457</v>
      </c>
      <c r="C27" s="1168"/>
      <c r="D27" s="1491">
        <v>1</v>
      </c>
      <c r="E27" s="1491"/>
      <c r="F27" s="1491">
        <v>15</v>
      </c>
      <c r="G27" s="1491"/>
      <c r="H27" s="1491">
        <v>404</v>
      </c>
      <c r="I27" s="1491"/>
      <c r="J27" s="1491">
        <v>5</v>
      </c>
      <c r="K27" s="1491"/>
      <c r="L27" s="1491">
        <v>5</v>
      </c>
      <c r="M27" s="1491"/>
      <c r="N27" s="1491">
        <v>107</v>
      </c>
      <c r="O27" s="1491"/>
      <c r="R27" s="283"/>
      <c r="S27" s="283"/>
      <c r="T27" s="283"/>
      <c r="U27" s="283"/>
    </row>
    <row r="28" spans="1:35" ht="21" customHeight="1">
      <c r="B28" s="1068" t="s">
        <v>507</v>
      </c>
      <c r="C28" s="1168"/>
      <c r="D28" s="1491">
        <v>1</v>
      </c>
      <c r="E28" s="1491"/>
      <c r="F28" s="1491">
        <v>16</v>
      </c>
      <c r="G28" s="1491"/>
      <c r="H28" s="1491">
        <v>347</v>
      </c>
      <c r="I28" s="1491"/>
      <c r="J28" s="1491">
        <v>17</v>
      </c>
      <c r="K28" s="1491"/>
      <c r="L28" s="1491">
        <v>1</v>
      </c>
      <c r="M28" s="1491"/>
      <c r="N28" s="1491">
        <v>83</v>
      </c>
      <c r="O28" s="1491"/>
      <c r="R28" s="283"/>
      <c r="S28" s="283"/>
      <c r="T28" s="283"/>
      <c r="U28" s="283"/>
    </row>
    <row r="29" spans="1:35" ht="21" customHeight="1">
      <c r="B29" s="1068" t="s">
        <v>514</v>
      </c>
      <c r="C29" s="1168"/>
      <c r="D29" s="1491" t="s">
        <v>15</v>
      </c>
      <c r="E29" s="1491"/>
      <c r="F29" s="1491">
        <v>13</v>
      </c>
      <c r="G29" s="1491"/>
      <c r="H29" s="1491">
        <v>276</v>
      </c>
      <c r="I29" s="1491"/>
      <c r="J29" s="1491">
        <v>10</v>
      </c>
      <c r="K29" s="1491"/>
      <c r="L29" s="1491">
        <v>3</v>
      </c>
      <c r="M29" s="1491"/>
      <c r="N29" s="1491">
        <v>87</v>
      </c>
      <c r="O29" s="1491"/>
      <c r="R29" s="283"/>
      <c r="S29" s="283"/>
      <c r="T29" s="283"/>
      <c r="U29" s="283"/>
    </row>
    <row r="30" spans="1:35" ht="21" customHeight="1">
      <c r="B30" s="1068" t="s">
        <v>1028</v>
      </c>
      <c r="C30" s="1168"/>
      <c r="D30" s="1491">
        <v>1</v>
      </c>
      <c r="E30" s="1491"/>
      <c r="F30" s="1491">
        <v>28</v>
      </c>
      <c r="G30" s="1491"/>
      <c r="H30" s="1491">
        <v>359</v>
      </c>
      <c r="I30" s="1491"/>
      <c r="J30" s="1491">
        <v>23</v>
      </c>
      <c r="K30" s="1491"/>
      <c r="L30" s="1491">
        <v>15</v>
      </c>
      <c r="M30" s="1491"/>
      <c r="N30" s="1491">
        <v>88</v>
      </c>
      <c r="O30" s="1491"/>
      <c r="R30" s="283"/>
      <c r="S30" s="283"/>
      <c r="T30" s="283"/>
      <c r="U30" s="283"/>
    </row>
    <row r="31" spans="1:35" ht="21" customHeight="1">
      <c r="B31" s="1068" t="s">
        <v>2321</v>
      </c>
      <c r="C31" s="1168"/>
      <c r="D31" s="1491">
        <v>1</v>
      </c>
      <c r="E31" s="1491"/>
      <c r="F31" s="1491">
        <v>12</v>
      </c>
      <c r="G31" s="1491"/>
      <c r="H31" s="1491">
        <v>303</v>
      </c>
      <c r="I31" s="1491"/>
      <c r="J31" s="1491">
        <v>20</v>
      </c>
      <c r="K31" s="1491"/>
      <c r="L31" s="1491">
        <v>12</v>
      </c>
      <c r="M31" s="1491"/>
      <c r="N31" s="1491">
        <v>78</v>
      </c>
      <c r="O31" s="1491"/>
      <c r="R31" s="283"/>
      <c r="S31" s="283"/>
      <c r="T31" s="283"/>
      <c r="U31" s="283"/>
    </row>
    <row r="32" spans="1:35" ht="18.75" customHeight="1">
      <c r="B32" s="1758" t="s">
        <v>2183</v>
      </c>
      <c r="C32" s="1758"/>
      <c r="D32" s="1758"/>
      <c r="E32" s="1758"/>
      <c r="F32" s="184"/>
      <c r="G32" s="184"/>
      <c r="H32" s="184"/>
      <c r="I32" s="184"/>
      <c r="J32" s="184"/>
      <c r="K32" s="184"/>
      <c r="P32" s="184"/>
      <c r="Q32" s="184"/>
      <c r="R32" s="184"/>
    </row>
    <row r="33" spans="2:22" ht="14.45" customHeight="1">
      <c r="B33" s="389"/>
      <c r="C33" s="389"/>
      <c r="D33" s="32"/>
      <c r="E33" s="184"/>
      <c r="F33" s="184"/>
      <c r="G33" s="184"/>
      <c r="H33" s="184"/>
      <c r="I33" s="184"/>
      <c r="J33" s="184"/>
      <c r="K33" s="184"/>
      <c r="L33" s="184"/>
      <c r="M33" s="184"/>
      <c r="N33" s="184"/>
      <c r="O33" s="184"/>
      <c r="P33" s="184"/>
      <c r="Q33" s="184"/>
      <c r="R33" s="184"/>
      <c r="S33" s="184"/>
    </row>
    <row r="34" spans="2:22" ht="14.45" customHeight="1">
      <c r="B34" s="390"/>
      <c r="C34" s="390"/>
      <c r="D34" s="32"/>
      <c r="E34" s="184"/>
      <c r="F34" s="184"/>
      <c r="G34" s="184"/>
      <c r="H34" s="184"/>
      <c r="I34" s="184"/>
      <c r="J34" s="184"/>
      <c r="K34" s="184"/>
      <c r="L34" s="184"/>
      <c r="M34" s="184"/>
      <c r="N34" s="184"/>
      <c r="O34" s="184"/>
      <c r="P34" s="184"/>
      <c r="Q34" s="184"/>
      <c r="R34" s="184"/>
      <c r="S34" s="184"/>
    </row>
    <row r="35" spans="2:22" ht="14.45" customHeight="1">
      <c r="B35" s="390"/>
      <c r="C35" s="390"/>
      <c r="D35" s="32"/>
      <c r="E35" s="184"/>
      <c r="F35" s="184"/>
      <c r="G35" s="184"/>
      <c r="H35" s="184"/>
      <c r="I35" s="184"/>
      <c r="J35" s="184"/>
      <c r="K35" s="184"/>
      <c r="L35" s="184"/>
      <c r="M35" s="184"/>
      <c r="N35" s="184"/>
      <c r="O35" s="184"/>
      <c r="P35" s="184"/>
      <c r="Q35" s="184"/>
      <c r="R35" s="184"/>
      <c r="S35" s="184"/>
    </row>
    <row r="36" spans="2:22" ht="14.45" customHeight="1">
      <c r="B36" s="390"/>
      <c r="C36" s="390"/>
      <c r="D36" s="32"/>
      <c r="E36" s="184"/>
      <c r="F36" s="184"/>
      <c r="G36" s="184"/>
      <c r="H36" s="184"/>
      <c r="I36" s="184"/>
      <c r="J36" s="184"/>
      <c r="K36" s="184"/>
      <c r="L36" s="184"/>
      <c r="M36" s="184"/>
      <c r="N36" s="184"/>
      <c r="O36" s="184"/>
      <c r="P36" s="184"/>
      <c r="Q36" s="184"/>
      <c r="R36" s="184"/>
      <c r="S36" s="184"/>
      <c r="T36" s="32"/>
      <c r="U36" s="32"/>
      <c r="V36" s="32"/>
    </row>
    <row r="37" spans="2:22" ht="14.45" customHeight="1">
      <c r="B37" s="32"/>
      <c r="C37" s="32"/>
      <c r="D37" s="32"/>
      <c r="E37" s="32"/>
      <c r="F37" s="32"/>
      <c r="G37" s="32"/>
      <c r="H37" s="32"/>
      <c r="I37" s="32"/>
      <c r="J37" s="32"/>
      <c r="K37" s="32"/>
      <c r="L37" s="32"/>
      <c r="M37" s="32"/>
      <c r="N37" s="32"/>
      <c r="O37" s="32"/>
      <c r="P37" s="32"/>
      <c r="Q37" s="32"/>
      <c r="R37" s="32"/>
      <c r="S37" s="32"/>
      <c r="T37" s="32"/>
      <c r="U37" s="32"/>
      <c r="V37" s="32"/>
    </row>
    <row r="38" spans="2:22" ht="14.45" customHeight="1">
      <c r="B38" s="389"/>
      <c r="C38" s="191"/>
      <c r="D38" s="32"/>
      <c r="E38" s="184"/>
      <c r="F38" s="184"/>
      <c r="G38" s="184"/>
      <c r="H38" s="184"/>
      <c r="I38" s="184"/>
      <c r="J38" s="184"/>
      <c r="K38" s="184"/>
      <c r="L38" s="184"/>
      <c r="M38" s="184"/>
      <c r="N38" s="184"/>
      <c r="O38" s="184"/>
      <c r="P38" s="184"/>
      <c r="Q38" s="184"/>
      <c r="R38" s="184"/>
      <c r="S38" s="184"/>
      <c r="T38" s="32"/>
      <c r="U38" s="32"/>
      <c r="V38" s="32"/>
    </row>
    <row r="39" spans="2:22" ht="14.45" customHeight="1">
      <c r="B39" s="191"/>
      <c r="C39" s="191"/>
      <c r="D39" s="32"/>
      <c r="E39" s="184"/>
      <c r="F39" s="184"/>
      <c r="G39" s="184"/>
      <c r="H39" s="184"/>
      <c r="I39" s="184"/>
      <c r="J39" s="184"/>
      <c r="K39" s="184"/>
      <c r="L39" s="184"/>
      <c r="M39" s="184"/>
      <c r="N39" s="184"/>
      <c r="O39" s="184"/>
      <c r="P39" s="184"/>
      <c r="Q39" s="184"/>
      <c r="R39" s="184"/>
      <c r="S39" s="184"/>
      <c r="T39" s="32"/>
      <c r="U39" s="32"/>
      <c r="V39" s="32"/>
    </row>
    <row r="40" spans="2:22" ht="14.45" customHeight="1">
      <c r="B40" s="389"/>
      <c r="C40" s="191"/>
      <c r="D40" s="32"/>
      <c r="E40" s="184"/>
      <c r="F40" s="184"/>
      <c r="G40" s="184"/>
      <c r="H40" s="184"/>
      <c r="I40" s="184"/>
      <c r="J40" s="184"/>
      <c r="K40" s="184"/>
      <c r="L40" s="184"/>
      <c r="M40" s="184"/>
      <c r="N40" s="184"/>
      <c r="O40" s="184"/>
      <c r="P40" s="184"/>
      <c r="Q40" s="184"/>
      <c r="R40" s="184"/>
      <c r="S40" s="184"/>
      <c r="T40" s="32"/>
      <c r="U40" s="32"/>
      <c r="V40" s="32"/>
    </row>
    <row r="41" spans="2:22" ht="14.45" customHeight="1">
      <c r="B41" s="191"/>
      <c r="C41" s="191"/>
      <c r="D41" s="32"/>
      <c r="E41" s="184"/>
      <c r="F41" s="184"/>
      <c r="G41" s="184"/>
      <c r="H41" s="184"/>
      <c r="I41" s="184"/>
      <c r="J41" s="184"/>
      <c r="K41" s="184"/>
      <c r="L41" s="184"/>
      <c r="M41" s="184"/>
      <c r="N41" s="184"/>
      <c r="O41" s="184"/>
      <c r="P41" s="184"/>
      <c r="Q41" s="184"/>
      <c r="R41" s="184"/>
      <c r="S41" s="184"/>
      <c r="T41" s="32"/>
      <c r="U41" s="32"/>
      <c r="V41" s="32"/>
    </row>
    <row r="42" spans="2:22" ht="14.45" customHeight="1">
      <c r="B42" s="389"/>
      <c r="C42" s="191"/>
      <c r="D42" s="32"/>
      <c r="E42" s="184"/>
      <c r="F42" s="184"/>
      <c r="G42" s="184"/>
      <c r="H42" s="184"/>
      <c r="I42" s="184"/>
      <c r="J42" s="184"/>
      <c r="K42" s="184"/>
      <c r="L42" s="184"/>
      <c r="M42" s="184"/>
      <c r="N42" s="184"/>
      <c r="O42" s="184"/>
      <c r="P42" s="184"/>
      <c r="Q42" s="184"/>
      <c r="R42" s="184"/>
      <c r="S42" s="184"/>
      <c r="T42" s="32"/>
      <c r="U42" s="32"/>
      <c r="V42" s="32"/>
    </row>
    <row r="43" spans="2:22" ht="14.45" customHeight="1">
      <c r="B43" s="191"/>
      <c r="C43" s="191"/>
      <c r="D43" s="32"/>
      <c r="E43" s="184"/>
      <c r="F43" s="184"/>
      <c r="G43" s="184"/>
      <c r="H43" s="184"/>
      <c r="I43" s="184"/>
      <c r="J43" s="184"/>
      <c r="K43" s="184"/>
      <c r="L43" s="184"/>
      <c r="M43" s="184"/>
      <c r="N43" s="184"/>
      <c r="O43" s="184"/>
      <c r="P43" s="184"/>
      <c r="Q43" s="184"/>
      <c r="R43" s="184"/>
      <c r="S43" s="184"/>
      <c r="T43" s="32"/>
      <c r="U43" s="32"/>
      <c r="V43" s="32"/>
    </row>
    <row r="44" spans="2:22" ht="14.45" customHeight="1">
      <c r="B44" s="389"/>
      <c r="C44" s="191"/>
      <c r="D44" s="32"/>
      <c r="E44" s="184"/>
      <c r="F44" s="184"/>
      <c r="G44" s="184"/>
      <c r="H44" s="184"/>
      <c r="I44" s="184"/>
      <c r="J44" s="184"/>
      <c r="K44" s="184"/>
      <c r="L44" s="184"/>
      <c r="M44" s="184"/>
      <c r="N44" s="184"/>
      <c r="O44" s="184"/>
      <c r="P44" s="184"/>
      <c r="Q44" s="184"/>
      <c r="R44" s="184"/>
      <c r="S44" s="184"/>
      <c r="T44" s="32"/>
      <c r="U44" s="32"/>
      <c r="V44" s="32"/>
    </row>
    <row r="45" spans="2:22" ht="14.45" customHeight="1">
      <c r="B45" s="191"/>
      <c r="C45" s="191"/>
      <c r="D45" s="32"/>
      <c r="E45" s="184"/>
      <c r="F45" s="184"/>
      <c r="G45" s="184"/>
      <c r="H45" s="184"/>
      <c r="I45" s="184"/>
      <c r="J45" s="184"/>
      <c r="K45" s="184"/>
      <c r="L45" s="184"/>
      <c r="M45" s="184"/>
      <c r="N45" s="184"/>
      <c r="O45" s="184"/>
      <c r="P45" s="184"/>
      <c r="Q45" s="184"/>
      <c r="R45" s="184"/>
      <c r="S45" s="184"/>
      <c r="T45" s="32"/>
      <c r="U45" s="32"/>
      <c r="V45" s="32"/>
    </row>
    <row r="46" spans="2:22" ht="14.45" customHeight="1">
      <c r="B46" s="389"/>
      <c r="C46" s="191"/>
      <c r="D46" s="32"/>
      <c r="E46" s="184"/>
      <c r="F46" s="184"/>
      <c r="G46" s="184"/>
      <c r="H46" s="184"/>
      <c r="I46" s="184"/>
      <c r="J46" s="184"/>
      <c r="K46" s="184"/>
      <c r="L46" s="184"/>
      <c r="M46" s="184"/>
      <c r="N46" s="184"/>
      <c r="O46" s="184"/>
      <c r="P46" s="184"/>
      <c r="Q46" s="184"/>
      <c r="R46" s="184"/>
      <c r="S46" s="184"/>
      <c r="T46" s="32"/>
      <c r="U46" s="32"/>
      <c r="V46" s="32"/>
    </row>
    <row r="47" spans="2:22" ht="14.45" customHeight="1">
      <c r="B47" s="191"/>
      <c r="C47" s="191"/>
      <c r="D47" s="32"/>
      <c r="E47" s="184"/>
      <c r="F47" s="184"/>
      <c r="G47" s="184"/>
      <c r="H47" s="184"/>
      <c r="I47" s="184"/>
      <c r="J47" s="184"/>
      <c r="K47" s="184"/>
      <c r="L47" s="184"/>
      <c r="M47" s="184"/>
      <c r="N47" s="184"/>
      <c r="O47" s="184"/>
      <c r="P47" s="184"/>
      <c r="Q47" s="184"/>
      <c r="R47" s="184"/>
      <c r="S47" s="184"/>
      <c r="T47" s="32"/>
      <c r="U47" s="32"/>
      <c r="V47" s="32"/>
    </row>
    <row r="48" spans="2:22" ht="14.45" customHeight="1">
      <c r="B48" s="389"/>
      <c r="C48" s="191"/>
      <c r="D48" s="32"/>
      <c r="E48" s="184"/>
      <c r="F48" s="184"/>
      <c r="G48" s="184"/>
      <c r="H48" s="184"/>
      <c r="I48" s="184"/>
      <c r="J48" s="184"/>
      <c r="K48" s="184"/>
      <c r="L48" s="184"/>
      <c r="M48" s="184"/>
      <c r="N48" s="184"/>
      <c r="O48" s="184"/>
      <c r="P48" s="184"/>
      <c r="Q48" s="184"/>
      <c r="R48" s="184"/>
      <c r="S48" s="184"/>
      <c r="T48" s="32"/>
      <c r="U48" s="32"/>
      <c r="V48" s="32"/>
    </row>
    <row r="49" spans="1:22" ht="14.45" customHeight="1">
      <c r="B49" s="191"/>
      <c r="C49" s="191"/>
      <c r="D49" s="32"/>
      <c r="E49" s="184"/>
      <c r="F49" s="184"/>
      <c r="G49" s="184"/>
      <c r="H49" s="184"/>
      <c r="I49" s="184"/>
      <c r="J49" s="184"/>
      <c r="K49" s="184"/>
      <c r="L49" s="184"/>
      <c r="M49" s="184"/>
      <c r="N49" s="184"/>
      <c r="O49" s="184"/>
      <c r="P49" s="184"/>
      <c r="Q49" s="184"/>
      <c r="R49" s="184"/>
      <c r="S49" s="184"/>
      <c r="T49" s="32"/>
      <c r="U49" s="32"/>
      <c r="V49" s="32"/>
    </row>
    <row r="50" spans="1:22" ht="14.45" customHeight="1">
      <c r="B50" s="390"/>
      <c r="C50" s="390"/>
      <c r="D50" s="32"/>
      <c r="E50" s="184"/>
      <c r="F50" s="184"/>
      <c r="G50" s="184"/>
      <c r="H50" s="184"/>
      <c r="I50" s="184"/>
      <c r="J50" s="184"/>
      <c r="K50" s="184"/>
      <c r="L50" s="184"/>
      <c r="M50" s="184"/>
      <c r="N50" s="184"/>
      <c r="O50" s="184"/>
      <c r="P50" s="184"/>
      <c r="Q50" s="184"/>
      <c r="R50" s="184"/>
      <c r="S50" s="184"/>
      <c r="T50" s="32"/>
      <c r="U50" s="32"/>
      <c r="V50" s="32"/>
    </row>
    <row r="51" spans="1:22" ht="17.25" customHeight="1">
      <c r="A51" s="383"/>
    </row>
    <row r="52" spans="1:22" ht="14.45" customHeight="1">
      <c r="A52" s="383"/>
    </row>
    <row r="53" spans="1:22" ht="14.45" customHeight="1">
      <c r="B53" s="32"/>
      <c r="C53" s="32"/>
      <c r="D53" s="32"/>
      <c r="E53" s="32"/>
      <c r="F53" s="32"/>
      <c r="G53" s="32"/>
      <c r="H53" s="32"/>
      <c r="I53" s="32"/>
      <c r="J53" s="32"/>
      <c r="K53" s="32"/>
      <c r="L53" s="32"/>
      <c r="M53" s="32"/>
      <c r="N53" s="32"/>
      <c r="O53" s="32"/>
      <c r="P53" s="32"/>
      <c r="Q53" s="32"/>
      <c r="R53" s="32"/>
      <c r="S53" s="32"/>
    </row>
    <row r="54" spans="1:22" ht="14.45" customHeight="1">
      <c r="B54" s="32"/>
      <c r="C54" s="32"/>
      <c r="D54" s="32"/>
      <c r="E54" s="32"/>
      <c r="F54" s="32"/>
      <c r="G54" s="32"/>
      <c r="H54" s="32"/>
      <c r="I54" s="191"/>
      <c r="J54" s="32"/>
      <c r="K54" s="32"/>
      <c r="L54" s="32"/>
      <c r="M54" s="32"/>
      <c r="N54" s="191"/>
      <c r="O54" s="32"/>
      <c r="P54" s="32"/>
      <c r="Q54" s="32"/>
      <c r="R54" s="32"/>
      <c r="S54" s="384"/>
    </row>
    <row r="55" spans="1:22" ht="14.45" customHeight="1">
      <c r="B55" s="34"/>
      <c r="C55" s="34"/>
      <c r="D55" s="34"/>
      <c r="E55" s="184"/>
      <c r="F55" s="184"/>
      <c r="G55" s="184"/>
      <c r="H55" s="184"/>
      <c r="I55" s="283"/>
      <c r="J55" s="184"/>
      <c r="K55" s="184"/>
      <c r="L55" s="184"/>
      <c r="M55" s="184"/>
      <c r="N55" s="283"/>
      <c r="O55" s="184"/>
      <c r="P55" s="184"/>
      <c r="Q55" s="184"/>
      <c r="R55" s="184"/>
      <c r="S55" s="283"/>
    </row>
    <row r="56" spans="1:22" ht="14.45" customHeight="1">
      <c r="B56" s="34"/>
      <c r="C56" s="34"/>
      <c r="D56" s="34"/>
      <c r="E56" s="184"/>
      <c r="F56" s="184"/>
      <c r="G56" s="184"/>
      <c r="H56" s="184"/>
      <c r="I56" s="283"/>
      <c r="J56" s="184"/>
      <c r="K56" s="184"/>
      <c r="L56" s="184"/>
      <c r="M56" s="184"/>
      <c r="N56" s="283"/>
      <c r="O56" s="184"/>
      <c r="P56" s="184"/>
      <c r="Q56" s="184"/>
      <c r="R56" s="184"/>
      <c r="S56" s="283"/>
    </row>
    <row r="57" spans="1:22" ht="14.45" customHeight="1">
      <c r="B57" s="34"/>
      <c r="C57" s="34"/>
      <c r="D57" s="34"/>
      <c r="E57" s="184"/>
      <c r="F57" s="184"/>
      <c r="G57" s="184"/>
      <c r="H57" s="184"/>
      <c r="I57" s="283"/>
      <c r="J57" s="184"/>
      <c r="K57" s="184"/>
      <c r="L57" s="184"/>
      <c r="M57" s="184"/>
      <c r="N57" s="283"/>
      <c r="O57" s="184"/>
      <c r="P57" s="184"/>
      <c r="Q57" s="184"/>
      <c r="R57" s="184"/>
      <c r="S57" s="283"/>
    </row>
    <row r="58" spans="1:22" ht="14.45" customHeight="1">
      <c r="B58" s="34"/>
      <c r="C58" s="34"/>
      <c r="D58" s="34"/>
      <c r="E58" s="184"/>
      <c r="F58" s="184"/>
      <c r="G58" s="184"/>
      <c r="H58" s="184"/>
      <c r="I58" s="283"/>
      <c r="J58" s="184"/>
      <c r="K58" s="184"/>
      <c r="L58" s="184"/>
      <c r="M58" s="184"/>
      <c r="N58" s="283"/>
      <c r="O58" s="184"/>
      <c r="P58" s="184"/>
      <c r="Q58" s="184"/>
      <c r="R58" s="184"/>
      <c r="S58" s="283"/>
    </row>
    <row r="59" spans="1:22" ht="14.45" customHeight="1">
      <c r="B59" s="385"/>
      <c r="C59" s="385"/>
      <c r="D59" s="385"/>
      <c r="E59" s="184"/>
      <c r="F59" s="184"/>
      <c r="G59" s="184"/>
      <c r="H59" s="184"/>
      <c r="I59" s="283"/>
      <c r="J59" s="184"/>
      <c r="K59" s="184"/>
      <c r="L59" s="184"/>
      <c r="M59" s="184"/>
      <c r="N59" s="283"/>
      <c r="O59" s="184"/>
      <c r="P59" s="184"/>
      <c r="Q59" s="184"/>
      <c r="R59" s="184"/>
      <c r="S59" s="283"/>
    </row>
    <row r="60" spans="1:22" ht="14.45" customHeight="1">
      <c r="B60" s="385"/>
      <c r="C60" s="385"/>
      <c r="D60" s="385"/>
      <c r="E60" s="184"/>
      <c r="F60" s="184"/>
      <c r="G60" s="184"/>
      <c r="H60" s="184"/>
      <c r="I60" s="283"/>
      <c r="J60" s="184"/>
      <c r="K60" s="184"/>
      <c r="L60" s="184"/>
      <c r="M60" s="184"/>
      <c r="N60" s="283"/>
      <c r="O60" s="184"/>
      <c r="P60" s="184"/>
      <c r="Q60" s="184"/>
      <c r="R60" s="184"/>
      <c r="S60" s="283"/>
    </row>
    <row r="61" spans="1:22" ht="14.45" customHeight="1">
      <c r="B61" s="386"/>
      <c r="C61" s="386"/>
      <c r="D61" s="386"/>
      <c r="E61" s="184"/>
      <c r="F61" s="184"/>
      <c r="G61" s="184"/>
      <c r="H61" s="184"/>
      <c r="I61" s="283"/>
      <c r="J61" s="184"/>
      <c r="K61" s="184"/>
      <c r="L61" s="184"/>
      <c r="M61" s="184"/>
      <c r="N61" s="283"/>
      <c r="O61" s="184"/>
      <c r="P61" s="184"/>
      <c r="Q61" s="184"/>
      <c r="R61" s="184"/>
      <c r="S61" s="283"/>
    </row>
    <row r="62" spans="1:22" ht="14.45" customHeight="1">
      <c r="B62" s="34"/>
      <c r="C62" s="34"/>
      <c r="D62" s="34"/>
      <c r="E62" s="184"/>
      <c r="F62" s="184"/>
      <c r="G62" s="184"/>
      <c r="H62" s="184"/>
      <c r="I62" s="283"/>
      <c r="J62" s="184"/>
      <c r="K62" s="184"/>
      <c r="L62" s="184"/>
      <c r="M62" s="184"/>
      <c r="N62" s="283"/>
      <c r="O62" s="184"/>
      <c r="P62" s="184"/>
      <c r="Q62" s="184"/>
      <c r="R62" s="184"/>
      <c r="S62" s="283"/>
    </row>
    <row r="63" spans="1:22" ht="14.45" customHeight="1">
      <c r="B63" s="34"/>
      <c r="C63" s="34"/>
      <c r="D63" s="34"/>
      <c r="E63" s="184"/>
      <c r="F63" s="184"/>
      <c r="G63" s="184"/>
      <c r="H63" s="184"/>
      <c r="I63" s="283"/>
      <c r="J63" s="184"/>
      <c r="K63" s="184"/>
      <c r="L63" s="184"/>
      <c r="M63" s="184"/>
      <c r="N63" s="283"/>
      <c r="O63" s="184"/>
      <c r="P63" s="184"/>
      <c r="Q63" s="184"/>
      <c r="R63" s="184"/>
      <c r="S63" s="283"/>
    </row>
    <row r="64" spans="1:22" ht="14.45" customHeight="1">
      <c r="B64" s="385"/>
      <c r="C64" s="385"/>
      <c r="D64" s="385"/>
      <c r="E64" s="184"/>
      <c r="F64" s="184"/>
      <c r="G64" s="184"/>
      <c r="H64" s="184"/>
      <c r="I64" s="283"/>
      <c r="J64" s="184"/>
      <c r="K64" s="184"/>
      <c r="L64" s="184"/>
      <c r="M64" s="184"/>
      <c r="N64" s="283"/>
      <c r="O64" s="184"/>
      <c r="P64" s="184"/>
      <c r="Q64" s="184"/>
      <c r="R64" s="184"/>
      <c r="S64" s="283"/>
    </row>
    <row r="65" spans="2:19" ht="14.45" customHeight="1">
      <c r="B65" s="32"/>
      <c r="C65" s="32"/>
      <c r="D65" s="32"/>
      <c r="E65" s="184"/>
      <c r="F65" s="184"/>
      <c r="G65" s="184"/>
      <c r="H65" s="184"/>
      <c r="I65" s="283"/>
      <c r="J65" s="387"/>
      <c r="K65" s="387"/>
      <c r="L65" s="387"/>
      <c r="M65" s="387"/>
      <c r="N65" s="283"/>
      <c r="O65" s="387"/>
      <c r="P65" s="387"/>
      <c r="Q65" s="387"/>
      <c r="R65" s="387"/>
      <c r="S65" s="283"/>
    </row>
    <row r="66" spans="2:19" ht="14.45" customHeight="1">
      <c r="B66" s="34"/>
      <c r="C66" s="34"/>
      <c r="D66" s="34"/>
      <c r="E66" s="184"/>
      <c r="F66" s="184"/>
      <c r="G66" s="184"/>
      <c r="H66" s="184"/>
      <c r="I66" s="283"/>
      <c r="J66" s="184"/>
      <c r="K66" s="184"/>
      <c r="L66" s="184"/>
      <c r="M66" s="184"/>
      <c r="N66" s="283"/>
      <c r="O66" s="184"/>
      <c r="P66" s="184"/>
      <c r="Q66" s="184"/>
      <c r="R66" s="184"/>
      <c r="S66" s="283"/>
    </row>
    <row r="67" spans="2:19" ht="14.45" customHeight="1">
      <c r="B67" s="34"/>
      <c r="C67" s="34"/>
      <c r="D67" s="34"/>
      <c r="E67" s="184"/>
      <c r="F67" s="184"/>
      <c r="G67" s="184"/>
      <c r="H67" s="184"/>
      <c r="I67" s="283"/>
      <c r="J67" s="184"/>
      <c r="K67" s="184"/>
      <c r="L67" s="184"/>
      <c r="M67" s="184"/>
      <c r="N67" s="283"/>
      <c r="O67" s="184"/>
      <c r="P67" s="184"/>
      <c r="Q67" s="184"/>
      <c r="R67" s="184"/>
      <c r="S67" s="283"/>
    </row>
    <row r="68" spans="2:19" ht="14.45" customHeight="1">
      <c r="B68" s="34"/>
      <c r="C68" s="34"/>
      <c r="D68" s="34"/>
      <c r="E68" s="184"/>
      <c r="F68" s="184"/>
      <c r="G68" s="184"/>
      <c r="H68" s="184"/>
      <c r="I68" s="283"/>
      <c r="J68" s="184"/>
      <c r="K68" s="184"/>
      <c r="L68" s="184"/>
      <c r="M68" s="184"/>
      <c r="N68" s="283"/>
      <c r="O68" s="184"/>
      <c r="P68" s="184"/>
      <c r="Q68" s="184"/>
      <c r="R68" s="184"/>
      <c r="S68" s="283"/>
    </row>
    <row r="69" spans="2:19" ht="14.45" customHeight="1">
      <c r="B69" s="34"/>
      <c r="C69" s="34"/>
      <c r="D69" s="34"/>
      <c r="E69" s="184"/>
      <c r="F69" s="184"/>
      <c r="G69" s="184"/>
      <c r="H69" s="184"/>
      <c r="I69" s="283"/>
      <c r="J69" s="184"/>
      <c r="K69" s="184"/>
      <c r="L69" s="184"/>
      <c r="M69" s="184"/>
      <c r="N69" s="283"/>
      <c r="O69" s="184"/>
      <c r="P69" s="184"/>
      <c r="Q69" s="184"/>
      <c r="R69" s="184"/>
      <c r="S69" s="283"/>
    </row>
    <row r="70" spans="2:19" ht="14.45" customHeight="1">
      <c r="B70" s="34"/>
      <c r="C70" s="34"/>
      <c r="D70" s="34"/>
      <c r="E70" s="184"/>
      <c r="F70" s="184"/>
      <c r="G70" s="184"/>
      <c r="H70" s="184"/>
      <c r="I70" s="283"/>
      <c r="J70" s="184"/>
      <c r="K70" s="184"/>
      <c r="L70" s="184"/>
      <c r="M70" s="184"/>
      <c r="N70" s="283"/>
      <c r="O70" s="184"/>
      <c r="P70" s="184"/>
      <c r="Q70" s="184"/>
      <c r="R70" s="184"/>
      <c r="S70" s="283"/>
    </row>
    <row r="71" spans="2:19" ht="14.45" customHeight="1">
      <c r="B71" s="34"/>
      <c r="C71" s="34"/>
      <c r="D71" s="34"/>
      <c r="E71" s="184"/>
      <c r="F71" s="184"/>
      <c r="G71" s="184"/>
      <c r="H71" s="184"/>
      <c r="I71" s="283"/>
      <c r="J71" s="184"/>
      <c r="K71" s="184"/>
      <c r="L71" s="184"/>
      <c r="M71" s="184"/>
      <c r="N71" s="283"/>
      <c r="O71" s="184"/>
      <c r="P71" s="184"/>
      <c r="Q71" s="184"/>
      <c r="R71" s="184"/>
      <c r="S71" s="283"/>
    </row>
    <row r="72" spans="2:19" ht="14.45" customHeight="1">
      <c r="B72" s="34"/>
      <c r="C72" s="34"/>
      <c r="D72" s="34"/>
      <c r="E72" s="184"/>
      <c r="F72" s="184"/>
      <c r="G72" s="184"/>
      <c r="H72" s="184"/>
      <c r="I72" s="283"/>
      <c r="J72" s="184"/>
      <c r="K72" s="184"/>
      <c r="L72" s="184"/>
      <c r="M72" s="184"/>
      <c r="N72" s="283"/>
      <c r="O72" s="184"/>
      <c r="P72" s="184"/>
      <c r="Q72" s="184"/>
      <c r="R72" s="184"/>
      <c r="S72" s="283"/>
    </row>
    <row r="73" spans="2:19" ht="14.45" customHeight="1">
      <c r="B73" s="34"/>
      <c r="C73" s="34"/>
      <c r="D73" s="34"/>
      <c r="E73" s="184"/>
      <c r="F73" s="184"/>
      <c r="G73" s="184"/>
      <c r="H73" s="184"/>
      <c r="I73" s="283"/>
      <c r="J73" s="184"/>
      <c r="K73" s="184"/>
      <c r="L73" s="184"/>
      <c r="M73" s="184"/>
      <c r="N73" s="283"/>
      <c r="O73" s="184"/>
      <c r="P73" s="184"/>
      <c r="Q73" s="184"/>
      <c r="R73" s="184"/>
      <c r="S73" s="283"/>
    </row>
    <row r="74" spans="2:19" ht="14.45" customHeight="1">
      <c r="B74" s="34"/>
      <c r="C74" s="34"/>
      <c r="D74" s="34"/>
      <c r="E74" s="184"/>
      <c r="F74" s="184"/>
      <c r="G74" s="184"/>
      <c r="H74" s="184"/>
      <c r="I74" s="283"/>
      <c r="J74" s="184"/>
      <c r="K74" s="184"/>
      <c r="L74" s="184"/>
      <c r="M74" s="184"/>
      <c r="N74" s="283"/>
      <c r="O74" s="184"/>
      <c r="P74" s="184"/>
      <c r="Q74" s="184"/>
      <c r="R74" s="184"/>
      <c r="S74" s="283"/>
    </row>
    <row r="75" spans="2:19" ht="14.45" customHeight="1">
      <c r="B75" s="34"/>
      <c r="C75" s="34"/>
      <c r="D75" s="34"/>
      <c r="E75" s="184"/>
      <c r="F75" s="184"/>
      <c r="G75" s="184"/>
      <c r="H75" s="184"/>
      <c r="I75" s="283"/>
      <c r="J75" s="184"/>
      <c r="K75" s="184"/>
      <c r="L75" s="184"/>
      <c r="M75" s="184"/>
      <c r="N75" s="283"/>
      <c r="O75" s="184"/>
      <c r="P75" s="184"/>
      <c r="Q75" s="184"/>
      <c r="R75" s="184"/>
      <c r="S75" s="283"/>
    </row>
    <row r="76" spans="2:19" ht="14.45" customHeight="1">
      <c r="B76" s="34"/>
      <c r="C76" s="34"/>
      <c r="D76" s="34"/>
      <c r="E76" s="184"/>
      <c r="F76" s="184"/>
      <c r="G76" s="184"/>
      <c r="H76" s="184"/>
      <c r="I76" s="283"/>
      <c r="J76" s="387"/>
      <c r="K76" s="387"/>
      <c r="L76" s="387"/>
      <c r="M76" s="387"/>
      <c r="N76" s="283"/>
      <c r="O76" s="387"/>
      <c r="P76" s="387"/>
      <c r="Q76" s="387"/>
      <c r="R76" s="387"/>
      <c r="S76" s="283"/>
    </row>
    <row r="77" spans="2:19" ht="14.45" customHeight="1">
      <c r="B77" s="32"/>
      <c r="C77" s="32"/>
      <c r="D77" s="32"/>
      <c r="E77" s="184"/>
      <c r="F77" s="184"/>
      <c r="G77" s="184"/>
      <c r="H77" s="184"/>
      <c r="I77" s="188"/>
      <c r="J77" s="184"/>
      <c r="K77" s="184"/>
      <c r="L77" s="184"/>
      <c r="M77" s="184"/>
      <c r="N77" s="283"/>
      <c r="O77" s="184"/>
      <c r="P77" s="184"/>
      <c r="Q77" s="184"/>
      <c r="R77" s="184"/>
      <c r="S77" s="283"/>
    </row>
    <row r="78" spans="2:19" ht="14.45" customHeight="1">
      <c r="B78" s="34"/>
      <c r="C78" s="34"/>
      <c r="D78" s="34"/>
      <c r="E78" s="184"/>
      <c r="F78" s="184"/>
      <c r="G78" s="184"/>
      <c r="H78" s="184"/>
      <c r="I78" s="283"/>
      <c r="J78" s="184"/>
      <c r="K78" s="184"/>
      <c r="L78" s="184"/>
      <c r="M78" s="184"/>
      <c r="N78" s="283"/>
      <c r="O78" s="184"/>
      <c r="P78" s="184"/>
      <c r="Q78" s="184"/>
      <c r="R78" s="184"/>
      <c r="S78" s="283"/>
    </row>
    <row r="79" spans="2:19" ht="14.45" customHeight="1">
      <c r="B79" s="34"/>
      <c r="C79" s="34"/>
      <c r="D79" s="34"/>
      <c r="E79" s="184"/>
      <c r="F79" s="184"/>
      <c r="G79" s="184"/>
      <c r="H79" s="184"/>
      <c r="I79" s="283"/>
      <c r="J79" s="184"/>
      <c r="K79" s="184"/>
      <c r="L79" s="184"/>
      <c r="M79" s="184"/>
      <c r="N79" s="283"/>
      <c r="O79" s="184"/>
      <c r="P79" s="184"/>
      <c r="Q79" s="184"/>
      <c r="R79" s="184"/>
      <c r="S79" s="283"/>
    </row>
    <row r="80" spans="2:19" ht="14.45" customHeight="1">
      <c r="B80" s="34"/>
      <c r="C80" s="34"/>
      <c r="D80" s="34"/>
      <c r="E80" s="184"/>
      <c r="F80" s="184"/>
      <c r="G80" s="184"/>
      <c r="H80" s="184"/>
      <c r="I80" s="283"/>
      <c r="J80" s="387"/>
      <c r="K80" s="387"/>
      <c r="L80" s="387"/>
      <c r="M80" s="387"/>
      <c r="N80" s="283"/>
      <c r="O80" s="387"/>
      <c r="P80" s="387"/>
      <c r="Q80" s="387"/>
      <c r="R80" s="387"/>
      <c r="S80" s="283"/>
    </row>
    <row r="81" spans="2:19" ht="14.45" customHeight="1">
      <c r="B81" s="386"/>
      <c r="C81" s="386"/>
      <c r="D81" s="386"/>
      <c r="E81" s="184"/>
      <c r="F81" s="184"/>
      <c r="G81" s="184"/>
      <c r="H81" s="184"/>
      <c r="I81" s="283"/>
      <c r="J81" s="184"/>
      <c r="K81" s="184"/>
      <c r="L81" s="184"/>
      <c r="M81" s="184"/>
      <c r="N81" s="283"/>
      <c r="O81" s="184"/>
      <c r="P81" s="184"/>
      <c r="Q81" s="184"/>
      <c r="R81" s="184"/>
      <c r="S81" s="283"/>
    </row>
    <row r="82" spans="2:19" ht="14.45" customHeight="1">
      <c r="B82" s="385"/>
      <c r="C82" s="385"/>
      <c r="D82" s="385"/>
      <c r="E82" s="184"/>
      <c r="F82" s="184"/>
      <c r="G82" s="184"/>
      <c r="H82" s="184"/>
      <c r="I82" s="283"/>
      <c r="J82" s="184"/>
      <c r="K82" s="184"/>
      <c r="L82" s="184"/>
      <c r="M82" s="184"/>
      <c r="N82" s="283"/>
      <c r="O82" s="184"/>
      <c r="P82" s="184"/>
      <c r="Q82" s="184"/>
      <c r="R82" s="184"/>
      <c r="S82" s="283"/>
    </row>
    <row r="83" spans="2:19" ht="14.45" customHeight="1">
      <c r="B83" s="32"/>
      <c r="C83" s="32"/>
      <c r="D83" s="32"/>
      <c r="E83" s="184"/>
      <c r="F83" s="184"/>
      <c r="G83" s="184"/>
      <c r="H83" s="184"/>
      <c r="I83" s="283"/>
      <c r="J83" s="387"/>
      <c r="K83" s="387"/>
      <c r="L83" s="387"/>
      <c r="M83" s="387"/>
      <c r="N83" s="283"/>
      <c r="O83" s="387"/>
      <c r="P83" s="387"/>
      <c r="Q83" s="387"/>
      <c r="R83" s="387"/>
      <c r="S83" s="283"/>
    </row>
    <row r="84" spans="2:19" ht="14.45" customHeight="1">
      <c r="B84" s="34"/>
      <c r="C84" s="34"/>
      <c r="D84" s="34"/>
      <c r="E84" s="184"/>
      <c r="F84" s="184"/>
      <c r="G84" s="184"/>
      <c r="H84" s="184"/>
      <c r="I84" s="283"/>
      <c r="J84" s="184"/>
      <c r="K84" s="184"/>
      <c r="L84" s="184"/>
      <c r="M84" s="184"/>
      <c r="N84" s="283"/>
      <c r="O84" s="184"/>
      <c r="P84" s="184"/>
      <c r="Q84" s="184"/>
      <c r="R84" s="184"/>
      <c r="S84" s="283"/>
    </row>
    <row r="85" spans="2:19" ht="14.45" customHeight="1">
      <c r="B85" s="34"/>
      <c r="C85" s="34"/>
      <c r="D85" s="34"/>
      <c r="E85" s="184"/>
      <c r="F85" s="184"/>
      <c r="G85" s="184"/>
      <c r="H85" s="184"/>
      <c r="I85" s="283"/>
      <c r="J85" s="184"/>
      <c r="K85" s="184"/>
      <c r="L85" s="184"/>
      <c r="M85" s="184"/>
      <c r="N85" s="283"/>
      <c r="O85" s="184"/>
      <c r="P85" s="184"/>
      <c r="Q85" s="184"/>
      <c r="R85" s="184"/>
      <c r="S85" s="283"/>
    </row>
    <row r="86" spans="2:19" ht="14.45" customHeight="1">
      <c r="B86" s="34"/>
      <c r="C86" s="34"/>
      <c r="D86" s="34"/>
      <c r="E86" s="184"/>
      <c r="F86" s="184"/>
      <c r="G86" s="184"/>
      <c r="H86" s="184"/>
      <c r="I86" s="283"/>
      <c r="J86" s="184"/>
      <c r="K86" s="184"/>
      <c r="L86" s="184"/>
      <c r="M86" s="184"/>
      <c r="N86" s="283"/>
      <c r="O86" s="184"/>
      <c r="P86" s="184"/>
      <c r="Q86" s="184"/>
      <c r="R86" s="184"/>
      <c r="S86" s="283"/>
    </row>
    <row r="87" spans="2:19" ht="14.45" customHeight="1">
      <c r="B87" s="32"/>
      <c r="C87" s="32"/>
      <c r="D87" s="32"/>
      <c r="E87" s="184"/>
      <c r="F87" s="184"/>
      <c r="G87" s="184"/>
      <c r="H87" s="184"/>
      <c r="I87" s="283"/>
      <c r="J87" s="387"/>
      <c r="K87" s="387"/>
      <c r="L87" s="387"/>
      <c r="M87" s="387"/>
      <c r="N87" s="283"/>
      <c r="O87" s="387"/>
      <c r="P87" s="387"/>
      <c r="Q87" s="387"/>
      <c r="R87" s="387"/>
      <c r="S87" s="283"/>
    </row>
    <row r="88" spans="2:19" ht="14.45" customHeight="1">
      <c r="B88" s="34"/>
      <c r="C88" s="34"/>
      <c r="D88" s="34"/>
      <c r="E88" s="184"/>
      <c r="F88" s="184"/>
      <c r="G88" s="184"/>
      <c r="H88" s="184"/>
      <c r="I88" s="283"/>
      <c r="J88" s="184"/>
      <c r="K88" s="184"/>
      <c r="L88" s="184"/>
      <c r="M88" s="184"/>
      <c r="N88" s="283"/>
      <c r="O88" s="184"/>
      <c r="P88" s="184"/>
      <c r="Q88" s="184"/>
      <c r="R88" s="184"/>
      <c r="S88" s="283"/>
    </row>
    <row r="89" spans="2:19" ht="14.45" customHeight="1">
      <c r="B89" s="386"/>
      <c r="C89" s="386"/>
      <c r="D89" s="386"/>
      <c r="E89" s="184"/>
      <c r="F89" s="184"/>
      <c r="G89" s="184"/>
      <c r="H89" s="184"/>
      <c r="I89" s="283"/>
      <c r="J89" s="184"/>
      <c r="K89" s="184"/>
      <c r="L89" s="184"/>
      <c r="M89" s="184"/>
      <c r="N89" s="283"/>
      <c r="O89" s="184"/>
      <c r="P89" s="184"/>
      <c r="Q89" s="184"/>
      <c r="R89" s="184"/>
      <c r="S89" s="283"/>
    </row>
    <row r="90" spans="2:19" ht="14.45" customHeight="1">
      <c r="B90" s="34"/>
      <c r="C90" s="34"/>
      <c r="D90" s="34"/>
      <c r="E90" s="184"/>
      <c r="F90" s="184"/>
      <c r="G90" s="184"/>
      <c r="H90" s="184"/>
      <c r="I90" s="283"/>
      <c r="J90" s="184"/>
      <c r="K90" s="184"/>
      <c r="L90" s="184"/>
      <c r="M90" s="184"/>
      <c r="N90" s="283"/>
      <c r="O90" s="184"/>
      <c r="P90" s="184"/>
      <c r="Q90" s="184"/>
      <c r="R90" s="184"/>
      <c r="S90" s="283"/>
    </row>
    <row r="91" spans="2:19" ht="14.45" customHeight="1">
      <c r="B91" s="32"/>
      <c r="C91" s="32"/>
      <c r="D91" s="32"/>
      <c r="E91" s="184"/>
      <c r="F91" s="184"/>
      <c r="G91" s="184"/>
      <c r="H91" s="184"/>
      <c r="I91" s="283"/>
      <c r="J91" s="387"/>
      <c r="K91" s="387"/>
      <c r="L91" s="387"/>
      <c r="M91" s="387"/>
      <c r="N91" s="283"/>
      <c r="O91" s="387"/>
      <c r="P91" s="387"/>
      <c r="Q91" s="387"/>
      <c r="R91" s="387"/>
      <c r="S91" s="283"/>
    </row>
    <row r="92" spans="2:19" ht="14.45" customHeight="1">
      <c r="B92" s="388"/>
      <c r="C92" s="386"/>
      <c r="D92" s="386"/>
      <c r="E92" s="184"/>
      <c r="F92" s="184"/>
      <c r="G92" s="184"/>
      <c r="H92" s="184"/>
      <c r="I92" s="283"/>
      <c r="J92" s="387"/>
      <c r="K92" s="387"/>
      <c r="L92" s="387"/>
      <c r="M92" s="387"/>
      <c r="N92" s="283"/>
      <c r="O92" s="387"/>
      <c r="P92" s="387"/>
      <c r="Q92" s="387"/>
      <c r="R92" s="387"/>
      <c r="S92" s="283"/>
    </row>
    <row r="93" spans="2:19" ht="14.45" customHeight="1">
      <c r="B93" s="388"/>
      <c r="C93" s="34"/>
      <c r="D93" s="34"/>
      <c r="E93" s="184"/>
      <c r="F93" s="184"/>
      <c r="G93" s="184"/>
      <c r="H93" s="184"/>
      <c r="I93" s="283"/>
      <c r="J93" s="184"/>
      <c r="K93" s="184"/>
      <c r="L93" s="184"/>
      <c r="M93" s="184"/>
      <c r="N93" s="283"/>
      <c r="O93" s="184"/>
      <c r="P93" s="184"/>
      <c r="Q93" s="184"/>
      <c r="R93" s="184"/>
      <c r="S93" s="283"/>
    </row>
    <row r="94" spans="2:19" ht="14.45" customHeight="1">
      <c r="B94" s="388"/>
      <c r="C94" s="34"/>
      <c r="D94" s="34"/>
      <c r="E94" s="184"/>
      <c r="F94" s="184"/>
      <c r="G94" s="184"/>
      <c r="H94" s="184"/>
      <c r="I94" s="283"/>
      <c r="J94" s="184"/>
      <c r="K94" s="184"/>
      <c r="L94" s="184"/>
      <c r="M94" s="184"/>
      <c r="N94" s="283"/>
      <c r="O94" s="184"/>
      <c r="P94" s="184"/>
      <c r="Q94" s="184"/>
      <c r="R94" s="184"/>
      <c r="S94" s="283"/>
    </row>
    <row r="95" spans="2:19" ht="17.25" customHeight="1">
      <c r="B95" s="388"/>
      <c r="C95" s="389"/>
      <c r="D95" s="389"/>
      <c r="E95" s="184"/>
      <c r="F95" s="184"/>
      <c r="G95" s="184"/>
      <c r="H95" s="184"/>
      <c r="I95" s="283"/>
      <c r="J95" s="184"/>
      <c r="K95" s="184"/>
      <c r="L95" s="184"/>
      <c r="M95" s="184"/>
      <c r="N95" s="283"/>
      <c r="O95" s="184"/>
      <c r="P95" s="184"/>
      <c r="Q95" s="184"/>
      <c r="R95" s="184"/>
      <c r="S95" s="283"/>
    </row>
    <row r="96" spans="2:19" ht="15.75" customHeight="1">
      <c r="B96" s="388"/>
      <c r="C96" s="390"/>
      <c r="D96" s="390"/>
      <c r="E96" s="184"/>
      <c r="F96" s="184"/>
      <c r="G96" s="184"/>
      <c r="H96" s="184"/>
      <c r="I96" s="283"/>
      <c r="J96" s="184"/>
      <c r="K96" s="184"/>
      <c r="L96" s="184"/>
      <c r="M96" s="184"/>
      <c r="N96" s="283"/>
      <c r="O96" s="184"/>
      <c r="P96" s="184"/>
      <c r="Q96" s="184"/>
      <c r="R96" s="184"/>
      <c r="S96" s="283"/>
    </row>
    <row r="97" spans="1:19" ht="14.45" customHeight="1">
      <c r="B97" s="388"/>
      <c r="C97" s="34"/>
      <c r="D97" s="34"/>
      <c r="E97" s="184"/>
      <c r="F97" s="184"/>
      <c r="G97" s="184"/>
      <c r="H97" s="184"/>
      <c r="I97" s="283"/>
      <c r="J97" s="184"/>
      <c r="K97" s="184"/>
      <c r="L97" s="184"/>
      <c r="M97" s="184"/>
      <c r="N97" s="283"/>
      <c r="O97" s="184"/>
      <c r="P97" s="184"/>
      <c r="Q97" s="184"/>
      <c r="R97" s="184"/>
      <c r="S97" s="283"/>
    </row>
    <row r="98" spans="1:19" ht="14.45" customHeight="1">
      <c r="B98" s="388"/>
      <c r="C98" s="34"/>
      <c r="D98" s="34"/>
      <c r="E98" s="184"/>
      <c r="F98" s="184"/>
      <c r="G98" s="184"/>
      <c r="H98" s="184"/>
      <c r="I98" s="283"/>
      <c r="J98" s="184"/>
      <c r="K98" s="184"/>
      <c r="L98" s="184"/>
      <c r="M98" s="184"/>
      <c r="N98" s="283"/>
      <c r="O98" s="184"/>
      <c r="P98" s="184"/>
      <c r="Q98" s="184"/>
      <c r="R98" s="184"/>
      <c r="S98" s="283"/>
    </row>
    <row r="99" spans="1:19" ht="14.45" customHeight="1">
      <c r="B99" s="388"/>
      <c r="C99" s="34"/>
      <c r="D99" s="34"/>
      <c r="E99" s="184"/>
      <c r="F99" s="184"/>
      <c r="G99" s="184"/>
      <c r="H99" s="184"/>
      <c r="I99" s="283"/>
      <c r="J99" s="184"/>
      <c r="K99" s="184"/>
      <c r="L99" s="184"/>
      <c r="M99" s="184"/>
      <c r="N99" s="283"/>
      <c r="O99" s="184"/>
      <c r="P99" s="184"/>
      <c r="Q99" s="184"/>
      <c r="R99" s="184"/>
      <c r="S99" s="283"/>
    </row>
    <row r="100" spans="1:19" ht="14.45" customHeight="1">
      <c r="B100" s="32"/>
      <c r="C100" s="32"/>
      <c r="D100" s="32"/>
      <c r="E100" s="184"/>
      <c r="F100" s="184"/>
      <c r="G100" s="184"/>
      <c r="H100" s="184"/>
      <c r="I100" s="283"/>
      <c r="J100" s="184"/>
      <c r="K100" s="184"/>
      <c r="L100" s="184"/>
      <c r="M100" s="184"/>
      <c r="N100" s="283"/>
      <c r="O100" s="184"/>
      <c r="P100" s="184"/>
      <c r="Q100" s="184"/>
      <c r="R100" s="184"/>
      <c r="S100" s="283"/>
    </row>
    <row r="101" spans="1:19" ht="14.45" customHeight="1">
      <c r="B101" s="32"/>
      <c r="C101" s="32"/>
      <c r="D101" s="32"/>
      <c r="E101" s="184"/>
      <c r="F101" s="184"/>
      <c r="G101" s="184"/>
      <c r="H101" s="184"/>
      <c r="I101" s="283"/>
      <c r="J101" s="184"/>
      <c r="K101" s="184"/>
      <c r="L101" s="387"/>
      <c r="M101" s="387"/>
      <c r="N101" s="283"/>
      <c r="O101" s="387"/>
      <c r="P101" s="387"/>
      <c r="Q101" s="387"/>
      <c r="R101" s="387"/>
      <c r="S101" s="283"/>
    </row>
    <row r="104" spans="1:19" ht="18" customHeight="1">
      <c r="A104" s="383"/>
    </row>
    <row r="105" spans="1:19" ht="14.45" customHeight="1">
      <c r="A105" s="383"/>
    </row>
    <row r="106" spans="1:19" ht="14.45" customHeight="1">
      <c r="B106" s="32"/>
      <c r="C106" s="32"/>
      <c r="D106" s="32"/>
      <c r="E106" s="32"/>
      <c r="F106" s="32"/>
      <c r="G106" s="32"/>
      <c r="H106" s="32"/>
      <c r="I106" s="32"/>
      <c r="J106" s="32"/>
      <c r="K106" s="32"/>
      <c r="L106" s="32"/>
      <c r="M106" s="32"/>
      <c r="N106" s="32"/>
      <c r="O106" s="32"/>
      <c r="P106" s="32"/>
      <c r="Q106" s="32"/>
      <c r="R106" s="32"/>
      <c r="S106" s="32"/>
    </row>
    <row r="107" spans="1:19" ht="12.75" customHeight="1">
      <c r="B107" s="32"/>
      <c r="C107" s="32"/>
      <c r="D107" s="32"/>
      <c r="E107" s="32"/>
      <c r="F107" s="32"/>
      <c r="G107" s="32"/>
      <c r="H107" s="32"/>
      <c r="I107" s="32"/>
      <c r="J107" s="32"/>
      <c r="K107" s="32"/>
      <c r="L107" s="32"/>
      <c r="M107" s="32"/>
      <c r="N107" s="32"/>
      <c r="O107" s="32"/>
      <c r="P107" s="32"/>
      <c r="Q107" s="32"/>
      <c r="R107" s="32"/>
      <c r="S107" s="32"/>
    </row>
    <row r="108" spans="1:19" ht="14.45" customHeight="1">
      <c r="B108" s="34"/>
      <c r="C108" s="34"/>
      <c r="D108" s="34"/>
      <c r="E108" s="34"/>
      <c r="F108" s="34"/>
      <c r="G108" s="34"/>
      <c r="H108" s="95"/>
      <c r="I108" s="95"/>
      <c r="J108" s="95"/>
      <c r="K108" s="95"/>
      <c r="L108" s="95"/>
      <c r="M108" s="95"/>
      <c r="N108" s="95"/>
      <c r="O108" s="95"/>
      <c r="P108" s="95"/>
      <c r="Q108" s="95"/>
      <c r="R108" s="95"/>
      <c r="S108" s="95"/>
    </row>
    <row r="109" spans="1:19" ht="14.45" customHeight="1">
      <c r="D109" s="391"/>
      <c r="E109" s="391"/>
      <c r="F109" s="391"/>
      <c r="G109" s="391"/>
      <c r="H109" s="184"/>
      <c r="I109" s="184"/>
      <c r="J109" s="184"/>
      <c r="K109" s="184"/>
      <c r="L109" s="184"/>
      <c r="M109" s="184"/>
      <c r="N109" s="184"/>
      <c r="O109" s="184"/>
      <c r="P109" s="184"/>
      <c r="Q109" s="184"/>
      <c r="R109" s="184"/>
      <c r="S109" s="184"/>
    </row>
    <row r="110" spans="1:19" ht="14.45" customHeight="1">
      <c r="D110" s="391"/>
      <c r="E110" s="391"/>
      <c r="F110" s="391"/>
      <c r="G110" s="391"/>
      <c r="H110" s="184"/>
      <c r="I110" s="184"/>
      <c r="J110" s="184"/>
      <c r="K110" s="184"/>
      <c r="L110" s="184"/>
      <c r="M110" s="184"/>
      <c r="N110" s="184"/>
      <c r="O110" s="184"/>
      <c r="P110" s="184"/>
      <c r="Q110" s="184"/>
      <c r="R110" s="184"/>
      <c r="S110" s="184"/>
    </row>
    <row r="111" spans="1:19" ht="14.45" customHeight="1">
      <c r="D111" s="391"/>
      <c r="E111" s="391"/>
      <c r="F111" s="391"/>
      <c r="G111" s="391"/>
      <c r="H111" s="184"/>
      <c r="I111" s="184"/>
      <c r="J111" s="184"/>
      <c r="K111" s="184"/>
      <c r="L111" s="184"/>
      <c r="M111" s="184"/>
      <c r="N111" s="184"/>
      <c r="O111" s="184"/>
      <c r="P111" s="184"/>
      <c r="Q111" s="184"/>
      <c r="R111" s="184"/>
      <c r="S111" s="184"/>
    </row>
    <row r="112" spans="1:19" ht="14.45" customHeight="1">
      <c r="D112" s="391"/>
      <c r="E112" s="391"/>
      <c r="F112" s="391"/>
      <c r="G112" s="391"/>
      <c r="H112" s="184"/>
      <c r="I112" s="184"/>
      <c r="J112" s="184"/>
      <c r="K112" s="184"/>
      <c r="L112" s="184"/>
      <c r="M112" s="184"/>
      <c r="N112" s="184"/>
      <c r="O112" s="184"/>
      <c r="P112" s="184"/>
      <c r="Q112" s="184"/>
      <c r="R112" s="184"/>
      <c r="S112" s="184"/>
    </row>
    <row r="113" spans="2:19" ht="14.45" customHeight="1">
      <c r="D113" s="391"/>
      <c r="E113" s="391"/>
      <c r="F113" s="391"/>
      <c r="G113" s="391"/>
      <c r="H113" s="184"/>
      <c r="I113" s="184"/>
      <c r="J113" s="184"/>
      <c r="K113" s="184"/>
      <c r="L113" s="184"/>
      <c r="M113" s="184"/>
      <c r="N113" s="184"/>
      <c r="O113" s="184"/>
      <c r="P113" s="184"/>
      <c r="Q113" s="184"/>
      <c r="R113" s="184"/>
      <c r="S113" s="184"/>
    </row>
    <row r="114" spans="2:19" ht="14.45" customHeight="1">
      <c r="D114" s="391"/>
      <c r="E114" s="391"/>
      <c r="F114" s="391"/>
      <c r="G114" s="391"/>
      <c r="H114" s="184"/>
      <c r="I114" s="184"/>
      <c r="J114" s="184"/>
      <c r="K114" s="184"/>
      <c r="L114" s="184"/>
      <c r="M114" s="184"/>
      <c r="N114" s="184"/>
      <c r="O114" s="184"/>
      <c r="P114" s="184"/>
      <c r="Q114" s="184"/>
      <c r="R114" s="184"/>
      <c r="S114" s="184"/>
    </row>
    <row r="115" spans="2:19" ht="14.45" customHeight="1">
      <c r="D115" s="391"/>
      <c r="E115" s="391"/>
      <c r="F115" s="391"/>
      <c r="G115" s="391"/>
      <c r="H115" s="184"/>
      <c r="I115" s="184"/>
      <c r="J115" s="184"/>
      <c r="K115" s="184"/>
      <c r="L115" s="184"/>
      <c r="M115" s="184"/>
      <c r="N115" s="184"/>
      <c r="O115" s="184"/>
      <c r="P115" s="184"/>
      <c r="Q115" s="184"/>
      <c r="R115" s="184"/>
      <c r="S115" s="184"/>
    </row>
    <row r="116" spans="2:19" ht="11.25" customHeight="1">
      <c r="D116" s="391"/>
      <c r="E116" s="391"/>
      <c r="F116" s="391"/>
      <c r="G116" s="391"/>
      <c r="H116" s="184"/>
      <c r="I116" s="184"/>
      <c r="J116" s="184"/>
      <c r="K116" s="184"/>
      <c r="L116" s="184"/>
      <c r="M116" s="184"/>
      <c r="N116" s="184"/>
      <c r="O116" s="184"/>
      <c r="P116" s="184"/>
      <c r="Q116" s="184"/>
      <c r="R116" s="184"/>
      <c r="S116" s="184"/>
    </row>
    <row r="117" spans="2:19" ht="14.45" customHeight="1">
      <c r="B117" s="34"/>
      <c r="C117" s="34"/>
      <c r="D117" s="34"/>
      <c r="E117" s="34"/>
      <c r="F117" s="34"/>
      <c r="G117" s="34"/>
      <c r="H117" s="184"/>
      <c r="I117" s="184"/>
      <c r="J117" s="184"/>
      <c r="K117" s="184"/>
      <c r="L117" s="184"/>
      <c r="M117" s="184"/>
      <c r="N117" s="184"/>
      <c r="O117" s="184"/>
      <c r="P117" s="184"/>
      <c r="Q117" s="184"/>
      <c r="R117" s="184"/>
      <c r="S117" s="184"/>
    </row>
    <row r="118" spans="2:19" ht="14.45" customHeight="1">
      <c r="C118" s="34"/>
      <c r="D118" s="34"/>
      <c r="E118" s="34"/>
      <c r="F118" s="34"/>
      <c r="G118" s="34"/>
      <c r="H118" s="184"/>
      <c r="I118" s="184"/>
      <c r="J118" s="184"/>
      <c r="K118" s="184"/>
      <c r="L118" s="184"/>
      <c r="M118" s="184"/>
      <c r="N118" s="184"/>
      <c r="O118" s="184"/>
      <c r="P118" s="184"/>
      <c r="Q118" s="184"/>
      <c r="R118" s="184"/>
      <c r="S118" s="184"/>
    </row>
    <row r="119" spans="2:19" ht="14.45" customHeight="1">
      <c r="D119" s="391"/>
      <c r="E119" s="391"/>
      <c r="F119" s="391"/>
      <c r="G119" s="391"/>
      <c r="H119" s="184"/>
      <c r="I119" s="184"/>
      <c r="J119" s="184"/>
      <c r="K119" s="184"/>
      <c r="L119" s="184"/>
      <c r="M119" s="184"/>
      <c r="N119" s="184"/>
      <c r="O119" s="184"/>
      <c r="P119" s="184"/>
      <c r="Q119" s="184"/>
      <c r="R119" s="184"/>
      <c r="S119" s="184"/>
    </row>
    <row r="120" spans="2:19" ht="14.45" customHeight="1">
      <c r="D120" s="391"/>
      <c r="E120" s="391"/>
      <c r="F120" s="391"/>
      <c r="G120" s="391"/>
      <c r="H120" s="184"/>
      <c r="I120" s="184"/>
      <c r="J120" s="184"/>
      <c r="K120" s="184"/>
      <c r="L120" s="184"/>
      <c r="M120" s="184"/>
      <c r="N120" s="184"/>
      <c r="O120" s="184"/>
      <c r="P120" s="184"/>
      <c r="Q120" s="184"/>
      <c r="R120" s="184"/>
      <c r="S120" s="184"/>
    </row>
    <row r="121" spans="2:19" ht="14.45" customHeight="1">
      <c r="C121" s="34"/>
      <c r="D121" s="34"/>
      <c r="E121" s="34"/>
      <c r="F121" s="34"/>
      <c r="G121" s="34"/>
      <c r="H121" s="184"/>
      <c r="I121" s="184"/>
      <c r="J121" s="184"/>
      <c r="K121" s="184"/>
      <c r="L121" s="184"/>
      <c r="M121" s="184"/>
      <c r="N121" s="184"/>
      <c r="O121" s="184"/>
      <c r="P121" s="184"/>
      <c r="Q121" s="184"/>
      <c r="R121" s="184"/>
      <c r="S121" s="184"/>
    </row>
    <row r="122" spans="2:19" ht="14.45" customHeight="1">
      <c r="D122" s="391"/>
      <c r="E122" s="391"/>
      <c r="F122" s="391"/>
      <c r="G122" s="391"/>
      <c r="H122" s="184"/>
      <c r="I122" s="184"/>
      <c r="J122" s="184"/>
      <c r="K122" s="184"/>
      <c r="L122" s="184"/>
      <c r="M122" s="184"/>
      <c r="N122" s="184"/>
      <c r="O122" s="184"/>
      <c r="P122" s="184"/>
      <c r="Q122" s="184"/>
      <c r="R122" s="184"/>
      <c r="S122" s="184"/>
    </row>
    <row r="123" spans="2:19" ht="14.45" customHeight="1">
      <c r="D123" s="391"/>
      <c r="E123" s="391"/>
      <c r="F123" s="391"/>
      <c r="G123" s="391"/>
      <c r="H123" s="184"/>
      <c r="I123" s="184"/>
      <c r="J123" s="184"/>
      <c r="K123" s="184"/>
      <c r="L123" s="184"/>
      <c r="M123" s="184"/>
      <c r="N123" s="184"/>
      <c r="O123" s="184"/>
      <c r="P123" s="184"/>
      <c r="Q123" s="184"/>
      <c r="R123" s="184"/>
      <c r="S123" s="184"/>
    </row>
    <row r="124" spans="2:19" ht="14.45" customHeight="1">
      <c r="D124" s="391"/>
      <c r="E124" s="391"/>
      <c r="F124" s="391"/>
      <c r="G124" s="391"/>
      <c r="H124" s="184"/>
      <c r="I124" s="184"/>
      <c r="J124" s="184"/>
      <c r="K124" s="184"/>
      <c r="L124" s="184"/>
      <c r="M124" s="184"/>
      <c r="N124" s="184"/>
      <c r="O124" s="184"/>
      <c r="P124" s="184"/>
      <c r="Q124" s="184"/>
      <c r="R124" s="184"/>
      <c r="S124" s="184"/>
    </row>
    <row r="125" spans="2:19" ht="14.45" customHeight="1">
      <c r="D125" s="391"/>
      <c r="E125" s="391"/>
      <c r="F125" s="391"/>
      <c r="G125" s="391"/>
      <c r="H125" s="184"/>
      <c r="I125" s="184"/>
      <c r="J125" s="184"/>
      <c r="K125" s="184"/>
      <c r="L125" s="184"/>
      <c r="M125" s="184"/>
      <c r="N125" s="184"/>
      <c r="O125" s="184"/>
      <c r="P125" s="184"/>
      <c r="Q125" s="184"/>
      <c r="R125" s="184"/>
      <c r="S125" s="184"/>
    </row>
    <row r="126" spans="2:19" ht="14.45" customHeight="1">
      <c r="D126" s="32"/>
      <c r="E126" s="32"/>
      <c r="F126" s="32"/>
      <c r="G126" s="32"/>
      <c r="H126" s="184"/>
      <c r="I126" s="184"/>
      <c r="J126" s="184"/>
      <c r="K126" s="184"/>
      <c r="L126" s="184"/>
      <c r="M126" s="184"/>
      <c r="N126" s="184"/>
      <c r="O126" s="184"/>
      <c r="P126" s="184"/>
      <c r="Q126" s="184"/>
      <c r="R126" s="184"/>
      <c r="S126" s="184"/>
    </row>
    <row r="127" spans="2:19" ht="11.25" customHeight="1">
      <c r="D127" s="32"/>
      <c r="E127" s="32"/>
      <c r="F127" s="32"/>
      <c r="G127" s="32"/>
      <c r="H127" s="95"/>
      <c r="I127" s="95"/>
      <c r="J127" s="95"/>
      <c r="K127" s="95"/>
      <c r="L127" s="95"/>
      <c r="M127" s="95"/>
      <c r="N127" s="95"/>
      <c r="O127" s="95"/>
      <c r="P127" s="95"/>
      <c r="Q127" s="95"/>
      <c r="R127" s="95"/>
      <c r="S127" s="95"/>
    </row>
    <row r="128" spans="2:19" ht="28.5" customHeight="1"/>
    <row r="129" spans="1:19" ht="18" customHeight="1">
      <c r="A129" s="383"/>
    </row>
    <row r="130" spans="1:19" ht="14.45" customHeight="1">
      <c r="A130" s="383"/>
    </row>
    <row r="131" spans="1:19" ht="14.45" customHeight="1">
      <c r="B131" s="32"/>
      <c r="C131" s="32"/>
      <c r="D131" s="32"/>
      <c r="E131" s="32"/>
      <c r="F131" s="32"/>
      <c r="G131" s="32"/>
      <c r="H131" s="32"/>
      <c r="I131" s="32"/>
      <c r="J131" s="32"/>
      <c r="K131" s="32"/>
      <c r="L131" s="32"/>
      <c r="M131" s="32"/>
      <c r="N131" s="32"/>
      <c r="O131" s="32"/>
      <c r="P131" s="32"/>
      <c r="Q131" s="32"/>
      <c r="R131" s="32"/>
      <c r="S131" s="32"/>
    </row>
    <row r="132" spans="1:19" ht="8.25" customHeight="1">
      <c r="B132" s="32"/>
      <c r="C132" s="32"/>
      <c r="D132" s="32"/>
      <c r="E132" s="32"/>
      <c r="F132" s="32"/>
      <c r="G132" s="32"/>
      <c r="H132" s="32"/>
      <c r="I132" s="32"/>
      <c r="J132" s="32"/>
      <c r="K132" s="32"/>
      <c r="L132" s="32"/>
      <c r="M132" s="32"/>
      <c r="N132" s="32"/>
      <c r="O132" s="32"/>
      <c r="P132" s="32"/>
      <c r="Q132" s="32"/>
      <c r="R132" s="32"/>
      <c r="S132" s="32"/>
    </row>
    <row r="133" spans="1:19" ht="14.45" customHeight="1">
      <c r="B133" s="34"/>
      <c r="C133" s="34"/>
      <c r="D133" s="34"/>
      <c r="E133" s="184"/>
      <c r="F133" s="184"/>
      <c r="G133" s="184"/>
      <c r="H133" s="184"/>
      <c r="I133" s="184"/>
      <c r="J133" s="184"/>
      <c r="K133" s="184"/>
      <c r="L133" s="184"/>
      <c r="M133" s="184"/>
      <c r="N133" s="184"/>
      <c r="O133" s="184"/>
      <c r="P133" s="184"/>
      <c r="Q133" s="184"/>
      <c r="R133" s="184"/>
      <c r="S133" s="184"/>
    </row>
    <row r="134" spans="1:19" ht="10.5" customHeight="1">
      <c r="B134" s="32"/>
      <c r="C134" s="32"/>
      <c r="D134" s="32"/>
      <c r="E134" s="184"/>
      <c r="F134" s="184"/>
      <c r="G134" s="184"/>
      <c r="H134" s="184"/>
      <c r="I134" s="184"/>
      <c r="J134" s="184"/>
      <c r="K134" s="184"/>
      <c r="L134" s="184"/>
      <c r="M134" s="184"/>
      <c r="N134" s="184"/>
      <c r="O134" s="184"/>
      <c r="P134" s="184"/>
      <c r="Q134" s="184"/>
      <c r="R134" s="184"/>
      <c r="S134" s="184"/>
    </row>
    <row r="135" spans="1:19" ht="14.45" customHeight="1">
      <c r="B135" s="34"/>
      <c r="C135" s="34"/>
      <c r="D135" s="34"/>
      <c r="E135" s="184"/>
      <c r="F135" s="184"/>
      <c r="G135" s="184"/>
      <c r="H135" s="184"/>
      <c r="I135" s="184"/>
      <c r="J135" s="184"/>
      <c r="K135" s="184"/>
      <c r="L135" s="184"/>
      <c r="M135" s="184"/>
      <c r="N135" s="184"/>
      <c r="O135" s="184"/>
      <c r="P135" s="184"/>
      <c r="Q135" s="184"/>
      <c r="R135" s="184"/>
      <c r="S135" s="184"/>
    </row>
    <row r="136" spans="1:19" ht="14.45" customHeight="1">
      <c r="C136" s="34"/>
      <c r="D136" s="34"/>
      <c r="E136" s="184"/>
      <c r="F136" s="184"/>
      <c r="G136" s="184"/>
      <c r="H136" s="184"/>
      <c r="I136" s="184"/>
      <c r="J136" s="184"/>
      <c r="K136" s="184"/>
      <c r="L136" s="184"/>
      <c r="M136" s="184"/>
      <c r="N136" s="184"/>
      <c r="O136" s="184"/>
      <c r="P136" s="184"/>
      <c r="Q136" s="184"/>
      <c r="R136" s="184"/>
      <c r="S136" s="184"/>
    </row>
    <row r="137" spans="1:19" ht="30.75" customHeight="1">
      <c r="C137" s="245"/>
      <c r="D137" s="34"/>
      <c r="E137" s="184"/>
      <c r="F137" s="184"/>
      <c r="G137" s="184"/>
      <c r="H137" s="184"/>
      <c r="I137" s="184"/>
      <c r="J137" s="184"/>
      <c r="K137" s="184"/>
      <c r="L137" s="184"/>
      <c r="M137" s="184"/>
      <c r="N137" s="184"/>
      <c r="O137" s="184"/>
      <c r="P137" s="184"/>
      <c r="Q137" s="184"/>
      <c r="R137" s="184"/>
      <c r="S137" s="184"/>
    </row>
    <row r="138" spans="1:19" ht="14.45" customHeight="1">
      <c r="E138" s="184"/>
      <c r="F138" s="184"/>
      <c r="G138" s="184"/>
      <c r="H138" s="184"/>
      <c r="I138" s="184"/>
      <c r="J138" s="184"/>
      <c r="K138" s="184"/>
      <c r="L138" s="184"/>
      <c r="M138" s="184"/>
      <c r="N138" s="184"/>
      <c r="O138" s="184"/>
      <c r="P138" s="184"/>
      <c r="Q138" s="184"/>
      <c r="R138" s="184"/>
      <c r="S138" s="184"/>
    </row>
    <row r="139" spans="1:19" ht="10.5" customHeight="1">
      <c r="B139" s="95"/>
      <c r="C139" s="95"/>
      <c r="D139" s="95"/>
      <c r="E139" s="184"/>
      <c r="F139" s="184"/>
      <c r="G139" s="184"/>
      <c r="H139" s="184"/>
      <c r="I139" s="184"/>
      <c r="J139" s="184"/>
      <c r="K139" s="184"/>
      <c r="L139" s="184"/>
      <c r="M139" s="184"/>
      <c r="N139" s="184"/>
      <c r="O139" s="184"/>
      <c r="P139" s="184"/>
      <c r="Q139" s="184"/>
      <c r="R139" s="184"/>
      <c r="S139" s="184"/>
    </row>
    <row r="140" spans="1:19" ht="14.45" customHeight="1">
      <c r="B140" s="34"/>
      <c r="C140" s="34"/>
      <c r="D140" s="34"/>
      <c r="E140" s="184"/>
      <c r="F140" s="184"/>
      <c r="G140" s="184"/>
      <c r="H140" s="184"/>
      <c r="I140" s="184"/>
      <c r="J140" s="184"/>
      <c r="K140" s="184"/>
      <c r="L140" s="184"/>
      <c r="M140" s="184"/>
      <c r="N140" s="184"/>
      <c r="O140" s="184"/>
      <c r="P140" s="184"/>
      <c r="Q140" s="184"/>
      <c r="R140" s="184"/>
      <c r="S140" s="184"/>
    </row>
    <row r="141" spans="1:19" ht="14.45" customHeight="1">
      <c r="C141" s="34"/>
      <c r="D141" s="34"/>
      <c r="E141" s="184"/>
      <c r="F141" s="184"/>
      <c r="G141" s="184"/>
      <c r="H141" s="184"/>
      <c r="I141" s="184"/>
      <c r="J141" s="184"/>
      <c r="K141" s="184"/>
      <c r="L141" s="184"/>
      <c r="M141" s="184"/>
      <c r="N141" s="184"/>
      <c r="O141" s="184"/>
      <c r="P141" s="184"/>
      <c r="Q141" s="184"/>
      <c r="R141" s="184"/>
      <c r="S141" s="184"/>
    </row>
    <row r="142" spans="1:19" ht="14.45" customHeight="1">
      <c r="C142" s="34"/>
      <c r="D142" s="34"/>
      <c r="E142" s="184"/>
      <c r="F142" s="184"/>
      <c r="G142" s="184"/>
      <c r="H142" s="184"/>
      <c r="I142" s="184"/>
      <c r="J142" s="184"/>
      <c r="K142" s="184"/>
      <c r="L142" s="184"/>
      <c r="M142" s="184"/>
      <c r="N142" s="184"/>
      <c r="O142" s="184"/>
      <c r="P142" s="184"/>
      <c r="Q142" s="184"/>
      <c r="R142" s="184"/>
      <c r="S142" s="184"/>
    </row>
    <row r="143" spans="1:19" ht="14.45" customHeight="1">
      <c r="C143" s="34"/>
      <c r="D143" s="34"/>
      <c r="E143" s="184"/>
      <c r="F143" s="184"/>
      <c r="G143" s="184"/>
      <c r="H143" s="184"/>
      <c r="I143" s="184"/>
      <c r="J143" s="184"/>
      <c r="K143" s="184"/>
      <c r="L143" s="184"/>
      <c r="M143" s="184"/>
      <c r="N143" s="184"/>
      <c r="O143" s="184"/>
      <c r="P143" s="184"/>
      <c r="Q143" s="184"/>
      <c r="R143" s="184"/>
      <c r="S143" s="184"/>
    </row>
    <row r="144" spans="1:19" ht="14.45" customHeight="1">
      <c r="C144" s="34"/>
      <c r="D144" s="34"/>
      <c r="E144" s="184"/>
      <c r="F144" s="184"/>
      <c r="G144" s="184"/>
      <c r="H144" s="184"/>
      <c r="I144" s="184"/>
      <c r="J144" s="184"/>
      <c r="K144" s="184"/>
      <c r="L144" s="184"/>
      <c r="M144" s="184"/>
      <c r="N144" s="184"/>
      <c r="O144" s="184"/>
      <c r="P144" s="184"/>
      <c r="Q144" s="184"/>
      <c r="R144" s="184"/>
      <c r="S144" s="184"/>
    </row>
    <row r="145" spans="1:19" ht="10.5" customHeight="1">
      <c r="C145" s="34"/>
      <c r="D145" s="34"/>
      <c r="E145" s="184"/>
      <c r="F145" s="184"/>
      <c r="G145" s="184"/>
      <c r="H145" s="184"/>
      <c r="I145" s="184"/>
      <c r="J145" s="184"/>
      <c r="K145" s="184"/>
      <c r="L145" s="184"/>
      <c r="M145" s="184"/>
      <c r="N145" s="184"/>
      <c r="O145" s="184"/>
      <c r="P145" s="184"/>
      <c r="Q145" s="184"/>
      <c r="R145" s="184"/>
      <c r="S145" s="184"/>
    </row>
    <row r="146" spans="1:19" ht="14.45" customHeight="1">
      <c r="B146" s="95"/>
    </row>
    <row r="148" spans="1:19" ht="18.75" customHeight="1">
      <c r="A148" s="383"/>
    </row>
    <row r="149" spans="1:19" ht="14.45" customHeight="1">
      <c r="B149" s="32"/>
      <c r="C149" s="32"/>
      <c r="D149" s="32"/>
      <c r="E149" s="32"/>
      <c r="F149" s="32"/>
      <c r="G149" s="32"/>
      <c r="H149" s="32"/>
      <c r="I149" s="32"/>
      <c r="J149" s="32"/>
      <c r="K149" s="32"/>
      <c r="L149" s="32"/>
      <c r="M149" s="32"/>
      <c r="O149" s="32"/>
      <c r="P149" s="32"/>
      <c r="Q149" s="32"/>
      <c r="R149" s="32"/>
      <c r="S149" s="32"/>
    </row>
    <row r="150" spans="1:19" ht="19.5" customHeight="1">
      <c r="B150" s="245"/>
      <c r="C150" s="245"/>
      <c r="D150" s="245"/>
      <c r="E150" s="32"/>
      <c r="F150" s="32"/>
      <c r="G150" s="32"/>
      <c r="H150" s="183"/>
      <c r="I150" s="183"/>
      <c r="J150" s="183"/>
      <c r="K150" s="32"/>
      <c r="L150" s="32"/>
      <c r="M150" s="32"/>
      <c r="N150" s="183"/>
      <c r="O150" s="32"/>
      <c r="P150" s="183"/>
      <c r="Q150" s="183"/>
    </row>
    <row r="151" spans="1:19" ht="14.45" customHeight="1">
      <c r="B151" s="245"/>
      <c r="C151" s="245"/>
      <c r="D151" s="245"/>
      <c r="E151" s="206"/>
      <c r="F151" s="206"/>
      <c r="G151" s="390"/>
      <c r="H151" s="183"/>
      <c r="I151" s="183"/>
      <c r="J151" s="390"/>
      <c r="K151" s="183"/>
      <c r="L151" s="183"/>
      <c r="M151" s="390"/>
      <c r="N151" s="32"/>
      <c r="O151" s="32"/>
      <c r="P151" s="183"/>
      <c r="Q151" s="183"/>
    </row>
    <row r="152" spans="1:19" ht="14.45" customHeight="1">
      <c r="B152" s="245"/>
      <c r="C152" s="245"/>
      <c r="D152" s="245"/>
      <c r="E152" s="206"/>
      <c r="F152" s="206"/>
      <c r="G152" s="390"/>
      <c r="H152" s="183"/>
      <c r="I152" s="183"/>
      <c r="J152" s="390"/>
      <c r="K152" s="183"/>
      <c r="L152" s="183"/>
      <c r="M152" s="390"/>
      <c r="N152" s="32"/>
      <c r="O152" s="32"/>
      <c r="P152" s="32"/>
      <c r="Q152" s="32"/>
    </row>
    <row r="153" spans="1:19" ht="14.45" customHeight="1">
      <c r="B153" s="245"/>
      <c r="C153" s="245"/>
      <c r="D153" s="245"/>
      <c r="E153" s="32"/>
      <c r="F153" s="32"/>
      <c r="H153" s="32"/>
      <c r="K153" s="32"/>
      <c r="L153" s="32"/>
      <c r="N153" s="32"/>
      <c r="O153" s="32"/>
      <c r="P153" s="32"/>
    </row>
    <row r="154" spans="1:19" ht="14.45" customHeight="1">
      <c r="B154" s="34"/>
      <c r="C154" s="34"/>
      <c r="D154" s="34"/>
      <c r="E154" s="184"/>
      <c r="F154" s="184"/>
      <c r="G154" s="283"/>
      <c r="H154" s="184"/>
      <c r="I154" s="184"/>
      <c r="J154" s="276"/>
      <c r="K154" s="184"/>
      <c r="L154" s="184"/>
      <c r="M154" s="276"/>
      <c r="N154" s="283"/>
      <c r="O154" s="283"/>
      <c r="P154" s="184"/>
      <c r="Q154" s="184"/>
    </row>
    <row r="155" spans="1:19" ht="14.45" customHeight="1">
      <c r="B155" s="34"/>
      <c r="C155" s="34"/>
      <c r="D155" s="34"/>
      <c r="E155" s="184"/>
      <c r="F155" s="184"/>
      <c r="G155" s="283"/>
      <c r="H155" s="184"/>
      <c r="I155" s="184"/>
      <c r="J155" s="276"/>
      <c r="K155" s="184"/>
      <c r="L155" s="184"/>
      <c r="M155" s="276"/>
      <c r="N155" s="283"/>
      <c r="O155" s="283"/>
      <c r="P155" s="184"/>
      <c r="Q155" s="184"/>
    </row>
    <row r="156" spans="1:19" ht="14.45" customHeight="1">
      <c r="B156" s="34"/>
      <c r="C156" s="34"/>
      <c r="D156" s="34"/>
      <c r="E156" s="184"/>
      <c r="F156" s="184"/>
      <c r="G156" s="283"/>
      <c r="H156" s="184"/>
      <c r="I156" s="184"/>
      <c r="J156" s="276"/>
      <c r="K156" s="184"/>
      <c r="L156" s="184"/>
      <c r="M156" s="276"/>
      <c r="N156" s="283"/>
      <c r="O156" s="283"/>
      <c r="P156" s="184"/>
      <c r="Q156" s="184"/>
    </row>
    <row r="157" spans="1:19" ht="14.45" customHeight="1">
      <c r="B157" s="392"/>
      <c r="C157" s="392"/>
      <c r="D157" s="392"/>
      <c r="E157" s="184"/>
      <c r="F157" s="184"/>
      <c r="G157" s="283"/>
      <c r="H157" s="184"/>
      <c r="I157" s="184"/>
      <c r="J157" s="276"/>
      <c r="K157" s="184"/>
      <c r="L157" s="184"/>
      <c r="M157" s="276"/>
      <c r="N157" s="283"/>
      <c r="O157" s="283"/>
      <c r="P157" s="184"/>
      <c r="Q157" s="184"/>
    </row>
    <row r="158" spans="1:19" ht="14.45" customHeight="1">
      <c r="B158" s="34"/>
      <c r="C158" s="34"/>
      <c r="D158" s="34"/>
      <c r="E158" s="184"/>
      <c r="F158" s="184"/>
      <c r="G158" s="283"/>
      <c r="H158" s="184"/>
      <c r="I158" s="184"/>
      <c r="J158" s="276"/>
      <c r="K158" s="184"/>
      <c r="L158" s="184"/>
      <c r="M158" s="276"/>
      <c r="N158" s="283"/>
      <c r="O158" s="283"/>
      <c r="P158" s="184"/>
      <c r="Q158" s="184"/>
    </row>
    <row r="159" spans="1:19" ht="14.45" customHeight="1">
      <c r="B159" s="34"/>
      <c r="C159" s="34"/>
      <c r="D159" s="34"/>
      <c r="E159" s="184"/>
      <c r="F159" s="184"/>
      <c r="G159" s="283"/>
      <c r="H159" s="184"/>
      <c r="I159" s="184"/>
      <c r="J159" s="276"/>
      <c r="K159" s="184"/>
      <c r="L159" s="184"/>
      <c r="M159" s="276"/>
      <c r="N159" s="283"/>
      <c r="O159" s="283"/>
      <c r="P159" s="184"/>
      <c r="Q159" s="184"/>
    </row>
    <row r="160" spans="1:19" ht="8.25" customHeight="1">
      <c r="B160" s="34"/>
      <c r="C160" s="34"/>
      <c r="D160" s="34"/>
      <c r="E160" s="184"/>
      <c r="F160" s="184"/>
      <c r="G160" s="283"/>
      <c r="H160" s="184"/>
      <c r="I160" s="95"/>
      <c r="J160" s="276"/>
      <c r="K160" s="184"/>
      <c r="L160" s="184"/>
      <c r="M160" s="276"/>
      <c r="N160" s="283"/>
      <c r="O160" s="283"/>
      <c r="P160" s="184"/>
      <c r="Q160" s="95"/>
    </row>
    <row r="161" spans="2:22" ht="14.45" customHeight="1">
      <c r="B161" s="32"/>
      <c r="C161" s="32"/>
      <c r="D161" s="32"/>
      <c r="E161" s="184"/>
      <c r="F161" s="184"/>
      <c r="G161" s="283"/>
      <c r="H161" s="184"/>
      <c r="I161" s="184"/>
      <c r="J161" s="276"/>
      <c r="K161" s="184"/>
      <c r="L161" s="184"/>
      <c r="M161" s="276"/>
      <c r="N161" s="283"/>
      <c r="O161" s="283"/>
      <c r="P161" s="184"/>
      <c r="Q161" s="184"/>
    </row>
    <row r="162" spans="2:22" ht="9.75" customHeight="1">
      <c r="B162" s="32"/>
      <c r="C162" s="32"/>
      <c r="D162" s="32"/>
      <c r="E162" s="184"/>
      <c r="F162" s="184"/>
      <c r="G162" s="283"/>
      <c r="H162" s="184"/>
      <c r="I162" s="184"/>
      <c r="J162" s="283"/>
      <c r="K162" s="188"/>
      <c r="L162" s="188"/>
      <c r="M162" s="283"/>
      <c r="N162" s="283"/>
      <c r="O162" s="283"/>
      <c r="P162" s="184"/>
      <c r="Q162" s="184"/>
    </row>
    <row r="163" spans="2:22" ht="14.45" customHeight="1">
      <c r="B163" s="95"/>
      <c r="C163" s="34"/>
      <c r="D163" s="34"/>
      <c r="E163" s="34"/>
    </row>
    <row r="164" spans="2:22" ht="14.45" customHeight="1">
      <c r="B164" s="32"/>
      <c r="C164" s="32"/>
      <c r="D164" s="32"/>
      <c r="E164" s="32"/>
      <c r="F164" s="32"/>
      <c r="G164" s="32"/>
      <c r="H164" s="32"/>
      <c r="I164" s="32"/>
      <c r="J164" s="32"/>
      <c r="K164" s="32"/>
      <c r="L164" s="32"/>
      <c r="M164" s="32"/>
      <c r="N164" s="32"/>
      <c r="O164" s="32"/>
      <c r="P164" s="32"/>
      <c r="Q164" s="32"/>
      <c r="R164" s="32"/>
      <c r="S164" s="32"/>
      <c r="U164" s="34"/>
      <c r="V164" s="34"/>
    </row>
    <row r="165" spans="2:22" ht="14.45" customHeight="1">
      <c r="B165" s="245"/>
      <c r="C165" s="245"/>
      <c r="D165" s="245"/>
      <c r="E165" s="32"/>
      <c r="F165" s="32"/>
      <c r="G165" s="32"/>
      <c r="H165" s="183"/>
      <c r="I165" s="183"/>
      <c r="J165" s="183"/>
      <c r="K165" s="32"/>
      <c r="L165" s="32"/>
      <c r="M165" s="32"/>
      <c r="N165" s="183"/>
      <c r="O165" s="32"/>
    </row>
    <row r="166" spans="2:22" ht="14.45" customHeight="1">
      <c r="B166" s="245"/>
      <c r="C166" s="245"/>
      <c r="D166" s="245"/>
      <c r="E166" s="206"/>
      <c r="F166" s="206"/>
      <c r="G166" s="390"/>
      <c r="H166" s="183"/>
      <c r="I166" s="183"/>
      <c r="J166" s="390"/>
      <c r="K166" s="183"/>
      <c r="L166" s="183"/>
      <c r="M166" s="390"/>
      <c r="N166" s="32"/>
      <c r="O166" s="32"/>
    </row>
    <row r="167" spans="2:22" ht="14.45" customHeight="1">
      <c r="B167" s="245"/>
      <c r="C167" s="245"/>
      <c r="D167" s="245"/>
      <c r="E167" s="206"/>
      <c r="F167" s="206"/>
      <c r="G167" s="390"/>
      <c r="H167" s="183"/>
      <c r="I167" s="183"/>
      <c r="J167" s="390"/>
      <c r="K167" s="183"/>
      <c r="L167" s="183"/>
      <c r="M167" s="390"/>
      <c r="N167" s="32"/>
      <c r="O167" s="32"/>
    </row>
    <row r="168" spans="2:22" ht="14.45" customHeight="1">
      <c r="B168" s="245"/>
      <c r="C168" s="245"/>
      <c r="D168" s="245"/>
    </row>
    <row r="169" spans="2:22" ht="14.45" customHeight="1">
      <c r="B169" s="34"/>
      <c r="C169" s="34"/>
      <c r="D169" s="34"/>
      <c r="E169" s="184"/>
      <c r="F169" s="184"/>
      <c r="G169" s="276"/>
      <c r="H169" s="184"/>
      <c r="I169" s="184"/>
      <c r="J169" s="276"/>
      <c r="K169" s="184"/>
      <c r="L169" s="184"/>
      <c r="M169" s="276"/>
      <c r="N169" s="283"/>
      <c r="O169" s="283"/>
    </row>
    <row r="170" spans="2:22" ht="14.45" customHeight="1">
      <c r="B170" s="34"/>
      <c r="C170" s="34"/>
      <c r="D170" s="34"/>
      <c r="E170" s="184"/>
      <c r="F170" s="184"/>
      <c r="G170" s="276"/>
      <c r="H170" s="184"/>
      <c r="I170" s="184"/>
      <c r="J170" s="276"/>
      <c r="K170" s="184"/>
      <c r="L170" s="184"/>
      <c r="M170" s="276"/>
      <c r="N170" s="283"/>
      <c r="O170" s="283"/>
    </row>
    <row r="171" spans="2:22" ht="14.45" customHeight="1">
      <c r="B171" s="34"/>
      <c r="C171" s="34"/>
      <c r="D171" s="34"/>
      <c r="E171" s="184"/>
      <c r="F171" s="184"/>
      <c r="G171" s="276"/>
      <c r="H171" s="184"/>
      <c r="I171" s="184"/>
      <c r="J171" s="276"/>
      <c r="K171" s="184"/>
      <c r="L171" s="184"/>
      <c r="M171" s="276"/>
      <c r="N171" s="283"/>
      <c r="O171" s="283"/>
    </row>
    <row r="172" spans="2:22" ht="14.45" customHeight="1">
      <c r="B172" s="392"/>
      <c r="C172" s="392"/>
      <c r="D172" s="392"/>
      <c r="E172" s="184"/>
      <c r="F172" s="184"/>
      <c r="G172" s="276"/>
      <c r="H172" s="184"/>
      <c r="I172" s="184"/>
      <c r="J172" s="276"/>
      <c r="K172" s="184"/>
      <c r="L172" s="184"/>
      <c r="M172" s="276"/>
      <c r="N172" s="283"/>
      <c r="O172" s="283"/>
    </row>
    <row r="173" spans="2:22" ht="14.45" customHeight="1">
      <c r="B173" s="34"/>
      <c r="C173" s="34"/>
      <c r="D173" s="34"/>
      <c r="E173" s="184"/>
      <c r="F173" s="184"/>
      <c r="G173" s="276"/>
      <c r="H173" s="184"/>
      <c r="I173" s="184"/>
      <c r="J173" s="276"/>
      <c r="K173" s="184"/>
      <c r="L173" s="184"/>
      <c r="M173" s="276"/>
      <c r="N173" s="283"/>
      <c r="O173" s="283"/>
    </row>
    <row r="174" spans="2:22" ht="14.45" customHeight="1">
      <c r="B174" s="34"/>
      <c r="C174" s="34"/>
      <c r="D174" s="34"/>
      <c r="E174" s="184"/>
      <c r="F174" s="184"/>
      <c r="G174" s="276"/>
      <c r="H174" s="184"/>
      <c r="I174" s="184"/>
      <c r="J174" s="276"/>
      <c r="K174" s="184"/>
      <c r="L174" s="184"/>
      <c r="M174" s="276"/>
      <c r="N174" s="283"/>
      <c r="O174" s="283"/>
    </row>
    <row r="175" spans="2:22" ht="9" customHeight="1">
      <c r="B175" s="34"/>
      <c r="C175" s="34"/>
      <c r="D175" s="34"/>
      <c r="E175" s="95"/>
      <c r="F175" s="95"/>
      <c r="G175" s="243"/>
      <c r="H175" s="95"/>
      <c r="I175" s="95"/>
      <c r="J175" s="243"/>
      <c r="K175" s="95"/>
      <c r="L175" s="95"/>
      <c r="M175" s="243"/>
      <c r="N175" s="95"/>
      <c r="O175" s="95"/>
    </row>
    <row r="176" spans="2:22" ht="14.45" customHeight="1">
      <c r="B176" s="32"/>
      <c r="C176" s="32"/>
      <c r="D176" s="32"/>
      <c r="E176" s="184"/>
      <c r="F176" s="184"/>
      <c r="G176" s="276"/>
      <c r="H176" s="184"/>
      <c r="I176" s="184"/>
      <c r="J176" s="276"/>
      <c r="K176" s="184"/>
      <c r="L176" s="184"/>
      <c r="M176" s="276"/>
      <c r="N176" s="283"/>
      <c r="O176" s="283"/>
    </row>
    <row r="177" spans="2:13" ht="9" customHeight="1">
      <c r="G177" s="187"/>
      <c r="J177" s="187"/>
      <c r="M177" s="187"/>
    </row>
    <row r="178" spans="2:13" ht="14.45" customHeight="1">
      <c r="B178" s="95"/>
      <c r="C178" s="34"/>
    </row>
  </sheetData>
  <mergeCells count="149">
    <mergeCell ref="D6:E6"/>
    <mergeCell ref="D7:E7"/>
    <mergeCell ref="K17:M17"/>
    <mergeCell ref="T10:U10"/>
    <mergeCell ref="N31:O31"/>
    <mergeCell ref="P10:Q10"/>
    <mergeCell ref="N15:P15"/>
    <mergeCell ref="H19:J19"/>
    <mergeCell ref="K19:M19"/>
    <mergeCell ref="N28:O28"/>
    <mergeCell ref="H31:I31"/>
    <mergeCell ref="H29:I29"/>
    <mergeCell ref="L31:M31"/>
    <mergeCell ref="R10:S10"/>
    <mergeCell ref="L10:M10"/>
    <mergeCell ref="N10:O10"/>
    <mergeCell ref="N17:P17"/>
    <mergeCell ref="J26:K26"/>
    <mergeCell ref="H18:J18"/>
    <mergeCell ref="K18:M18"/>
    <mergeCell ref="F10:G10"/>
    <mergeCell ref="H10:I10"/>
    <mergeCell ref="G25:O25"/>
    <mergeCell ref="H16:J16"/>
    <mergeCell ref="N19:P19"/>
    <mergeCell ref="B10:C10"/>
    <mergeCell ref="D8:E8"/>
    <mergeCell ref="K16:M16"/>
    <mergeCell ref="N16:P16"/>
    <mergeCell ref="F6:G6"/>
    <mergeCell ref="N18:P18"/>
    <mergeCell ref="J6:K6"/>
    <mergeCell ref="H14:Q14"/>
    <mergeCell ref="H8:I8"/>
    <mergeCell ref="J10:K10"/>
    <mergeCell ref="J7:K7"/>
    <mergeCell ref="L6:M6"/>
    <mergeCell ref="D10:E10"/>
    <mergeCell ref="L8:M8"/>
    <mergeCell ref="J9:K9"/>
    <mergeCell ref="B17:D17"/>
    <mergeCell ref="E17:G17"/>
    <mergeCell ref="B16:D16"/>
    <mergeCell ref="E16:G16"/>
    <mergeCell ref="H15:J15"/>
    <mergeCell ref="K15:M15"/>
    <mergeCell ref="B15:D15"/>
    <mergeCell ref="H17:J17"/>
    <mergeCell ref="E15:G15"/>
    <mergeCell ref="P9:Q9"/>
    <mergeCell ref="B32:E32"/>
    <mergeCell ref="B31:C31"/>
    <mergeCell ref="D31:E31"/>
    <mergeCell ref="F31:G31"/>
    <mergeCell ref="N9:O9"/>
    <mergeCell ref="B11:L11"/>
    <mergeCell ref="L30:M30"/>
    <mergeCell ref="N30:O30"/>
    <mergeCell ref="L27:M27"/>
    <mergeCell ref="D27:E27"/>
    <mergeCell ref="F28:G28"/>
    <mergeCell ref="D28:E28"/>
    <mergeCell ref="N27:O27"/>
    <mergeCell ref="L28:M28"/>
    <mergeCell ref="J29:K29"/>
    <mergeCell ref="L29:M29"/>
    <mergeCell ref="N29:O29"/>
    <mergeCell ref="L26:M26"/>
    <mergeCell ref="N26:O26"/>
    <mergeCell ref="H28:I28"/>
    <mergeCell ref="N20:P20"/>
    <mergeCell ref="H27:I27"/>
    <mergeCell ref="F29:G29"/>
    <mergeCell ref="J31:K31"/>
    <mergeCell ref="O2:U2"/>
    <mergeCell ref="P3:Q5"/>
    <mergeCell ref="P6:Q6"/>
    <mergeCell ref="P7:Q7"/>
    <mergeCell ref="T6:U6"/>
    <mergeCell ref="T7:U7"/>
    <mergeCell ref="R6:S6"/>
    <mergeCell ref="R7:S7"/>
    <mergeCell ref="R3:S5"/>
    <mergeCell ref="T3:U5"/>
    <mergeCell ref="N6:O6"/>
    <mergeCell ref="N3:O5"/>
    <mergeCell ref="N7:O7"/>
    <mergeCell ref="T9:U9"/>
    <mergeCell ref="R8:S8"/>
    <mergeCell ref="V3:V5"/>
    <mergeCell ref="W3:W5"/>
    <mergeCell ref="F8:G8"/>
    <mergeCell ref="L7:M7"/>
    <mergeCell ref="J8:K8"/>
    <mergeCell ref="F9:G9"/>
    <mergeCell ref="H3:I5"/>
    <mergeCell ref="F7:G7"/>
    <mergeCell ref="J3:K5"/>
    <mergeCell ref="L3:M5"/>
    <mergeCell ref="P8:Q8"/>
    <mergeCell ref="L9:M9"/>
    <mergeCell ref="AF3:AF5"/>
    <mergeCell ref="Y3:Y5"/>
    <mergeCell ref="Z3:Z5"/>
    <mergeCell ref="AA3:AA5"/>
    <mergeCell ref="AB3:AB5"/>
    <mergeCell ref="X3:X5"/>
    <mergeCell ref="T8:U8"/>
    <mergeCell ref="B30:C30"/>
    <mergeCell ref="AD3:AD5"/>
    <mergeCell ref="AC3:AC5"/>
    <mergeCell ref="AE3:AE5"/>
    <mergeCell ref="B3:C5"/>
    <mergeCell ref="B8:C8"/>
    <mergeCell ref="B7:C7"/>
    <mergeCell ref="B6:C6"/>
    <mergeCell ref="D3:E5"/>
    <mergeCell ref="H6:I6"/>
    <mergeCell ref="B9:C9"/>
    <mergeCell ref="R9:S9"/>
    <mergeCell ref="F3:G5"/>
    <mergeCell ref="N8:O8"/>
    <mergeCell ref="D9:E9"/>
    <mergeCell ref="H9:I9"/>
    <mergeCell ref="H7:I7"/>
    <mergeCell ref="D30:E30"/>
    <mergeCell ref="F30:G30"/>
    <mergeCell ref="H30:I30"/>
    <mergeCell ref="E18:G18"/>
    <mergeCell ref="B19:D19"/>
    <mergeCell ref="E19:G19"/>
    <mergeCell ref="D29:E29"/>
    <mergeCell ref="B22:J22"/>
    <mergeCell ref="H26:I26"/>
    <mergeCell ref="B26:C26"/>
    <mergeCell ref="J30:K30"/>
    <mergeCell ref="J28:K28"/>
    <mergeCell ref="J27:K27"/>
    <mergeCell ref="B28:C28"/>
    <mergeCell ref="B27:C27"/>
    <mergeCell ref="F27:G27"/>
    <mergeCell ref="B29:C29"/>
    <mergeCell ref="D26:E26"/>
    <mergeCell ref="B18:D18"/>
    <mergeCell ref="H20:J20"/>
    <mergeCell ref="K20:M20"/>
    <mergeCell ref="B20:D20"/>
    <mergeCell ref="E20:G20"/>
    <mergeCell ref="F26:G26"/>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&amp;C－４９－</oddFooter>
  </headerFooter>
  <rowBreaks count="3" manualBreakCount="3">
    <brk id="50" max="16383" man="1"/>
    <brk id="103" max="16383" man="1"/>
    <brk id="1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zoomScaleNormal="100" workbookViewId="0">
      <selection activeCell="M2" sqref="M2:P2"/>
    </sheetView>
  </sheetViews>
  <sheetFormatPr defaultRowHeight="12"/>
  <cols>
    <col min="1" max="1" width="2" style="39" customWidth="1"/>
    <col min="2" max="3" width="4" style="39" customWidth="1"/>
    <col min="4" max="4" width="5.625" style="39" customWidth="1"/>
    <col min="5" max="5" width="4" style="39" customWidth="1"/>
    <col min="6" max="6" width="5.25" style="39" customWidth="1"/>
    <col min="7" max="8" width="4" style="39" customWidth="1"/>
    <col min="9" max="9" width="3.25" style="39" customWidth="1"/>
    <col min="10" max="18" width="5.625" style="39" customWidth="1"/>
    <col min="19" max="24" width="4" style="39" customWidth="1"/>
    <col min="25" max="16384" width="9" style="39"/>
  </cols>
  <sheetData>
    <row r="1" spans="1:35" s="427" customFormat="1" ht="26.25" customHeight="1">
      <c r="A1" s="425" t="s">
        <v>22</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s="60" customFormat="1" ht="14.25">
      <c r="A2" s="22"/>
      <c r="M2" s="1126"/>
      <c r="N2" s="1126"/>
      <c r="O2" s="1126"/>
      <c r="P2" s="1126"/>
    </row>
    <row r="3" spans="1:35" s="60" customFormat="1" ht="14.25">
      <c r="A3" s="22"/>
      <c r="M3" s="1126" t="s">
        <v>95</v>
      </c>
      <c r="N3" s="1126"/>
      <c r="O3" s="1126"/>
      <c r="P3" s="1126"/>
    </row>
    <row r="4" spans="1:35" ht="26.25" customHeight="1">
      <c r="A4" s="1779" t="s">
        <v>332</v>
      </c>
      <c r="B4" s="1780"/>
      <c r="C4" s="1780"/>
      <c r="D4" s="1780"/>
      <c r="E4" s="1779" t="s">
        <v>333</v>
      </c>
      <c r="F4" s="1779"/>
      <c r="G4" s="1779"/>
      <c r="H4" s="1779"/>
      <c r="I4" s="1779" t="s">
        <v>334</v>
      </c>
      <c r="J4" s="1779"/>
      <c r="K4" s="1779"/>
      <c r="L4" s="1779"/>
      <c r="M4" s="1779" t="s">
        <v>335</v>
      </c>
      <c r="N4" s="1779"/>
      <c r="O4" s="1779"/>
      <c r="P4" s="1779"/>
      <c r="Q4" s="60"/>
      <c r="R4" s="60"/>
      <c r="S4" s="32"/>
      <c r="T4" s="32"/>
      <c r="U4" s="60"/>
    </row>
    <row r="5" spans="1:35" ht="26.25" customHeight="1">
      <c r="A5" s="905" t="s">
        <v>1930</v>
      </c>
      <c r="B5" s="906"/>
      <c r="C5" s="906"/>
      <c r="D5" s="908"/>
      <c r="E5" s="1770">
        <v>40103</v>
      </c>
      <c r="F5" s="1770"/>
      <c r="G5" s="1770"/>
      <c r="H5" s="1770"/>
      <c r="I5" s="1770">
        <v>19877</v>
      </c>
      <c r="J5" s="1770"/>
      <c r="K5" s="1770"/>
      <c r="L5" s="1770"/>
      <c r="M5" s="1770">
        <v>20226</v>
      </c>
      <c r="N5" s="1770"/>
      <c r="O5" s="1770"/>
      <c r="P5" s="1770"/>
      <c r="Q5" s="60"/>
      <c r="R5" s="60"/>
      <c r="S5" s="32"/>
      <c r="T5" s="32"/>
      <c r="U5" s="60"/>
    </row>
    <row r="6" spans="1:35" ht="26.25" customHeight="1">
      <c r="A6" s="905" t="s">
        <v>2055</v>
      </c>
      <c r="B6" s="906"/>
      <c r="C6" s="906"/>
      <c r="D6" s="908"/>
      <c r="E6" s="1770">
        <v>40287</v>
      </c>
      <c r="F6" s="1770"/>
      <c r="G6" s="1770"/>
      <c r="H6" s="1770"/>
      <c r="I6" s="1770">
        <v>19944</v>
      </c>
      <c r="J6" s="1770"/>
      <c r="K6" s="1770"/>
      <c r="L6" s="1770"/>
      <c r="M6" s="1770">
        <v>20343</v>
      </c>
      <c r="N6" s="1770"/>
      <c r="O6" s="1770"/>
      <c r="P6" s="1770"/>
      <c r="Q6" s="8"/>
      <c r="R6" s="8"/>
      <c r="S6" s="60"/>
      <c r="T6" s="60"/>
      <c r="U6" s="60"/>
    </row>
    <row r="7" spans="1:35" ht="26.25" customHeight="1">
      <c r="A7" s="905" t="s">
        <v>558</v>
      </c>
      <c r="B7" s="906"/>
      <c r="C7" s="906"/>
      <c r="D7" s="908"/>
      <c r="E7" s="1770">
        <v>40343</v>
      </c>
      <c r="F7" s="1770"/>
      <c r="G7" s="1770"/>
      <c r="H7" s="1770"/>
      <c r="I7" s="1770">
        <v>19876</v>
      </c>
      <c r="J7" s="1770"/>
      <c r="K7" s="1770"/>
      <c r="L7" s="1770"/>
      <c r="M7" s="1770">
        <v>20467</v>
      </c>
      <c r="N7" s="1770"/>
      <c r="O7" s="1770"/>
      <c r="P7" s="1770"/>
      <c r="Q7" s="8"/>
      <c r="R7" s="8"/>
      <c r="S7" s="60"/>
      <c r="T7" s="60"/>
      <c r="U7" s="60"/>
    </row>
    <row r="8" spans="1:35" ht="26.25" customHeight="1">
      <c r="A8" s="905" t="s">
        <v>1480</v>
      </c>
      <c r="B8" s="906"/>
      <c r="C8" s="906"/>
      <c r="D8" s="908"/>
      <c r="E8" s="1770">
        <v>40333</v>
      </c>
      <c r="F8" s="1770"/>
      <c r="G8" s="1770"/>
      <c r="H8" s="1770"/>
      <c r="I8" s="1770">
        <v>19828</v>
      </c>
      <c r="J8" s="1770"/>
      <c r="K8" s="1770"/>
      <c r="L8" s="1770"/>
      <c r="M8" s="1770">
        <v>20505</v>
      </c>
      <c r="N8" s="1770"/>
      <c r="O8" s="1770"/>
      <c r="P8" s="1770"/>
      <c r="Q8" s="8"/>
      <c r="R8" s="8"/>
      <c r="S8" s="60"/>
      <c r="T8" s="60"/>
      <c r="U8" s="60"/>
    </row>
    <row r="9" spans="1:35" ht="26.25" customHeight="1">
      <c r="A9" s="905" t="s">
        <v>2323</v>
      </c>
      <c r="B9" s="906"/>
      <c r="C9" s="906"/>
      <c r="D9" s="908"/>
      <c r="E9" s="1770">
        <v>40341</v>
      </c>
      <c r="F9" s="1770"/>
      <c r="G9" s="1770"/>
      <c r="H9" s="1770"/>
      <c r="I9" s="1770">
        <v>19765</v>
      </c>
      <c r="J9" s="1770"/>
      <c r="K9" s="1770"/>
      <c r="L9" s="1770"/>
      <c r="M9" s="1770">
        <v>20576</v>
      </c>
      <c r="N9" s="1770"/>
      <c r="O9" s="1770"/>
      <c r="P9" s="1770"/>
      <c r="Q9" s="8"/>
      <c r="R9" s="8"/>
      <c r="S9" s="60"/>
      <c r="T9" s="60"/>
      <c r="U9" s="60"/>
    </row>
    <row r="10" spans="1:35" ht="15" customHeight="1">
      <c r="B10" s="1784" t="s">
        <v>2058</v>
      </c>
      <c r="C10" s="1784"/>
      <c r="D10" s="1784"/>
      <c r="E10" s="1784"/>
      <c r="F10" s="34"/>
      <c r="G10" s="34"/>
      <c r="H10" s="34"/>
      <c r="I10" s="34"/>
      <c r="J10" s="8"/>
      <c r="K10" s="188"/>
      <c r="L10" s="8"/>
      <c r="Q10" s="8"/>
      <c r="R10" s="8"/>
      <c r="S10" s="60"/>
      <c r="T10" s="60"/>
      <c r="U10" s="60"/>
    </row>
    <row r="11" spans="1:35" ht="15" customHeight="1">
      <c r="B11" s="621"/>
      <c r="C11" s="621"/>
      <c r="D11" s="621"/>
      <c r="E11" s="621"/>
      <c r="F11" s="34"/>
      <c r="G11" s="34"/>
      <c r="H11" s="34"/>
      <c r="I11" s="34"/>
      <c r="J11" s="8"/>
      <c r="K11" s="188"/>
      <c r="L11" s="8"/>
      <c r="Q11" s="8"/>
      <c r="R11" s="8"/>
      <c r="S11" s="60"/>
      <c r="T11" s="60"/>
      <c r="U11" s="60"/>
    </row>
    <row r="12" spans="1:35" s="427" customFormat="1" ht="26.25" customHeight="1">
      <c r="A12" s="425" t="s">
        <v>23</v>
      </c>
      <c r="B12" s="429"/>
      <c r="C12" s="429"/>
      <c r="D12" s="429"/>
      <c r="E12" s="429"/>
      <c r="F12" s="429"/>
      <c r="G12" s="429"/>
      <c r="H12" s="429"/>
      <c r="I12" s="429"/>
      <c r="J12" s="429"/>
      <c r="K12" s="429"/>
      <c r="L12" s="429"/>
      <c r="M12" s="429"/>
      <c r="N12" s="429"/>
      <c r="O12" s="429"/>
      <c r="P12" s="429"/>
      <c r="Q12" s="429"/>
      <c r="R12" s="429"/>
      <c r="S12" s="429"/>
      <c r="T12" s="429"/>
      <c r="U12" s="429"/>
      <c r="V12" s="429"/>
      <c r="W12" s="429"/>
      <c r="X12" s="428"/>
      <c r="Y12" s="428"/>
      <c r="Z12" s="428"/>
      <c r="AA12" s="428"/>
      <c r="AB12" s="428"/>
      <c r="AC12" s="428"/>
      <c r="AD12" s="428"/>
      <c r="AE12" s="428"/>
      <c r="AF12" s="428"/>
      <c r="AG12" s="428"/>
      <c r="AH12" s="428"/>
      <c r="AI12" s="428"/>
    </row>
    <row r="13" spans="1:35">
      <c r="B13" s="60"/>
      <c r="C13" s="60"/>
      <c r="D13" s="60"/>
      <c r="E13" s="60"/>
      <c r="F13" s="60"/>
      <c r="G13" s="60"/>
      <c r="H13" s="60"/>
      <c r="I13" s="60"/>
      <c r="J13" s="60"/>
      <c r="K13" s="60"/>
      <c r="L13" s="60"/>
      <c r="M13" s="60"/>
      <c r="N13" s="60"/>
    </row>
    <row r="14" spans="1:35" ht="9.75" customHeight="1">
      <c r="B14" s="1430"/>
      <c r="C14" s="1430"/>
      <c r="D14" s="1430"/>
      <c r="E14" s="1430"/>
      <c r="F14" s="1430"/>
      <c r="G14" s="1430"/>
      <c r="H14" s="1430"/>
      <c r="I14" s="1430"/>
      <c r="J14" s="1430"/>
      <c r="K14" s="1430"/>
      <c r="L14" s="1430"/>
      <c r="M14" s="1430"/>
      <c r="N14" s="1430"/>
      <c r="O14" s="1430"/>
      <c r="P14" s="1430"/>
      <c r="Q14" s="1430"/>
      <c r="R14" s="1430"/>
    </row>
    <row r="15" spans="1:35" ht="12" customHeight="1">
      <c r="A15" s="60"/>
      <c r="B15" s="60"/>
      <c r="C15" s="169"/>
      <c r="D15" s="169"/>
      <c r="E15" s="1786"/>
      <c r="F15" s="1180"/>
      <c r="G15" s="169"/>
      <c r="H15" s="169"/>
      <c r="I15" s="169"/>
      <c r="J15" s="1781"/>
      <c r="K15" s="1781"/>
      <c r="L15" s="1781"/>
      <c r="M15" s="943" t="s">
        <v>1732</v>
      </c>
      <c r="N15" s="943"/>
      <c r="O15" s="943"/>
      <c r="P15" s="943"/>
      <c r="Q15" s="943"/>
      <c r="R15" s="943"/>
    </row>
    <row r="16" spans="1:35" ht="21" customHeight="1">
      <c r="B16" s="1148" t="s">
        <v>1957</v>
      </c>
      <c r="C16" s="1426"/>
      <c r="D16" s="1426"/>
      <c r="E16" s="1284" t="s">
        <v>2122</v>
      </c>
      <c r="F16" s="1444"/>
      <c r="G16" s="1148" t="s">
        <v>1733</v>
      </c>
      <c r="H16" s="1284" t="s">
        <v>1864</v>
      </c>
      <c r="I16" s="1444"/>
      <c r="J16" s="1148" t="s">
        <v>1734</v>
      </c>
      <c r="K16" s="1329"/>
      <c r="L16" s="1149"/>
      <c r="M16" s="1148" t="s">
        <v>1473</v>
      </c>
      <c r="N16" s="1329"/>
      <c r="O16" s="1149"/>
      <c r="P16" s="1329" t="s">
        <v>1474</v>
      </c>
      <c r="Q16" s="1329"/>
      <c r="R16" s="1149"/>
    </row>
    <row r="17" spans="2:18" ht="21" customHeight="1">
      <c r="B17" s="1462"/>
      <c r="C17" s="1463"/>
      <c r="D17" s="1463"/>
      <c r="E17" s="1540"/>
      <c r="F17" s="1472"/>
      <c r="G17" s="1044"/>
      <c r="H17" s="1540"/>
      <c r="I17" s="1472"/>
      <c r="J17" s="973" t="s">
        <v>1820</v>
      </c>
      <c r="K17" s="974"/>
      <c r="L17" s="975"/>
      <c r="M17" s="973" t="s">
        <v>1820</v>
      </c>
      <c r="N17" s="974"/>
      <c r="O17" s="975"/>
      <c r="P17" s="973" t="s">
        <v>1820</v>
      </c>
      <c r="Q17" s="906"/>
      <c r="R17" s="908"/>
    </row>
    <row r="18" spans="2:18" ht="21" customHeight="1">
      <c r="B18" s="1764" t="s">
        <v>2125</v>
      </c>
      <c r="C18" s="1765"/>
      <c r="D18" s="1766"/>
      <c r="E18" s="1793">
        <v>39733</v>
      </c>
      <c r="F18" s="1794"/>
      <c r="G18" s="493">
        <v>1</v>
      </c>
      <c r="H18" s="1760">
        <v>4</v>
      </c>
      <c r="I18" s="1760"/>
      <c r="J18" s="1185">
        <v>39000</v>
      </c>
      <c r="K18" s="1298"/>
      <c r="L18" s="1186"/>
      <c r="M18" s="1795">
        <v>21974</v>
      </c>
      <c r="N18" s="1796"/>
      <c r="O18" s="1797"/>
      <c r="P18" s="1790">
        <v>55.91</v>
      </c>
      <c r="Q18" s="1791"/>
      <c r="R18" s="1792"/>
    </row>
    <row r="19" spans="2:18" ht="21" customHeight="1">
      <c r="B19" s="1767"/>
      <c r="C19" s="1768"/>
      <c r="D19" s="1769"/>
      <c r="E19" s="1761">
        <v>41196</v>
      </c>
      <c r="F19" s="1714"/>
      <c r="G19" s="247">
        <v>1</v>
      </c>
      <c r="H19" s="1324">
        <v>1</v>
      </c>
      <c r="I19" s="1325"/>
      <c r="J19" s="974" t="s">
        <v>2124</v>
      </c>
      <c r="K19" s="974"/>
      <c r="L19" s="974"/>
      <c r="M19" s="1324" t="s">
        <v>1670</v>
      </c>
      <c r="N19" s="1789"/>
      <c r="O19" s="1325"/>
      <c r="P19" s="1324" t="s">
        <v>1670</v>
      </c>
      <c r="Q19" s="1789"/>
      <c r="R19" s="1325"/>
    </row>
    <row r="20" spans="2:18" ht="21" customHeight="1">
      <c r="B20" s="1289" t="s">
        <v>1475</v>
      </c>
      <c r="C20" s="1785"/>
      <c r="D20" s="1785"/>
      <c r="E20" s="1762">
        <v>41259</v>
      </c>
      <c r="F20" s="1763"/>
      <c r="G20" s="61">
        <v>1</v>
      </c>
      <c r="H20" s="146"/>
      <c r="I20" s="252">
        <v>4</v>
      </c>
      <c r="J20" s="1105">
        <v>40201</v>
      </c>
      <c r="K20" s="1110"/>
      <c r="L20" s="1111"/>
      <c r="M20" s="1771">
        <v>26414</v>
      </c>
      <c r="N20" s="1772"/>
      <c r="O20" s="1773"/>
      <c r="P20" s="1774">
        <v>65.69</v>
      </c>
      <c r="Q20" s="1774"/>
      <c r="R20" s="1775"/>
    </row>
    <row r="21" spans="2:18" ht="21" customHeight="1">
      <c r="B21" s="222"/>
      <c r="C21" s="169" t="s">
        <v>1476</v>
      </c>
      <c r="D21" s="169"/>
      <c r="E21" s="1762">
        <v>41987</v>
      </c>
      <c r="F21" s="1763"/>
      <c r="G21" s="61">
        <v>1</v>
      </c>
      <c r="H21" s="146"/>
      <c r="I21" s="252">
        <v>3</v>
      </c>
      <c r="J21" s="1105">
        <v>40323</v>
      </c>
      <c r="K21" s="1110"/>
      <c r="L21" s="1111"/>
      <c r="M21" s="1771">
        <v>22786</v>
      </c>
      <c r="N21" s="1772"/>
      <c r="O21" s="1773"/>
      <c r="P21" s="1774">
        <v>56.51</v>
      </c>
      <c r="Q21" s="1774"/>
      <c r="R21" s="1775"/>
    </row>
    <row r="22" spans="2:18" ht="21" customHeight="1">
      <c r="B22" s="1148" t="s">
        <v>867</v>
      </c>
      <c r="C22" s="1329"/>
      <c r="D22" s="1149"/>
      <c r="E22" s="1762">
        <v>40104</v>
      </c>
      <c r="F22" s="1763"/>
      <c r="G22" s="61">
        <v>20</v>
      </c>
      <c r="H22" s="146"/>
      <c r="I22" s="252">
        <v>23</v>
      </c>
      <c r="J22" s="1788">
        <v>39359</v>
      </c>
      <c r="K22" s="1426"/>
      <c r="L22" s="1461"/>
      <c r="M22" s="1771">
        <v>23993</v>
      </c>
      <c r="N22" s="1777"/>
      <c r="O22" s="1778"/>
      <c r="P22" s="1776">
        <v>60.96</v>
      </c>
      <c r="Q22" s="1777"/>
      <c r="R22" s="1778"/>
    </row>
    <row r="23" spans="2:18" ht="21" customHeight="1">
      <c r="B23" s="1132"/>
      <c r="C23" s="1330"/>
      <c r="D23" s="1150"/>
      <c r="E23" s="1762">
        <v>41567</v>
      </c>
      <c r="F23" s="1763"/>
      <c r="G23" s="93">
        <v>20</v>
      </c>
      <c r="H23" s="619"/>
      <c r="I23" s="599">
        <v>21</v>
      </c>
      <c r="J23" s="1788">
        <v>39854</v>
      </c>
      <c r="K23" s="1426"/>
      <c r="L23" s="1461"/>
      <c r="M23" s="1771">
        <v>19364</v>
      </c>
      <c r="N23" s="1777"/>
      <c r="O23" s="1778"/>
      <c r="P23" s="1776">
        <v>48.59</v>
      </c>
      <c r="Q23" s="1777"/>
      <c r="R23" s="1778"/>
    </row>
    <row r="24" spans="2:18" ht="21" customHeight="1">
      <c r="B24" s="1148" t="s">
        <v>1523</v>
      </c>
      <c r="C24" s="1329"/>
      <c r="D24" s="1149"/>
      <c r="E24" s="1761">
        <v>40370</v>
      </c>
      <c r="F24" s="1714"/>
      <c r="G24" s="61">
        <v>1</v>
      </c>
      <c r="H24" s="146"/>
      <c r="I24" s="252">
        <v>3</v>
      </c>
      <c r="J24" s="1100">
        <v>39336</v>
      </c>
      <c r="K24" s="1257"/>
      <c r="L24" s="1008"/>
      <c r="M24" s="1771">
        <v>25684</v>
      </c>
      <c r="N24" s="1772"/>
      <c r="O24" s="1773"/>
      <c r="P24" s="1774">
        <v>65.290000000000006</v>
      </c>
      <c r="Q24" s="1774"/>
      <c r="R24" s="1775"/>
    </row>
    <row r="25" spans="2:18" ht="21" customHeight="1">
      <c r="B25" s="1132"/>
      <c r="C25" s="1330"/>
      <c r="D25" s="1150"/>
      <c r="E25" s="1761">
        <v>41833</v>
      </c>
      <c r="F25" s="1714"/>
      <c r="G25" s="61">
        <v>1</v>
      </c>
      <c r="H25" s="146"/>
      <c r="I25" s="252">
        <v>3</v>
      </c>
      <c r="J25" s="1100">
        <v>39724</v>
      </c>
      <c r="K25" s="1257"/>
      <c r="L25" s="1008"/>
      <c r="M25" s="1771">
        <v>22246</v>
      </c>
      <c r="N25" s="1772"/>
      <c r="O25" s="1773"/>
      <c r="P25" s="1774">
        <v>56</v>
      </c>
      <c r="Q25" s="1774"/>
      <c r="R25" s="1775"/>
    </row>
    <row r="26" spans="2:18" ht="21" customHeight="1">
      <c r="B26" s="1148" t="s">
        <v>2123</v>
      </c>
      <c r="C26" s="1329"/>
      <c r="D26" s="1149"/>
      <c r="E26" s="1761">
        <v>39180</v>
      </c>
      <c r="F26" s="1787"/>
      <c r="G26" s="620">
        <v>2</v>
      </c>
      <c r="H26" s="174"/>
      <c r="I26" s="419">
        <v>2</v>
      </c>
      <c r="J26" s="420"/>
      <c r="K26" s="212" t="s">
        <v>2124</v>
      </c>
      <c r="L26" s="419"/>
      <c r="M26" s="1783" t="s">
        <v>2002</v>
      </c>
      <c r="N26" s="1783"/>
      <c r="O26" s="1783"/>
      <c r="P26" s="1783" t="s">
        <v>2002</v>
      </c>
      <c r="Q26" s="1783"/>
      <c r="R26" s="1783"/>
    </row>
    <row r="27" spans="2:18" ht="21" customHeight="1">
      <c r="B27" s="1132"/>
      <c r="C27" s="1330"/>
      <c r="D27" s="1150"/>
      <c r="E27" s="1761">
        <v>40643</v>
      </c>
      <c r="F27" s="1787"/>
      <c r="G27" s="61">
        <v>2</v>
      </c>
      <c r="H27" s="146"/>
      <c r="I27" s="252">
        <v>4</v>
      </c>
      <c r="J27" s="1100">
        <v>39496</v>
      </c>
      <c r="K27" s="1101"/>
      <c r="L27" s="1179"/>
      <c r="M27" s="1771">
        <v>21211</v>
      </c>
      <c r="N27" s="1772"/>
      <c r="O27" s="1773"/>
      <c r="P27" s="1776">
        <v>53.7</v>
      </c>
      <c r="Q27" s="1774"/>
      <c r="R27" s="1775"/>
    </row>
    <row r="28" spans="2:18" ht="21" customHeight="1">
      <c r="B28" s="225" t="s">
        <v>1521</v>
      </c>
      <c r="C28" s="60"/>
      <c r="D28" s="60"/>
      <c r="E28" s="1782">
        <v>40370</v>
      </c>
      <c r="F28" s="1261"/>
      <c r="G28" s="94">
        <v>1</v>
      </c>
      <c r="H28" s="173"/>
      <c r="I28" s="209">
        <v>4</v>
      </c>
      <c r="J28" s="1105">
        <v>39967</v>
      </c>
      <c r="K28" s="1110"/>
      <c r="L28" s="1111"/>
      <c r="M28" s="1771">
        <v>25723</v>
      </c>
      <c r="N28" s="1772"/>
      <c r="O28" s="1773"/>
      <c r="P28" s="1776">
        <v>64.36</v>
      </c>
      <c r="Q28" s="1774"/>
      <c r="R28" s="1775"/>
    </row>
    <row r="29" spans="2:18" ht="21" customHeight="1">
      <c r="B29" s="222"/>
      <c r="C29" s="169" t="s">
        <v>1522</v>
      </c>
      <c r="D29" s="249"/>
      <c r="E29" s="1782">
        <v>41476</v>
      </c>
      <c r="F29" s="1261"/>
      <c r="G29" s="94">
        <v>1</v>
      </c>
      <c r="H29" s="173"/>
      <c r="I29" s="209">
        <v>4</v>
      </c>
      <c r="J29" s="1105">
        <v>40399</v>
      </c>
      <c r="K29" s="1110"/>
      <c r="L29" s="1111"/>
      <c r="M29" s="1771">
        <v>23195</v>
      </c>
      <c r="N29" s="1772"/>
      <c r="O29" s="1773"/>
      <c r="P29" s="1776">
        <v>57.41</v>
      </c>
      <c r="Q29" s="1774"/>
      <c r="R29" s="1775"/>
    </row>
    <row r="30" spans="2:18" ht="13.5" customHeight="1">
      <c r="C30" s="39" t="s">
        <v>870</v>
      </c>
      <c r="D30" s="39" t="s">
        <v>868</v>
      </c>
      <c r="H30" s="39" t="s">
        <v>871</v>
      </c>
      <c r="I30" s="39" t="s">
        <v>869</v>
      </c>
    </row>
    <row r="31" spans="2:18" ht="13.5" customHeight="1"/>
  </sheetData>
  <mergeCells count="96">
    <mergeCell ref="M2:P2"/>
    <mergeCell ref="M6:P6"/>
    <mergeCell ref="M5:P5"/>
    <mergeCell ref="M4:P4"/>
    <mergeCell ref="E18:F18"/>
    <mergeCell ref="M18:O18"/>
    <mergeCell ref="M8:P8"/>
    <mergeCell ref="P20:R20"/>
    <mergeCell ref="P17:R17"/>
    <mergeCell ref="M21:O21"/>
    <mergeCell ref="M19:O19"/>
    <mergeCell ref="P18:R18"/>
    <mergeCell ref="P19:R19"/>
    <mergeCell ref="B16:D17"/>
    <mergeCell ref="M22:O22"/>
    <mergeCell ref="M20:O20"/>
    <mergeCell ref="E15:F15"/>
    <mergeCell ref="E27:F27"/>
    <mergeCell ref="J27:L27"/>
    <mergeCell ref="M27:O27"/>
    <mergeCell ref="B26:D27"/>
    <mergeCell ref="E26:F26"/>
    <mergeCell ref="J19:L19"/>
    <mergeCell ref="M25:O25"/>
    <mergeCell ref="M26:O26"/>
    <mergeCell ref="E20:F20"/>
    <mergeCell ref="E23:F23"/>
    <mergeCell ref="J23:L23"/>
    <mergeCell ref="J22:L22"/>
    <mergeCell ref="P26:R26"/>
    <mergeCell ref="P27:R27"/>
    <mergeCell ref="A6:D6"/>
    <mergeCell ref="P21:R21"/>
    <mergeCell ref="J21:L21"/>
    <mergeCell ref="M7:P7"/>
    <mergeCell ref="B10:E10"/>
    <mergeCell ref="B20:D20"/>
    <mergeCell ref="H16:I17"/>
    <mergeCell ref="J17:L17"/>
    <mergeCell ref="J20:L20"/>
    <mergeCell ref="E16:F17"/>
    <mergeCell ref="P22:R22"/>
    <mergeCell ref="J18:L18"/>
    <mergeCell ref="E25:F25"/>
    <mergeCell ref="J25:L25"/>
    <mergeCell ref="M28:O28"/>
    <mergeCell ref="P28:R28"/>
    <mergeCell ref="E29:F29"/>
    <mergeCell ref="J29:L29"/>
    <mergeCell ref="P29:R29"/>
    <mergeCell ref="M29:O29"/>
    <mergeCell ref="E28:F28"/>
    <mergeCell ref="J28:L28"/>
    <mergeCell ref="E22:F22"/>
    <mergeCell ref="E4:H4"/>
    <mergeCell ref="I8:L8"/>
    <mergeCell ref="E5:H5"/>
    <mergeCell ref="I4:L4"/>
    <mergeCell ref="E8:H8"/>
    <mergeCell ref="E7:H7"/>
    <mergeCell ref="E6:H6"/>
    <mergeCell ref="I6:L6"/>
    <mergeCell ref="I5:L5"/>
    <mergeCell ref="I7:L7"/>
    <mergeCell ref="A7:D7"/>
    <mergeCell ref="A8:D8"/>
    <mergeCell ref="B24:D25"/>
    <mergeCell ref="B14:D14"/>
    <mergeCell ref="E14:R14"/>
    <mergeCell ref="M17:O17"/>
    <mergeCell ref="M16:O16"/>
    <mergeCell ref="P16:R16"/>
    <mergeCell ref="M23:O23"/>
    <mergeCell ref="J15:L15"/>
    <mergeCell ref="J16:L16"/>
    <mergeCell ref="G16:G17"/>
    <mergeCell ref="E19:F19"/>
    <mergeCell ref="H18:I18"/>
    <mergeCell ref="H19:I19"/>
    <mergeCell ref="P25:R25"/>
    <mergeCell ref="E24:F24"/>
    <mergeCell ref="E21:F21"/>
    <mergeCell ref="M3:P3"/>
    <mergeCell ref="M15:R15"/>
    <mergeCell ref="B18:D19"/>
    <mergeCell ref="A9:D9"/>
    <mergeCell ref="E9:H9"/>
    <mergeCell ref="I9:L9"/>
    <mergeCell ref="M9:P9"/>
    <mergeCell ref="M24:O24"/>
    <mergeCell ref="P24:R24"/>
    <mergeCell ref="P23:R23"/>
    <mergeCell ref="A4:D4"/>
    <mergeCell ref="A5:D5"/>
    <mergeCell ref="J24:L24"/>
    <mergeCell ref="B22:D2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zoomScaleNormal="100" workbookViewId="0">
      <selection activeCell="V8" sqref="V8"/>
    </sheetView>
  </sheetViews>
  <sheetFormatPr defaultRowHeight="13.5"/>
  <cols>
    <col min="1" max="1" width="1.375" style="393" customWidth="1"/>
    <col min="2" max="3" width="3.625" style="393" customWidth="1"/>
    <col min="4" max="4" width="15.375" style="393" customWidth="1"/>
    <col min="5" max="5" width="12.375" style="393" hidden="1" customWidth="1"/>
    <col min="6" max="6" width="7.375" style="393" hidden="1" customWidth="1"/>
    <col min="7" max="7" width="12.375" style="393" hidden="1" customWidth="1"/>
    <col min="8" max="8" width="7.375" style="393" hidden="1" customWidth="1"/>
    <col min="9" max="9" width="11.75" style="393" hidden="1" customWidth="1"/>
    <col min="10" max="10" width="7.375" style="393" hidden="1" customWidth="1"/>
    <col min="11" max="11" width="12.375" style="393" hidden="1" customWidth="1"/>
    <col min="12" max="12" width="9.25" style="393" hidden="1" customWidth="1"/>
    <col min="13" max="13" width="11.875" style="393" hidden="1" customWidth="1"/>
    <col min="14" max="14" width="9.25" style="393" hidden="1" customWidth="1"/>
    <col min="15" max="15" width="13.75" style="393" customWidth="1"/>
    <col min="16" max="16" width="8.875" style="393" customWidth="1"/>
    <col min="17" max="17" width="13.75" style="393" customWidth="1"/>
    <col min="18" max="18" width="8.75" style="393" customWidth="1"/>
    <col min="19" max="19" width="13.75" style="393" customWidth="1"/>
    <col min="20" max="20" width="8.75" style="393" customWidth="1"/>
    <col min="21" max="21" width="12.375" style="393" customWidth="1"/>
    <col min="22" max="22" width="9.25" style="393" customWidth="1"/>
    <col min="23" max="23" width="12.375" style="393" customWidth="1"/>
    <col min="24" max="24" width="9.25" style="393" customWidth="1"/>
    <col min="25" max="25" width="12.375" style="393" customWidth="1"/>
    <col min="26" max="26" width="9.25" style="393" customWidth="1"/>
    <col min="27" max="16384" width="9" style="393"/>
  </cols>
  <sheetData>
    <row r="1" spans="1:33" s="427" customFormat="1" ht="26.25" customHeight="1">
      <c r="A1" s="425" t="s">
        <v>2059</v>
      </c>
      <c r="B1" s="429"/>
      <c r="C1" s="429"/>
      <c r="D1" s="429"/>
      <c r="E1" s="429"/>
      <c r="F1" s="429"/>
      <c r="G1" s="429"/>
      <c r="H1" s="429"/>
      <c r="I1" s="429"/>
      <c r="J1" s="429"/>
      <c r="K1" s="429"/>
      <c r="L1" s="429"/>
      <c r="M1" s="429"/>
      <c r="N1" s="429"/>
      <c r="O1" s="429"/>
      <c r="P1" s="429"/>
      <c r="Q1" s="429"/>
      <c r="R1" s="429"/>
      <c r="S1" s="429"/>
      <c r="T1" s="429"/>
      <c r="U1" s="429"/>
      <c r="V1" s="428"/>
      <c r="W1" s="428"/>
      <c r="X1" s="428"/>
      <c r="Y1" s="428"/>
      <c r="Z1" s="428"/>
      <c r="AA1" s="428"/>
      <c r="AB1" s="428"/>
      <c r="AC1" s="428"/>
      <c r="AD1" s="428"/>
      <c r="AE1" s="428"/>
      <c r="AF1" s="428"/>
      <c r="AG1" s="428"/>
    </row>
    <row r="2" spans="1:33" ht="15" thickBot="1">
      <c r="B2" s="1812" t="s">
        <v>900</v>
      </c>
      <c r="C2" s="1812"/>
      <c r="D2" s="1812"/>
      <c r="E2" s="1812"/>
      <c r="F2" s="1812"/>
      <c r="G2" s="1812"/>
      <c r="H2" s="1812"/>
      <c r="I2" s="1812"/>
      <c r="J2" s="1812"/>
      <c r="K2" s="1812"/>
      <c r="L2" s="1812"/>
      <c r="M2" s="1812"/>
      <c r="N2" s="1812"/>
      <c r="O2" s="1812"/>
      <c r="P2" s="1812"/>
      <c r="Q2" s="675"/>
      <c r="R2" s="1798" t="s">
        <v>853</v>
      </c>
      <c r="S2" s="1798"/>
      <c r="T2" s="1798"/>
    </row>
    <row r="3" spans="1:33">
      <c r="B3" s="744"/>
      <c r="C3" s="745"/>
      <c r="D3" s="746"/>
      <c r="E3" s="1799" t="s">
        <v>901</v>
      </c>
      <c r="F3" s="1800"/>
      <c r="G3" s="1799" t="s">
        <v>1171</v>
      </c>
      <c r="H3" s="1800"/>
      <c r="I3" s="1799" t="s">
        <v>1172</v>
      </c>
      <c r="J3" s="1800"/>
      <c r="K3" s="1799" t="s">
        <v>1173</v>
      </c>
      <c r="L3" s="1800"/>
      <c r="M3" s="1799" t="s">
        <v>1174</v>
      </c>
      <c r="N3" s="1811"/>
      <c r="O3" s="1810" t="s">
        <v>1198</v>
      </c>
      <c r="P3" s="908"/>
      <c r="Q3" s="1810" t="s">
        <v>209</v>
      </c>
      <c r="R3" s="908"/>
      <c r="S3" s="1810" t="s">
        <v>2332</v>
      </c>
      <c r="T3" s="908"/>
    </row>
    <row r="4" spans="1:33" ht="14.25" thickBot="1">
      <c r="B4" s="748"/>
      <c r="C4" s="749"/>
      <c r="D4" s="750"/>
      <c r="E4" s="751" t="s">
        <v>1175</v>
      </c>
      <c r="F4" s="751" t="s">
        <v>1176</v>
      </c>
      <c r="G4" s="751" t="s">
        <v>1175</v>
      </c>
      <c r="H4" s="751" t="s">
        <v>1176</v>
      </c>
      <c r="I4" s="751" t="s">
        <v>1175</v>
      </c>
      <c r="J4" s="751" t="s">
        <v>1176</v>
      </c>
      <c r="K4" s="751" t="s">
        <v>1175</v>
      </c>
      <c r="L4" s="751" t="s">
        <v>1176</v>
      </c>
      <c r="M4" s="751" t="s">
        <v>1175</v>
      </c>
      <c r="N4" s="752" t="s">
        <v>1176</v>
      </c>
      <c r="O4" s="753" t="s">
        <v>1212</v>
      </c>
      <c r="P4" s="753" t="s">
        <v>1176</v>
      </c>
      <c r="Q4" s="753" t="s">
        <v>1212</v>
      </c>
      <c r="R4" s="753" t="s">
        <v>1176</v>
      </c>
      <c r="S4" s="753" t="s">
        <v>1212</v>
      </c>
      <c r="T4" s="753" t="s">
        <v>1176</v>
      </c>
    </row>
    <row r="5" spans="1:33" ht="16.5" customHeight="1">
      <c r="B5" s="1804" t="s">
        <v>1177</v>
      </c>
      <c r="C5" s="1805"/>
      <c r="D5" s="1806"/>
      <c r="E5" s="754">
        <v>6712779</v>
      </c>
      <c r="F5" s="755">
        <f>ROUND(E5/E28*100,1)</f>
        <v>59.2</v>
      </c>
      <c r="G5" s="754">
        <v>7218792</v>
      </c>
      <c r="H5" s="755">
        <f>ROUND(G5/G28*100,1)</f>
        <v>62.8</v>
      </c>
      <c r="I5" s="754">
        <v>8162946</v>
      </c>
      <c r="J5" s="755">
        <f>ROUND(I5/I28*100,1)</f>
        <v>62</v>
      </c>
      <c r="K5" s="754">
        <v>7361350</v>
      </c>
      <c r="L5" s="755">
        <f>ROUND(K5/K28*100,1)</f>
        <v>55.5</v>
      </c>
      <c r="M5" s="754">
        <v>7439799</v>
      </c>
      <c r="N5" s="756">
        <f>ROUND(M5/M28*100,1)</f>
        <v>54.6</v>
      </c>
      <c r="O5" s="759">
        <v>7991646</v>
      </c>
      <c r="P5" s="760">
        <v>36.9</v>
      </c>
      <c r="Q5" s="759">
        <v>7587200</v>
      </c>
      <c r="R5" s="760">
        <v>38.5</v>
      </c>
      <c r="S5" s="759">
        <v>8009073</v>
      </c>
      <c r="T5" s="760">
        <v>38.4</v>
      </c>
      <c r="U5" s="867"/>
    </row>
    <row r="6" spans="1:33" ht="16.5" customHeight="1">
      <c r="B6" s="1804" t="s">
        <v>1178</v>
      </c>
      <c r="C6" s="1805"/>
      <c r="D6" s="1806"/>
      <c r="E6" s="761">
        <v>276255</v>
      </c>
      <c r="F6" s="762">
        <f>ROUND(E6/E28*100,1)</f>
        <v>2.4</v>
      </c>
      <c r="G6" s="761">
        <v>288366</v>
      </c>
      <c r="H6" s="762">
        <f>ROUND(G6/G28*100,1)</f>
        <v>2.5</v>
      </c>
      <c r="I6" s="761">
        <v>172806</v>
      </c>
      <c r="J6" s="762">
        <f>ROUND(I6/I28*100,1)</f>
        <v>1.3</v>
      </c>
      <c r="K6" s="763">
        <v>103324</v>
      </c>
      <c r="L6" s="764">
        <f>ROUND(K6/K28*100,1)</f>
        <v>0.8</v>
      </c>
      <c r="M6" s="761">
        <v>106289</v>
      </c>
      <c r="N6" s="764">
        <f>ROUND(M6/M28*100,1)</f>
        <v>0.8</v>
      </c>
      <c r="O6" s="759">
        <v>169064</v>
      </c>
      <c r="P6" s="760">
        <v>0.8</v>
      </c>
      <c r="Q6" s="759">
        <v>150474</v>
      </c>
      <c r="R6" s="760">
        <v>0.8</v>
      </c>
      <c r="S6" s="759">
        <v>135918</v>
      </c>
      <c r="T6" s="760">
        <v>0.7</v>
      </c>
      <c r="U6" s="867"/>
    </row>
    <row r="7" spans="1:33" ht="16.5" customHeight="1">
      <c r="B7" s="1804" t="s">
        <v>1410</v>
      </c>
      <c r="C7" s="1805"/>
      <c r="D7" s="1806"/>
      <c r="E7" s="761">
        <v>123916</v>
      </c>
      <c r="F7" s="762">
        <f>ROUND(E7/E28*100,1)</f>
        <v>1.1000000000000001</v>
      </c>
      <c r="G7" s="761">
        <v>73126</v>
      </c>
      <c r="H7" s="762">
        <f>ROUND(G7/G28*100,1)</f>
        <v>0.6</v>
      </c>
      <c r="I7" s="761">
        <v>58440</v>
      </c>
      <c r="J7" s="762">
        <f>ROUND(I7/I28*100,1)</f>
        <v>0.4</v>
      </c>
      <c r="K7" s="763">
        <v>43668</v>
      </c>
      <c r="L7" s="764">
        <f>ROUND(K7/K28*100,1)</f>
        <v>0.3</v>
      </c>
      <c r="M7" s="761">
        <v>45999</v>
      </c>
      <c r="N7" s="764">
        <f>ROUND(M7/M28*100,1)</f>
        <v>0.3</v>
      </c>
      <c r="O7" s="759">
        <v>23525</v>
      </c>
      <c r="P7" s="760">
        <v>0.1</v>
      </c>
      <c r="Q7" s="759">
        <v>20808</v>
      </c>
      <c r="R7" s="760">
        <v>0.1</v>
      </c>
      <c r="S7" s="759">
        <v>16246</v>
      </c>
      <c r="T7" s="760">
        <v>0.1</v>
      </c>
      <c r="U7" s="867"/>
    </row>
    <row r="8" spans="1:33" ht="16.5" customHeight="1">
      <c r="B8" s="1804" t="s">
        <v>1483</v>
      </c>
      <c r="C8" s="1814"/>
      <c r="D8" s="1815"/>
      <c r="E8" s="761"/>
      <c r="F8" s="762"/>
      <c r="G8" s="761"/>
      <c r="H8" s="762"/>
      <c r="I8" s="761"/>
      <c r="J8" s="762"/>
      <c r="K8" s="763"/>
      <c r="L8" s="764"/>
      <c r="M8" s="761"/>
      <c r="N8" s="764"/>
      <c r="O8" s="759">
        <v>14099</v>
      </c>
      <c r="P8" s="760">
        <v>0.1</v>
      </c>
      <c r="Q8" s="759">
        <v>14599</v>
      </c>
      <c r="R8" s="760">
        <v>0.1</v>
      </c>
      <c r="S8" s="759">
        <v>26929</v>
      </c>
      <c r="T8" s="760">
        <v>0.1</v>
      </c>
      <c r="U8" s="867"/>
    </row>
    <row r="9" spans="1:33" ht="16.5" customHeight="1">
      <c r="B9" s="1816" t="s">
        <v>1484</v>
      </c>
      <c r="C9" s="1817"/>
      <c r="D9" s="1818"/>
      <c r="E9" s="761"/>
      <c r="F9" s="762"/>
      <c r="G9" s="761"/>
      <c r="H9" s="762"/>
      <c r="I9" s="761"/>
      <c r="J9" s="762"/>
      <c r="K9" s="763"/>
      <c r="L9" s="764"/>
      <c r="M9" s="761"/>
      <c r="N9" s="764"/>
      <c r="O9" s="757">
        <v>3277</v>
      </c>
      <c r="P9" s="760">
        <v>0</v>
      </c>
      <c r="Q9" s="757">
        <v>3793</v>
      </c>
      <c r="R9" s="760">
        <v>0</v>
      </c>
      <c r="S9" s="757">
        <v>48169</v>
      </c>
      <c r="T9" s="760">
        <v>0.2</v>
      </c>
      <c r="U9" s="867"/>
    </row>
    <row r="10" spans="1:33" ht="16.5" customHeight="1">
      <c r="B10" s="1804" t="s">
        <v>1411</v>
      </c>
      <c r="C10" s="1805"/>
      <c r="D10" s="1806"/>
      <c r="E10" s="761"/>
      <c r="F10" s="762"/>
      <c r="G10" s="765" t="s">
        <v>1527</v>
      </c>
      <c r="H10" s="766" t="s">
        <v>1527</v>
      </c>
      <c r="I10" s="761">
        <v>78081</v>
      </c>
      <c r="J10" s="762">
        <f>ROUND(I10/I28*100,1)</f>
        <v>0.6</v>
      </c>
      <c r="K10" s="763">
        <v>341849</v>
      </c>
      <c r="L10" s="764">
        <f>ROUND(K10/K28*100,1)</f>
        <v>2.6</v>
      </c>
      <c r="M10" s="761">
        <v>319521</v>
      </c>
      <c r="N10" s="764">
        <f>ROUND(M10/M28*100,1)</f>
        <v>2.2999999999999998</v>
      </c>
      <c r="O10" s="759">
        <v>432930</v>
      </c>
      <c r="P10" s="760">
        <v>2</v>
      </c>
      <c r="Q10" s="759">
        <v>432985</v>
      </c>
      <c r="R10" s="760">
        <v>2.2000000000000002</v>
      </c>
      <c r="S10" s="759">
        <v>429295</v>
      </c>
      <c r="T10" s="760">
        <v>2.1</v>
      </c>
      <c r="U10" s="867"/>
    </row>
    <row r="11" spans="1:33" ht="16.5" customHeight="1">
      <c r="B11" s="1804" t="s">
        <v>1436</v>
      </c>
      <c r="C11" s="1805"/>
      <c r="D11" s="1806"/>
      <c r="E11" s="761">
        <v>116255</v>
      </c>
      <c r="F11" s="762">
        <f>ROUND(E11/E28*100,1)</f>
        <v>1</v>
      </c>
      <c r="G11" s="761">
        <v>126866</v>
      </c>
      <c r="H11" s="762">
        <f>ROUND(G11/G28*100,1)</f>
        <v>1.1000000000000001</v>
      </c>
      <c r="I11" s="761">
        <v>112703</v>
      </c>
      <c r="J11" s="762">
        <f>ROUND(I11/I28*100,1)</f>
        <v>0.9</v>
      </c>
      <c r="K11" s="763">
        <v>88624</v>
      </c>
      <c r="L11" s="764">
        <f>ROUND(K11/K28*100,1)</f>
        <v>0.7</v>
      </c>
      <c r="M11" s="761">
        <v>87121</v>
      </c>
      <c r="N11" s="764">
        <f>ROUND(M11/M28*100,1)</f>
        <v>0.6</v>
      </c>
      <c r="O11" s="759">
        <v>48235</v>
      </c>
      <c r="P11" s="760">
        <v>0.2</v>
      </c>
      <c r="Q11" s="759">
        <v>57971</v>
      </c>
      <c r="R11" s="760">
        <v>0.3</v>
      </c>
      <c r="S11" s="759">
        <v>51250</v>
      </c>
      <c r="T11" s="760">
        <v>0.2</v>
      </c>
      <c r="U11" s="867"/>
    </row>
    <row r="12" spans="1:33" ht="16.5" customHeight="1">
      <c r="B12" s="1804" t="s">
        <v>1437</v>
      </c>
      <c r="C12" s="1805"/>
      <c r="D12" s="1806"/>
      <c r="E12" s="761"/>
      <c r="F12" s="762"/>
      <c r="G12" s="761"/>
      <c r="H12" s="762"/>
      <c r="I12" s="747" t="s">
        <v>1528</v>
      </c>
      <c r="J12" s="767" t="s">
        <v>1528</v>
      </c>
      <c r="K12" s="768" t="s">
        <v>1528</v>
      </c>
      <c r="L12" s="769" t="s">
        <v>1528</v>
      </c>
      <c r="M12" s="761">
        <v>163378</v>
      </c>
      <c r="N12" s="764">
        <f>ROUND(M12/M28*100,1)</f>
        <v>1.2</v>
      </c>
      <c r="O12" s="759">
        <v>91125</v>
      </c>
      <c r="P12" s="760">
        <v>0.4</v>
      </c>
      <c r="Q12" s="759">
        <v>35487</v>
      </c>
      <c r="R12" s="760">
        <v>0.2</v>
      </c>
      <c r="S12" s="759">
        <v>34897</v>
      </c>
      <c r="T12" s="760">
        <v>0.2</v>
      </c>
      <c r="U12" s="867"/>
      <c r="V12" s="506"/>
    </row>
    <row r="13" spans="1:33" ht="16.5" customHeight="1">
      <c r="B13" s="1804" t="s">
        <v>1438</v>
      </c>
      <c r="C13" s="1805"/>
      <c r="D13" s="1806"/>
      <c r="E13" s="761">
        <v>152884</v>
      </c>
      <c r="F13" s="762">
        <v>1.4</v>
      </c>
      <c r="G13" s="761">
        <v>159074</v>
      </c>
      <c r="H13" s="762">
        <f>ROUND(G13/G28*100,1)</f>
        <v>1.4</v>
      </c>
      <c r="I13" s="761">
        <v>163631</v>
      </c>
      <c r="J13" s="762">
        <f>ROUND(I13/I28*100,1)</f>
        <v>1.2</v>
      </c>
      <c r="K13" s="763">
        <v>178337</v>
      </c>
      <c r="L13" s="764">
        <f>ROUND(K13/K28*100,1)</f>
        <v>1.3</v>
      </c>
      <c r="M13" s="761">
        <v>244849</v>
      </c>
      <c r="N13" s="764">
        <f>ROUND(M13/M28*100,1)</f>
        <v>1.8</v>
      </c>
      <c r="O13" s="759">
        <v>2874494</v>
      </c>
      <c r="P13" s="760">
        <v>13.3</v>
      </c>
      <c r="Q13" s="759">
        <v>2829787</v>
      </c>
      <c r="R13" s="760">
        <v>14.4</v>
      </c>
      <c r="S13" s="759">
        <v>2898577</v>
      </c>
      <c r="T13" s="760">
        <v>13.9</v>
      </c>
      <c r="U13" s="867"/>
    </row>
    <row r="14" spans="1:33" ht="16.5" customHeight="1">
      <c r="B14" s="1804" t="s">
        <v>1439</v>
      </c>
      <c r="C14" s="1805"/>
      <c r="D14" s="1806"/>
      <c r="E14" s="761">
        <v>7292</v>
      </c>
      <c r="F14" s="762">
        <f>ROUND(E14/E28*100,1)</f>
        <v>0.1</v>
      </c>
      <c r="G14" s="761">
        <v>7393</v>
      </c>
      <c r="H14" s="762">
        <f>ROUND(G14/G28*100,1)</f>
        <v>0.1</v>
      </c>
      <c r="I14" s="761">
        <v>7462</v>
      </c>
      <c r="J14" s="762">
        <f>ROUND(I14/I28*100,1)</f>
        <v>0.1</v>
      </c>
      <c r="K14" s="763">
        <v>7098</v>
      </c>
      <c r="L14" s="764">
        <f>ROUND(K14/K28*100,1)</f>
        <v>0.1</v>
      </c>
      <c r="M14" s="761">
        <v>6963</v>
      </c>
      <c r="N14" s="764">
        <f>ROUND(M14/M28*100,1)</f>
        <v>0.1</v>
      </c>
      <c r="O14" s="759">
        <v>9036</v>
      </c>
      <c r="P14" s="760">
        <v>0</v>
      </c>
      <c r="Q14" s="759">
        <v>9059</v>
      </c>
      <c r="R14" s="760">
        <v>0</v>
      </c>
      <c r="S14" s="759">
        <v>8508</v>
      </c>
      <c r="T14" s="760">
        <v>0</v>
      </c>
      <c r="U14" s="867"/>
    </row>
    <row r="15" spans="1:33" ht="16.5" customHeight="1" thickBot="1">
      <c r="B15" s="1807" t="s">
        <v>1440</v>
      </c>
      <c r="C15" s="1808"/>
      <c r="D15" s="1809"/>
      <c r="E15" s="770">
        <f>SUM(E5:E14)</f>
        <v>7389381</v>
      </c>
      <c r="F15" s="771">
        <f>ROUND(E15/E28*100,1)</f>
        <v>65.2</v>
      </c>
      <c r="G15" s="770">
        <f>SUM(G5:G14)</f>
        <v>7873617</v>
      </c>
      <c r="H15" s="771">
        <f>ROUND(G15/G28*100,1)</f>
        <v>68.5</v>
      </c>
      <c r="I15" s="770">
        <f>SUM(I5:I14)</f>
        <v>8756069</v>
      </c>
      <c r="J15" s="771">
        <f>ROUND(I15/I28*100,1)</f>
        <v>66.5</v>
      </c>
      <c r="K15" s="772">
        <f>SUM(K5:K14)</f>
        <v>8124250</v>
      </c>
      <c r="L15" s="773">
        <f>ROUND(K15/K28*100,1)</f>
        <v>61.3</v>
      </c>
      <c r="M15" s="770">
        <f>SUM(M5:M14)</f>
        <v>8413919</v>
      </c>
      <c r="N15" s="773">
        <f>ROUND(M15/M28*100,1)</f>
        <v>61.7</v>
      </c>
      <c r="O15" s="774">
        <f>SUM(O5:O14)</f>
        <v>11657431</v>
      </c>
      <c r="P15" s="776">
        <f>O15/O$28*100</f>
        <v>53.765894874565944</v>
      </c>
      <c r="Q15" s="774">
        <v>11142163</v>
      </c>
      <c r="R15" s="776">
        <v>56.5</v>
      </c>
      <c r="S15" s="774">
        <f>SUM(S5:S14)</f>
        <v>11658862</v>
      </c>
      <c r="T15" s="776">
        <v>55.8</v>
      </c>
    </row>
    <row r="16" spans="1:33" ht="16.5" customHeight="1">
      <c r="B16" s="1819" t="s">
        <v>709</v>
      </c>
      <c r="C16" s="1820"/>
      <c r="D16" s="1821"/>
      <c r="E16" s="748">
        <v>208470</v>
      </c>
      <c r="F16" s="777">
        <f>ROUND(E16/E28*100,1)</f>
        <v>1.8</v>
      </c>
      <c r="G16" s="748">
        <v>171633</v>
      </c>
      <c r="H16" s="777">
        <f>ROUND(G16/G28*100,1)</f>
        <v>1.5</v>
      </c>
      <c r="I16" s="748">
        <v>184523</v>
      </c>
      <c r="J16" s="777">
        <f>ROUND(I16/I28*100,1)</f>
        <v>1.4</v>
      </c>
      <c r="K16" s="749">
        <v>227725</v>
      </c>
      <c r="L16" s="778">
        <f>ROUND(K16/K28*100,1)</f>
        <v>1.7</v>
      </c>
      <c r="M16" s="748">
        <v>227109</v>
      </c>
      <c r="N16" s="778">
        <f>ROUND(M16/M28*100,1)</f>
        <v>1.7</v>
      </c>
      <c r="O16" s="779">
        <v>431309</v>
      </c>
      <c r="P16" s="780">
        <v>2</v>
      </c>
      <c r="Q16" s="779">
        <v>426233</v>
      </c>
      <c r="R16" s="780">
        <v>2.2000000000000002</v>
      </c>
      <c r="S16" s="779">
        <v>427382</v>
      </c>
      <c r="T16" s="780">
        <v>2</v>
      </c>
    </row>
    <row r="17" spans="2:20" ht="16.5" customHeight="1">
      <c r="B17" s="1804" t="s">
        <v>1236</v>
      </c>
      <c r="C17" s="1805"/>
      <c r="D17" s="1806"/>
      <c r="E17" s="761">
        <v>287581</v>
      </c>
      <c r="F17" s="762">
        <f>ROUND(E17/E28*100,1)</f>
        <v>2.5</v>
      </c>
      <c r="G17" s="761">
        <v>281246</v>
      </c>
      <c r="H17" s="762">
        <f>ROUND(G17/G28*100,1)</f>
        <v>2.4</v>
      </c>
      <c r="I17" s="761">
        <v>294388</v>
      </c>
      <c r="J17" s="762">
        <f>ROUND(I17/I28*100,1)</f>
        <v>2.2000000000000002</v>
      </c>
      <c r="K17" s="763">
        <v>307178</v>
      </c>
      <c r="L17" s="764">
        <f>ROUND(K17/K28*100,1)</f>
        <v>2.2999999999999998</v>
      </c>
      <c r="M17" s="761">
        <v>323558</v>
      </c>
      <c r="N17" s="764">
        <f>ROUND(M17/M28*100,1)</f>
        <v>2.4</v>
      </c>
      <c r="O17" s="757">
        <v>591402</v>
      </c>
      <c r="P17" s="758">
        <v>2.7</v>
      </c>
      <c r="Q17" s="757">
        <v>613234</v>
      </c>
      <c r="R17" s="758">
        <v>3.1</v>
      </c>
      <c r="S17" s="779">
        <v>699465</v>
      </c>
      <c r="T17" s="758">
        <v>3.3</v>
      </c>
    </row>
    <row r="18" spans="2:20" ht="16.5" customHeight="1">
      <c r="B18" s="1804" t="s">
        <v>1237</v>
      </c>
      <c r="C18" s="1805"/>
      <c r="D18" s="1806"/>
      <c r="E18" s="761">
        <v>533780</v>
      </c>
      <c r="F18" s="762">
        <f>ROUND(E18/E28*100,1)</f>
        <v>4.7</v>
      </c>
      <c r="G18" s="761">
        <v>498950</v>
      </c>
      <c r="H18" s="762">
        <v>4.4000000000000004</v>
      </c>
      <c r="I18" s="761">
        <v>808233</v>
      </c>
      <c r="J18" s="762">
        <f>ROUND(I18/I28*100,1)</f>
        <v>6.1</v>
      </c>
      <c r="K18" s="763">
        <v>789557</v>
      </c>
      <c r="L18" s="764">
        <f>ROUND(K18/K28*100,1)</f>
        <v>6</v>
      </c>
      <c r="M18" s="761">
        <v>1237076</v>
      </c>
      <c r="N18" s="764">
        <f>ROUND(M18/M28*100,1)</f>
        <v>9.1</v>
      </c>
      <c r="O18" s="757">
        <v>2183954</v>
      </c>
      <c r="P18" s="758">
        <v>10.1</v>
      </c>
      <c r="Q18" s="757">
        <v>2039564</v>
      </c>
      <c r="R18" s="758">
        <v>10.4</v>
      </c>
      <c r="S18" s="757">
        <v>2268626</v>
      </c>
      <c r="T18" s="758">
        <v>10.9</v>
      </c>
    </row>
    <row r="19" spans="2:20" ht="16.5" customHeight="1">
      <c r="B19" s="1804" t="s">
        <v>1238</v>
      </c>
      <c r="C19" s="1805"/>
      <c r="D19" s="1806"/>
      <c r="E19" s="761">
        <v>463507</v>
      </c>
      <c r="F19" s="762">
        <f>ROUND(E19/E28*100,1)</f>
        <v>4.0999999999999996</v>
      </c>
      <c r="G19" s="761">
        <v>563952</v>
      </c>
      <c r="H19" s="762">
        <f>ROUND(G19/G28*100,1)</f>
        <v>4.9000000000000004</v>
      </c>
      <c r="I19" s="761">
        <v>648176</v>
      </c>
      <c r="J19" s="762">
        <f>ROUND(I19/I28*100,1)</f>
        <v>4.9000000000000004</v>
      </c>
      <c r="K19" s="763">
        <v>663565</v>
      </c>
      <c r="L19" s="764">
        <f>ROUND(K19/K28*100,1)</f>
        <v>5</v>
      </c>
      <c r="M19" s="761">
        <v>622725</v>
      </c>
      <c r="N19" s="764">
        <f>ROUND(M19/M28*100,1)</f>
        <v>4.5999999999999996</v>
      </c>
      <c r="O19" s="757">
        <v>1253994</v>
      </c>
      <c r="P19" s="758">
        <v>5.8</v>
      </c>
      <c r="Q19" s="757">
        <v>1044556</v>
      </c>
      <c r="R19" s="758">
        <v>5.3</v>
      </c>
      <c r="S19" s="757">
        <v>1111915</v>
      </c>
      <c r="T19" s="758">
        <v>5.3</v>
      </c>
    </row>
    <row r="20" spans="2:20" ht="16.5" customHeight="1">
      <c r="B20" s="1804" t="s">
        <v>1488</v>
      </c>
      <c r="C20" s="1805"/>
      <c r="D20" s="1806"/>
      <c r="E20" s="761">
        <v>248161</v>
      </c>
      <c r="F20" s="762">
        <f>ROUND(E20/E28*100,1)</f>
        <v>2.2000000000000002</v>
      </c>
      <c r="G20" s="761">
        <v>131732</v>
      </c>
      <c r="H20" s="762">
        <v>1.2</v>
      </c>
      <c r="I20" s="761">
        <v>136960</v>
      </c>
      <c r="J20" s="762">
        <f>ROUND(I20/I28*100,1)</f>
        <v>1</v>
      </c>
      <c r="K20" s="763">
        <v>110778</v>
      </c>
      <c r="L20" s="764">
        <f>ROUND(K20/K28*100,1)</f>
        <v>0.8</v>
      </c>
      <c r="M20" s="761">
        <v>141044</v>
      </c>
      <c r="N20" s="764">
        <f>ROUND(M20/M28*100,1)</f>
        <v>1</v>
      </c>
      <c r="O20" s="757">
        <v>95796</v>
      </c>
      <c r="P20" s="758">
        <v>0.4</v>
      </c>
      <c r="Q20" s="757">
        <v>62271</v>
      </c>
      <c r="R20" s="758">
        <v>0.3</v>
      </c>
      <c r="S20" s="757">
        <v>165924</v>
      </c>
      <c r="T20" s="758">
        <v>0.8</v>
      </c>
    </row>
    <row r="21" spans="2:20" ht="16.5" customHeight="1">
      <c r="B21" s="1804" t="s">
        <v>1489</v>
      </c>
      <c r="C21" s="1805"/>
      <c r="D21" s="1806"/>
      <c r="E21" s="761">
        <v>29549</v>
      </c>
      <c r="F21" s="762">
        <f>ROUND(E21/E28*100,1)</f>
        <v>0.3</v>
      </c>
      <c r="G21" s="761">
        <v>29290</v>
      </c>
      <c r="H21" s="762">
        <f>ROUND(G21/G28*100,1)</f>
        <v>0.3</v>
      </c>
      <c r="I21" s="761">
        <v>59900</v>
      </c>
      <c r="J21" s="762">
        <f>ROUND(I21/I28*100,1)</f>
        <v>0.5</v>
      </c>
      <c r="K21" s="763">
        <v>28521</v>
      </c>
      <c r="L21" s="764">
        <f>ROUND(K21/K28*100,1)</f>
        <v>0.2</v>
      </c>
      <c r="M21" s="761">
        <v>6634</v>
      </c>
      <c r="N21" s="764">
        <f>ROUND(M21/M28*100,1)</f>
        <v>0</v>
      </c>
      <c r="O21" s="757">
        <v>907</v>
      </c>
      <c r="P21" s="758">
        <v>0</v>
      </c>
      <c r="Q21" s="757">
        <v>1900</v>
      </c>
      <c r="R21" s="758">
        <v>0</v>
      </c>
      <c r="S21" s="757">
        <v>4104</v>
      </c>
      <c r="T21" s="758">
        <v>0</v>
      </c>
    </row>
    <row r="22" spans="2:20" ht="16.5" customHeight="1">
      <c r="B22" s="1804" t="s">
        <v>1490</v>
      </c>
      <c r="C22" s="1805"/>
      <c r="D22" s="1806"/>
      <c r="E22" s="761">
        <v>474467</v>
      </c>
      <c r="F22" s="762">
        <f>ROUND(E22/E28*100,1)</f>
        <v>4.2</v>
      </c>
      <c r="G22" s="761">
        <v>487928</v>
      </c>
      <c r="H22" s="762">
        <f>ROUND(G22/G28*100,1)</f>
        <v>4.2</v>
      </c>
      <c r="I22" s="761">
        <v>74000</v>
      </c>
      <c r="J22" s="762">
        <f>ROUND(I22/I28*100,1)</f>
        <v>0.6</v>
      </c>
      <c r="K22" s="763">
        <v>886710</v>
      </c>
      <c r="L22" s="764">
        <f>ROUND(K22/K28*100,1)</f>
        <v>6.7</v>
      </c>
      <c r="M22" s="761">
        <v>285000</v>
      </c>
      <c r="N22" s="764">
        <f>ROUND(M22/M28*100,1)</f>
        <v>2.1</v>
      </c>
      <c r="O22" s="757">
        <v>499959</v>
      </c>
      <c r="P22" s="758">
        <v>2.2999999999999998</v>
      </c>
      <c r="Q22" s="757">
        <v>533195</v>
      </c>
      <c r="R22" s="758">
        <v>2.7</v>
      </c>
      <c r="S22" s="757">
        <v>160814</v>
      </c>
      <c r="T22" s="758">
        <v>0.8</v>
      </c>
    </row>
    <row r="23" spans="2:20" ht="16.5" customHeight="1">
      <c r="B23" s="1804" t="s">
        <v>1491</v>
      </c>
      <c r="C23" s="1805"/>
      <c r="D23" s="1806"/>
      <c r="E23" s="761">
        <v>249870</v>
      </c>
      <c r="F23" s="762">
        <f>ROUND(E23/E28*100,1)</f>
        <v>2.2000000000000002</v>
      </c>
      <c r="G23" s="761">
        <v>207492</v>
      </c>
      <c r="H23" s="762">
        <f>ROUND(G23/G28*100,1)</f>
        <v>1.8</v>
      </c>
      <c r="I23" s="761">
        <v>288297</v>
      </c>
      <c r="J23" s="762">
        <f>ROUND(I23/I28*100,1)</f>
        <v>2.2000000000000002</v>
      </c>
      <c r="K23" s="763">
        <v>392349</v>
      </c>
      <c r="L23" s="764">
        <f>ROUND(K23/K28*100,1)</f>
        <v>3</v>
      </c>
      <c r="M23" s="761">
        <v>568521</v>
      </c>
      <c r="N23" s="764">
        <f>ROUND(M23/M28*100,1)</f>
        <v>4.2</v>
      </c>
      <c r="O23" s="757">
        <v>529000</v>
      </c>
      <c r="P23" s="758">
        <v>2.4</v>
      </c>
      <c r="Q23" s="757">
        <v>640821</v>
      </c>
      <c r="R23" s="758">
        <v>3.3</v>
      </c>
      <c r="S23" s="757">
        <v>494822</v>
      </c>
      <c r="T23" s="758">
        <v>2.4</v>
      </c>
    </row>
    <row r="24" spans="2:20" ht="16.5" customHeight="1">
      <c r="B24" s="1804" t="s">
        <v>1492</v>
      </c>
      <c r="C24" s="1805"/>
      <c r="D24" s="1806"/>
      <c r="E24" s="761">
        <v>351109</v>
      </c>
      <c r="F24" s="762">
        <f>ROUND(E24/E28*100,1)</f>
        <v>3.1</v>
      </c>
      <c r="G24" s="761">
        <v>338069</v>
      </c>
      <c r="H24" s="762">
        <f>ROUND(G24/G28*100,1)</f>
        <v>2.9</v>
      </c>
      <c r="I24" s="761">
        <v>394589</v>
      </c>
      <c r="J24" s="762">
        <f>ROUND(I24/I28*100,1)</f>
        <v>3</v>
      </c>
      <c r="K24" s="763">
        <v>377196</v>
      </c>
      <c r="L24" s="764">
        <f>ROUND(K24/K28*100,1)</f>
        <v>2.8</v>
      </c>
      <c r="M24" s="761">
        <v>396602</v>
      </c>
      <c r="N24" s="764">
        <f>ROUND(M24/M28*100,1)</f>
        <v>2.9</v>
      </c>
      <c r="O24" s="757">
        <v>307749</v>
      </c>
      <c r="P24" s="758">
        <v>1.4</v>
      </c>
      <c r="Q24" s="757">
        <v>466793</v>
      </c>
      <c r="R24" s="758">
        <v>2.4</v>
      </c>
      <c r="S24" s="757">
        <v>1093732</v>
      </c>
      <c r="T24" s="758">
        <v>5.2</v>
      </c>
    </row>
    <row r="25" spans="2:20" ht="16.5" customHeight="1">
      <c r="B25" s="1824" t="s">
        <v>1493</v>
      </c>
      <c r="C25" s="1805"/>
      <c r="D25" s="1806"/>
      <c r="E25" s="761">
        <v>1097960</v>
      </c>
      <c r="F25" s="762">
        <f>ROUND(E25/E28*100,1)</f>
        <v>9.6999999999999993</v>
      </c>
      <c r="G25" s="761">
        <v>910500</v>
      </c>
      <c r="H25" s="762">
        <f>ROUND(G25/G28*100,1)</f>
        <v>7.9</v>
      </c>
      <c r="I25" s="761">
        <v>1525700</v>
      </c>
      <c r="J25" s="762">
        <f>ROUND(I25/I28*100,1)</f>
        <v>11.6</v>
      </c>
      <c r="K25" s="763">
        <v>1350600</v>
      </c>
      <c r="L25" s="764">
        <f>ROUND(K25/K28*100,1)</f>
        <v>10.199999999999999</v>
      </c>
      <c r="M25" s="761">
        <v>1415600</v>
      </c>
      <c r="N25" s="764">
        <f>ROUND(M25/M28*100,1)</f>
        <v>10.4</v>
      </c>
      <c r="O25" s="757">
        <v>4130331</v>
      </c>
      <c r="P25" s="758">
        <v>19</v>
      </c>
      <c r="Q25" s="757">
        <v>2733583</v>
      </c>
      <c r="R25" s="758">
        <v>13.9</v>
      </c>
      <c r="S25" s="757">
        <v>2797114</v>
      </c>
      <c r="T25" s="758">
        <v>13.4</v>
      </c>
    </row>
    <row r="26" spans="2:20" ht="16.5" customHeight="1">
      <c r="B26" s="781"/>
      <c r="C26" s="1822" t="s">
        <v>2219</v>
      </c>
      <c r="D26" s="1823"/>
      <c r="E26" s="761">
        <v>360800</v>
      </c>
      <c r="F26" s="762">
        <f>ROUND(E26/E28*100,1)</f>
        <v>3.2</v>
      </c>
      <c r="G26" s="761">
        <v>438200</v>
      </c>
      <c r="H26" s="762">
        <f>ROUND(G26/G28*100,1)</f>
        <v>3.8</v>
      </c>
      <c r="I26" s="761">
        <v>220500</v>
      </c>
      <c r="J26" s="762"/>
      <c r="K26" s="763">
        <v>240300</v>
      </c>
      <c r="L26" s="764">
        <f>ROUND(K26/K28*100,1)</f>
        <v>1.8</v>
      </c>
      <c r="M26" s="761">
        <v>68400</v>
      </c>
      <c r="N26" s="764">
        <f>ROUND(M26/M28*100,1)</f>
        <v>0.5</v>
      </c>
      <c r="O26" s="782" t="s">
        <v>15</v>
      </c>
      <c r="P26" s="758">
        <v>0</v>
      </c>
      <c r="Q26" s="782">
        <v>347000</v>
      </c>
      <c r="R26" s="758">
        <v>1.8</v>
      </c>
      <c r="S26" s="782" t="s">
        <v>2371</v>
      </c>
      <c r="T26" s="758">
        <v>0</v>
      </c>
    </row>
    <row r="27" spans="2:20" ht="16.5" customHeight="1">
      <c r="B27" s="783"/>
      <c r="C27" s="1804" t="s">
        <v>1494</v>
      </c>
      <c r="D27" s="1815"/>
      <c r="E27" s="761"/>
      <c r="F27" s="762"/>
      <c r="G27" s="761"/>
      <c r="H27" s="762"/>
      <c r="I27" s="761"/>
      <c r="J27" s="762"/>
      <c r="K27" s="763"/>
      <c r="L27" s="764"/>
      <c r="M27" s="761"/>
      <c r="N27" s="764"/>
      <c r="O27" s="757">
        <v>1067431</v>
      </c>
      <c r="P27" s="758">
        <v>4.9000000000000004</v>
      </c>
      <c r="Q27" s="757">
        <v>999683</v>
      </c>
      <c r="R27" s="758">
        <v>5.0999999999999996</v>
      </c>
      <c r="S27" s="757">
        <v>1208814</v>
      </c>
      <c r="T27" s="758">
        <v>5.8</v>
      </c>
    </row>
    <row r="28" spans="2:20" ht="16.5" customHeight="1">
      <c r="B28" s="1801" t="s">
        <v>1495</v>
      </c>
      <c r="C28" s="1802"/>
      <c r="D28" s="1803"/>
      <c r="E28" s="784">
        <f>SUM(E15:E25)</f>
        <v>11333835</v>
      </c>
      <c r="F28" s="785">
        <f>ROUND(E28/E28*100,1)</f>
        <v>100</v>
      </c>
      <c r="G28" s="784">
        <f>SUM(G15:G25)</f>
        <v>11494409</v>
      </c>
      <c r="H28" s="785">
        <f>ROUND(G28/G28*100,1)</f>
        <v>100</v>
      </c>
      <c r="I28" s="784">
        <f>SUM(I15:I25)</f>
        <v>13170835</v>
      </c>
      <c r="J28" s="785">
        <f>ROUND(I28/I28*100,1)</f>
        <v>100</v>
      </c>
      <c r="K28" s="786">
        <f>SUM(K15:K25)</f>
        <v>13258429</v>
      </c>
      <c r="L28" s="787">
        <f>ROUND(K28/K28*100,1)</f>
        <v>100</v>
      </c>
      <c r="M28" s="784">
        <f>SUM(M15:M25)</f>
        <v>13637788</v>
      </c>
      <c r="N28" s="787">
        <f>ROUND(M28/M28*100,1)</f>
        <v>100</v>
      </c>
      <c r="O28" s="788">
        <f>SUM(O15:O25)</f>
        <v>21681832</v>
      </c>
      <c r="P28" s="789">
        <f>O28/O$28*100</f>
        <v>100</v>
      </c>
      <c r="Q28" s="788">
        <v>19704313</v>
      </c>
      <c r="R28" s="789">
        <v>100</v>
      </c>
      <c r="S28" s="788">
        <f>SUM(S5:S14,S16:S25)</f>
        <v>20882760</v>
      </c>
      <c r="T28" s="789">
        <v>100</v>
      </c>
    </row>
    <row r="29" spans="2:20" ht="16.5" customHeight="1">
      <c r="B29" s="1804" t="s">
        <v>1496</v>
      </c>
      <c r="C29" s="1805"/>
      <c r="D29" s="1806"/>
      <c r="E29" s="761">
        <v>2811958</v>
      </c>
      <c r="F29" s="762">
        <f>ROUND(E29/E53*100,1)</f>
        <v>25.3</v>
      </c>
      <c r="G29" s="761">
        <v>2924101</v>
      </c>
      <c r="H29" s="762">
        <f>ROUND(G29/G53*100,1)</f>
        <v>26.1</v>
      </c>
      <c r="I29" s="761">
        <v>3003187</v>
      </c>
      <c r="J29" s="762">
        <f>ROUND(I29/I53*100,1)</f>
        <v>23.5</v>
      </c>
      <c r="K29" s="763">
        <v>3024235</v>
      </c>
      <c r="L29" s="764">
        <f>ROUND(K29/K53*100,1)</f>
        <v>23.8</v>
      </c>
      <c r="M29" s="761">
        <v>3069145</v>
      </c>
      <c r="N29" s="764">
        <f>ROUND(M29/M53*100,1)</f>
        <v>23.2</v>
      </c>
      <c r="O29" s="757">
        <v>3785568</v>
      </c>
      <c r="P29" s="758">
        <v>18</v>
      </c>
      <c r="Q29" s="757">
        <v>3780857</v>
      </c>
      <c r="R29" s="758">
        <v>19.7</v>
      </c>
      <c r="S29" s="757">
        <v>3715278</v>
      </c>
      <c r="T29" s="758">
        <v>18.2</v>
      </c>
    </row>
    <row r="30" spans="2:20" ht="16.5" customHeight="1">
      <c r="B30" s="1804" t="s">
        <v>1497</v>
      </c>
      <c r="C30" s="1805"/>
      <c r="D30" s="1806"/>
      <c r="E30" s="761">
        <v>434749</v>
      </c>
      <c r="F30" s="762">
        <f>ROUND(E30/E53*100,1)</f>
        <v>3.9</v>
      </c>
      <c r="G30" s="761">
        <v>473728</v>
      </c>
      <c r="H30" s="762">
        <f>ROUND(G30/G53*100,1)</f>
        <v>4.2</v>
      </c>
      <c r="I30" s="761">
        <v>503485</v>
      </c>
      <c r="J30" s="762">
        <f>ROUND(I30/I53*100,1)</f>
        <v>3.9</v>
      </c>
      <c r="K30" s="763">
        <v>530213</v>
      </c>
      <c r="L30" s="764">
        <f>ROUND(K30/K53*100,1)</f>
        <v>4.2</v>
      </c>
      <c r="M30" s="761">
        <v>564890</v>
      </c>
      <c r="N30" s="764">
        <f>ROUND(M30/M53*100,1)</f>
        <v>4.3</v>
      </c>
      <c r="O30" s="757">
        <v>3093078</v>
      </c>
      <c r="P30" s="758">
        <v>14.7</v>
      </c>
      <c r="Q30" s="757">
        <v>3200818</v>
      </c>
      <c r="R30" s="758">
        <v>16.7</v>
      </c>
      <c r="S30" s="757">
        <v>3174317</v>
      </c>
      <c r="T30" s="758">
        <v>15.5</v>
      </c>
    </row>
    <row r="31" spans="2:20" ht="16.5" customHeight="1">
      <c r="B31" s="1804" t="s">
        <v>1498</v>
      </c>
      <c r="C31" s="1805"/>
      <c r="D31" s="1806"/>
      <c r="E31" s="790">
        <f>E32+E33</f>
        <v>1458037</v>
      </c>
      <c r="F31" s="762">
        <f>ROUND(E31/E53*100,1)</f>
        <v>13.1</v>
      </c>
      <c r="G31" s="790">
        <f>G32+G33</f>
        <v>1350794</v>
      </c>
      <c r="H31" s="762">
        <f>ROUND(G31/G53*100,1)</f>
        <v>12.1</v>
      </c>
      <c r="I31" s="790">
        <v>1014533</v>
      </c>
      <c r="J31" s="762">
        <f>ROUND(I31/I53*100,1)</f>
        <v>7.9</v>
      </c>
      <c r="K31" s="791">
        <v>1065244</v>
      </c>
      <c r="L31" s="764">
        <f>ROUND(K31/K53*100,1)</f>
        <v>8.4</v>
      </c>
      <c r="M31" s="790">
        <v>1049170</v>
      </c>
      <c r="N31" s="764">
        <f>ROUND(M31/M53*100,1)</f>
        <v>7.9</v>
      </c>
      <c r="O31" s="792">
        <v>3305599</v>
      </c>
      <c r="P31" s="758">
        <v>15.7</v>
      </c>
      <c r="Q31" s="792">
        <v>3160081</v>
      </c>
      <c r="R31" s="758">
        <v>16.5</v>
      </c>
      <c r="S31" s="792">
        <v>3214561</v>
      </c>
      <c r="T31" s="758">
        <v>15.7</v>
      </c>
    </row>
    <row r="32" spans="2:20" ht="16.5" customHeight="1">
      <c r="B32" s="793" t="s">
        <v>1499</v>
      </c>
      <c r="C32" s="761" t="s">
        <v>1500</v>
      </c>
      <c r="D32" s="794"/>
      <c r="E32" s="761">
        <v>1454157</v>
      </c>
      <c r="F32" s="762">
        <f>ROUND(E32/E53*100,1)</f>
        <v>13.1</v>
      </c>
      <c r="G32" s="761">
        <v>1349683</v>
      </c>
      <c r="H32" s="762">
        <v>12.1</v>
      </c>
      <c r="I32" s="761">
        <v>1012957</v>
      </c>
      <c r="J32" s="762">
        <f>ROUND(I32/I53*100,1)</f>
        <v>7.9</v>
      </c>
      <c r="K32" s="763">
        <v>1062882</v>
      </c>
      <c r="L32" s="764">
        <f>ROUND(K32/K53*100,1)</f>
        <v>8.4</v>
      </c>
      <c r="M32" s="761">
        <v>1048150</v>
      </c>
      <c r="N32" s="764">
        <f>ROUND(M32/M53*100,1)</f>
        <v>7.9</v>
      </c>
      <c r="O32" s="757">
        <v>3301936</v>
      </c>
      <c r="P32" s="758">
        <v>15.7</v>
      </c>
      <c r="Q32" s="757">
        <v>3156934</v>
      </c>
      <c r="R32" s="758">
        <v>16.399999999999999</v>
      </c>
      <c r="S32" s="757">
        <v>3212194</v>
      </c>
      <c r="T32" s="758">
        <v>15.7</v>
      </c>
    </row>
    <row r="33" spans="2:20" ht="16.5" customHeight="1">
      <c r="B33" s="795" t="s">
        <v>1501</v>
      </c>
      <c r="C33" s="761" t="s">
        <v>1243</v>
      </c>
      <c r="D33" s="794"/>
      <c r="E33" s="761">
        <v>3880</v>
      </c>
      <c r="F33" s="762">
        <f>ROUND(E33/E53*100,1)</f>
        <v>0</v>
      </c>
      <c r="G33" s="761">
        <v>1111</v>
      </c>
      <c r="H33" s="762">
        <f>ROUND(G33/G53*100,1)</f>
        <v>0</v>
      </c>
      <c r="I33" s="761">
        <v>1576</v>
      </c>
      <c r="J33" s="762">
        <f>ROUND(I33/I53*100,1)</f>
        <v>0</v>
      </c>
      <c r="K33" s="763">
        <v>2362</v>
      </c>
      <c r="L33" s="764">
        <f>ROUND(K33/K53*100,1)</f>
        <v>0</v>
      </c>
      <c r="M33" s="761">
        <v>1020</v>
      </c>
      <c r="N33" s="764">
        <f>ROUND(M33/M53*100,1)</f>
        <v>0</v>
      </c>
      <c r="O33" s="757">
        <v>3663</v>
      </c>
      <c r="P33" s="758">
        <v>0</v>
      </c>
      <c r="Q33" s="757">
        <v>3147</v>
      </c>
      <c r="R33" s="758">
        <v>0</v>
      </c>
      <c r="S33" s="757">
        <v>2367</v>
      </c>
      <c r="T33" s="758">
        <v>0</v>
      </c>
    </row>
    <row r="34" spans="2:20" ht="16.5" customHeight="1" thickBot="1">
      <c r="B34" s="1807" t="s">
        <v>1440</v>
      </c>
      <c r="C34" s="1808"/>
      <c r="D34" s="1809"/>
      <c r="E34" s="770">
        <f>SUM(E29:E31)</f>
        <v>4704744</v>
      </c>
      <c r="F34" s="771">
        <f>ROUND(E34/E53*100,1)</f>
        <v>42.3</v>
      </c>
      <c r="G34" s="770">
        <f>SUM(G29:G31)</f>
        <v>4748623</v>
      </c>
      <c r="H34" s="771">
        <f>ROUND(G34/G53*100,1)</f>
        <v>42.4</v>
      </c>
      <c r="I34" s="770">
        <f>SUM(I29:I31)</f>
        <v>4521205</v>
      </c>
      <c r="J34" s="771">
        <f>ROUND(I34/I53*100,1)</f>
        <v>35.4</v>
      </c>
      <c r="K34" s="772">
        <f>SUM(K29:K31)</f>
        <v>4619692</v>
      </c>
      <c r="L34" s="773">
        <f>ROUND(K34/K53*100,1)</f>
        <v>36.4</v>
      </c>
      <c r="M34" s="770">
        <f>SUM(M29:M31)</f>
        <v>4683205</v>
      </c>
      <c r="N34" s="773">
        <f>ROUND(M34/M53*100,1)</f>
        <v>35.299999999999997</v>
      </c>
      <c r="O34" s="774">
        <f>SUM(O29:O31)</f>
        <v>10184245</v>
      </c>
      <c r="P34" s="775">
        <f>O34/O$53*100</f>
        <v>48.40188049899313</v>
      </c>
      <c r="Q34" s="774">
        <v>10141756</v>
      </c>
      <c r="R34" s="775">
        <v>52.8</v>
      </c>
      <c r="S34" s="774">
        <v>10104156</v>
      </c>
      <c r="T34" s="775">
        <v>49.4</v>
      </c>
    </row>
    <row r="35" spans="2:20" ht="16.5" customHeight="1">
      <c r="B35" s="1819" t="s">
        <v>173</v>
      </c>
      <c r="C35" s="1820"/>
      <c r="D35" s="1821"/>
      <c r="E35" s="748">
        <v>1401866</v>
      </c>
      <c r="F35" s="777">
        <f>ROUND(E35/E53*100,1)</f>
        <v>12.6</v>
      </c>
      <c r="G35" s="748">
        <v>1485273</v>
      </c>
      <c r="H35" s="777">
        <f>ROUND(G35/G53*100,1)</f>
        <v>13.3</v>
      </c>
      <c r="I35" s="748">
        <v>1667492</v>
      </c>
      <c r="J35" s="777">
        <f>ROUND(I35/I53*100,1)</f>
        <v>13</v>
      </c>
      <c r="K35" s="749">
        <v>1903247</v>
      </c>
      <c r="L35" s="778">
        <f>ROUND(K35/K53*100,1)</f>
        <v>15</v>
      </c>
      <c r="M35" s="748">
        <v>1795074</v>
      </c>
      <c r="N35" s="778">
        <f>ROUND(M35/M53*100,1)</f>
        <v>13.5</v>
      </c>
      <c r="O35" s="779">
        <v>3070030</v>
      </c>
      <c r="P35" s="780">
        <v>14.6</v>
      </c>
      <c r="Q35" s="779">
        <v>3065079</v>
      </c>
      <c r="R35" s="780">
        <v>16</v>
      </c>
      <c r="S35" s="779">
        <v>3067141</v>
      </c>
      <c r="T35" s="780">
        <v>15</v>
      </c>
    </row>
    <row r="36" spans="2:20" ht="16.5" customHeight="1">
      <c r="B36" s="1804" t="s">
        <v>1058</v>
      </c>
      <c r="C36" s="1805"/>
      <c r="D36" s="1806"/>
      <c r="E36" s="761">
        <v>57454</v>
      </c>
      <c r="F36" s="762">
        <f>ROUND(E36/E53*100,1)</f>
        <v>0.5</v>
      </c>
      <c r="G36" s="761">
        <v>56738</v>
      </c>
      <c r="H36" s="762">
        <f>ROUND(G36/G53*100,1)</f>
        <v>0.5</v>
      </c>
      <c r="I36" s="761">
        <v>48388</v>
      </c>
      <c r="J36" s="762">
        <f>ROUND(I36/I53*100,1)</f>
        <v>0.4</v>
      </c>
      <c r="K36" s="763">
        <v>60999</v>
      </c>
      <c r="L36" s="764">
        <f>ROUND(K36/K53*100,1)</f>
        <v>0.5</v>
      </c>
      <c r="M36" s="761">
        <v>57828</v>
      </c>
      <c r="N36" s="764">
        <f>ROUND(M36/M53*100,1)</f>
        <v>0.4</v>
      </c>
      <c r="O36" s="757">
        <v>66886</v>
      </c>
      <c r="P36" s="758">
        <v>0.3</v>
      </c>
      <c r="Q36" s="757">
        <v>45932</v>
      </c>
      <c r="R36" s="758">
        <v>0.2</v>
      </c>
      <c r="S36" s="757">
        <v>47853</v>
      </c>
      <c r="T36" s="758">
        <v>0.2</v>
      </c>
    </row>
    <row r="37" spans="2:20" ht="16.5" customHeight="1">
      <c r="B37" s="1824" t="s">
        <v>1284</v>
      </c>
      <c r="C37" s="1827"/>
      <c r="D37" s="1828"/>
      <c r="E37" s="761">
        <v>1377512</v>
      </c>
      <c r="F37" s="762">
        <f>ROUND(E37/E53*100,1)</f>
        <v>12.4</v>
      </c>
      <c r="G37" s="761">
        <v>1271224</v>
      </c>
      <c r="H37" s="762">
        <f>ROUND(G37/G53*100,1)</f>
        <v>11.3</v>
      </c>
      <c r="I37" s="761">
        <v>1387512</v>
      </c>
      <c r="J37" s="762">
        <f>ROUND(I37/I53*100,1)</f>
        <v>10.9</v>
      </c>
      <c r="K37" s="763">
        <v>1438390</v>
      </c>
      <c r="L37" s="764">
        <f>ROUND(K37/K53*100,1)</f>
        <v>11.3</v>
      </c>
      <c r="M37" s="761">
        <v>1851278</v>
      </c>
      <c r="N37" s="764">
        <f>ROUND(M37/M53*100,1)</f>
        <v>14</v>
      </c>
      <c r="O37" s="757">
        <v>1307198</v>
      </c>
      <c r="P37" s="758">
        <v>6.2</v>
      </c>
      <c r="Q37" s="757">
        <v>1621990</v>
      </c>
      <c r="R37" s="758">
        <v>8.4</v>
      </c>
      <c r="S37" s="757">
        <v>1522811</v>
      </c>
      <c r="T37" s="758">
        <v>7.4</v>
      </c>
    </row>
    <row r="38" spans="2:20" ht="30.75" customHeight="1">
      <c r="B38" s="795"/>
      <c r="C38" s="1826" t="s">
        <v>647</v>
      </c>
      <c r="D38" s="1111"/>
      <c r="E38" s="761">
        <v>826794</v>
      </c>
      <c r="F38" s="762">
        <f>ROUND(E38/E53*100,1)</f>
        <v>7.4</v>
      </c>
      <c r="G38" s="761">
        <v>716510</v>
      </c>
      <c r="H38" s="762">
        <f>ROUND(G38/G53*100,1)</f>
        <v>6.4</v>
      </c>
      <c r="I38" s="761">
        <v>778201</v>
      </c>
      <c r="J38" s="762">
        <f>ROUND(I38/I53*100,1)</f>
        <v>6.1</v>
      </c>
      <c r="K38" s="763">
        <v>795432</v>
      </c>
      <c r="L38" s="764">
        <f>ROUND(K38/K53*100,1)</f>
        <v>6.3</v>
      </c>
      <c r="M38" s="761">
        <v>958261</v>
      </c>
      <c r="N38" s="764">
        <f>ROUND(M38/M53*100,1)</f>
        <v>7.2</v>
      </c>
      <c r="O38" s="757">
        <v>698323</v>
      </c>
      <c r="P38" s="758">
        <v>3.3</v>
      </c>
      <c r="Q38" s="757">
        <v>720237</v>
      </c>
      <c r="R38" s="758">
        <v>3.7</v>
      </c>
      <c r="S38" s="757">
        <v>713324</v>
      </c>
      <c r="T38" s="758">
        <v>3.5</v>
      </c>
    </row>
    <row r="39" spans="2:20" ht="16.5" customHeight="1" thickBot="1">
      <c r="B39" s="1807" t="s">
        <v>1440</v>
      </c>
      <c r="C39" s="1808"/>
      <c r="D39" s="1809"/>
      <c r="E39" s="770">
        <f>SUM(E35:E37)</f>
        <v>2836832</v>
      </c>
      <c r="F39" s="771">
        <f>ROUND(E39/E53*100,1)</f>
        <v>25.5</v>
      </c>
      <c r="G39" s="770">
        <f>SUM(G35:G37)</f>
        <v>2813235</v>
      </c>
      <c r="H39" s="771">
        <f>ROUND(G39/G53*100,1)</f>
        <v>25.1</v>
      </c>
      <c r="I39" s="770">
        <f>SUM(I35:I37)</f>
        <v>3103392</v>
      </c>
      <c r="J39" s="771">
        <f>ROUND(I39/I53*100,1)</f>
        <v>24.3</v>
      </c>
      <c r="K39" s="772">
        <f>SUM(K35:K37)</f>
        <v>3402636</v>
      </c>
      <c r="L39" s="773">
        <f>ROUND(K39/K53*100,1)</f>
        <v>26.8</v>
      </c>
      <c r="M39" s="770">
        <f>SUM(M35:M37)</f>
        <v>3704180</v>
      </c>
      <c r="N39" s="773">
        <f>ROUND(M39/M53*100,1)</f>
        <v>27.9</v>
      </c>
      <c r="O39" s="774">
        <f>SUM(O35:O37)</f>
        <v>4444114</v>
      </c>
      <c r="P39" s="796">
        <f>O39/O$53*100</f>
        <v>21.121199927132778</v>
      </c>
      <c r="Q39" s="774">
        <v>4733001</v>
      </c>
      <c r="R39" s="796">
        <v>24.6</v>
      </c>
      <c r="S39" s="774">
        <v>4637805</v>
      </c>
      <c r="T39" s="796">
        <v>22.7</v>
      </c>
    </row>
    <row r="40" spans="2:20" ht="16.5" customHeight="1">
      <c r="B40" s="1819" t="s">
        <v>1285</v>
      </c>
      <c r="C40" s="1820"/>
      <c r="D40" s="1821"/>
      <c r="E40" s="748">
        <v>626278</v>
      </c>
      <c r="F40" s="777">
        <f>ROUND(E40/E53*100,1)</f>
        <v>5.6</v>
      </c>
      <c r="G40" s="748">
        <v>956420</v>
      </c>
      <c r="H40" s="777">
        <f>ROUND(G40/G53*100,1)</f>
        <v>8.5</v>
      </c>
      <c r="I40" s="748">
        <v>806974</v>
      </c>
      <c r="J40" s="777">
        <f>ROUND(I40/I53*100,1)</f>
        <v>6.3</v>
      </c>
      <c r="K40" s="749">
        <v>946949</v>
      </c>
      <c r="L40" s="778">
        <f>ROUND(K40/K53*100,1)</f>
        <v>7.5</v>
      </c>
      <c r="M40" s="748">
        <v>931129</v>
      </c>
      <c r="N40" s="778">
        <f>ROUND(M40/M53*100,1)</f>
        <v>7</v>
      </c>
      <c r="O40" s="779">
        <v>1325512</v>
      </c>
      <c r="P40" s="797">
        <v>6.3</v>
      </c>
      <c r="Q40" s="779">
        <v>1292827</v>
      </c>
      <c r="R40" s="797">
        <v>6.7</v>
      </c>
      <c r="S40" s="779">
        <v>1378917</v>
      </c>
      <c r="T40" s="797">
        <v>6.7</v>
      </c>
    </row>
    <row r="41" spans="2:20" ht="16.5" customHeight="1">
      <c r="B41" s="1804" t="s">
        <v>1286</v>
      </c>
      <c r="C41" s="1805"/>
      <c r="D41" s="1806"/>
      <c r="E41" s="761">
        <v>564773</v>
      </c>
      <c r="F41" s="762">
        <f>ROUND(E41/E53*100,1)</f>
        <v>5.0999999999999996</v>
      </c>
      <c r="G41" s="761">
        <v>27720</v>
      </c>
      <c r="H41" s="762">
        <f>ROUND(G41/G53*100,1)</f>
        <v>0.2</v>
      </c>
      <c r="I41" s="761">
        <v>38251</v>
      </c>
      <c r="J41" s="762">
        <f>ROUND(I41/I53*100,1)</f>
        <v>0.3</v>
      </c>
      <c r="K41" s="763">
        <v>59754</v>
      </c>
      <c r="L41" s="764">
        <f>ROUND(K41/K53*100,1)</f>
        <v>0.5</v>
      </c>
      <c r="M41" s="761">
        <v>87801</v>
      </c>
      <c r="N41" s="764">
        <f>ROUND(M41/M53*100,1)</f>
        <v>0.7</v>
      </c>
      <c r="O41" s="757">
        <v>15500</v>
      </c>
      <c r="P41" s="798">
        <v>0.1</v>
      </c>
      <c r="Q41" s="757">
        <v>11800</v>
      </c>
      <c r="R41" s="798">
        <v>0.1</v>
      </c>
      <c r="S41" s="757">
        <v>7500</v>
      </c>
      <c r="T41" s="798">
        <v>0</v>
      </c>
    </row>
    <row r="42" spans="2:20" ht="16.5" customHeight="1">
      <c r="B42" s="1804" t="s">
        <v>1287</v>
      </c>
      <c r="C42" s="1805"/>
      <c r="D42" s="1806"/>
      <c r="E42" s="761">
        <v>710949</v>
      </c>
      <c r="F42" s="762">
        <f>ROUND(E42/E53*100,1)</f>
        <v>6.4</v>
      </c>
      <c r="G42" s="761">
        <v>606304</v>
      </c>
      <c r="H42" s="762">
        <f>ROUND(G42/G53*100,1)</f>
        <v>5.4</v>
      </c>
      <c r="I42" s="761">
        <v>603420</v>
      </c>
      <c r="J42" s="762">
        <f>ROUND(I42/I53*100,1)</f>
        <v>4.7</v>
      </c>
      <c r="K42" s="763">
        <v>257091</v>
      </c>
      <c r="L42" s="764">
        <f>ROUND(K42/K53*100,1)</f>
        <v>2</v>
      </c>
      <c r="M42" s="761">
        <v>478307</v>
      </c>
      <c r="N42" s="764">
        <f>ROUND(M42/M53*100,1)</f>
        <v>3.6</v>
      </c>
      <c r="O42" s="757">
        <v>425572</v>
      </c>
      <c r="P42" s="798">
        <v>2</v>
      </c>
      <c r="Q42" s="757">
        <v>398632</v>
      </c>
      <c r="R42" s="798">
        <v>2.1</v>
      </c>
      <c r="S42" s="757">
        <v>639684</v>
      </c>
      <c r="T42" s="798">
        <v>3.1</v>
      </c>
    </row>
    <row r="43" spans="2:20" ht="16.5" customHeight="1" thickBot="1">
      <c r="B43" s="1807" t="s">
        <v>1288</v>
      </c>
      <c r="C43" s="1808"/>
      <c r="D43" s="1809"/>
      <c r="E43" s="770">
        <f>SUM(E40:E42)+E34+E39</f>
        <v>9443576</v>
      </c>
      <c r="F43" s="771">
        <f>ROUND(E43/E53*100,1)</f>
        <v>84.9</v>
      </c>
      <c r="G43" s="770">
        <f>SUM(G40:G42)+G34+G39</f>
        <v>9152302</v>
      </c>
      <c r="H43" s="771">
        <f>ROUND(G43/G53*100,1)</f>
        <v>81.7</v>
      </c>
      <c r="I43" s="770">
        <f>SUM(I40:I42)+I34+I39</f>
        <v>9073242</v>
      </c>
      <c r="J43" s="771">
        <f>ROUND(I43/I53*100,1)</f>
        <v>71</v>
      </c>
      <c r="K43" s="772">
        <f>SUM(K40:K42)+K34+K39</f>
        <v>9286122</v>
      </c>
      <c r="L43" s="773">
        <f>ROUND(K43/K53*100,1)</f>
        <v>73.2</v>
      </c>
      <c r="M43" s="770">
        <f>SUM(M40:M42)+M34+M39</f>
        <v>9884622</v>
      </c>
      <c r="N43" s="773">
        <f>ROUND(M43/M53*100,1)</f>
        <v>74.599999999999994</v>
      </c>
      <c r="O43" s="774">
        <f>SUM(O34+O39+O40+O41+O42)</f>
        <v>16394943</v>
      </c>
      <c r="P43" s="796">
        <f>O43/O$53*100</f>
        <v>77.918988778628545</v>
      </c>
      <c r="Q43" s="774">
        <v>16578016</v>
      </c>
      <c r="R43" s="796">
        <v>86.3</v>
      </c>
      <c r="S43" s="774">
        <v>16768062</v>
      </c>
      <c r="T43" s="796">
        <v>82</v>
      </c>
    </row>
    <row r="44" spans="2:20" ht="16.5" customHeight="1">
      <c r="B44" s="799" t="s">
        <v>1289</v>
      </c>
      <c r="C44" s="1819" t="s">
        <v>1290</v>
      </c>
      <c r="D44" s="1825"/>
      <c r="E44" s="800">
        <f>SUM(E45:E49)</f>
        <v>1683981</v>
      </c>
      <c r="F44" s="777">
        <f>ROUND(E44/E53*100,1)</f>
        <v>15.1</v>
      </c>
      <c r="G44" s="800">
        <f>SUM(G45:G49)</f>
        <v>2055220</v>
      </c>
      <c r="H44" s="777">
        <f>ROUND(G44/G53*100,1)</f>
        <v>18.3</v>
      </c>
      <c r="I44" s="800">
        <v>3707822</v>
      </c>
      <c r="J44" s="777">
        <f>ROUND(I44/I53*100,1)</f>
        <v>29</v>
      </c>
      <c r="K44" s="801">
        <v>3406641</v>
      </c>
      <c r="L44" s="778">
        <f>ROUND(K44/K53*100,1)</f>
        <v>26.8</v>
      </c>
      <c r="M44" s="800">
        <v>3369930</v>
      </c>
      <c r="N44" s="778">
        <f>ROUND(M44/M53*100,1)</f>
        <v>25.4</v>
      </c>
      <c r="O44" s="802">
        <v>4646068</v>
      </c>
      <c r="P44" s="797">
        <v>22.1</v>
      </c>
      <c r="Q44" s="802">
        <v>2631475</v>
      </c>
      <c r="R44" s="797">
        <v>13.7</v>
      </c>
      <c r="S44" s="802">
        <v>3685680</v>
      </c>
      <c r="T44" s="797">
        <v>18</v>
      </c>
    </row>
    <row r="45" spans="2:20" ht="16.5" customHeight="1">
      <c r="B45" s="799"/>
      <c r="C45" s="746"/>
      <c r="D45" s="803" t="s">
        <v>1291</v>
      </c>
      <c r="E45" s="761">
        <v>689345</v>
      </c>
      <c r="F45" s="762">
        <f>ROUND(E45/E53*100,1)</f>
        <v>6.2</v>
      </c>
      <c r="G45" s="761">
        <v>618646</v>
      </c>
      <c r="H45" s="762">
        <f>ROUND(G45/G53*100,1)</f>
        <v>5.5</v>
      </c>
      <c r="I45" s="761">
        <v>1024181</v>
      </c>
      <c r="J45" s="762">
        <f>ROUND(I45/I53*100,1)</f>
        <v>8</v>
      </c>
      <c r="K45" s="763">
        <v>1021678</v>
      </c>
      <c r="L45" s="764">
        <f>ROUND(K45/K53*100,1)</f>
        <v>8</v>
      </c>
      <c r="M45" s="761">
        <v>1216101</v>
      </c>
      <c r="N45" s="764">
        <f>ROUND(M45/M53*100,1)</f>
        <v>9.1999999999999993</v>
      </c>
      <c r="O45" s="757">
        <v>1090220</v>
      </c>
      <c r="P45" s="798">
        <v>5.2</v>
      </c>
      <c r="Q45" s="757">
        <v>515111</v>
      </c>
      <c r="R45" s="798">
        <v>2.7</v>
      </c>
      <c r="S45" s="757">
        <v>922008</v>
      </c>
      <c r="T45" s="798">
        <v>4.5</v>
      </c>
    </row>
    <row r="46" spans="2:20" ht="16.5" customHeight="1">
      <c r="B46" s="799" t="s">
        <v>1292</v>
      </c>
      <c r="C46" s="804" t="s">
        <v>1499</v>
      </c>
      <c r="D46" s="803" t="s">
        <v>1293</v>
      </c>
      <c r="E46" s="761">
        <v>965329</v>
      </c>
      <c r="F46" s="762">
        <f>ROUND(E46/E53*100,1)</f>
        <v>8.6999999999999993</v>
      </c>
      <c r="G46" s="761">
        <v>1423925</v>
      </c>
      <c r="H46" s="762">
        <f>ROUND(G46/G53*100,1)</f>
        <v>12.7</v>
      </c>
      <c r="I46" s="761">
        <v>2677864</v>
      </c>
      <c r="J46" s="762">
        <f>ROUND(I46/I53*100,1)</f>
        <v>21</v>
      </c>
      <c r="K46" s="763">
        <v>2338748</v>
      </c>
      <c r="L46" s="764">
        <f>ROUND(K46/K53*100,1)</f>
        <v>18.399999999999999</v>
      </c>
      <c r="M46" s="761">
        <v>2119637</v>
      </c>
      <c r="N46" s="764">
        <f>ROUND(M46/M53*100,1)</f>
        <v>16</v>
      </c>
      <c r="O46" s="757">
        <v>3510518</v>
      </c>
      <c r="P46" s="798">
        <v>16.7</v>
      </c>
      <c r="Q46" s="757">
        <v>1850297</v>
      </c>
      <c r="R46" s="798">
        <v>9.6</v>
      </c>
      <c r="S46" s="757">
        <v>2085107</v>
      </c>
      <c r="T46" s="798">
        <v>10.199999999999999</v>
      </c>
    </row>
    <row r="47" spans="2:20" ht="16.5" customHeight="1">
      <c r="B47" s="799"/>
      <c r="C47" s="804"/>
      <c r="D47" s="817" t="s">
        <v>1109</v>
      </c>
      <c r="E47" s="761">
        <v>29307</v>
      </c>
      <c r="F47" s="762">
        <v>0.2</v>
      </c>
      <c r="G47" s="761">
        <v>12649</v>
      </c>
      <c r="H47" s="762">
        <f>ROUND(G47/G53*100,1)</f>
        <v>0.1</v>
      </c>
      <c r="I47" s="761">
        <v>5777</v>
      </c>
      <c r="J47" s="762">
        <f>ROUND(I47/I53*100,1)</f>
        <v>0</v>
      </c>
      <c r="K47" s="763">
        <v>46215</v>
      </c>
      <c r="L47" s="764">
        <f>ROUND(K47/K53*100,1)</f>
        <v>0.4</v>
      </c>
      <c r="M47" s="761">
        <v>34192</v>
      </c>
      <c r="N47" s="764">
        <f>ROUND(M47/M53*100,1)</f>
        <v>0.3</v>
      </c>
      <c r="O47" s="757">
        <v>32607</v>
      </c>
      <c r="P47" s="798">
        <v>0.2</v>
      </c>
      <c r="Q47" s="757">
        <v>12241</v>
      </c>
      <c r="R47" s="798">
        <v>0.1</v>
      </c>
      <c r="S47" s="757">
        <v>23218</v>
      </c>
      <c r="T47" s="798">
        <v>0.1</v>
      </c>
    </row>
    <row r="48" spans="2:20" ht="16.5" customHeight="1">
      <c r="B48" s="799" t="s">
        <v>1294</v>
      </c>
      <c r="C48" s="804" t="s">
        <v>1501</v>
      </c>
      <c r="D48" s="803" t="s">
        <v>1295</v>
      </c>
      <c r="E48" s="761"/>
      <c r="F48" s="762">
        <f>ROUND(E48/E11*100,1)</f>
        <v>0</v>
      </c>
      <c r="G48" s="761"/>
      <c r="H48" s="762">
        <f>ROUND(G48/G11*100,1)</f>
        <v>0</v>
      </c>
      <c r="I48" s="747" t="s">
        <v>1529</v>
      </c>
      <c r="J48" s="767" t="s">
        <v>1558</v>
      </c>
      <c r="K48" s="747" t="s">
        <v>1558</v>
      </c>
      <c r="L48" s="769" t="s">
        <v>1558</v>
      </c>
      <c r="M48" s="747" t="s">
        <v>1558</v>
      </c>
      <c r="N48" s="769" t="s">
        <v>1558</v>
      </c>
      <c r="O48" s="806">
        <v>1760</v>
      </c>
      <c r="P48" s="805">
        <v>0</v>
      </c>
      <c r="Q48" s="806">
        <v>77576</v>
      </c>
      <c r="R48" s="805">
        <v>0.4</v>
      </c>
      <c r="S48" s="806">
        <v>56625</v>
      </c>
      <c r="T48" s="805">
        <v>0.3</v>
      </c>
    </row>
    <row r="49" spans="2:20" ht="16.5" customHeight="1">
      <c r="B49" s="799"/>
      <c r="C49" s="750"/>
      <c r="D49" s="803" t="s">
        <v>1296</v>
      </c>
      <c r="E49" s="761"/>
      <c r="F49" s="762">
        <f>ROUND(E49/E53*100,1)</f>
        <v>0</v>
      </c>
      <c r="G49" s="761"/>
      <c r="H49" s="762">
        <f>ROUND(G49/G53*100,1)</f>
        <v>0</v>
      </c>
      <c r="I49" s="747" t="s">
        <v>1530</v>
      </c>
      <c r="J49" s="767" t="s">
        <v>1558</v>
      </c>
      <c r="K49" s="747" t="s">
        <v>1558</v>
      </c>
      <c r="L49" s="769" t="s">
        <v>1558</v>
      </c>
      <c r="M49" s="747" t="s">
        <v>1558</v>
      </c>
      <c r="N49" s="769" t="s">
        <v>1558</v>
      </c>
      <c r="O49" s="757">
        <v>10963</v>
      </c>
      <c r="P49" s="805">
        <v>0.1</v>
      </c>
      <c r="Q49" s="757">
        <v>176250</v>
      </c>
      <c r="R49" s="805">
        <v>0.9</v>
      </c>
      <c r="S49" s="757">
        <v>598722</v>
      </c>
      <c r="T49" s="805">
        <v>2.9</v>
      </c>
    </row>
    <row r="50" spans="2:20" ht="16.5" customHeight="1">
      <c r="B50" s="799" t="s">
        <v>1297</v>
      </c>
      <c r="C50" s="1804" t="s">
        <v>1244</v>
      </c>
      <c r="D50" s="1815"/>
      <c r="E50" s="761"/>
      <c r="F50" s="762">
        <f>ROUND(E50/E53*100,1)</f>
        <v>0</v>
      </c>
      <c r="G50" s="761"/>
      <c r="H50" s="762">
        <f>ROUND(G50/G53*100,1)</f>
        <v>0</v>
      </c>
      <c r="I50" s="747" t="s">
        <v>1531</v>
      </c>
      <c r="J50" s="767" t="s">
        <v>1558</v>
      </c>
      <c r="K50" s="747" t="s">
        <v>1558</v>
      </c>
      <c r="L50" s="769" t="s">
        <v>1558</v>
      </c>
      <c r="M50" s="747" t="s">
        <v>1558</v>
      </c>
      <c r="N50" s="769" t="s">
        <v>1558</v>
      </c>
      <c r="O50" s="805" t="s">
        <v>15</v>
      </c>
      <c r="P50" s="805" t="s">
        <v>15</v>
      </c>
      <c r="Q50" s="805" t="s">
        <v>15</v>
      </c>
      <c r="R50" s="805" t="s">
        <v>15</v>
      </c>
      <c r="S50" s="805" t="s">
        <v>2372</v>
      </c>
      <c r="T50" s="805" t="s">
        <v>15</v>
      </c>
    </row>
    <row r="51" spans="2:20" ht="16.5" customHeight="1">
      <c r="B51" s="799"/>
      <c r="C51" s="1804" t="s">
        <v>1524</v>
      </c>
      <c r="D51" s="1815"/>
      <c r="E51" s="761"/>
      <c r="F51" s="762">
        <f>ROUND(E51/E53*100,1)</f>
        <v>0</v>
      </c>
      <c r="G51" s="761"/>
      <c r="H51" s="762">
        <f>ROUND(G51/G53*100,1)</f>
        <v>0</v>
      </c>
      <c r="I51" s="747" t="s">
        <v>1532</v>
      </c>
      <c r="J51" s="767" t="s">
        <v>1558</v>
      </c>
      <c r="K51" s="747" t="s">
        <v>1558</v>
      </c>
      <c r="L51" s="769" t="s">
        <v>1558</v>
      </c>
      <c r="M51" s="747" t="s">
        <v>1558</v>
      </c>
      <c r="N51" s="769" t="s">
        <v>1558</v>
      </c>
      <c r="O51" s="805" t="s">
        <v>15</v>
      </c>
      <c r="P51" s="805" t="s">
        <v>15</v>
      </c>
      <c r="Q51" s="805" t="s">
        <v>15</v>
      </c>
      <c r="R51" s="805" t="s">
        <v>15</v>
      </c>
      <c r="S51" s="805" t="s">
        <v>15</v>
      </c>
      <c r="T51" s="805" t="s">
        <v>15</v>
      </c>
    </row>
    <row r="52" spans="2:20" ht="16.5" customHeight="1">
      <c r="B52" s="795" t="s">
        <v>1525</v>
      </c>
      <c r="C52" s="1804" t="s">
        <v>1288</v>
      </c>
      <c r="D52" s="1815"/>
      <c r="E52" s="807">
        <f>E44+E50+E51</f>
        <v>1683981</v>
      </c>
      <c r="F52" s="808">
        <f>ROUND(E52/E53*100,1)</f>
        <v>15.1</v>
      </c>
      <c r="G52" s="807">
        <f>G44+G50+G51</f>
        <v>2055220</v>
      </c>
      <c r="H52" s="808">
        <f>ROUND(G52/G53*100,1)</f>
        <v>18.3</v>
      </c>
      <c r="I52" s="807">
        <f>I44</f>
        <v>3707822</v>
      </c>
      <c r="J52" s="808">
        <f>ROUND(I52/I53*100,1)</f>
        <v>29</v>
      </c>
      <c r="K52" s="809">
        <f>K44</f>
        <v>3406641</v>
      </c>
      <c r="L52" s="810">
        <f>ROUND(K52/K53*100,1)</f>
        <v>26.8</v>
      </c>
      <c r="M52" s="807">
        <f>M44</f>
        <v>3369930</v>
      </c>
      <c r="N52" s="810">
        <f>ROUND(M52/M53*100,1)</f>
        <v>25.4</v>
      </c>
      <c r="O52" s="811">
        <f>SUM(O44)</f>
        <v>4646068</v>
      </c>
      <c r="P52" s="812">
        <v>22.1</v>
      </c>
      <c r="Q52" s="811">
        <v>2631475</v>
      </c>
      <c r="R52" s="812">
        <v>13.7</v>
      </c>
      <c r="S52" s="811">
        <v>3685680</v>
      </c>
      <c r="T52" s="812">
        <v>18</v>
      </c>
    </row>
    <row r="53" spans="2:20" ht="18" customHeight="1" thickBot="1">
      <c r="B53" s="1801" t="s">
        <v>1526</v>
      </c>
      <c r="C53" s="1802"/>
      <c r="D53" s="1803"/>
      <c r="E53" s="813">
        <f>E43+E52</f>
        <v>11127557</v>
      </c>
      <c r="F53" s="814">
        <f>ROUND(E53/E53*100,1)</f>
        <v>100</v>
      </c>
      <c r="G53" s="813">
        <f>G43+G52</f>
        <v>11207522</v>
      </c>
      <c r="H53" s="814">
        <f>ROUND(G53/G53*100,1)</f>
        <v>100</v>
      </c>
      <c r="I53" s="813">
        <f>I43+I52</f>
        <v>12781064</v>
      </c>
      <c r="J53" s="814">
        <f>ROUND(I53/I53*100,1)</f>
        <v>100</v>
      </c>
      <c r="K53" s="815">
        <f>K43+K52</f>
        <v>12692763</v>
      </c>
      <c r="L53" s="816">
        <f>ROUND(K53/K53*100,1)</f>
        <v>100</v>
      </c>
      <c r="M53" s="813">
        <f>M43+M52</f>
        <v>13254552</v>
      </c>
      <c r="N53" s="816">
        <f>ROUND(M53/M53*100,1)</f>
        <v>100</v>
      </c>
      <c r="O53" s="788">
        <f>O43+O52</f>
        <v>21041011</v>
      </c>
      <c r="P53" s="789">
        <f>O53/O$53*100</f>
        <v>100</v>
      </c>
      <c r="Q53" s="788">
        <v>19209491</v>
      </c>
      <c r="R53" s="789">
        <v>100</v>
      </c>
      <c r="S53" s="788">
        <v>20453742</v>
      </c>
      <c r="T53" s="789">
        <v>100</v>
      </c>
    </row>
    <row r="54" spans="2:20">
      <c r="L54" s="394"/>
      <c r="N54" s="394"/>
      <c r="P54" s="394"/>
      <c r="Q54" s="1813"/>
      <c r="R54" s="1813"/>
      <c r="S54" s="1813"/>
      <c r="T54" s="1813"/>
    </row>
  </sheetData>
  <mergeCells count="54">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 ref="B30:D30"/>
    <mergeCell ref="B19:D19"/>
    <mergeCell ref="B20:D20"/>
    <mergeCell ref="B21:D21"/>
    <mergeCell ref="C26:D26"/>
    <mergeCell ref="B25:D25"/>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K7" sqref="K7"/>
    </sheetView>
  </sheetViews>
  <sheetFormatPr defaultRowHeight="13.5"/>
  <cols>
    <col min="1" max="1" width="0.125" style="395" customWidth="1"/>
    <col min="2" max="2" width="10.875" style="395" customWidth="1"/>
    <col min="3" max="3" width="11.75" style="395" customWidth="1"/>
    <col min="4" max="4" width="13" style="395" bestFit="1" customWidth="1"/>
    <col min="5" max="5" width="12.125" style="395" customWidth="1"/>
    <col min="6" max="6" width="13.25" style="395" customWidth="1"/>
    <col min="7" max="7" width="12" style="395" customWidth="1"/>
    <col min="8" max="8" width="12.875" style="395" bestFit="1" customWidth="1"/>
    <col min="9" max="9" width="10.75" style="395" customWidth="1"/>
    <col min="10" max="10" width="9.75" style="395" customWidth="1"/>
    <col min="11" max="11" width="9.5" style="395" bestFit="1" customWidth="1"/>
    <col min="12" max="13" width="9" style="395"/>
    <col min="14" max="14" width="9.5" style="395" bestFit="1" customWidth="1"/>
    <col min="15" max="15" width="9" style="395"/>
    <col min="16" max="16" width="9.5" style="395" bestFit="1" customWidth="1"/>
    <col min="17" max="16384" width="9" style="395"/>
  </cols>
  <sheetData>
    <row r="1" spans="2:9" s="686" customFormat="1" ht="14.25">
      <c r="B1" s="685" t="s">
        <v>1485</v>
      </c>
      <c r="D1" s="1829" t="s">
        <v>2057</v>
      </c>
      <c r="E1" s="1829"/>
      <c r="F1" s="1830"/>
      <c r="G1" s="1830"/>
      <c r="H1" s="1830"/>
      <c r="I1" s="1830"/>
    </row>
    <row r="2" spans="2:9" s="686" customFormat="1" ht="16.5" customHeight="1">
      <c r="B2" s="687"/>
      <c r="C2" s="688"/>
      <c r="D2" s="1831" t="s">
        <v>1198</v>
      </c>
      <c r="E2" s="908"/>
      <c r="F2" s="1831" t="s">
        <v>209</v>
      </c>
      <c r="G2" s="908"/>
      <c r="H2" s="1831" t="s">
        <v>2332</v>
      </c>
      <c r="I2" s="908"/>
    </row>
    <row r="3" spans="2:9" s="686" customFormat="1" ht="16.5" customHeight="1">
      <c r="B3" s="689"/>
      <c r="C3" s="690"/>
      <c r="D3" s="691" t="s">
        <v>139</v>
      </c>
      <c r="E3" s="691" t="s">
        <v>1254</v>
      </c>
      <c r="F3" s="691" t="s">
        <v>139</v>
      </c>
      <c r="G3" s="691" t="s">
        <v>1254</v>
      </c>
      <c r="H3" s="691" t="s">
        <v>139</v>
      </c>
      <c r="I3" s="691" t="s">
        <v>1254</v>
      </c>
    </row>
    <row r="4" spans="2:9" s="686" customFormat="1" ht="16.5" customHeight="1">
      <c r="B4" s="1840" t="s">
        <v>1533</v>
      </c>
      <c r="C4" s="692" t="s">
        <v>54</v>
      </c>
      <c r="D4" s="736">
        <v>2620501</v>
      </c>
      <c r="E4" s="732">
        <v>32.799999999999997</v>
      </c>
      <c r="F4" s="736">
        <v>2762681</v>
      </c>
      <c r="G4" s="732">
        <v>36.4</v>
      </c>
      <c r="H4" s="736">
        <v>2753909</v>
      </c>
      <c r="I4" s="732">
        <v>34.4</v>
      </c>
    </row>
    <row r="5" spans="2:9" s="686" customFormat="1" ht="16.5" customHeight="1">
      <c r="B5" s="1840"/>
      <c r="C5" s="692" t="s">
        <v>1534</v>
      </c>
      <c r="D5" s="736">
        <v>977148</v>
      </c>
      <c r="E5" s="732">
        <v>12.2</v>
      </c>
      <c r="F5" s="736">
        <v>647843</v>
      </c>
      <c r="G5" s="732">
        <v>8.5</v>
      </c>
      <c r="H5" s="736">
        <v>902126</v>
      </c>
      <c r="I5" s="732">
        <v>11.3</v>
      </c>
    </row>
    <row r="6" spans="2:9" s="686" customFormat="1" ht="16.5" customHeight="1">
      <c r="B6" s="1840" t="s">
        <v>1535</v>
      </c>
      <c r="C6" s="398" t="s">
        <v>1536</v>
      </c>
      <c r="D6" s="736">
        <v>3957378</v>
      </c>
      <c r="E6" s="732">
        <v>49.5</v>
      </c>
      <c r="F6" s="736">
        <v>3739708</v>
      </c>
      <c r="G6" s="732">
        <v>49.3</v>
      </c>
      <c r="H6" s="736">
        <v>3874190</v>
      </c>
      <c r="I6" s="732">
        <v>48.4</v>
      </c>
    </row>
    <row r="7" spans="2:9" s="686" customFormat="1" ht="16.5" customHeight="1">
      <c r="B7" s="1847"/>
      <c r="C7" s="692" t="s">
        <v>1537</v>
      </c>
      <c r="D7" s="736">
        <v>15933</v>
      </c>
      <c r="E7" s="735">
        <v>0.2</v>
      </c>
      <c r="F7" s="736">
        <v>15933</v>
      </c>
      <c r="G7" s="735">
        <v>0.2</v>
      </c>
      <c r="H7" s="736">
        <v>15913</v>
      </c>
      <c r="I7" s="735">
        <v>0.2</v>
      </c>
    </row>
    <row r="8" spans="2:9" s="686" customFormat="1" ht="16.5" customHeight="1">
      <c r="B8" s="1849" t="s">
        <v>1538</v>
      </c>
      <c r="C8" s="1850"/>
      <c r="D8" s="736">
        <v>94974</v>
      </c>
      <c r="E8" s="732">
        <v>1.2</v>
      </c>
      <c r="F8" s="736">
        <v>98475</v>
      </c>
      <c r="G8" s="732">
        <v>1.3</v>
      </c>
      <c r="H8" s="736">
        <v>100793</v>
      </c>
      <c r="I8" s="732">
        <v>1.3</v>
      </c>
    </row>
    <row r="9" spans="2:9" s="686" customFormat="1" ht="16.5" customHeight="1">
      <c r="B9" s="1849" t="s">
        <v>1539</v>
      </c>
      <c r="C9" s="1850"/>
      <c r="D9" s="736">
        <v>325712</v>
      </c>
      <c r="E9" s="732">
        <v>4.0999999999999996</v>
      </c>
      <c r="F9" s="736">
        <v>322560</v>
      </c>
      <c r="G9" s="732">
        <v>4.3</v>
      </c>
      <c r="H9" s="736">
        <v>362142</v>
      </c>
      <c r="I9" s="732">
        <v>4.5</v>
      </c>
    </row>
    <row r="10" spans="2:9" s="686" customFormat="1" ht="16.5" customHeight="1">
      <c r="B10" s="1849" t="s">
        <v>1540</v>
      </c>
      <c r="C10" s="1850"/>
      <c r="D10" s="737" t="s">
        <v>1146</v>
      </c>
      <c r="E10" s="732" t="s">
        <v>1146</v>
      </c>
      <c r="F10" s="737" t="s">
        <v>1146</v>
      </c>
      <c r="G10" s="732" t="s">
        <v>1146</v>
      </c>
      <c r="H10" s="737" t="s">
        <v>1146</v>
      </c>
      <c r="I10" s="732" t="s">
        <v>1146</v>
      </c>
    </row>
    <row r="11" spans="2:9" s="686" customFormat="1" ht="16.5" customHeight="1">
      <c r="B11" s="1841" t="s">
        <v>188</v>
      </c>
      <c r="C11" s="692" t="s">
        <v>189</v>
      </c>
      <c r="D11" s="737" t="s">
        <v>1146</v>
      </c>
      <c r="E11" s="732" t="s">
        <v>1146</v>
      </c>
      <c r="F11" s="737" t="s">
        <v>1146</v>
      </c>
      <c r="G11" s="732" t="s">
        <v>1146</v>
      </c>
      <c r="H11" s="737" t="s">
        <v>1146</v>
      </c>
      <c r="I11" s="732" t="s">
        <v>1146</v>
      </c>
    </row>
    <row r="12" spans="2:9" s="686" customFormat="1" ht="16.5" customHeight="1">
      <c r="B12" s="1842"/>
      <c r="C12" s="692" t="s">
        <v>1788</v>
      </c>
      <c r="D12" s="737" t="s">
        <v>1146</v>
      </c>
      <c r="E12" s="732" t="s">
        <v>1146</v>
      </c>
      <c r="F12" s="737" t="s">
        <v>1146</v>
      </c>
      <c r="G12" s="732" t="s">
        <v>1146</v>
      </c>
      <c r="H12" s="737" t="s">
        <v>1146</v>
      </c>
      <c r="I12" s="732" t="s">
        <v>1146</v>
      </c>
    </row>
    <row r="13" spans="2:9" s="686" customFormat="1" ht="16.5" customHeight="1" thickBot="1">
      <c r="B13" s="1843" t="s">
        <v>1789</v>
      </c>
      <c r="C13" s="1844"/>
      <c r="D13" s="738">
        <v>7991646</v>
      </c>
      <c r="E13" s="739">
        <f>SUM(E4:E12)</f>
        <v>100</v>
      </c>
      <c r="F13" s="738">
        <v>7587200</v>
      </c>
      <c r="G13" s="739">
        <v>100</v>
      </c>
      <c r="H13" s="738">
        <v>8009073</v>
      </c>
      <c r="I13" s="739">
        <v>100</v>
      </c>
    </row>
    <row r="14" spans="2:9" s="686" customFormat="1" ht="16.5" customHeight="1">
      <c r="B14" s="1845" t="s">
        <v>1790</v>
      </c>
      <c r="C14" s="1846"/>
      <c r="D14" s="733" t="s">
        <v>1146</v>
      </c>
      <c r="E14" s="733" t="s">
        <v>1146</v>
      </c>
      <c r="F14" s="733" t="s">
        <v>1146</v>
      </c>
      <c r="G14" s="733" t="s">
        <v>1146</v>
      </c>
      <c r="H14" s="733" t="s">
        <v>1146</v>
      </c>
      <c r="I14" s="733" t="s">
        <v>1146</v>
      </c>
    </row>
    <row r="15" spans="2:9" s="686" customFormat="1" ht="16.5" customHeight="1">
      <c r="B15" s="1847" t="s">
        <v>1219</v>
      </c>
      <c r="C15" s="681" t="s">
        <v>1220</v>
      </c>
      <c r="D15" s="732" t="s">
        <v>1146</v>
      </c>
      <c r="E15" s="732" t="s">
        <v>1146</v>
      </c>
      <c r="F15" s="732" t="s">
        <v>1146</v>
      </c>
      <c r="G15" s="732" t="s">
        <v>1146</v>
      </c>
      <c r="H15" s="732" t="s">
        <v>2373</v>
      </c>
      <c r="I15" s="732" t="s">
        <v>1146</v>
      </c>
    </row>
    <row r="16" spans="2:9" s="686" customFormat="1" ht="16.5" customHeight="1">
      <c r="B16" s="1848"/>
      <c r="C16" s="398" t="s">
        <v>1221</v>
      </c>
      <c r="D16" s="732" t="s">
        <v>1146</v>
      </c>
      <c r="E16" s="732" t="s">
        <v>1146</v>
      </c>
      <c r="F16" s="732" t="s">
        <v>1146</v>
      </c>
      <c r="G16" s="732" t="s">
        <v>1146</v>
      </c>
      <c r="H16" s="732" t="s">
        <v>1146</v>
      </c>
      <c r="I16" s="732" t="s">
        <v>2374</v>
      </c>
    </row>
    <row r="17" spans="2:10" s="686" customFormat="1" ht="16.5" customHeight="1" thickBot="1">
      <c r="B17" s="1843" t="s">
        <v>1791</v>
      </c>
      <c r="C17" s="1844"/>
      <c r="D17" s="734" t="s">
        <v>1146</v>
      </c>
      <c r="E17" s="734" t="s">
        <v>1146</v>
      </c>
      <c r="F17" s="734" t="s">
        <v>1146</v>
      </c>
      <c r="G17" s="734" t="s">
        <v>1146</v>
      </c>
      <c r="H17" s="734" t="s">
        <v>1146</v>
      </c>
      <c r="I17" s="734" t="s">
        <v>1146</v>
      </c>
    </row>
    <row r="18" spans="2:10" s="686" customFormat="1" ht="16.5" customHeight="1">
      <c r="B18" s="1838" t="s">
        <v>1814</v>
      </c>
      <c r="C18" s="1839"/>
      <c r="D18" s="741">
        <v>7991646</v>
      </c>
      <c r="E18" s="740">
        <v>100</v>
      </c>
      <c r="F18" s="741">
        <v>7857200</v>
      </c>
      <c r="G18" s="740">
        <v>100</v>
      </c>
      <c r="H18" s="741">
        <v>8009073</v>
      </c>
      <c r="I18" s="740">
        <v>100</v>
      </c>
    </row>
    <row r="19" spans="2:10" s="686" customFormat="1">
      <c r="E19" s="693"/>
      <c r="G19" s="1833"/>
      <c r="H19" s="1834"/>
      <c r="I19" s="1834"/>
    </row>
    <row r="20" spans="2:10" s="686" customFormat="1">
      <c r="E20" s="693"/>
      <c r="G20" s="693"/>
      <c r="I20" s="693"/>
    </row>
    <row r="21" spans="2:10" s="686" customFormat="1">
      <c r="E21" s="693"/>
      <c r="G21" s="693"/>
      <c r="I21" s="693"/>
    </row>
    <row r="22" spans="2:10" s="686" customFormat="1"/>
    <row r="23" spans="2:10" s="686" customFormat="1" ht="14.25">
      <c r="B23" s="685" t="s">
        <v>1486</v>
      </c>
      <c r="G23" s="1832" t="s">
        <v>1147</v>
      </c>
      <c r="H23" s="1832"/>
      <c r="I23" s="1832"/>
      <c r="J23" s="1832"/>
    </row>
    <row r="24" spans="2:10" s="686" customFormat="1">
      <c r="B24" s="694"/>
      <c r="C24" s="695" t="s">
        <v>1482</v>
      </c>
      <c r="D24" s="695" t="s">
        <v>1482</v>
      </c>
      <c r="E24" s="695" t="s">
        <v>711</v>
      </c>
      <c r="F24" s="695" t="s">
        <v>710</v>
      </c>
      <c r="G24" s="695" t="s">
        <v>1493</v>
      </c>
      <c r="H24" s="695" t="s">
        <v>1487</v>
      </c>
      <c r="I24" s="695" t="s">
        <v>1498</v>
      </c>
      <c r="J24" s="399" t="s">
        <v>170</v>
      </c>
    </row>
    <row r="25" spans="2:10" s="686" customFormat="1">
      <c r="B25" s="696"/>
      <c r="C25" s="697" t="s">
        <v>171</v>
      </c>
      <c r="D25" s="697" t="s">
        <v>84</v>
      </c>
      <c r="E25" s="697" t="s">
        <v>713</v>
      </c>
      <c r="F25" s="698" t="s">
        <v>712</v>
      </c>
      <c r="G25" s="698" t="s">
        <v>85</v>
      </c>
      <c r="H25" s="698" t="s">
        <v>128</v>
      </c>
      <c r="I25" s="697" t="s">
        <v>129</v>
      </c>
      <c r="J25" s="124" t="s">
        <v>130</v>
      </c>
    </row>
    <row r="26" spans="2:10" s="686" customFormat="1" ht="16.5" customHeight="1">
      <c r="B26" s="699" t="s">
        <v>1199</v>
      </c>
      <c r="C26" s="507">
        <v>8182218</v>
      </c>
      <c r="D26" s="507">
        <v>6530670</v>
      </c>
      <c r="E26" s="700">
        <v>11980532</v>
      </c>
      <c r="F26" s="701">
        <v>0.82299999999999995</v>
      </c>
      <c r="G26" s="700">
        <v>28545870</v>
      </c>
      <c r="H26" s="508">
        <v>91.1</v>
      </c>
      <c r="I26" s="702" t="s">
        <v>1146</v>
      </c>
      <c r="J26" s="702" t="s">
        <v>1146</v>
      </c>
    </row>
    <row r="27" spans="2:10" s="686" customFormat="1" ht="16.5" customHeight="1">
      <c r="B27" s="699" t="s">
        <v>210</v>
      </c>
      <c r="C27" s="507">
        <v>8304299</v>
      </c>
      <c r="D27" s="507">
        <v>6775247</v>
      </c>
      <c r="E27" s="700">
        <v>12254156</v>
      </c>
      <c r="F27" s="701">
        <v>0.80500000000000005</v>
      </c>
      <c r="G27" s="700">
        <v>28510833</v>
      </c>
      <c r="H27" s="508">
        <v>93.2</v>
      </c>
      <c r="I27" s="702" t="s">
        <v>1146</v>
      </c>
      <c r="J27" s="702" t="s">
        <v>1146</v>
      </c>
    </row>
    <row r="28" spans="2:10" s="686" customFormat="1" ht="16.5" customHeight="1">
      <c r="B28" s="699" t="s">
        <v>2333</v>
      </c>
      <c r="C28" s="507">
        <v>8255588</v>
      </c>
      <c r="D28" s="507">
        <v>6588343</v>
      </c>
      <c r="E28" s="700">
        <v>12308813</v>
      </c>
      <c r="F28" s="701">
        <v>0.80400000000000005</v>
      </c>
      <c r="G28" s="700">
        <v>28449957</v>
      </c>
      <c r="H28" s="508">
        <v>88.3</v>
      </c>
      <c r="I28" s="702" t="s">
        <v>1146</v>
      </c>
      <c r="J28" s="702" t="s">
        <v>1146</v>
      </c>
    </row>
    <row r="29" spans="2:10" s="686" customFormat="1">
      <c r="J29" s="693"/>
    </row>
    <row r="30" spans="2:10" s="686" customFormat="1">
      <c r="J30" s="693"/>
    </row>
    <row r="31" spans="2:10" s="686" customFormat="1">
      <c r="J31" s="693"/>
    </row>
    <row r="32" spans="2:10" s="686" customFormat="1">
      <c r="J32" s="693"/>
    </row>
    <row r="33" spans="2:10" s="686" customFormat="1"/>
    <row r="34" spans="2:10" s="686" customFormat="1" ht="14.25">
      <c r="B34" s="685" t="s">
        <v>266</v>
      </c>
      <c r="C34" s="703"/>
      <c r="D34" s="703"/>
      <c r="E34" s="703"/>
      <c r="F34" s="703"/>
      <c r="G34" s="703"/>
      <c r="H34" s="1832" t="s">
        <v>1148</v>
      </c>
      <c r="I34" s="1463"/>
      <c r="J34" s="1463"/>
    </row>
    <row r="35" spans="2:10" s="686" customFormat="1">
      <c r="B35" s="704"/>
      <c r="C35" s="1835" t="s">
        <v>1797</v>
      </c>
      <c r="D35" s="1835" t="s">
        <v>1798</v>
      </c>
      <c r="E35" s="682" t="s">
        <v>131</v>
      </c>
      <c r="F35" s="705" t="s">
        <v>132</v>
      </c>
      <c r="G35" s="1835" t="s">
        <v>1799</v>
      </c>
      <c r="H35" s="1836" t="s">
        <v>723</v>
      </c>
      <c r="I35" s="1835" t="s">
        <v>1287</v>
      </c>
      <c r="J35" s="1837" t="s">
        <v>1909</v>
      </c>
    </row>
    <row r="36" spans="2:10" s="686" customFormat="1">
      <c r="B36" s="706"/>
      <c r="C36" s="902"/>
      <c r="D36" s="902"/>
      <c r="E36" s="707" t="s">
        <v>133</v>
      </c>
      <c r="F36" s="708" t="s">
        <v>134</v>
      </c>
      <c r="G36" s="902"/>
      <c r="H36" s="1182"/>
      <c r="I36" s="902"/>
      <c r="J36" s="1040"/>
    </row>
    <row r="37" spans="2:10" s="686" customFormat="1" ht="16.5" customHeight="1">
      <c r="B37" s="699" t="s">
        <v>1199</v>
      </c>
      <c r="C37" s="709">
        <v>21681832</v>
      </c>
      <c r="D37" s="709">
        <v>21041011</v>
      </c>
      <c r="E37" s="710">
        <f>C37-D37</f>
        <v>640821</v>
      </c>
      <c r="F37" s="709">
        <v>137601</v>
      </c>
      <c r="G37" s="710">
        <v>503220</v>
      </c>
      <c r="H37" s="712">
        <v>121098</v>
      </c>
      <c r="I37" s="709">
        <v>202198</v>
      </c>
      <c r="J37" s="711">
        <v>82556</v>
      </c>
    </row>
    <row r="38" spans="2:10" s="686" customFormat="1" ht="16.5" customHeight="1">
      <c r="B38" s="699" t="s">
        <v>210</v>
      </c>
      <c r="C38" s="709">
        <v>19704313</v>
      </c>
      <c r="D38" s="709">
        <v>19209491</v>
      </c>
      <c r="E38" s="710">
        <f>C38-D38</f>
        <v>494822</v>
      </c>
      <c r="F38" s="709">
        <v>115223</v>
      </c>
      <c r="G38" s="710">
        <v>379599</v>
      </c>
      <c r="H38" s="712">
        <v>-123621</v>
      </c>
      <c r="I38" s="709">
        <v>264565</v>
      </c>
      <c r="J38" s="711" t="s">
        <v>1146</v>
      </c>
    </row>
    <row r="39" spans="2:10" s="686" customFormat="1" ht="16.5" customHeight="1">
      <c r="B39" s="699" t="s">
        <v>2333</v>
      </c>
      <c r="C39" s="709">
        <v>20882760</v>
      </c>
      <c r="D39" s="709">
        <v>20453742</v>
      </c>
      <c r="E39" s="710">
        <v>429018</v>
      </c>
      <c r="F39" s="709">
        <v>50794</v>
      </c>
      <c r="G39" s="710">
        <v>378224</v>
      </c>
      <c r="H39" s="712">
        <v>-1375</v>
      </c>
      <c r="I39" s="709">
        <v>443582</v>
      </c>
      <c r="J39" s="711" t="s">
        <v>2375</v>
      </c>
    </row>
    <row r="40" spans="2:10" s="686" customFormat="1">
      <c r="B40" s="713"/>
      <c r="C40" s="714"/>
      <c r="D40" s="714"/>
      <c r="E40" s="715"/>
      <c r="F40" s="714"/>
      <c r="G40" s="715"/>
      <c r="H40" s="714"/>
      <c r="I40" s="714"/>
      <c r="J40" s="713"/>
    </row>
    <row r="41" spans="2:10" s="686" customFormat="1">
      <c r="B41" s="713"/>
      <c r="C41" s="714"/>
      <c r="D41" s="714"/>
      <c r="E41" s="715"/>
      <c r="F41" s="714"/>
      <c r="G41" s="715"/>
      <c r="H41" s="714"/>
      <c r="I41" s="714"/>
      <c r="J41" s="713"/>
    </row>
    <row r="42" spans="2:10" s="686" customFormat="1">
      <c r="B42" s="713"/>
      <c r="C42" s="714"/>
      <c r="D42" s="714"/>
      <c r="E42" s="715"/>
      <c r="F42" s="714"/>
      <c r="G42" s="715"/>
      <c r="H42" s="714"/>
      <c r="I42" s="714"/>
      <c r="J42" s="713"/>
    </row>
    <row r="43" spans="2:10" s="686" customFormat="1">
      <c r="B43" s="716"/>
      <c r="C43" s="703"/>
      <c r="D43" s="703"/>
    </row>
    <row r="44" spans="2:10" s="686" customFormat="1">
      <c r="B44" s="682"/>
      <c r="C44" s="682" t="s">
        <v>125</v>
      </c>
      <c r="D44" s="682" t="s">
        <v>135</v>
      </c>
      <c r="E44" s="682" t="s">
        <v>1177</v>
      </c>
    </row>
    <row r="45" spans="2:10" s="686" customFormat="1" ht="27">
      <c r="B45" s="707"/>
      <c r="C45" s="707" t="s">
        <v>136</v>
      </c>
      <c r="D45" s="707" t="s">
        <v>137</v>
      </c>
      <c r="E45" s="707" t="s">
        <v>138</v>
      </c>
    </row>
    <row r="46" spans="2:10" s="686" customFormat="1" ht="16.5" customHeight="1">
      <c r="B46" s="699" t="s">
        <v>1199</v>
      </c>
      <c r="C46" s="712">
        <v>95000</v>
      </c>
      <c r="D46" s="712">
        <v>310852</v>
      </c>
      <c r="E46" s="709">
        <v>7991646</v>
      </c>
    </row>
    <row r="47" spans="2:10" s="686" customFormat="1" ht="16.5" customHeight="1">
      <c r="B47" s="699" t="s">
        <v>210</v>
      </c>
      <c r="C47" s="712">
        <v>390000</v>
      </c>
      <c r="D47" s="712">
        <v>-249056</v>
      </c>
      <c r="E47" s="709">
        <v>7587200</v>
      </c>
    </row>
    <row r="48" spans="2:10" s="686" customFormat="1" ht="16.5" customHeight="1">
      <c r="B48" s="699" t="s">
        <v>2333</v>
      </c>
      <c r="C48" s="712" t="s">
        <v>1146</v>
      </c>
      <c r="D48" s="712">
        <v>442207</v>
      </c>
      <c r="E48" s="709">
        <v>8009073</v>
      </c>
    </row>
    <row r="49" spans="5:5">
      <c r="E49" s="396"/>
    </row>
  </sheetData>
  <mergeCells count="24">
    <mergeCell ref="B18:C18"/>
    <mergeCell ref="C35:C36"/>
    <mergeCell ref="D35:D36"/>
    <mergeCell ref="B4:B5"/>
    <mergeCell ref="B11:B12"/>
    <mergeCell ref="B13:C13"/>
    <mergeCell ref="B14:C14"/>
    <mergeCell ref="B15:B16"/>
    <mergeCell ref="B17:C17"/>
    <mergeCell ref="B6:B7"/>
    <mergeCell ref="B8:C8"/>
    <mergeCell ref="B9:C9"/>
    <mergeCell ref="B10:C10"/>
    <mergeCell ref="G35:G36"/>
    <mergeCell ref="H35:H36"/>
    <mergeCell ref="H34:J34"/>
    <mergeCell ref="I35:I36"/>
    <mergeCell ref="J35:J36"/>
    <mergeCell ref="D1:I1"/>
    <mergeCell ref="D2:E2"/>
    <mergeCell ref="F2:G2"/>
    <mergeCell ref="H2:I2"/>
    <mergeCell ref="G23:J23"/>
    <mergeCell ref="G19:I19"/>
  </mergeCells>
  <phoneticPr fontId="6"/>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topLeftCell="A13" zoomScaleNormal="100" workbookViewId="0">
      <selection activeCell="Z24" sqref="Z24"/>
    </sheetView>
  </sheetViews>
  <sheetFormatPr defaultRowHeight="14.45" customHeight="1"/>
  <cols>
    <col min="1" max="1" width="2.125" style="400" customWidth="1"/>
    <col min="2" max="2" width="5.5" style="400" bestFit="1" customWidth="1"/>
    <col min="3" max="3" width="12.875" style="400" customWidth="1"/>
    <col min="4" max="10" width="9" style="400"/>
    <col min="11" max="11" width="10.875" style="400" customWidth="1"/>
    <col min="12" max="16384" width="9" style="400"/>
  </cols>
  <sheetData>
    <row r="1" spans="1:35" s="427" customFormat="1" ht="26.25" customHeight="1">
      <c r="A1" s="425" t="s">
        <v>1255</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row r="3" spans="1:35" ht="16.5" customHeight="1">
      <c r="B3" s="400">
        <v>2004</v>
      </c>
      <c r="C3" s="400" t="s">
        <v>1256</v>
      </c>
      <c r="D3" s="1851" t="s">
        <v>1257</v>
      </c>
      <c r="E3" s="1851"/>
      <c r="F3" s="1851"/>
      <c r="G3" s="1851"/>
      <c r="H3" s="1851"/>
      <c r="I3" s="1851"/>
      <c r="J3" s="1851"/>
      <c r="K3" s="1851"/>
      <c r="L3" s="1851"/>
    </row>
    <row r="4" spans="1:35" ht="16.5" customHeight="1">
      <c r="B4" s="401"/>
      <c r="D4" s="1851" t="s">
        <v>1258</v>
      </c>
      <c r="E4" s="1851"/>
      <c r="F4" s="1851"/>
      <c r="G4" s="1851"/>
      <c r="H4" s="1851"/>
      <c r="I4" s="1851"/>
      <c r="J4" s="1851"/>
      <c r="K4" s="1851"/>
      <c r="L4" s="1851"/>
    </row>
    <row r="5" spans="1:35" ht="16.5" customHeight="1">
      <c r="D5" s="1851" t="s">
        <v>1454</v>
      </c>
      <c r="E5" s="1851"/>
      <c r="F5" s="1851"/>
      <c r="G5" s="1851"/>
      <c r="H5" s="1851"/>
      <c r="I5" s="1851"/>
      <c r="J5" s="1851"/>
      <c r="K5" s="1851"/>
      <c r="L5" s="1851"/>
    </row>
    <row r="6" spans="1:35" ht="16.5" customHeight="1">
      <c r="D6" s="1851" t="s">
        <v>1455</v>
      </c>
      <c r="E6" s="1851"/>
      <c r="F6" s="1851"/>
      <c r="G6" s="1851"/>
      <c r="H6" s="1851"/>
      <c r="I6" s="1851"/>
      <c r="J6" s="1851"/>
      <c r="K6" s="1851"/>
      <c r="L6" s="1851"/>
    </row>
    <row r="7" spans="1:35" ht="16.5" customHeight="1">
      <c r="B7" s="400">
        <v>2005</v>
      </c>
      <c r="C7" s="400" t="s">
        <v>1456</v>
      </c>
      <c r="D7" s="1851" t="s">
        <v>1262</v>
      </c>
      <c r="E7" s="1851"/>
      <c r="F7" s="1851"/>
      <c r="G7" s="1851"/>
      <c r="H7" s="1851"/>
      <c r="I7" s="1851"/>
      <c r="J7" s="1851"/>
      <c r="K7" s="1851"/>
      <c r="L7" s="1851"/>
    </row>
    <row r="8" spans="1:35" ht="16.5" customHeight="1">
      <c r="D8" s="1851" t="s">
        <v>1617</v>
      </c>
      <c r="E8" s="1851"/>
      <c r="F8" s="1851"/>
      <c r="G8" s="1851"/>
      <c r="H8" s="1851"/>
      <c r="I8" s="1851"/>
      <c r="J8" s="1851"/>
      <c r="K8" s="1851"/>
      <c r="L8" s="1851"/>
    </row>
    <row r="9" spans="1:35" ht="16.5" customHeight="1">
      <c r="D9" s="1851" t="s">
        <v>1263</v>
      </c>
      <c r="E9" s="1851"/>
      <c r="F9" s="1851"/>
      <c r="G9" s="1851"/>
      <c r="H9" s="1851"/>
      <c r="I9" s="1851"/>
      <c r="J9" s="1851"/>
      <c r="K9" s="1851"/>
      <c r="L9" s="1851"/>
    </row>
    <row r="10" spans="1:35" ht="16.5" customHeight="1">
      <c r="D10" s="1851" t="s">
        <v>1827</v>
      </c>
      <c r="E10" s="1851"/>
      <c r="F10" s="1851"/>
      <c r="G10" s="1851"/>
      <c r="H10" s="1851"/>
      <c r="I10" s="1851"/>
      <c r="J10" s="1851"/>
      <c r="K10" s="1851"/>
      <c r="L10" s="1851"/>
    </row>
    <row r="11" spans="1:35" ht="16.5" customHeight="1">
      <c r="D11" s="1851" t="s">
        <v>1828</v>
      </c>
      <c r="E11" s="1851"/>
      <c r="F11" s="1851"/>
      <c r="G11" s="1851"/>
      <c r="H11" s="1851"/>
      <c r="I11" s="1851"/>
      <c r="J11" s="1851"/>
      <c r="K11" s="1851"/>
      <c r="L11" s="1851"/>
    </row>
    <row r="12" spans="1:35" ht="16.5" customHeight="1">
      <c r="B12" s="400">
        <v>2006</v>
      </c>
      <c r="C12" s="400" t="s">
        <v>1829</v>
      </c>
      <c r="D12" s="1851" t="s">
        <v>1830</v>
      </c>
      <c r="E12" s="1851"/>
      <c r="F12" s="1851"/>
      <c r="G12" s="1851"/>
      <c r="H12" s="1851"/>
      <c r="I12" s="1851"/>
      <c r="J12" s="1851"/>
      <c r="K12" s="1851"/>
      <c r="L12" s="1851"/>
    </row>
    <row r="13" spans="1:35" ht="16.5" customHeight="1">
      <c r="D13" s="1851" t="s">
        <v>255</v>
      </c>
      <c r="E13" s="1851"/>
      <c r="F13" s="1851"/>
      <c r="G13" s="1851"/>
      <c r="H13" s="1851"/>
      <c r="I13" s="1851"/>
      <c r="J13" s="1851"/>
      <c r="K13" s="1851"/>
      <c r="L13" s="1851"/>
    </row>
    <row r="14" spans="1:35" ht="16.5" customHeight="1">
      <c r="D14" s="1851" t="s">
        <v>254</v>
      </c>
      <c r="E14" s="1851"/>
      <c r="F14" s="1851"/>
      <c r="G14" s="1851"/>
      <c r="H14" s="1851"/>
      <c r="I14" s="1851"/>
      <c r="J14" s="1851"/>
      <c r="K14" s="1851"/>
      <c r="L14" s="1851"/>
    </row>
    <row r="15" spans="1:35" ht="16.5" customHeight="1">
      <c r="D15" s="1851" t="s">
        <v>1618</v>
      </c>
      <c r="E15" s="1851"/>
      <c r="F15" s="1851"/>
      <c r="G15" s="1851"/>
      <c r="H15" s="1851"/>
      <c r="I15" s="1851"/>
      <c r="J15" s="1851"/>
      <c r="K15" s="1851"/>
      <c r="L15" s="1851"/>
    </row>
    <row r="16" spans="1:35" ht="16.5" customHeight="1">
      <c r="D16" s="1851" t="s">
        <v>2076</v>
      </c>
      <c r="E16" s="1851"/>
      <c r="F16" s="1851"/>
      <c r="G16" s="1851"/>
      <c r="H16" s="1851"/>
      <c r="I16" s="1851"/>
      <c r="J16" s="1851"/>
      <c r="K16" s="1851"/>
      <c r="L16" s="1851"/>
    </row>
    <row r="17" spans="2:12" ht="16.5" customHeight="1">
      <c r="B17" s="400">
        <v>2007</v>
      </c>
      <c r="C17" s="400" t="s">
        <v>576</v>
      </c>
      <c r="D17" s="1851" t="s">
        <v>1619</v>
      </c>
      <c r="E17" s="1851"/>
      <c r="F17" s="1851"/>
      <c r="G17" s="1851"/>
      <c r="H17" s="1851"/>
      <c r="I17" s="1851"/>
      <c r="J17" s="1851"/>
      <c r="K17" s="1851"/>
      <c r="L17" s="1851"/>
    </row>
    <row r="18" spans="2:12" ht="16.5" customHeight="1">
      <c r="D18" s="1851" t="s">
        <v>577</v>
      </c>
      <c r="E18" s="1851"/>
      <c r="F18" s="1851"/>
      <c r="G18" s="1851"/>
      <c r="H18" s="1851"/>
      <c r="I18" s="1851"/>
      <c r="J18" s="1851"/>
      <c r="K18" s="1851"/>
      <c r="L18" s="1851"/>
    </row>
    <row r="19" spans="2:12" ht="16.5" customHeight="1">
      <c r="D19" s="1851" t="s">
        <v>1836</v>
      </c>
      <c r="E19" s="1851"/>
      <c r="F19" s="1851"/>
      <c r="G19" s="1851"/>
      <c r="H19" s="1851"/>
      <c r="I19" s="1851"/>
      <c r="J19" s="1851"/>
      <c r="K19" s="1851"/>
      <c r="L19" s="1851"/>
    </row>
    <row r="20" spans="2:12" ht="16.5" customHeight="1">
      <c r="D20" s="1851" t="s">
        <v>1837</v>
      </c>
      <c r="E20" s="1851"/>
      <c r="F20" s="1851"/>
      <c r="G20" s="1851"/>
      <c r="H20" s="1851"/>
      <c r="I20" s="1851"/>
      <c r="J20" s="1851"/>
      <c r="K20" s="1851"/>
      <c r="L20" s="1851"/>
    </row>
    <row r="21" spans="2:12" ht="16.5" customHeight="1">
      <c r="D21" s="1851" t="s">
        <v>1615</v>
      </c>
      <c r="E21" s="1851"/>
      <c r="F21" s="1851"/>
      <c r="G21" s="1851"/>
      <c r="H21" s="1851"/>
      <c r="I21" s="1851"/>
      <c r="J21" s="1851"/>
      <c r="K21" s="1851"/>
      <c r="L21" s="1851"/>
    </row>
    <row r="22" spans="2:12" ht="16.5" customHeight="1">
      <c r="D22" s="1851" t="s">
        <v>1616</v>
      </c>
      <c r="E22" s="1851"/>
      <c r="F22" s="1851"/>
      <c r="G22" s="1851"/>
      <c r="H22" s="1851"/>
      <c r="I22" s="1851"/>
      <c r="J22" s="1851"/>
      <c r="K22" s="1851"/>
      <c r="L22" s="1851"/>
    </row>
    <row r="23" spans="2:12" ht="16.5" customHeight="1">
      <c r="B23" s="400">
        <v>2008</v>
      </c>
      <c r="C23" s="400" t="s">
        <v>1131</v>
      </c>
      <c r="D23" s="1851" t="s">
        <v>1424</v>
      </c>
      <c r="E23" s="1851"/>
      <c r="F23" s="1851"/>
      <c r="G23" s="1851"/>
      <c r="H23" s="1851"/>
      <c r="I23" s="1851"/>
      <c r="J23" s="1851"/>
      <c r="K23" s="1851"/>
      <c r="L23" s="1851"/>
    </row>
    <row r="24" spans="2:12" ht="16.5" customHeight="1">
      <c r="D24" s="1851" t="s">
        <v>1425</v>
      </c>
      <c r="E24" s="1851"/>
      <c r="F24" s="1851"/>
      <c r="G24" s="1851"/>
      <c r="H24" s="1851"/>
      <c r="I24" s="1851"/>
      <c r="J24" s="1851"/>
      <c r="K24" s="1851"/>
      <c r="L24" s="1851"/>
    </row>
    <row r="25" spans="2:12" ht="16.5" customHeight="1">
      <c r="D25" s="1851" t="s">
        <v>915</v>
      </c>
      <c r="E25" s="1851"/>
      <c r="F25" s="1851"/>
      <c r="G25" s="1851"/>
      <c r="H25" s="1851"/>
      <c r="I25" s="1851"/>
      <c r="J25" s="1851"/>
      <c r="K25" s="1851"/>
      <c r="L25" s="1851"/>
    </row>
    <row r="26" spans="2:12" ht="16.5" customHeight="1">
      <c r="D26" s="1851" t="s">
        <v>1132</v>
      </c>
      <c r="E26" s="1851"/>
      <c r="F26" s="1851"/>
      <c r="G26" s="1851"/>
      <c r="H26" s="1851"/>
      <c r="I26" s="1851"/>
      <c r="J26" s="1851"/>
      <c r="K26" s="1851"/>
      <c r="L26" s="1851"/>
    </row>
    <row r="27" spans="2:12" ht="16.5" customHeight="1">
      <c r="D27" s="1851" t="s">
        <v>69</v>
      </c>
      <c r="E27" s="1851"/>
      <c r="F27" s="1851"/>
      <c r="G27" s="1851"/>
      <c r="H27" s="1851"/>
      <c r="I27" s="1851"/>
      <c r="J27" s="1851"/>
      <c r="K27" s="1851"/>
      <c r="L27" s="1851"/>
    </row>
    <row r="28" spans="2:12" ht="16.5" customHeight="1">
      <c r="D28" s="1851" t="s">
        <v>70</v>
      </c>
      <c r="E28" s="1851"/>
      <c r="F28" s="1851"/>
      <c r="G28" s="1851"/>
      <c r="H28" s="1851"/>
      <c r="I28" s="1851"/>
      <c r="J28" s="1851"/>
      <c r="K28" s="1851"/>
      <c r="L28" s="1851"/>
    </row>
    <row r="29" spans="2:12" ht="16.5" customHeight="1">
      <c r="D29" s="1851" t="s">
        <v>1459</v>
      </c>
      <c r="E29" s="1851"/>
      <c r="F29" s="1851"/>
      <c r="G29" s="1851"/>
      <c r="H29" s="1851"/>
      <c r="I29" s="1851"/>
      <c r="J29" s="1851"/>
      <c r="K29" s="1851"/>
      <c r="L29" s="1851"/>
    </row>
    <row r="30" spans="2:12" ht="16.5" customHeight="1">
      <c r="D30" s="1851" t="s">
        <v>1460</v>
      </c>
      <c r="E30" s="1851"/>
      <c r="F30" s="1851"/>
      <c r="G30" s="1851"/>
      <c r="H30" s="1851"/>
      <c r="I30" s="1851"/>
      <c r="J30" s="1851"/>
      <c r="K30" s="1851"/>
      <c r="L30" s="1851"/>
    </row>
    <row r="31" spans="2:12" ht="16.5" customHeight="1">
      <c r="D31" s="1851" t="s">
        <v>916</v>
      </c>
      <c r="E31" s="1851"/>
      <c r="F31" s="1851"/>
      <c r="G31" s="1851"/>
      <c r="H31" s="1851"/>
      <c r="I31" s="1851"/>
      <c r="J31" s="1851"/>
      <c r="K31" s="1851"/>
      <c r="L31" s="1851"/>
    </row>
    <row r="32" spans="2:12" ht="16.5" customHeight="1">
      <c r="B32" s="400">
        <v>2009</v>
      </c>
      <c r="C32" s="400" t="s">
        <v>2142</v>
      </c>
      <c r="D32" s="1851" t="s">
        <v>2143</v>
      </c>
      <c r="E32" s="1851"/>
      <c r="F32" s="1851"/>
      <c r="G32" s="1851"/>
      <c r="H32" s="1851"/>
      <c r="I32" s="1851"/>
      <c r="J32" s="1851"/>
      <c r="K32" s="1851"/>
      <c r="L32" s="1851"/>
    </row>
    <row r="33" spans="2:12" ht="16.5" customHeight="1">
      <c r="D33" s="1851" t="s">
        <v>1827</v>
      </c>
      <c r="E33" s="1851"/>
      <c r="F33" s="1851"/>
      <c r="G33" s="1851"/>
      <c r="H33" s="1851"/>
      <c r="I33" s="1851"/>
      <c r="J33" s="1851"/>
      <c r="K33" s="1851"/>
      <c r="L33" s="1851"/>
    </row>
    <row r="34" spans="2:12" ht="21.75">
      <c r="D34" s="1852" t="s" ph="1">
        <v>205</v>
      </c>
      <c r="E34" s="1852" ph="1"/>
      <c r="F34" s="1852" ph="1"/>
      <c r="G34" s="1852" ph="1"/>
      <c r="H34" s="1852" ph="1"/>
      <c r="I34" s="1852" ph="1"/>
      <c r="J34" s="1852" ph="1"/>
      <c r="K34" s="1852" ph="1"/>
      <c r="L34" s="1852" ph="1"/>
    </row>
    <row r="35" spans="2:12" ht="16.5" customHeight="1">
      <c r="D35" s="1852" t="s">
        <v>253</v>
      </c>
      <c r="E35" s="1852"/>
      <c r="F35" s="1852"/>
      <c r="G35" s="1852"/>
      <c r="H35" s="1852"/>
      <c r="I35" s="1852"/>
      <c r="J35" s="1852"/>
      <c r="K35" s="1852"/>
      <c r="L35" s="1852"/>
    </row>
    <row r="36" spans="2:12" ht="14.45" customHeight="1">
      <c r="B36" s="400">
        <v>2010</v>
      </c>
      <c r="C36" s="400" t="s">
        <v>1450</v>
      </c>
      <c r="D36" s="1851" t="s">
        <v>1911</v>
      </c>
      <c r="E36" s="1851"/>
      <c r="F36" s="1851"/>
      <c r="G36" s="1851"/>
      <c r="H36" s="1851"/>
      <c r="I36" s="1851"/>
      <c r="J36" s="1851"/>
      <c r="K36" s="1851"/>
      <c r="L36" s="1851"/>
    </row>
    <row r="37" spans="2:12" ht="14.45" customHeight="1">
      <c r="D37" s="1851" t="s">
        <v>1912</v>
      </c>
      <c r="E37" s="1851"/>
      <c r="F37" s="1851"/>
      <c r="G37" s="1851"/>
      <c r="H37" s="1851"/>
      <c r="I37" s="1851"/>
      <c r="J37" s="1851"/>
      <c r="K37" s="1851"/>
    </row>
    <row r="38" spans="2:12" ht="14.45" customHeight="1">
      <c r="D38" s="1851" t="s">
        <v>1451</v>
      </c>
      <c r="E38" s="1851"/>
      <c r="F38" s="1851"/>
      <c r="G38" s="1851"/>
      <c r="H38" s="1851"/>
      <c r="I38" s="1851"/>
      <c r="J38" s="1851"/>
      <c r="K38" s="1851"/>
      <c r="L38" s="1851"/>
    </row>
    <row r="39" spans="2:12" ht="14.45" customHeight="1">
      <c r="D39" s="1851" t="s">
        <v>1910</v>
      </c>
      <c r="E39" s="1851"/>
      <c r="F39" s="1851"/>
      <c r="G39" s="1851"/>
      <c r="H39" s="1851"/>
      <c r="I39" s="1851"/>
      <c r="J39" s="1851"/>
      <c r="K39" s="1851"/>
      <c r="L39" s="1851"/>
    </row>
    <row r="40" spans="2:12" ht="14.45" customHeight="1">
      <c r="B40" s="400">
        <v>2011</v>
      </c>
      <c r="C40" s="400" t="s">
        <v>1638</v>
      </c>
      <c r="D40" s="400" t="s">
        <v>1639</v>
      </c>
    </row>
    <row r="41" spans="2:12" ht="14.45" customHeight="1">
      <c r="D41" s="400" t="s">
        <v>1640</v>
      </c>
    </row>
    <row r="42" spans="2:12" ht="14.45" customHeight="1">
      <c r="D42" s="1851" t="s">
        <v>1641</v>
      </c>
      <c r="E42" s="1851"/>
      <c r="F42" s="1851"/>
      <c r="G42" s="1851"/>
      <c r="H42" s="1851"/>
      <c r="I42" s="1851"/>
      <c r="J42" s="1851"/>
    </row>
    <row r="43" spans="2:12" ht="14.45" customHeight="1">
      <c r="D43" s="1851" t="s">
        <v>1642</v>
      </c>
      <c r="E43" s="1851"/>
      <c r="F43" s="1851"/>
      <c r="G43" s="1851"/>
      <c r="H43" s="1851"/>
      <c r="I43" s="1851"/>
      <c r="J43" s="1851"/>
    </row>
    <row r="44" spans="2:12" ht="14.45" customHeight="1">
      <c r="B44" s="400">
        <v>2012</v>
      </c>
      <c r="C44" s="400" t="s">
        <v>1250</v>
      </c>
      <c r="D44" s="400" t="s">
        <v>336</v>
      </c>
    </row>
    <row r="45" spans="2:12" ht="14.45" customHeight="1">
      <c r="D45" s="400" t="s">
        <v>1507</v>
      </c>
    </row>
    <row r="46" spans="2:12" ht="14.45" customHeight="1">
      <c r="D46" s="400" t="s">
        <v>1508</v>
      </c>
    </row>
    <row r="47" spans="2:12" ht="14.45" customHeight="1">
      <c r="D47" s="400" t="s">
        <v>337</v>
      </c>
    </row>
    <row r="48" spans="2:12" ht="14.45" customHeight="1">
      <c r="B48" s="400">
        <v>2013</v>
      </c>
      <c r="C48" s="400" t="s">
        <v>2270</v>
      </c>
      <c r="D48" s="400" t="s">
        <v>2274</v>
      </c>
    </row>
    <row r="49" spans="4:12" ht="14.45" customHeight="1">
      <c r="D49" s="400" t="s">
        <v>2271</v>
      </c>
    </row>
    <row r="50" spans="4:12" ht="14.45" customHeight="1">
      <c r="D50" s="400" t="s">
        <v>2272</v>
      </c>
    </row>
    <row r="51" spans="4:12" ht="14.45" customHeight="1">
      <c r="D51" s="1851" t="s">
        <v>1827</v>
      </c>
      <c r="E51" s="1851"/>
      <c r="F51" s="1851"/>
      <c r="G51" s="1851"/>
      <c r="H51" s="1851"/>
      <c r="I51" s="1851"/>
      <c r="J51" s="1851"/>
      <c r="K51" s="1851"/>
      <c r="L51" s="1851"/>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opLeftCell="A7" zoomScaleNormal="100" workbookViewId="0">
      <selection activeCell="Z24" sqref="Z24"/>
    </sheetView>
  </sheetViews>
  <sheetFormatPr defaultRowHeight="14.45" customHeight="1"/>
  <cols>
    <col min="1" max="1" width="2.125" style="400" customWidth="1"/>
    <col min="2" max="2" width="5.5" style="400" bestFit="1" customWidth="1"/>
    <col min="3" max="3" width="12.875" style="400" customWidth="1"/>
    <col min="4" max="10" width="9" style="400"/>
    <col min="11" max="11" width="10.875" style="400" customWidth="1"/>
    <col min="12" max="16384" width="9" style="400"/>
  </cols>
  <sheetData>
    <row r="1" spans="1:35" s="427" customFormat="1" ht="26.25" customHeight="1">
      <c r="A1" s="425" t="s">
        <v>1255</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5.95" customHeight="1"/>
    <row r="3" spans="1:35" ht="16.5" customHeight="1">
      <c r="B3" s="400">
        <v>2014</v>
      </c>
      <c r="C3" s="400" t="s">
        <v>2334</v>
      </c>
      <c r="D3" s="1851" t="s">
        <v>2335</v>
      </c>
      <c r="E3" s="1851"/>
      <c r="F3" s="1851"/>
      <c r="G3" s="1851"/>
      <c r="H3" s="1851"/>
      <c r="I3" s="1851"/>
      <c r="J3" s="1851"/>
      <c r="K3" s="1851"/>
      <c r="L3" s="1851"/>
    </row>
    <row r="4" spans="1:35" ht="16.5" customHeight="1">
      <c r="B4" s="401"/>
      <c r="D4" s="1851" t="s">
        <v>2336</v>
      </c>
      <c r="E4" s="1851"/>
      <c r="F4" s="1851"/>
      <c r="G4" s="1851"/>
      <c r="H4" s="1851"/>
      <c r="I4" s="1851"/>
      <c r="J4" s="1851"/>
      <c r="K4" s="1851"/>
      <c r="L4" s="1851"/>
    </row>
    <row r="5" spans="1:35" ht="16.5" customHeight="1">
      <c r="D5" s="1851" t="s">
        <v>2337</v>
      </c>
      <c r="E5" s="1851"/>
      <c r="F5" s="1851"/>
      <c r="G5" s="1851"/>
      <c r="H5" s="1851"/>
      <c r="I5" s="1851"/>
      <c r="J5" s="1851"/>
      <c r="K5" s="1851"/>
      <c r="L5" s="1851"/>
    </row>
    <row r="6" spans="1:35" ht="16.5" customHeight="1">
      <c r="D6" s="1851" t="s">
        <v>2338</v>
      </c>
      <c r="E6" s="1851"/>
      <c r="F6" s="1851"/>
      <c r="G6" s="1851"/>
      <c r="H6" s="1851"/>
      <c r="I6" s="1851"/>
      <c r="J6" s="1851"/>
      <c r="K6" s="1851"/>
      <c r="L6" s="1851"/>
    </row>
    <row r="7" spans="1:35" ht="16.5" customHeight="1">
      <c r="D7" s="1851" t="s">
        <v>2339</v>
      </c>
      <c r="E7" s="1851"/>
      <c r="F7" s="1851"/>
      <c r="G7" s="1851"/>
      <c r="H7" s="1851"/>
      <c r="I7" s="1851"/>
      <c r="J7" s="1851"/>
      <c r="K7" s="1851"/>
      <c r="L7" s="1851"/>
    </row>
    <row r="8" spans="1:35" ht="16.5" customHeight="1">
      <c r="D8" s="1851"/>
      <c r="E8" s="1851"/>
      <c r="F8" s="1851"/>
      <c r="G8" s="1851"/>
      <c r="H8" s="1851"/>
      <c r="I8" s="1851"/>
      <c r="J8" s="1851"/>
      <c r="K8" s="1851"/>
      <c r="L8" s="1851"/>
    </row>
    <row r="9" spans="1:35" ht="16.5" customHeight="1">
      <c r="D9" s="1851"/>
      <c r="E9" s="1851"/>
      <c r="F9" s="1851"/>
      <c r="G9" s="1851"/>
      <c r="H9" s="1851"/>
      <c r="I9" s="1851"/>
      <c r="J9" s="1851"/>
      <c r="K9" s="1851"/>
      <c r="L9" s="1851"/>
    </row>
    <row r="10" spans="1:35" ht="16.5" customHeight="1">
      <c r="D10" s="1851"/>
      <c r="E10" s="1851"/>
      <c r="F10" s="1851"/>
      <c r="G10" s="1851"/>
      <c r="H10" s="1851"/>
      <c r="I10" s="1851"/>
      <c r="J10" s="1851"/>
      <c r="K10" s="1851"/>
      <c r="L10" s="1851"/>
    </row>
    <row r="11" spans="1:35" ht="16.5" customHeight="1">
      <c r="D11" s="1851"/>
      <c r="E11" s="1851"/>
      <c r="F11" s="1851"/>
      <c r="G11" s="1851"/>
      <c r="H11" s="1851"/>
      <c r="I11" s="1851"/>
      <c r="J11" s="1851"/>
      <c r="K11" s="1851"/>
      <c r="L11" s="1851"/>
    </row>
    <row r="12" spans="1:35" ht="16.5" customHeight="1">
      <c r="D12" s="1851"/>
      <c r="E12" s="1851"/>
      <c r="F12" s="1851"/>
      <c r="G12" s="1851"/>
      <c r="H12" s="1851"/>
      <c r="I12" s="1851"/>
      <c r="J12" s="1851"/>
      <c r="K12" s="1851"/>
      <c r="L12" s="1851"/>
    </row>
    <row r="13" spans="1:35" ht="16.5" customHeight="1">
      <c r="D13" s="1851"/>
      <c r="E13" s="1851"/>
      <c r="F13" s="1851"/>
      <c r="G13" s="1851"/>
      <c r="H13" s="1851"/>
      <c r="I13" s="1851"/>
      <c r="J13" s="1851"/>
      <c r="K13" s="1851"/>
      <c r="L13" s="1851"/>
    </row>
    <row r="14" spans="1:35" ht="16.5" customHeight="1">
      <c r="D14" s="1851"/>
      <c r="E14" s="1851"/>
      <c r="F14" s="1851"/>
      <c r="G14" s="1851"/>
      <c r="H14" s="1851"/>
      <c r="I14" s="1851"/>
      <c r="J14" s="1851"/>
      <c r="K14" s="1851"/>
      <c r="L14" s="1851"/>
    </row>
    <row r="15" spans="1:35" ht="16.5" customHeight="1">
      <c r="D15" s="1851"/>
      <c r="E15" s="1851"/>
      <c r="F15" s="1851"/>
      <c r="G15" s="1851"/>
      <c r="H15" s="1851"/>
      <c r="I15" s="1851"/>
      <c r="J15" s="1851"/>
      <c r="K15" s="1851"/>
      <c r="L15" s="1851"/>
    </row>
    <row r="16" spans="1:35" ht="16.5" customHeight="1">
      <c r="D16" s="1851"/>
      <c r="E16" s="1851"/>
      <c r="F16" s="1851"/>
      <c r="G16" s="1851"/>
      <c r="H16" s="1851"/>
      <c r="I16" s="1851"/>
      <c r="J16" s="1851"/>
      <c r="K16" s="1851"/>
      <c r="L16" s="1851"/>
    </row>
    <row r="17" spans="4:12" ht="16.5" customHeight="1">
      <c r="D17" s="1851"/>
      <c r="E17" s="1851"/>
      <c r="F17" s="1851"/>
      <c r="G17" s="1851"/>
      <c r="H17" s="1851"/>
      <c r="I17" s="1851"/>
      <c r="J17" s="1851"/>
      <c r="K17" s="1851"/>
      <c r="L17" s="1851"/>
    </row>
    <row r="18" spans="4:12" ht="16.5" customHeight="1">
      <c r="D18" s="1851"/>
      <c r="E18" s="1851"/>
      <c r="F18" s="1851"/>
      <c r="G18" s="1851"/>
      <c r="H18" s="1851"/>
      <c r="I18" s="1851"/>
      <c r="J18" s="1851"/>
      <c r="K18" s="1851"/>
      <c r="L18" s="1851"/>
    </row>
    <row r="19" spans="4:12" ht="16.5" customHeight="1">
      <c r="D19" s="1851"/>
      <c r="E19" s="1851"/>
      <c r="F19" s="1851"/>
      <c r="G19" s="1851"/>
      <c r="H19" s="1851"/>
      <c r="I19" s="1851"/>
      <c r="J19" s="1851"/>
      <c r="K19" s="1851"/>
      <c r="L19" s="1851"/>
    </row>
    <row r="20" spans="4:12" ht="16.5" customHeight="1">
      <c r="D20" s="1851"/>
      <c r="E20" s="1851"/>
      <c r="F20" s="1851"/>
      <c r="G20" s="1851"/>
      <c r="H20" s="1851"/>
      <c r="I20" s="1851"/>
      <c r="J20" s="1851"/>
      <c r="K20" s="1851"/>
      <c r="L20" s="1851"/>
    </row>
    <row r="21" spans="4:12" ht="16.5" customHeight="1">
      <c r="D21" s="1851"/>
      <c r="E21" s="1851"/>
      <c r="F21" s="1851"/>
      <c r="G21" s="1851"/>
      <c r="H21" s="1851"/>
      <c r="I21" s="1851"/>
      <c r="J21" s="1851"/>
      <c r="K21" s="1851"/>
      <c r="L21" s="1851"/>
    </row>
    <row r="22" spans="4:12" ht="16.5" customHeight="1">
      <c r="D22" s="1851"/>
      <c r="E22" s="1851"/>
      <c r="F22" s="1851"/>
      <c r="G22" s="1851"/>
      <c r="H22" s="1851"/>
      <c r="I22" s="1851"/>
      <c r="J22" s="1851"/>
      <c r="K22" s="1851"/>
      <c r="L22" s="1851"/>
    </row>
    <row r="23" spans="4:12" ht="16.5" customHeight="1">
      <c r="D23" s="1851"/>
      <c r="E23" s="1851"/>
      <c r="F23" s="1851"/>
      <c r="G23" s="1851"/>
      <c r="H23" s="1851"/>
      <c r="I23" s="1851"/>
      <c r="J23" s="1851"/>
      <c r="K23" s="1851"/>
      <c r="L23" s="1851"/>
    </row>
    <row r="24" spans="4:12" ht="16.5" customHeight="1">
      <c r="D24" s="1851"/>
      <c r="E24" s="1851"/>
      <c r="F24" s="1851"/>
      <c r="G24" s="1851"/>
      <c r="H24" s="1851"/>
      <c r="I24" s="1851"/>
      <c r="J24" s="1851"/>
      <c r="K24" s="1851"/>
      <c r="L24" s="1851"/>
    </row>
    <row r="25" spans="4:12" ht="16.5" customHeight="1">
      <c r="D25" s="1851"/>
      <c r="E25" s="1851"/>
      <c r="F25" s="1851"/>
      <c r="G25" s="1851"/>
      <c r="H25" s="1851"/>
      <c r="I25" s="1851"/>
      <c r="J25" s="1851"/>
      <c r="K25" s="1851"/>
      <c r="L25" s="1851"/>
    </row>
    <row r="26" spans="4:12" ht="16.5" customHeight="1">
      <c r="D26" s="1851"/>
      <c r="E26" s="1851"/>
      <c r="F26" s="1851"/>
      <c r="G26" s="1851"/>
      <c r="H26" s="1851"/>
      <c r="I26" s="1851"/>
      <c r="J26" s="1851"/>
      <c r="K26" s="1851"/>
      <c r="L26" s="1851"/>
    </row>
    <row r="27" spans="4:12" ht="16.5" customHeight="1">
      <c r="D27" s="1851"/>
      <c r="E27" s="1851"/>
      <c r="F27" s="1851"/>
      <c r="G27" s="1851"/>
      <c r="H27" s="1851"/>
      <c r="I27" s="1851"/>
      <c r="J27" s="1851"/>
      <c r="K27" s="1851"/>
      <c r="L27" s="1851"/>
    </row>
    <row r="28" spans="4:12" ht="16.5" customHeight="1">
      <c r="D28" s="1851"/>
      <c r="E28" s="1851"/>
      <c r="F28" s="1851"/>
      <c r="G28" s="1851"/>
      <c r="H28" s="1851"/>
      <c r="I28" s="1851"/>
      <c r="J28" s="1851"/>
      <c r="K28" s="1851"/>
      <c r="L28" s="1851"/>
    </row>
    <row r="29" spans="4:12" ht="16.5" customHeight="1">
      <c r="D29" s="1851"/>
      <c r="E29" s="1851"/>
      <c r="F29" s="1851"/>
      <c r="G29" s="1851"/>
      <c r="H29" s="1851"/>
      <c r="I29" s="1851"/>
      <c r="J29" s="1851"/>
      <c r="K29" s="1851"/>
      <c r="L29" s="1851"/>
    </row>
    <row r="30" spans="4:12" ht="16.5" customHeight="1">
      <c r="D30" s="1851"/>
      <c r="E30" s="1851"/>
      <c r="F30" s="1851"/>
      <c r="G30" s="1851"/>
      <c r="H30" s="1851"/>
      <c r="I30" s="1851"/>
      <c r="J30" s="1851"/>
      <c r="K30" s="1851"/>
      <c r="L30" s="1851"/>
    </row>
    <row r="31" spans="4:12" ht="16.5" customHeight="1">
      <c r="D31" s="1851"/>
      <c r="E31" s="1851"/>
      <c r="F31" s="1851"/>
      <c r="G31" s="1851"/>
      <c r="H31" s="1851"/>
      <c r="I31" s="1851"/>
      <c r="J31" s="1851"/>
      <c r="K31" s="1851"/>
      <c r="L31" s="1851"/>
    </row>
    <row r="32" spans="4:12" ht="16.5" customHeight="1">
      <c r="D32" s="1851"/>
      <c r="E32" s="1851"/>
      <c r="F32" s="1851"/>
      <c r="G32" s="1851"/>
      <c r="H32" s="1851"/>
      <c r="I32" s="1851"/>
      <c r="J32" s="1851"/>
      <c r="K32" s="1851"/>
      <c r="L32" s="1851"/>
    </row>
    <row r="33" spans="4:12" ht="16.5" customHeight="1">
      <c r="D33" s="1851"/>
      <c r="E33" s="1851"/>
      <c r="F33" s="1851"/>
      <c r="G33" s="1851"/>
      <c r="H33" s="1851"/>
      <c r="I33" s="1851"/>
      <c r="J33" s="1851"/>
      <c r="K33" s="1851"/>
      <c r="L33" s="1851"/>
    </row>
    <row r="34" spans="4:12" ht="21.75">
      <c r="D34" s="1852" ph="1"/>
      <c r="E34" s="1852" ph="1"/>
      <c r="F34" s="1852" ph="1"/>
      <c r="G34" s="1852" ph="1"/>
      <c r="H34" s="1852" ph="1"/>
      <c r="I34" s="1852" ph="1"/>
      <c r="J34" s="1852" ph="1"/>
      <c r="K34" s="1852" ph="1"/>
      <c r="L34" s="1852" ph="1"/>
    </row>
    <row r="35" spans="4:12" ht="16.5" customHeight="1">
      <c r="D35" s="1852"/>
      <c r="E35" s="1852"/>
      <c r="F35" s="1852"/>
      <c r="G35" s="1852"/>
      <c r="H35" s="1852"/>
      <c r="I35" s="1852"/>
      <c r="J35" s="1852"/>
      <c r="K35" s="1852"/>
      <c r="L35" s="1852"/>
    </row>
    <row r="36" spans="4:12" ht="14.45" customHeight="1">
      <c r="D36" s="1851"/>
      <c r="E36" s="1851"/>
      <c r="F36" s="1851"/>
      <c r="G36" s="1851"/>
      <c r="H36" s="1851"/>
      <c r="I36" s="1851"/>
      <c r="J36" s="1851"/>
      <c r="K36" s="1851"/>
      <c r="L36" s="1851"/>
    </row>
    <row r="37" spans="4:12" ht="14.45" customHeight="1">
      <c r="D37" s="1851"/>
      <c r="E37" s="1851"/>
      <c r="F37" s="1851"/>
      <c r="G37" s="1851"/>
      <c r="H37" s="1851"/>
      <c r="I37" s="1851"/>
      <c r="J37" s="1851"/>
      <c r="K37" s="1851"/>
    </row>
    <row r="38" spans="4:12" ht="14.45" customHeight="1">
      <c r="D38" s="1851"/>
      <c r="E38" s="1851"/>
      <c r="F38" s="1851"/>
      <c r="G38" s="1851"/>
      <c r="H38" s="1851"/>
      <c r="I38" s="1851"/>
      <c r="J38" s="1851"/>
      <c r="K38" s="1851"/>
      <c r="L38" s="1851"/>
    </row>
    <row r="39" spans="4:12" ht="14.45" customHeight="1">
      <c r="D39" s="1851"/>
      <c r="E39" s="1851"/>
      <c r="F39" s="1851"/>
      <c r="G39" s="1851"/>
      <c r="H39" s="1851"/>
      <c r="I39" s="1851"/>
      <c r="J39" s="1851"/>
      <c r="K39" s="1851"/>
      <c r="L39" s="1851"/>
    </row>
    <row r="42" spans="4:12" ht="14.45" customHeight="1">
      <c r="D42" s="1851"/>
      <c r="E42" s="1851"/>
      <c r="F42" s="1851"/>
      <c r="G42" s="1851"/>
      <c r="H42" s="1851"/>
      <c r="I42" s="1851"/>
      <c r="J42" s="1851"/>
    </row>
    <row r="43" spans="4:12" ht="14.45" customHeight="1">
      <c r="D43" s="1851"/>
      <c r="E43" s="1851"/>
      <c r="F43" s="1851"/>
      <c r="G43" s="1851"/>
      <c r="H43" s="1851"/>
      <c r="I43" s="1851"/>
      <c r="J43" s="1851"/>
    </row>
    <row r="51" spans="4:12" ht="14.45" customHeight="1">
      <c r="D51" s="1851"/>
      <c r="E51" s="1851"/>
      <c r="F51" s="1851"/>
      <c r="G51" s="1851"/>
      <c r="H51" s="1851"/>
      <c r="I51" s="1851"/>
      <c r="J51" s="1851"/>
      <c r="K51" s="1851"/>
      <c r="L51" s="1851"/>
    </row>
  </sheetData>
  <mergeCells count="40">
    <mergeCell ref="D8:L8"/>
    <mergeCell ref="D3:L3"/>
    <mergeCell ref="D4:L4"/>
    <mergeCell ref="D5:L5"/>
    <mergeCell ref="D6:L6"/>
    <mergeCell ref="D7:L7"/>
    <mergeCell ref="D20:L20"/>
    <mergeCell ref="D9:L9"/>
    <mergeCell ref="D10:L10"/>
    <mergeCell ref="D11:L11"/>
    <mergeCell ref="D12:L12"/>
    <mergeCell ref="D13:L13"/>
    <mergeCell ref="D14:L14"/>
    <mergeCell ref="D15:L15"/>
    <mergeCell ref="D16:L16"/>
    <mergeCell ref="D17:L17"/>
    <mergeCell ref="D18:L18"/>
    <mergeCell ref="D19:L19"/>
    <mergeCell ref="D32:L32"/>
    <mergeCell ref="D21:L21"/>
    <mergeCell ref="D22:L22"/>
    <mergeCell ref="D23:L23"/>
    <mergeCell ref="D24:L24"/>
    <mergeCell ref="D25:L25"/>
    <mergeCell ref="D26:L26"/>
    <mergeCell ref="D27:L27"/>
    <mergeCell ref="D28:L28"/>
    <mergeCell ref="D29:L29"/>
    <mergeCell ref="D30:L30"/>
    <mergeCell ref="D31:L31"/>
    <mergeCell ref="D39:L39"/>
    <mergeCell ref="D42:J42"/>
    <mergeCell ref="D43:J43"/>
    <mergeCell ref="D51:L51"/>
    <mergeCell ref="D33:L33"/>
    <mergeCell ref="D34:L34"/>
    <mergeCell ref="D35:L35"/>
    <mergeCell ref="D36:L36"/>
    <mergeCell ref="D37:K37"/>
    <mergeCell ref="D38:L38"/>
  </mergeCells>
  <phoneticPr fontId="2"/>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topLeftCell="A13" zoomScaleNormal="100" workbookViewId="0">
      <selection activeCell="Z24" sqref="Z24"/>
    </sheetView>
  </sheetViews>
  <sheetFormatPr defaultRowHeight="14.45" customHeight="1"/>
  <cols>
    <col min="1" max="1" width="1.75" style="400" customWidth="1"/>
    <col min="2" max="2" width="5.5" style="400" bestFit="1" customWidth="1"/>
    <col min="3" max="3" width="12.875" style="400" customWidth="1"/>
    <col min="4" max="4" width="58" style="400" bestFit="1" customWidth="1"/>
    <col min="5" max="16384" width="9" style="400"/>
  </cols>
  <sheetData>
    <row r="1" spans="1:35" s="427" customFormat="1" ht="26.25" customHeight="1">
      <c r="A1" s="425" t="s">
        <v>2028</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7.25">
      <c r="B2" s="397"/>
    </row>
    <row r="3" spans="1:35" ht="17.100000000000001" customHeight="1">
      <c r="B3" s="401">
        <v>1955</v>
      </c>
      <c r="C3" s="401" t="s">
        <v>1620</v>
      </c>
      <c r="D3" s="400" t="s">
        <v>1603</v>
      </c>
    </row>
    <row r="4" spans="1:35" ht="17.100000000000001" customHeight="1">
      <c r="B4" s="401"/>
      <c r="C4" s="401"/>
      <c r="D4" s="400" t="s">
        <v>1621</v>
      </c>
    </row>
    <row r="5" spans="1:35" ht="17.100000000000001" customHeight="1">
      <c r="B5" s="401">
        <v>1960</v>
      </c>
      <c r="C5" s="401" t="s">
        <v>1622</v>
      </c>
      <c r="D5" s="400" t="s">
        <v>1623</v>
      </c>
    </row>
    <row r="6" spans="1:35" ht="17.100000000000001" customHeight="1">
      <c r="B6" s="401">
        <v>1961</v>
      </c>
      <c r="C6" s="401" t="s">
        <v>1624</v>
      </c>
      <c r="D6" s="400" t="s">
        <v>1625</v>
      </c>
    </row>
    <row r="7" spans="1:35" ht="17.100000000000001" customHeight="1">
      <c r="B7" s="401">
        <v>1962</v>
      </c>
      <c r="C7" s="401" t="s">
        <v>1626</v>
      </c>
      <c r="D7" s="400" t="s">
        <v>1627</v>
      </c>
    </row>
    <row r="8" spans="1:35" ht="17.100000000000001" customHeight="1">
      <c r="B8" s="401">
        <v>1965</v>
      </c>
      <c r="C8" s="401" t="s">
        <v>1610</v>
      </c>
      <c r="D8" s="400" t="s">
        <v>1611</v>
      </c>
    </row>
    <row r="9" spans="1:35" ht="17.100000000000001" customHeight="1">
      <c r="B9" s="401">
        <v>1967</v>
      </c>
      <c r="C9" s="401" t="s">
        <v>1612</v>
      </c>
      <c r="D9" s="400" t="s">
        <v>1613</v>
      </c>
    </row>
    <row r="10" spans="1:35" ht="17.100000000000001" customHeight="1">
      <c r="B10" s="401">
        <v>1968</v>
      </c>
      <c r="C10" s="401" t="s">
        <v>222</v>
      </c>
      <c r="D10" s="400" t="s">
        <v>223</v>
      </c>
    </row>
    <row r="11" spans="1:35" ht="17.100000000000001" customHeight="1">
      <c r="B11" s="401">
        <v>1969</v>
      </c>
      <c r="C11" s="401" t="s">
        <v>224</v>
      </c>
      <c r="D11" s="400" t="s">
        <v>225</v>
      </c>
    </row>
    <row r="12" spans="1:35" ht="17.100000000000001" customHeight="1">
      <c r="B12" s="401">
        <v>1970</v>
      </c>
      <c r="C12" s="401" t="s">
        <v>226</v>
      </c>
      <c r="D12" s="400" t="s">
        <v>1987</v>
      </c>
    </row>
    <row r="13" spans="1:35" ht="17.100000000000001" customHeight="1">
      <c r="B13" s="401"/>
      <c r="C13" s="401"/>
      <c r="D13" s="400" t="s">
        <v>227</v>
      </c>
    </row>
    <row r="14" spans="1:35" ht="17.100000000000001" customHeight="1">
      <c r="B14" s="401">
        <v>1972</v>
      </c>
      <c r="C14" s="401" t="s">
        <v>228</v>
      </c>
      <c r="D14" s="400" t="s">
        <v>229</v>
      </c>
    </row>
    <row r="15" spans="1:35" ht="17.100000000000001" customHeight="1">
      <c r="B15" s="401">
        <v>1974</v>
      </c>
      <c r="C15" s="401" t="s">
        <v>230</v>
      </c>
      <c r="D15" s="400" t="s">
        <v>231</v>
      </c>
    </row>
    <row r="16" spans="1:35" ht="17.100000000000001" customHeight="1">
      <c r="B16" s="401">
        <v>1975</v>
      </c>
      <c r="C16" s="401" t="s">
        <v>232</v>
      </c>
      <c r="D16" s="402" t="s">
        <v>1988</v>
      </c>
    </row>
    <row r="17" spans="2:4" ht="17.100000000000001" customHeight="1">
      <c r="B17" s="401"/>
      <c r="C17" s="401"/>
      <c r="D17" s="402" t="s">
        <v>1989</v>
      </c>
    </row>
    <row r="18" spans="2:4" ht="17.100000000000001" customHeight="1">
      <c r="B18" s="401"/>
      <c r="C18" s="401"/>
      <c r="D18" s="402" t="s">
        <v>233</v>
      </c>
    </row>
    <row r="19" spans="2:4" ht="17.100000000000001" customHeight="1">
      <c r="B19" s="401"/>
      <c r="C19" s="401"/>
      <c r="D19" s="402" t="s">
        <v>234</v>
      </c>
    </row>
    <row r="20" spans="2:4" ht="17.100000000000001" customHeight="1">
      <c r="B20" s="401">
        <v>1976</v>
      </c>
      <c r="C20" s="401" t="s">
        <v>1586</v>
      </c>
      <c r="D20" s="400" t="s">
        <v>1587</v>
      </c>
    </row>
    <row r="21" spans="2:4" ht="17.100000000000001" customHeight="1">
      <c r="B21" s="401">
        <v>1978</v>
      </c>
      <c r="C21" s="401" t="s">
        <v>1588</v>
      </c>
      <c r="D21" s="400" t="s">
        <v>1589</v>
      </c>
    </row>
    <row r="22" spans="2:4" ht="17.100000000000001" customHeight="1">
      <c r="B22" s="401">
        <v>1979</v>
      </c>
      <c r="C22" s="401" t="s">
        <v>1590</v>
      </c>
      <c r="D22" s="402" t="s">
        <v>1990</v>
      </c>
    </row>
    <row r="23" spans="2:4" ht="17.100000000000001" customHeight="1">
      <c r="B23" s="401"/>
      <c r="C23" s="401"/>
      <c r="D23" s="402" t="s">
        <v>1591</v>
      </c>
    </row>
    <row r="24" spans="2:4" ht="17.100000000000001" customHeight="1">
      <c r="B24" s="401"/>
      <c r="C24" s="401"/>
      <c r="D24" s="402" t="s">
        <v>1592</v>
      </c>
    </row>
    <row r="25" spans="2:4" ht="17.100000000000001" customHeight="1">
      <c r="B25" s="401"/>
      <c r="C25" s="401"/>
      <c r="D25" s="402" t="s">
        <v>1593</v>
      </c>
    </row>
    <row r="26" spans="2:4" ht="17.100000000000001" customHeight="1">
      <c r="B26" s="401">
        <v>1981</v>
      </c>
      <c r="C26" s="401" t="s">
        <v>1594</v>
      </c>
      <c r="D26" s="400" t="s">
        <v>1595</v>
      </c>
    </row>
    <row r="27" spans="2:4" ht="17.100000000000001" customHeight="1">
      <c r="B27" s="401">
        <v>1982</v>
      </c>
      <c r="C27" s="401" t="s">
        <v>1596</v>
      </c>
      <c r="D27" s="400" t="s">
        <v>1991</v>
      </c>
    </row>
    <row r="28" spans="2:4" ht="17.100000000000001" customHeight="1">
      <c r="B28" s="401"/>
      <c r="C28" s="401"/>
      <c r="D28" s="400" t="s">
        <v>1597</v>
      </c>
    </row>
    <row r="29" spans="2:4" ht="17.100000000000001" customHeight="1">
      <c r="B29" s="401">
        <v>1983</v>
      </c>
      <c r="C29" s="401" t="s">
        <v>1598</v>
      </c>
      <c r="D29" s="402" t="s">
        <v>1992</v>
      </c>
    </row>
    <row r="30" spans="2:4" ht="17.100000000000001" customHeight="1">
      <c r="B30" s="401"/>
      <c r="C30" s="401"/>
      <c r="D30" s="402" t="s">
        <v>1773</v>
      </c>
    </row>
    <row r="31" spans="2:4" ht="17.100000000000001" customHeight="1">
      <c r="B31" s="401"/>
      <c r="C31" s="401"/>
      <c r="D31" s="402" t="s">
        <v>1774</v>
      </c>
    </row>
    <row r="32" spans="2:4" ht="17.100000000000001" customHeight="1">
      <c r="B32" s="401"/>
      <c r="C32" s="401"/>
      <c r="D32" s="402" t="s">
        <v>1775</v>
      </c>
    </row>
    <row r="33" spans="2:4" ht="17.100000000000001" customHeight="1">
      <c r="B33" s="401"/>
      <c r="C33" s="401"/>
      <c r="D33" s="402" t="s">
        <v>1776</v>
      </c>
    </row>
    <row r="34" spans="2:4" ht="17.100000000000001" customHeight="1">
      <c r="B34" s="401">
        <v>1984</v>
      </c>
      <c r="C34" s="401" t="s">
        <v>1777</v>
      </c>
      <c r="D34" s="400" t="s">
        <v>1993</v>
      </c>
    </row>
    <row r="35" spans="2:4" ht="17.100000000000001" customHeight="1">
      <c r="B35" s="401">
        <v>1985</v>
      </c>
      <c r="C35" s="401" t="s">
        <v>1778</v>
      </c>
      <c r="D35" s="400" t="s">
        <v>1779</v>
      </c>
    </row>
    <row r="36" spans="2:4" ht="17.100000000000001" customHeight="1">
      <c r="B36" s="401">
        <v>1986</v>
      </c>
      <c r="C36" s="401" t="s">
        <v>1780</v>
      </c>
      <c r="D36" s="400" t="s">
        <v>1994</v>
      </c>
    </row>
    <row r="37" spans="2:4" ht="17.100000000000001" customHeight="1">
      <c r="B37" s="401"/>
      <c r="C37" s="401"/>
      <c r="D37" s="400" t="s">
        <v>1781</v>
      </c>
    </row>
    <row r="38" spans="2:4" ht="17.100000000000001" customHeight="1">
      <c r="B38" s="401">
        <v>1987</v>
      </c>
      <c r="C38" s="401" t="s">
        <v>1782</v>
      </c>
      <c r="D38" s="400" t="s">
        <v>2014</v>
      </c>
    </row>
    <row r="39" spans="2:4" ht="17.100000000000001" customHeight="1">
      <c r="B39" s="401">
        <v>1988</v>
      </c>
      <c r="C39" s="401" t="s">
        <v>2015</v>
      </c>
      <c r="D39" s="400" t="s">
        <v>2016</v>
      </c>
    </row>
    <row r="40" spans="2:4" ht="17.100000000000001" customHeight="1">
      <c r="B40" s="401"/>
      <c r="C40" s="401"/>
      <c r="D40" s="400" t="s">
        <v>2017</v>
      </c>
    </row>
    <row r="41" spans="2:4" ht="17.100000000000001" customHeight="1">
      <c r="B41" s="401">
        <v>1989</v>
      </c>
      <c r="C41" s="401" t="s">
        <v>2018</v>
      </c>
      <c r="D41" s="400" t="s">
        <v>2019</v>
      </c>
    </row>
    <row r="42" spans="2:4" ht="17.100000000000001" customHeight="1">
      <c r="B42" s="401"/>
      <c r="C42" s="401"/>
      <c r="D42" s="400" t="s">
        <v>2020</v>
      </c>
    </row>
    <row r="43" spans="2:4" ht="17.100000000000001" customHeight="1">
      <c r="B43" s="401">
        <v>1990</v>
      </c>
      <c r="C43" s="401" t="s">
        <v>2021</v>
      </c>
      <c r="D43" s="400" t="s">
        <v>1149</v>
      </c>
    </row>
    <row r="44" spans="2:4" ht="17.100000000000001" customHeight="1">
      <c r="B44" s="401"/>
      <c r="C44" s="401"/>
      <c r="D44" s="400" t="s">
        <v>2022</v>
      </c>
    </row>
    <row r="45" spans="2:4" ht="17.100000000000001" customHeight="1">
      <c r="B45" s="401">
        <v>1991</v>
      </c>
      <c r="C45" s="401" t="s">
        <v>2023</v>
      </c>
      <c r="D45" s="400" t="s">
        <v>2024</v>
      </c>
    </row>
    <row r="46" spans="2:4" ht="17.100000000000001" customHeight="1">
      <c r="B46" s="401">
        <v>1992</v>
      </c>
      <c r="C46" s="401" t="s">
        <v>2025</v>
      </c>
      <c r="D46" s="400" t="s">
        <v>1150</v>
      </c>
    </row>
    <row r="47" spans="2:4" ht="16.5" customHeight="1">
      <c r="B47" s="401"/>
      <c r="C47" s="401"/>
      <c r="D47" s="400" t="s">
        <v>2026</v>
      </c>
    </row>
    <row r="48" spans="2:4" ht="17.100000000000001" customHeight="1">
      <c r="B48" s="401"/>
      <c r="C48" s="401"/>
      <c r="D48" s="400" t="s">
        <v>2027</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topLeftCell="A42" zoomScaleNormal="100" workbookViewId="0">
      <selection activeCell="Z24" sqref="Z24"/>
    </sheetView>
  </sheetViews>
  <sheetFormatPr defaultRowHeight="14.25"/>
  <cols>
    <col min="1" max="1" width="1.75" style="400" customWidth="1"/>
    <col min="2" max="2" width="7.25" style="400" customWidth="1"/>
    <col min="3" max="3" width="12.875" style="400" customWidth="1"/>
    <col min="4" max="4" width="71.25" style="400" customWidth="1"/>
    <col min="5" max="5" width="2.625" style="400" customWidth="1"/>
    <col min="6" max="16384" width="9" style="400"/>
  </cols>
  <sheetData>
    <row r="2" spans="2:4" ht="16.5" customHeight="1">
      <c r="B2" s="401">
        <v>1993</v>
      </c>
      <c r="C2" s="400" t="s">
        <v>1151</v>
      </c>
      <c r="D2" s="402" t="s">
        <v>345</v>
      </c>
    </row>
    <row r="3" spans="2:4" ht="17.100000000000001" customHeight="1">
      <c r="B3" s="401"/>
      <c r="C3" s="401"/>
      <c r="D3" s="402" t="s">
        <v>1152</v>
      </c>
    </row>
    <row r="4" spans="2:4" ht="17.100000000000001" customHeight="1">
      <c r="B4" s="401"/>
      <c r="C4" s="401"/>
      <c r="D4" s="402" t="s">
        <v>1153</v>
      </c>
    </row>
    <row r="5" spans="2:4" ht="17.100000000000001" customHeight="1">
      <c r="B5" s="401"/>
      <c r="C5" s="401"/>
      <c r="D5" s="402" t="s">
        <v>1154</v>
      </c>
    </row>
    <row r="6" spans="2:4" ht="17.100000000000001" customHeight="1">
      <c r="B6" s="401">
        <v>1994</v>
      </c>
      <c r="C6" s="400" t="s">
        <v>1155</v>
      </c>
      <c r="D6" s="400" t="s">
        <v>1156</v>
      </c>
    </row>
    <row r="7" spans="2:4" ht="17.100000000000001" customHeight="1">
      <c r="B7" s="401">
        <v>1995</v>
      </c>
      <c r="C7" s="400" t="s">
        <v>1157</v>
      </c>
      <c r="D7" s="400" t="s">
        <v>346</v>
      </c>
    </row>
    <row r="8" spans="2:4" ht="17.100000000000001" customHeight="1">
      <c r="B8" s="401"/>
      <c r="C8" s="401"/>
      <c r="D8" s="400" t="s">
        <v>1158</v>
      </c>
    </row>
    <row r="9" spans="2:4" ht="17.100000000000001" customHeight="1">
      <c r="B9" s="401"/>
      <c r="C9" s="401"/>
      <c r="D9" s="400" t="s">
        <v>1159</v>
      </c>
    </row>
    <row r="10" spans="2:4" ht="17.100000000000001" customHeight="1">
      <c r="B10" s="401">
        <v>1996</v>
      </c>
      <c r="C10" s="400" t="s">
        <v>1160</v>
      </c>
      <c r="D10" s="400" t="s">
        <v>2038</v>
      </c>
    </row>
    <row r="11" spans="2:4" ht="17.100000000000001" customHeight="1">
      <c r="B11" s="401"/>
      <c r="C11" s="401"/>
      <c r="D11" s="400" t="s">
        <v>1161</v>
      </c>
    </row>
    <row r="12" spans="2:4" ht="17.100000000000001" customHeight="1">
      <c r="B12" s="401"/>
      <c r="C12" s="401"/>
      <c r="D12" s="400" t="s">
        <v>1913</v>
      </c>
    </row>
    <row r="13" spans="2:4" ht="17.100000000000001" customHeight="1">
      <c r="B13" s="401">
        <v>1997</v>
      </c>
      <c r="C13" s="400" t="s">
        <v>1914</v>
      </c>
      <c r="D13" s="402" t="s">
        <v>2039</v>
      </c>
    </row>
    <row r="14" spans="2:4" ht="17.100000000000001" customHeight="1">
      <c r="B14" s="401"/>
      <c r="C14" s="22"/>
      <c r="D14" s="402" t="s">
        <v>1915</v>
      </c>
    </row>
    <row r="15" spans="2:4" ht="17.100000000000001" customHeight="1">
      <c r="B15" s="401"/>
      <c r="C15" s="22"/>
      <c r="D15" s="402" t="s">
        <v>1916</v>
      </c>
    </row>
    <row r="16" spans="2:4" ht="17.100000000000001" customHeight="1">
      <c r="B16" s="401"/>
      <c r="C16" s="22"/>
      <c r="D16" s="402" t="s">
        <v>362</v>
      </c>
    </row>
    <row r="17" spans="2:5" ht="17.100000000000001" customHeight="1">
      <c r="B17" s="401">
        <v>1998</v>
      </c>
      <c r="C17" s="400" t="s">
        <v>1917</v>
      </c>
      <c r="D17" s="402" t="s">
        <v>2040</v>
      </c>
    </row>
    <row r="18" spans="2:5" ht="17.100000000000001" customHeight="1">
      <c r="B18" s="401"/>
      <c r="C18" s="22"/>
      <c r="D18" s="402" t="s">
        <v>1419</v>
      </c>
    </row>
    <row r="19" spans="2:5" ht="17.100000000000001" customHeight="1">
      <c r="B19" s="401"/>
      <c r="C19" s="22"/>
      <c r="D19" s="402" t="s">
        <v>61</v>
      </c>
    </row>
    <row r="20" spans="2:5" ht="17.100000000000001" customHeight="1">
      <c r="B20" s="401"/>
      <c r="C20" s="22"/>
      <c r="D20" s="402" t="s">
        <v>62</v>
      </c>
    </row>
    <row r="21" spans="2:5" ht="17.100000000000001" customHeight="1">
      <c r="B21" s="401">
        <v>1999</v>
      </c>
      <c r="C21" s="400" t="s">
        <v>63</v>
      </c>
      <c r="D21" s="400" t="s">
        <v>2041</v>
      </c>
    </row>
    <row r="22" spans="2:5" ht="17.100000000000001" customHeight="1">
      <c r="B22" s="401"/>
      <c r="C22" s="22"/>
      <c r="D22" s="400" t="s">
        <v>64</v>
      </c>
    </row>
    <row r="23" spans="2:5" ht="17.100000000000001" customHeight="1">
      <c r="B23" s="401">
        <v>2000</v>
      </c>
      <c r="C23" s="400" t="s">
        <v>65</v>
      </c>
      <c r="D23" s="400" t="s">
        <v>2042</v>
      </c>
    </row>
    <row r="24" spans="2:5" ht="17.100000000000001" customHeight="1">
      <c r="B24" s="401"/>
      <c r="C24" s="22"/>
      <c r="D24" s="400" t="s">
        <v>66</v>
      </c>
    </row>
    <row r="25" spans="2:5" ht="17.100000000000001" customHeight="1">
      <c r="B25" s="401">
        <v>2001</v>
      </c>
      <c r="C25" s="400" t="s">
        <v>67</v>
      </c>
      <c r="D25" s="400" t="s">
        <v>2043</v>
      </c>
    </row>
    <row r="26" spans="2:5" ht="17.100000000000001" customHeight="1">
      <c r="B26" s="401"/>
      <c r="C26" s="22"/>
      <c r="D26" s="400" t="s">
        <v>68</v>
      </c>
    </row>
    <row r="27" spans="2:5" ht="17.100000000000001" customHeight="1">
      <c r="B27" s="401"/>
      <c r="C27" s="22"/>
      <c r="D27" s="400" t="s">
        <v>1682</v>
      </c>
    </row>
    <row r="28" spans="2:5" ht="17.100000000000001" customHeight="1">
      <c r="B28" s="401">
        <v>2002</v>
      </c>
      <c r="C28" s="400" t="s">
        <v>1683</v>
      </c>
      <c r="D28" s="400" t="s">
        <v>1735</v>
      </c>
    </row>
    <row r="29" spans="2:5" ht="17.100000000000001" customHeight="1">
      <c r="B29" s="401"/>
      <c r="C29" s="22"/>
      <c r="D29" s="400" t="s">
        <v>1684</v>
      </c>
    </row>
    <row r="30" spans="2:5" ht="17.100000000000001" customHeight="1">
      <c r="B30" s="401"/>
      <c r="C30" s="22"/>
      <c r="D30" s="400" t="s">
        <v>1685</v>
      </c>
    </row>
    <row r="31" spans="2:5" ht="17.100000000000001" customHeight="1">
      <c r="B31" s="401">
        <v>2003</v>
      </c>
      <c r="C31" s="400" t="s">
        <v>1686</v>
      </c>
      <c r="D31" s="1851" t="s">
        <v>215</v>
      </c>
      <c r="E31" s="1851"/>
    </row>
    <row r="32" spans="2:5" ht="17.100000000000001" customHeight="1">
      <c r="B32" s="401"/>
      <c r="C32" s="22"/>
      <c r="D32" s="400" t="s">
        <v>1687</v>
      </c>
    </row>
    <row r="33" spans="2:4" ht="17.100000000000001" customHeight="1">
      <c r="B33" s="401"/>
      <c r="C33" s="22"/>
      <c r="D33" s="400" t="s">
        <v>1688</v>
      </c>
    </row>
    <row r="34" spans="2:4" ht="17.100000000000001" customHeight="1">
      <c r="B34" s="401"/>
      <c r="C34" s="22"/>
      <c r="D34" s="400" t="s">
        <v>1689</v>
      </c>
    </row>
    <row r="35" spans="2:4" ht="17.100000000000001" customHeight="1">
      <c r="B35" s="401">
        <v>2004</v>
      </c>
      <c r="C35" s="400" t="s">
        <v>1256</v>
      </c>
      <c r="D35" s="400" t="s">
        <v>1690</v>
      </c>
    </row>
    <row r="36" spans="2:4" ht="17.100000000000001" customHeight="1">
      <c r="C36" s="22"/>
      <c r="D36" s="400" t="s">
        <v>1605</v>
      </c>
    </row>
    <row r="37" spans="2:4" ht="17.100000000000001" customHeight="1">
      <c r="C37" s="22"/>
      <c r="D37" s="400" t="s">
        <v>342</v>
      </c>
    </row>
    <row r="38" spans="2:4" ht="17.100000000000001" customHeight="1">
      <c r="C38" s="22"/>
      <c r="D38" s="400" t="s">
        <v>343</v>
      </c>
    </row>
    <row r="39" spans="2:4">
      <c r="D39" s="400" t="s">
        <v>344</v>
      </c>
    </row>
    <row r="40" spans="2:4">
      <c r="B40" s="401" t="s">
        <v>344</v>
      </c>
      <c r="C40" s="401" t="s">
        <v>344</v>
      </c>
    </row>
    <row r="41" spans="2:4">
      <c r="B41" s="401"/>
    </row>
    <row r="42" spans="2:4">
      <c r="B42" s="401" t="s">
        <v>344</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&amp;C－５６－</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topLeftCell="A3" zoomScaleNormal="100" workbookViewId="0">
      <selection activeCell="Z24" sqref="Z24"/>
    </sheetView>
  </sheetViews>
  <sheetFormatPr defaultRowHeight="14.45" customHeight="1"/>
  <cols>
    <col min="1" max="1" width="1.75" style="400" customWidth="1"/>
    <col min="2" max="2" width="5.5" style="400" bestFit="1" customWidth="1"/>
    <col min="3" max="3" width="12.875" style="400" customWidth="1"/>
    <col min="4" max="4" width="63.375" style="400" bestFit="1" customWidth="1"/>
    <col min="5" max="16384" width="9" style="400"/>
  </cols>
  <sheetData>
    <row r="1" spans="1:35" s="427" customFormat="1" ht="26.25" customHeight="1">
      <c r="A1" s="425" t="s">
        <v>326</v>
      </c>
      <c r="B1" s="429"/>
      <c r="C1" s="429"/>
      <c r="D1" s="429"/>
      <c r="E1" s="429"/>
      <c r="F1" s="429"/>
      <c r="G1" s="429"/>
      <c r="H1" s="429"/>
      <c r="I1" s="429"/>
      <c r="J1" s="429"/>
      <c r="K1" s="429"/>
      <c r="L1" s="429"/>
      <c r="M1" s="429"/>
      <c r="N1" s="429"/>
      <c r="O1" s="429"/>
      <c r="P1" s="429"/>
      <c r="Q1" s="429"/>
      <c r="R1" s="429"/>
      <c r="S1" s="429"/>
      <c r="T1" s="429"/>
      <c r="U1" s="429"/>
      <c r="V1" s="429"/>
      <c r="W1" s="429"/>
      <c r="X1" s="428"/>
      <c r="Y1" s="428"/>
      <c r="Z1" s="428"/>
      <c r="AA1" s="428"/>
      <c r="AB1" s="428"/>
      <c r="AC1" s="428"/>
      <c r="AD1" s="428"/>
      <c r="AE1" s="428"/>
      <c r="AF1" s="428"/>
      <c r="AG1" s="428"/>
      <c r="AH1" s="428"/>
      <c r="AI1" s="428"/>
    </row>
    <row r="2" spans="1:35" ht="14.45" customHeight="1">
      <c r="B2" s="401"/>
    </row>
    <row r="3" spans="1:35" ht="17.100000000000001" customHeight="1">
      <c r="B3" s="401">
        <v>1955</v>
      </c>
      <c r="C3" s="400" t="s">
        <v>1736</v>
      </c>
      <c r="D3" s="400" t="s">
        <v>943</v>
      </c>
    </row>
    <row r="4" spans="1:35" ht="17.100000000000001" customHeight="1">
      <c r="B4" s="401">
        <v>1957</v>
      </c>
      <c r="C4" s="400" t="s">
        <v>928</v>
      </c>
      <c r="D4" s="400" t="s">
        <v>1604</v>
      </c>
    </row>
    <row r="5" spans="1:35" ht="17.100000000000001" customHeight="1">
      <c r="B5" s="401">
        <v>1959</v>
      </c>
      <c r="C5" s="400" t="s">
        <v>929</v>
      </c>
      <c r="D5" s="400" t="s">
        <v>930</v>
      </c>
    </row>
    <row r="6" spans="1:35" ht="17.100000000000001" customHeight="1">
      <c r="B6" s="401">
        <v>1960</v>
      </c>
      <c r="C6" s="400" t="s">
        <v>1622</v>
      </c>
      <c r="D6" s="400" t="s">
        <v>931</v>
      </c>
    </row>
    <row r="7" spans="1:35" ht="17.100000000000001" customHeight="1">
      <c r="B7" s="401">
        <v>1961</v>
      </c>
      <c r="C7" s="400" t="s">
        <v>932</v>
      </c>
      <c r="D7" s="400" t="s">
        <v>933</v>
      </c>
    </row>
    <row r="8" spans="1:35" ht="17.100000000000001" customHeight="1">
      <c r="B8" s="401">
        <v>1962</v>
      </c>
      <c r="C8" s="400" t="s">
        <v>934</v>
      </c>
      <c r="D8" s="400" t="s">
        <v>935</v>
      </c>
    </row>
    <row r="9" spans="1:35" ht="17.100000000000001" customHeight="1">
      <c r="B9" s="401">
        <v>1964</v>
      </c>
      <c r="C9" s="400" t="s">
        <v>936</v>
      </c>
      <c r="D9" s="400" t="s">
        <v>937</v>
      </c>
    </row>
    <row r="10" spans="1:35" ht="17.100000000000001" customHeight="1">
      <c r="B10" s="401">
        <v>1965</v>
      </c>
      <c r="C10" s="400" t="s">
        <v>938</v>
      </c>
      <c r="D10" s="400" t="s">
        <v>939</v>
      </c>
    </row>
    <row r="11" spans="1:35" ht="17.100000000000001" customHeight="1">
      <c r="B11" s="401">
        <v>1966</v>
      </c>
      <c r="C11" s="400" t="s">
        <v>940</v>
      </c>
      <c r="D11" s="400" t="s">
        <v>941</v>
      </c>
    </row>
    <row r="12" spans="1:35" ht="17.100000000000001" customHeight="1">
      <c r="B12" s="401">
        <v>1967</v>
      </c>
      <c r="C12" s="400" t="s">
        <v>942</v>
      </c>
      <c r="D12" s="400" t="s">
        <v>769</v>
      </c>
    </row>
    <row r="13" spans="1:35" ht="17.100000000000001" customHeight="1">
      <c r="B13" s="401">
        <v>1968</v>
      </c>
      <c r="C13" s="400" t="s">
        <v>770</v>
      </c>
      <c r="D13" s="400" t="s">
        <v>771</v>
      </c>
    </row>
    <row r="14" spans="1:35" ht="17.100000000000001" customHeight="1">
      <c r="B14" s="401">
        <v>1969</v>
      </c>
      <c r="C14" s="400" t="s">
        <v>772</v>
      </c>
      <c r="D14" s="400" t="s">
        <v>773</v>
      </c>
    </row>
    <row r="15" spans="1:35" ht="17.100000000000001" customHeight="1">
      <c r="B15" s="401">
        <v>1971</v>
      </c>
      <c r="C15" s="400" t="s">
        <v>774</v>
      </c>
      <c r="D15" s="400" t="s">
        <v>775</v>
      </c>
    </row>
    <row r="16" spans="1:35" ht="17.100000000000001" customHeight="1">
      <c r="B16" s="401">
        <v>1972</v>
      </c>
      <c r="C16" s="400" t="s">
        <v>776</v>
      </c>
      <c r="D16" s="400" t="s">
        <v>777</v>
      </c>
    </row>
    <row r="17" spans="2:4" ht="17.100000000000001" customHeight="1">
      <c r="B17" s="401">
        <v>1973</v>
      </c>
      <c r="C17" s="400" t="s">
        <v>778</v>
      </c>
      <c r="D17" s="400" t="s">
        <v>779</v>
      </c>
    </row>
    <row r="18" spans="2:4" ht="17.100000000000001" customHeight="1">
      <c r="B18" s="401">
        <v>1974</v>
      </c>
      <c r="C18" s="400" t="s">
        <v>780</v>
      </c>
      <c r="D18" s="400" t="s">
        <v>781</v>
      </c>
    </row>
    <row r="19" spans="2:4" ht="17.100000000000001" customHeight="1">
      <c r="B19" s="401">
        <v>1977</v>
      </c>
      <c r="C19" s="400" t="s">
        <v>782</v>
      </c>
      <c r="D19" s="400" t="s">
        <v>783</v>
      </c>
    </row>
    <row r="20" spans="2:4" ht="17.100000000000001" customHeight="1">
      <c r="B20" s="401"/>
      <c r="D20" s="400" t="s">
        <v>784</v>
      </c>
    </row>
    <row r="21" spans="2:4" ht="17.100000000000001" customHeight="1">
      <c r="B21" s="401">
        <v>1978</v>
      </c>
      <c r="C21" s="400" t="s">
        <v>1588</v>
      </c>
      <c r="D21" s="400" t="s">
        <v>583</v>
      </c>
    </row>
    <row r="22" spans="2:4" ht="17.100000000000001" customHeight="1">
      <c r="B22" s="401"/>
      <c r="D22" s="400" t="s">
        <v>1730</v>
      </c>
    </row>
    <row r="23" spans="2:4" ht="17.100000000000001" customHeight="1">
      <c r="B23" s="401"/>
      <c r="D23" s="400" t="s">
        <v>1731</v>
      </c>
    </row>
    <row r="24" spans="2:4" ht="17.100000000000001" customHeight="1">
      <c r="B24" s="401">
        <v>1979</v>
      </c>
      <c r="C24" s="400" t="s">
        <v>102</v>
      </c>
      <c r="D24" s="400" t="s">
        <v>103</v>
      </c>
    </row>
    <row r="25" spans="2:4" ht="17.100000000000001" customHeight="1">
      <c r="B25" s="401"/>
      <c r="D25" s="400" t="s">
        <v>104</v>
      </c>
    </row>
    <row r="26" spans="2:4" ht="17.100000000000001" customHeight="1">
      <c r="B26" s="401"/>
      <c r="D26" s="400" t="s">
        <v>105</v>
      </c>
    </row>
    <row r="27" spans="2:4" ht="17.100000000000001" customHeight="1">
      <c r="B27" s="401"/>
      <c r="D27" s="400" t="s">
        <v>106</v>
      </c>
    </row>
    <row r="28" spans="2:4" ht="17.100000000000001" customHeight="1">
      <c r="B28" s="401"/>
      <c r="D28" s="400" t="s">
        <v>107</v>
      </c>
    </row>
    <row r="29" spans="2:4" ht="17.100000000000001" customHeight="1">
      <c r="B29" s="401">
        <v>1980</v>
      </c>
      <c r="C29" s="400" t="s">
        <v>108</v>
      </c>
      <c r="D29" s="400" t="s">
        <v>109</v>
      </c>
    </row>
    <row r="30" spans="2:4" ht="17.100000000000001" customHeight="1">
      <c r="B30" s="401"/>
      <c r="D30" s="400" t="s">
        <v>110</v>
      </c>
    </row>
    <row r="31" spans="2:4" ht="17.100000000000001" customHeight="1">
      <c r="B31" s="401">
        <v>1981</v>
      </c>
      <c r="C31" s="400" t="s">
        <v>111</v>
      </c>
      <c r="D31" s="400" t="s">
        <v>112</v>
      </c>
    </row>
    <row r="32" spans="2:4" ht="17.100000000000001" customHeight="1">
      <c r="B32" s="401"/>
      <c r="D32" s="400" t="s">
        <v>113</v>
      </c>
    </row>
    <row r="33" spans="2:4" ht="17.100000000000001" customHeight="1">
      <c r="B33" s="401">
        <v>1982</v>
      </c>
      <c r="C33" s="400" t="s">
        <v>414</v>
      </c>
      <c r="D33" s="400" t="s">
        <v>1809</v>
      </c>
    </row>
    <row r="34" spans="2:4" ht="17.100000000000001" customHeight="1">
      <c r="B34" s="401">
        <v>1983</v>
      </c>
      <c r="C34" s="400" t="s">
        <v>1598</v>
      </c>
      <c r="D34" s="400" t="s">
        <v>1810</v>
      </c>
    </row>
    <row r="35" spans="2:4" ht="17.100000000000001" customHeight="1">
      <c r="B35" s="401"/>
      <c r="D35" s="400" t="s">
        <v>2050</v>
      </c>
    </row>
    <row r="36" spans="2:4" ht="17.100000000000001" customHeight="1">
      <c r="B36" s="401">
        <v>1984</v>
      </c>
      <c r="C36" s="400" t="s">
        <v>1777</v>
      </c>
      <c r="D36" s="400" t="s">
        <v>2051</v>
      </c>
    </row>
    <row r="37" spans="2:4" ht="17.100000000000001" customHeight="1">
      <c r="B37" s="401">
        <v>1985</v>
      </c>
      <c r="C37" s="400" t="s">
        <v>415</v>
      </c>
      <c r="D37" s="400" t="s">
        <v>423</v>
      </c>
    </row>
    <row r="38" spans="2:4" ht="17.100000000000001" customHeight="1">
      <c r="B38" s="401"/>
      <c r="D38" s="400" t="s">
        <v>424</v>
      </c>
    </row>
    <row r="39" spans="2:4" ht="17.100000000000001" customHeight="1">
      <c r="B39" s="401"/>
      <c r="D39" s="400" t="s">
        <v>115</v>
      </c>
    </row>
    <row r="40" spans="2:4" ht="17.100000000000001" customHeight="1">
      <c r="B40" s="401">
        <v>1986</v>
      </c>
      <c r="C40" s="400" t="s">
        <v>1780</v>
      </c>
      <c r="D40" s="400" t="s">
        <v>116</v>
      </c>
    </row>
    <row r="41" spans="2:4" ht="17.100000000000001" customHeight="1">
      <c r="B41" s="401"/>
      <c r="D41" s="400" t="s">
        <v>117</v>
      </c>
    </row>
    <row r="42" spans="2:4" ht="17.100000000000001" customHeight="1">
      <c r="B42" s="401"/>
      <c r="D42" s="400" t="s">
        <v>118</v>
      </c>
    </row>
    <row r="43" spans="2:4" ht="17.100000000000001" customHeight="1">
      <c r="B43" s="401">
        <v>1987</v>
      </c>
      <c r="C43" s="400" t="s">
        <v>119</v>
      </c>
      <c r="D43" s="400" t="s">
        <v>120</v>
      </c>
    </row>
    <row r="44" spans="2:4" ht="17.100000000000001" customHeight="1">
      <c r="B44" s="401"/>
      <c r="D44" s="400" t="s">
        <v>121</v>
      </c>
    </row>
    <row r="45" spans="2:4" ht="17.100000000000001" customHeight="1">
      <c r="B45" s="401">
        <v>1988</v>
      </c>
      <c r="C45" s="400" t="s">
        <v>122</v>
      </c>
      <c r="D45" s="400" t="s">
        <v>123</v>
      </c>
    </row>
    <row r="46" spans="2:4" ht="17.100000000000001" customHeight="1">
      <c r="B46" s="401"/>
      <c r="D46" s="400" t="s">
        <v>323</v>
      </c>
    </row>
    <row r="47" spans="2:4" ht="16.5" customHeight="1">
      <c r="B47" s="401"/>
      <c r="D47" s="400" t="s">
        <v>324</v>
      </c>
    </row>
    <row r="48" spans="2:4" ht="16.5" customHeight="1">
      <c r="B48" s="401"/>
      <c r="D48" s="400" t="s">
        <v>325</v>
      </c>
    </row>
    <row r="59" spans="2:2" ht="14.45" customHeight="1">
      <c r="B59" s="401"/>
    </row>
    <row r="60" spans="2:2" ht="14.45" customHeight="1">
      <c r="B60" s="401"/>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&amp;C－５７－</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topLeftCell="A40" zoomScaleNormal="100" workbookViewId="0">
      <selection activeCell="Z24" sqref="Z24"/>
    </sheetView>
  </sheetViews>
  <sheetFormatPr defaultRowHeight="14.45" customHeight="1"/>
  <cols>
    <col min="1" max="1" width="1.75" style="400" customWidth="1"/>
    <col min="2" max="2" width="5.5" style="400" bestFit="1" customWidth="1"/>
    <col min="3" max="3" width="12.875" style="400" customWidth="1"/>
    <col min="4" max="4" width="62.25" style="400" bestFit="1" customWidth="1"/>
    <col min="5" max="16384" width="9" style="400"/>
  </cols>
  <sheetData>
    <row r="2" spans="2:4" ht="17.100000000000001" customHeight="1">
      <c r="B2" s="401">
        <v>1989</v>
      </c>
      <c r="C2" s="400" t="s">
        <v>327</v>
      </c>
      <c r="D2" s="400" t="s">
        <v>317</v>
      </c>
    </row>
    <row r="3" spans="2:4" ht="17.100000000000001" customHeight="1">
      <c r="B3" s="401">
        <v>1990</v>
      </c>
      <c r="C3" s="400" t="s">
        <v>318</v>
      </c>
      <c r="D3" s="400" t="s">
        <v>319</v>
      </c>
    </row>
    <row r="4" spans="2:4" ht="17.100000000000001" customHeight="1">
      <c r="B4" s="401"/>
      <c r="D4" s="400" t="s">
        <v>320</v>
      </c>
    </row>
    <row r="5" spans="2:4" ht="17.100000000000001" customHeight="1">
      <c r="B5" s="401"/>
      <c r="D5" s="400" t="s">
        <v>1825</v>
      </c>
    </row>
    <row r="6" spans="2:4" ht="17.100000000000001" customHeight="1">
      <c r="B6" s="401">
        <v>1991</v>
      </c>
      <c r="C6" s="400" t="s">
        <v>1826</v>
      </c>
      <c r="D6" s="400" t="s">
        <v>1691</v>
      </c>
    </row>
    <row r="7" spans="2:4" ht="17.100000000000001" customHeight="1">
      <c r="B7" s="401"/>
      <c r="D7" s="400" t="s">
        <v>1692</v>
      </c>
    </row>
    <row r="8" spans="2:4" ht="17.100000000000001" customHeight="1">
      <c r="B8" s="401">
        <v>1992</v>
      </c>
      <c r="C8" s="400" t="s">
        <v>1693</v>
      </c>
      <c r="D8" s="400" t="s">
        <v>1694</v>
      </c>
    </row>
    <row r="9" spans="2:4" ht="17.100000000000001" customHeight="1">
      <c r="B9" s="401"/>
      <c r="D9" s="400" t="s">
        <v>1695</v>
      </c>
    </row>
    <row r="10" spans="2:4" ht="17.100000000000001" customHeight="1">
      <c r="B10" s="401"/>
      <c r="D10" s="400" t="s">
        <v>1696</v>
      </c>
    </row>
    <row r="11" spans="2:4" ht="17.100000000000001" customHeight="1">
      <c r="B11" s="401">
        <v>1993</v>
      </c>
      <c r="C11" s="400" t="s">
        <v>1151</v>
      </c>
      <c r="D11" s="400" t="s">
        <v>1961</v>
      </c>
    </row>
    <row r="12" spans="2:4" ht="17.100000000000001" customHeight="1">
      <c r="B12" s="401">
        <v>1994</v>
      </c>
      <c r="C12" s="400" t="s">
        <v>1155</v>
      </c>
      <c r="D12" s="400" t="s">
        <v>1962</v>
      </c>
    </row>
    <row r="13" spans="2:4" ht="17.100000000000001" customHeight="1">
      <c r="B13" s="401"/>
      <c r="D13" s="400" t="s">
        <v>1963</v>
      </c>
    </row>
    <row r="14" spans="2:4" ht="17.100000000000001" customHeight="1">
      <c r="B14" s="401">
        <v>1995</v>
      </c>
      <c r="C14" s="400" t="s">
        <v>1157</v>
      </c>
      <c r="D14" s="400" t="s">
        <v>1964</v>
      </c>
    </row>
    <row r="15" spans="2:4" ht="17.100000000000001" customHeight="1">
      <c r="B15" s="401"/>
      <c r="D15" s="400" t="s">
        <v>395</v>
      </c>
    </row>
    <row r="16" spans="2:4" ht="17.100000000000001" customHeight="1">
      <c r="B16" s="401">
        <v>1996</v>
      </c>
      <c r="C16" s="400" t="s">
        <v>1160</v>
      </c>
      <c r="D16" s="400" t="s">
        <v>396</v>
      </c>
    </row>
    <row r="17" spans="2:4" ht="17.100000000000001" customHeight="1">
      <c r="B17" s="401">
        <v>1999</v>
      </c>
      <c r="C17" s="400" t="s">
        <v>63</v>
      </c>
      <c r="D17" s="400" t="s">
        <v>397</v>
      </c>
    </row>
    <row r="18" spans="2:4" ht="17.100000000000001" customHeight="1">
      <c r="B18" s="401">
        <v>2000</v>
      </c>
      <c r="C18" s="400" t="s">
        <v>65</v>
      </c>
      <c r="D18" s="400" t="s">
        <v>767</v>
      </c>
    </row>
    <row r="19" spans="2:4" ht="17.100000000000001" customHeight="1">
      <c r="B19" s="401"/>
      <c r="D19" s="400" t="s">
        <v>398</v>
      </c>
    </row>
    <row r="20" spans="2:4" ht="17.100000000000001" customHeight="1">
      <c r="B20" s="401"/>
      <c r="D20" s="400" t="s">
        <v>399</v>
      </c>
    </row>
    <row r="21" spans="2:4" ht="17.100000000000001" customHeight="1">
      <c r="B21" s="401"/>
      <c r="D21" s="400" t="s">
        <v>400</v>
      </c>
    </row>
    <row r="22" spans="2:4" ht="17.100000000000001" customHeight="1">
      <c r="B22" s="401">
        <v>2001</v>
      </c>
      <c r="C22" s="400" t="s">
        <v>67</v>
      </c>
      <c r="D22" s="400" t="s">
        <v>401</v>
      </c>
    </row>
    <row r="23" spans="2:4" ht="17.100000000000001" customHeight="1">
      <c r="B23" s="401">
        <v>2002</v>
      </c>
      <c r="C23" s="400" t="s">
        <v>1683</v>
      </c>
      <c r="D23" s="400" t="s">
        <v>768</v>
      </c>
    </row>
    <row r="24" spans="2:4" ht="17.100000000000001" customHeight="1">
      <c r="B24" s="401"/>
      <c r="D24" s="400" t="s">
        <v>402</v>
      </c>
    </row>
    <row r="25" spans="2:4" ht="17.100000000000001" customHeight="1">
      <c r="B25" s="401"/>
      <c r="D25" s="400" t="s">
        <v>2029</v>
      </c>
    </row>
    <row r="26" spans="2:4" ht="17.100000000000001" customHeight="1">
      <c r="B26" s="401">
        <v>2003</v>
      </c>
      <c r="C26" s="400" t="s">
        <v>1686</v>
      </c>
      <c r="D26" s="400" t="s">
        <v>761</v>
      </c>
    </row>
    <row r="27" spans="2:4" ht="17.100000000000001" customHeight="1">
      <c r="B27" s="401"/>
      <c r="D27" s="400" t="s">
        <v>1689</v>
      </c>
    </row>
    <row r="28" spans="2:4" ht="17.100000000000001" customHeight="1">
      <c r="B28" s="401">
        <v>2004</v>
      </c>
      <c r="C28" s="400" t="s">
        <v>1256</v>
      </c>
      <c r="D28" s="400" t="s">
        <v>762</v>
      </c>
    </row>
    <row r="29" spans="2:4" ht="17.100000000000001" customHeight="1">
      <c r="B29" s="401"/>
      <c r="D29" s="400" t="s">
        <v>763</v>
      </c>
    </row>
    <row r="30" spans="2:4" ht="17.100000000000001" customHeight="1">
      <c r="B30" s="401"/>
      <c r="D30" s="400" t="s">
        <v>764</v>
      </c>
    </row>
    <row r="31" spans="2:4" ht="17.100000000000001" customHeight="1">
      <c r="B31" s="401"/>
      <c r="D31" s="400" t="s">
        <v>765</v>
      </c>
    </row>
    <row r="32" spans="2:4" ht="17.100000000000001" customHeight="1">
      <c r="B32" s="401"/>
      <c r="D32" s="400" t="s">
        <v>766</v>
      </c>
    </row>
    <row r="33" spans="2:4" ht="14.45" customHeight="1">
      <c r="B33" s="401"/>
      <c r="D33" s="400" t="s">
        <v>344</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56</vt:i4>
      </vt:variant>
    </vt:vector>
  </HeadingPairs>
  <TitlesOfParts>
    <vt:vector size="116"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26,27.作付面積・農地</vt:lpstr>
      <vt:lpstr>28~31.漁業</vt:lpstr>
      <vt:lpstr>32.工業</vt:lpstr>
      <vt:lpstr>33.給与額・出荷額(1)</vt:lpstr>
      <vt:lpstr>33.給与額・出荷額(2)</vt:lpstr>
      <vt:lpstr>34,工業用地</vt:lpstr>
      <vt:lpstr>35,36.商業</vt:lpstr>
      <vt:lpstr>37.商店数・従業者数</vt:lpstr>
      <vt:lpstr>38~40.電気・水道</vt:lpstr>
      <vt:lpstr>41,42.都市計画区域・市営住宅</vt:lpstr>
      <vt:lpstr>43~45.公園・道路・橋梁</vt:lpstr>
      <vt:lpstr>46.用途別家屋の状況</vt:lpstr>
      <vt:lpstr>47~49.自動車数・JR数</vt:lpstr>
      <vt:lpstr>50,51.医療</vt:lpstr>
      <vt:lpstr>52,53.死因・予防接種</vt:lpstr>
      <vt:lpstr>54~56.健診・ごみ</vt:lpstr>
      <vt:lpstr>57,58.国民健康保険</vt:lpstr>
      <vt:lpstr>59.医療費助成</vt:lpstr>
      <vt:lpstr>60~63.介護保険・年金</vt:lpstr>
      <vt:lpstr>64.園児数</vt:lpstr>
      <vt:lpstr>65~69.就園・就学状況</vt:lpstr>
      <vt:lpstr>70,71.図書館利用状況(1)</vt:lpstr>
      <vt:lpstr>72,73.図書館利用状況(2)</vt:lpstr>
      <vt:lpstr>74.文化財(1)</vt:lpstr>
      <vt:lpstr>74.文化財(2)</vt:lpstr>
      <vt:lpstr>74.文化財(3)</vt:lpstr>
      <vt:lpstr>74.文化財(4)</vt:lpstr>
      <vt:lpstr>75,76.入込客数</vt:lpstr>
      <vt:lpstr>77,78.火災</vt:lpstr>
      <vt:lpstr>79~81.交通事故・犯罪</vt:lpstr>
      <vt:lpstr>82,83.選挙</vt:lpstr>
      <vt:lpstr>84.市財政 (1)</vt:lpstr>
      <vt:lpstr>84.市財政 (2)</vt:lpstr>
      <vt:lpstr>市のあゆみ(1)</vt:lpstr>
      <vt:lpstr>市のあゆみ (2)</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'26,27.作付面積・農地'!Print_Area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'38~40.電気・水道'!Print_Area</vt:lpstr>
      <vt:lpstr>'4,5.面積'!Print_Area</vt:lpstr>
      <vt:lpstr>'41,42.都市計画区域・市営住宅'!Print_Area</vt:lpstr>
      <vt:lpstr>'43~45.公園・道路・橋梁'!Print_Area</vt:lpstr>
      <vt:lpstr>'46.用途別家屋の状況'!Print_Area</vt:lpstr>
      <vt:lpstr>'47~49.自動車数・JR数'!Print_Area</vt:lpstr>
      <vt:lpstr>'50,51.医療'!Print_Area</vt:lpstr>
      <vt:lpstr>'52,53.死因・予防接種'!Print_Area</vt:lpstr>
      <vt:lpstr>'54~56.健診・ごみ'!Print_Area</vt:lpstr>
      <vt:lpstr>'57,58.国民健康保険'!Print_Area</vt:lpstr>
      <vt:lpstr>'59.医療費助成'!Print_Area</vt:lpstr>
      <vt:lpstr>'6,7.気象・河川(1)'!Print_Area</vt:lpstr>
      <vt:lpstr>'60~63.介護保険・年金'!Print_Area</vt:lpstr>
      <vt:lpstr>'64.園児数'!Print_Area</vt:lpstr>
      <vt:lpstr>'65~69.就園・就学状況'!Print_Area</vt:lpstr>
      <vt:lpstr>'7,河川(2)'!Print_Area</vt:lpstr>
      <vt:lpstr>'70,71.図書館利用状況(1)'!Print_Area</vt:lpstr>
      <vt:lpstr>'72,73.図書館利用状況(2)'!Print_Area</vt:lpstr>
      <vt:lpstr>'74.文化財(1)'!Print_Area</vt:lpstr>
      <vt:lpstr>'74.文化財(2)'!Print_Area</vt:lpstr>
      <vt:lpstr>'74.文化財(3)'!Print_Area</vt:lpstr>
      <vt:lpstr>'74.文化財(4)'!Print_Area</vt:lpstr>
      <vt:lpstr>'75,76.入込客数'!Print_Area</vt:lpstr>
      <vt:lpstr>'77,78.火災'!Print_Area</vt:lpstr>
      <vt:lpstr>'79~81.交通事故・犯罪'!Print_Area</vt:lpstr>
      <vt:lpstr>'8.国勢調査人口'!Print_Area</vt:lpstr>
      <vt:lpstr>'82,83.選挙'!Print_Area</vt:lpstr>
      <vt:lpstr>'84.市財政 (1)'!Print_Area</vt:lpstr>
      <vt:lpstr>'9.年齢区分別人口'!Print_Area</vt:lpstr>
      <vt:lpstr>'市のあゆみ (2)'!Print_Area</vt:lpstr>
      <vt:lpstr>'市のあゆみ(1)'!Print_Area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2015-04-22T07:57:41Z</cp:lastPrinted>
  <dcterms:created xsi:type="dcterms:W3CDTF">2001-06-04T00:29:13Z</dcterms:created>
  <dcterms:modified xsi:type="dcterms:W3CDTF">2021-02-18T01:04:55Z</dcterms:modified>
</cp:coreProperties>
</file>