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5.xml" ContentType="application/vnd.openxmlformats-officedocument.drawing+xml"/>
  <Override PartName="/xl/charts/chart29.xml" ContentType="application/vnd.openxmlformats-officedocument.drawingml.chart+xml"/>
  <Override PartName="/xl/drawings/drawing6.xml" ContentType="application/vnd.openxmlformats-officedocument.drawing+xml"/>
  <Override PartName="/xl/charts/chart30.xml" ContentType="application/vnd.openxmlformats-officedocument.drawingml.chart+xml"/>
  <Override PartName="/xl/drawings/drawing7.xml" ContentType="application/vnd.openxmlformats-officedocument.drawing+xml"/>
  <Override PartName="/xl/charts/chart31.xml" ContentType="application/vnd.openxmlformats-officedocument.drawingml.chart+xml"/>
  <Override PartName="/xl/drawings/drawing8.xml" ContentType="application/vnd.openxmlformats-officedocument.drawing+xml"/>
  <Override PartName="/xl/charts/chart32.xml" ContentType="application/vnd.openxmlformats-officedocument.drawingml.chart+xml"/>
  <Override PartName="/xl/drawings/drawing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harts/chart37.xml" ContentType="application/vnd.openxmlformats-officedocument.drawingml.chart+xml"/>
  <Override PartName="/xl/drawings/drawing12.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4.xml" ContentType="application/vnd.openxmlformats-officedocument.drawing+xml"/>
  <Override PartName="/xl/charts/chart50.xml" ContentType="application/vnd.openxmlformats-officedocument.drawingml.chart+xml"/>
  <Override PartName="/xl/drawings/drawing15.xml" ContentType="application/vnd.openxmlformats-officedocument.drawing+xml"/>
  <Override PartName="/xl/charts/chart51.xml" ContentType="application/vnd.openxmlformats-officedocument.drawingml.chart+xml"/>
  <Override PartName="/xl/drawings/drawing1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企画経営\3.行財政改革\91.行政改革\オープンデータ\データ作業用\統計\"/>
    </mc:Choice>
  </mc:AlternateContent>
  <bookViews>
    <workbookView xWindow="315" yWindow="495" windowWidth="8295" windowHeight="8490" tabRatio="817"/>
  </bookViews>
  <sheets>
    <sheet name="目次" sheetId="81" r:id="rId1"/>
    <sheet name="凡例" sheetId="85" r:id="rId2"/>
    <sheet name="1~3.位置・地勢・市域の変遷" sheetId="1" r:id="rId3"/>
    <sheet name="4,5.面積" sheetId="105" r:id="rId4"/>
    <sheet name="6,7.気象・河川(1)" sheetId="16" r:id="rId5"/>
    <sheet name="7.河川(2)" sheetId="36" r:id="rId6"/>
    <sheet name="8.国勢調査人口" sheetId="12" r:id="rId7"/>
    <sheet name="9.年齢区分別人口" sheetId="104" r:id="rId8"/>
    <sheet name="10.産業別就業者数" sheetId="20" r:id="rId9"/>
    <sheet name="11.従業地・通学地人口" sheetId="37" r:id="rId10"/>
    <sheet name="12.DID人口" sheetId="21" r:id="rId11"/>
    <sheet name="13.行政区別人口(1)" sheetId="17" r:id="rId12"/>
    <sheet name="13.行政区別人口(2)" sheetId="18" r:id="rId13"/>
    <sheet name="14.年齢別人口" sheetId="39" r:id="rId14"/>
    <sheet name="15.学区別人口(1)" sheetId="41" r:id="rId15"/>
    <sheet name="15.学区別人口(2)" sheetId="42" r:id="rId16"/>
    <sheet name="16,17.外国人人口" sheetId="22" r:id="rId17"/>
    <sheet name="18,19.人口動態" sheetId="40" r:id="rId18"/>
    <sheet name="20.転出入地別移動状況" sheetId="43" r:id="rId19"/>
    <sheet name="21,22.従業者数" sheetId="10" r:id="rId20"/>
    <sheet name="23~25.農家数・耕地面積" sheetId="107" r:id="rId21"/>
    <sheet name="26.作付面積" sheetId="23" r:id="rId22"/>
    <sheet name="27.農地" sheetId="24" r:id="rId23"/>
    <sheet name="28~31.漁業" sheetId="25" r:id="rId24"/>
    <sheet name="32.工業" sheetId="5" r:id="rId25"/>
    <sheet name="33.給与額・出荷額(1)" sheetId="46" r:id="rId26"/>
    <sheet name="33.給与額・出荷額(2)" sheetId="47" r:id="rId27"/>
    <sheet name="34.工業用地" sheetId="27" r:id="rId28"/>
    <sheet name="35,36.商業" sheetId="6" r:id="rId29"/>
    <sheet name="37.商店数・従業者数" sheetId="29" r:id="rId30"/>
    <sheet name="38,39.電気・水道(1)" sheetId="7" r:id="rId31"/>
    <sheet name="40.水道 (2)" sheetId="31" r:id="rId32"/>
    <sheet name="41,42.都市計画区域・市営住宅" sheetId="8" r:id="rId33"/>
    <sheet name="43~45.公園・道路・橋梁" sheetId="32" r:id="rId34"/>
    <sheet name="46.用途別家屋の状況" sheetId="33" r:id="rId35"/>
    <sheet name="47,48.自動車数" sheetId="9" r:id="rId36"/>
    <sheet name="49.JR乗車数" sheetId="34" r:id="rId37"/>
    <sheet name="50,51.医療" sheetId="48" r:id="rId38"/>
    <sheet name="52,53.死因・予防接種" sheetId="49" r:id="rId39"/>
    <sheet name="54~56.健診・ごみ" sheetId="50" r:id="rId40"/>
    <sheet name="57,58.国民健康保険" sheetId="51" r:id="rId41"/>
    <sheet name="59,60.医療費助成・園児数" sheetId="52" r:id="rId42"/>
    <sheet name="61,62.介護保険" sheetId="53" r:id="rId43"/>
    <sheet name="63,64.国民年金" sheetId="54" r:id="rId44"/>
    <sheet name="65~69.就園・就学状況" sheetId="56" r:id="rId45"/>
    <sheet name="70,71.図書館利用状況(1)" sheetId="106" r:id="rId46"/>
    <sheet name="72,73.図書館利用状況(2)" sheetId="58" r:id="rId47"/>
    <sheet name="74.文化財(1)" sheetId="59" r:id="rId48"/>
    <sheet name="74.文化財(2)" sheetId="60" r:id="rId49"/>
    <sheet name="74.文化財(3)" sheetId="61" r:id="rId50"/>
    <sheet name="74.文化財(4)" sheetId="62" r:id="rId51"/>
    <sheet name="75,76.入込客数" sheetId="63" r:id="rId52"/>
    <sheet name="77,78.火災" sheetId="64" r:id="rId53"/>
    <sheet name="79~81.交通事故・犯罪" sheetId="108" r:id="rId54"/>
    <sheet name="82,83.選挙 " sheetId="109" r:id="rId55"/>
    <sheet name="84.市財政 (1)" sheetId="73" r:id="rId56"/>
    <sheet name="84.市財政 (2)" sheetId="74" r:id="rId57"/>
    <sheet name="市のあゆみ" sheetId="76" r:id="rId58"/>
    <sheet name="市までのあゆみ(1)" sheetId="77" r:id="rId59"/>
    <sheet name="市までのあゆみ(2)" sheetId="78" r:id="rId60"/>
    <sheet name="市までのあゆみ(3)" sheetId="79" r:id="rId61"/>
    <sheet name="市までのあゆみ(4)" sheetId="80" r:id="rId62"/>
  </sheets>
  <externalReferences>
    <externalReference r:id="rId63"/>
    <externalReference r:id="rId64"/>
  </externalReferences>
  <definedNames>
    <definedName name="_xlnm.Print_Area" localSheetId="2">'1~3.位置・地勢・市域の変遷'!$A$1:$M$20</definedName>
    <definedName name="_xlnm.Print_Area" localSheetId="8">'10.産業別就業者数'!$A$1:$K$24</definedName>
    <definedName name="_xlnm.Print_Area" localSheetId="9">'11.従業地・通学地人口'!$A$1:$J$49</definedName>
    <definedName name="_xlnm.Print_Area" localSheetId="10">'12.DID人口'!$A$1:$P$50</definedName>
    <definedName name="_xlnm.Print_Area" localSheetId="11">'13.行政区別人口(1)'!$A$1:$K$63</definedName>
    <definedName name="_xlnm.Print_Area" localSheetId="12">'13.行政区別人口(2)'!$A$1:$K$63</definedName>
    <definedName name="_xlnm.Print_Area" localSheetId="13">'14.年齢別人口'!$A$1:$M$54</definedName>
    <definedName name="_xlnm.Print_Area" localSheetId="14">'15.学区別人口(1)'!$A$1:$P$38</definedName>
    <definedName name="_xlnm.Print_Area" localSheetId="15">'15.学区別人口(2)'!$A$1:$P$57</definedName>
    <definedName name="_xlnm.Print_Area" localSheetId="16">'16,17.外国人人口'!$A$1:$L$42</definedName>
    <definedName name="_xlnm.Print_Area" localSheetId="17">'18,19.人口動態'!$A$1:$L$28</definedName>
    <definedName name="_xlnm.Print_Area" localSheetId="18">'20.転出入地別移動状況'!$A$1:$N$38</definedName>
    <definedName name="_xlnm.Print_Area" localSheetId="19">'21,22.従業者数'!$A$1:$K$33</definedName>
    <definedName name="_xlnm.Print_Area" localSheetId="20">'23~25.農家数・耕地面積'!$A$1:$T$46</definedName>
    <definedName name="_xlnm.Print_Area" localSheetId="21">'26.作付面積'!$A$1:$W$40</definedName>
    <definedName name="_xlnm.Print_Area" localSheetId="22">'27.農地'!$A$1:$U$13</definedName>
    <definedName name="_xlnm.Print_Area" localSheetId="23">'28~31.漁業'!$A$1:$V$37</definedName>
    <definedName name="_xlnm.Print_Area" localSheetId="24">'32.工業'!$A$1:$V$19</definedName>
    <definedName name="_xlnm.Print_Area" localSheetId="25">'33.給与額・出荷額(1)'!$A$1:$V$60</definedName>
    <definedName name="_xlnm.Print_Area" localSheetId="26">'33.給与額・出荷額(2)'!$A$1:$V$60</definedName>
    <definedName name="_xlnm.Print_Area" localSheetId="27">'34.工業用地'!$A$1:$V$33</definedName>
    <definedName name="_xlnm.Print_Area" localSheetId="28">'35,36.商業'!$A$1:$T$41</definedName>
    <definedName name="_xlnm.Print_Area" localSheetId="29">'37.商店数・従業者数'!$A$1:$V$64</definedName>
    <definedName name="_xlnm.Print_Area" localSheetId="30">'38,39.電気・水道(1)'!$A$1:$R$45</definedName>
    <definedName name="_xlnm.Print_Area" localSheetId="3">'4,5.面積'!$A$1:$BA$29</definedName>
    <definedName name="_xlnm.Print_Area" localSheetId="31">'40.水道 (2)'!$A$1:$J$14</definedName>
    <definedName name="_xlnm.Print_Area" localSheetId="32">'41,42.都市計画区域・市営住宅'!$A$1:$V$55</definedName>
    <definedName name="_xlnm.Print_Area" localSheetId="33">'43~45.公園・道路・橋梁'!$A$1:$U$40</definedName>
    <definedName name="_xlnm.Print_Area" localSheetId="34">'46.用途別家屋の状況'!$A$1:$Z$17</definedName>
    <definedName name="_xlnm.Print_Area" localSheetId="35">'47,48.自動車数'!$A$1:$P$29</definedName>
    <definedName name="_xlnm.Print_Area" localSheetId="36">'49.JR乗車数'!$A$1:$L$52</definedName>
    <definedName name="_xlnm.Print_Area" localSheetId="37">'50,51.医療'!$A$1:$V$29</definedName>
    <definedName name="_xlnm.Print_Area" localSheetId="38">'52,53.死因・予防接種'!$A$1:$P$32</definedName>
    <definedName name="_xlnm.Print_Area" localSheetId="39">'54~56.健診・ごみ'!$A$1:$AB$47</definedName>
    <definedName name="_xlnm.Print_Area" localSheetId="40">'57,58.国民健康保険'!$A$1:$N$36</definedName>
    <definedName name="_xlnm.Print_Area" localSheetId="41">'59,60.医療費助成・園児数'!$A$1:$S$49</definedName>
    <definedName name="_xlnm.Print_Area" localSheetId="4">'6,7.気象・河川(1)'!$A$1:$L$51</definedName>
    <definedName name="_xlnm.Print_Area" localSheetId="43">'63,64.国民年金'!$A$1:$S$31</definedName>
    <definedName name="_xlnm.Print_Area" localSheetId="44">'65~69.就園・就学状況'!$A$1:$W$51</definedName>
    <definedName name="_xlnm.Print_Area" localSheetId="5">'7.河川(2)'!$A$1:$L$38</definedName>
    <definedName name="_xlnm.Print_Area" localSheetId="45">'70,71.図書館利用状況(1)'!$A$1:$K$39</definedName>
    <definedName name="_xlnm.Print_Area" localSheetId="46">'72,73.図書館利用状況(2)'!$A$1:$L$51</definedName>
    <definedName name="_xlnm.Print_Area" localSheetId="47">'74.文化財(1)'!$A$1:$G$59</definedName>
    <definedName name="_xlnm.Print_Area" localSheetId="48">'74.文化財(2)'!$A$1:$G$61</definedName>
    <definedName name="_xlnm.Print_Area" localSheetId="49">'74.文化財(3)'!$A$1:$G$60</definedName>
    <definedName name="_xlnm.Print_Area" localSheetId="50">'74.文化財(4)'!$A$1:$G$25</definedName>
    <definedName name="_xlnm.Print_Area" localSheetId="51">'75,76.入込客数'!$A$1:$P$29</definedName>
    <definedName name="_xlnm.Print_Area" localSheetId="52">'77,78.火災'!$A$1:$S$29</definedName>
    <definedName name="_xlnm.Print_Area" localSheetId="53">'79~81.交通事故・犯罪'!$A$1:$U$33</definedName>
    <definedName name="_xlnm.Print_Area" localSheetId="6">'8.国勢調査人口'!$A$1:$V$44</definedName>
    <definedName name="_xlnm.Print_Area" localSheetId="54">'82,83.選挙 '!$A$1:$R$31</definedName>
    <definedName name="_xlnm.Print_Area" localSheetId="55">'84.市財政 (1)'!$A$1:$T$54</definedName>
    <definedName name="_xlnm.Print_Area" localSheetId="7">'9.年齢区分別人口'!$A$1:$N$44</definedName>
    <definedName name="_xlnm.Print_Area" localSheetId="57">市のあゆみ!$A$1:$K$41</definedName>
    <definedName name="_xlnm.Print_Area" localSheetId="58">'市までのあゆみ(1)'!$A$1:$D$48</definedName>
    <definedName name="_xlnm.Print_Area" localSheetId="59">'市までのあゆみ(2)'!$A$1:$D$38</definedName>
    <definedName name="_xlnm.Print_Area" localSheetId="60">'市までのあゆみ(3)'!$A$1:$E$48</definedName>
  </definedNames>
  <calcPr calcId="152511"/>
</workbook>
</file>

<file path=xl/calcChain.xml><?xml version="1.0" encoding="utf-8"?>
<calcChain xmlns="http://schemas.openxmlformats.org/spreadsheetml/2006/main">
  <c r="E7" i="109" l="1"/>
  <c r="D7" i="108"/>
  <c r="D8" i="108"/>
  <c r="D9" i="108"/>
  <c r="D10" i="108"/>
  <c r="D6" i="108"/>
  <c r="D44" i="107"/>
  <c r="D43" i="107"/>
  <c r="D42" i="107"/>
  <c r="D41" i="107"/>
  <c r="D40" i="107"/>
  <c r="D39" i="107"/>
  <c r="D38" i="107"/>
  <c r="F12" i="107"/>
  <c r="D12" i="107"/>
  <c r="F11" i="107"/>
  <c r="D11" i="107" s="1"/>
  <c r="F10" i="107"/>
  <c r="D10" i="107"/>
  <c r="F9" i="107"/>
  <c r="D9" i="107" s="1"/>
  <c r="F8" i="107"/>
  <c r="D8" i="107"/>
  <c r="F7" i="107"/>
  <c r="D7" i="107" s="1"/>
  <c r="F6" i="107"/>
  <c r="D6" i="107"/>
  <c r="D13" i="63"/>
  <c r="D12" i="63"/>
  <c r="D11" i="63"/>
  <c r="E28" i="63"/>
  <c r="G28" i="63"/>
  <c r="H28" i="63"/>
  <c r="I28" i="63"/>
  <c r="J28" i="63"/>
  <c r="K28" i="63"/>
  <c r="L28" i="63"/>
  <c r="M28" i="63"/>
  <c r="N28" i="63"/>
  <c r="D28" i="63"/>
  <c r="L9" i="9"/>
  <c r="I23" i="43"/>
  <c r="L22" i="43"/>
  <c r="V50" i="56"/>
  <c r="V42" i="56"/>
  <c r="V33" i="56"/>
  <c r="V34" i="56"/>
  <c r="V32" i="56"/>
  <c r="V21" i="56"/>
  <c r="V22" i="56"/>
  <c r="V23" i="56"/>
  <c r="V24" i="56"/>
  <c r="V20" i="56"/>
  <c r="V19" i="56"/>
  <c r="F58" i="47"/>
  <c r="F38" i="47"/>
  <c r="F41" i="47"/>
  <c r="F43" i="47"/>
  <c r="F45" i="47"/>
  <c r="F48" i="47"/>
  <c r="F50" i="47"/>
  <c r="F51" i="47"/>
  <c r="F52" i="47"/>
  <c r="F53" i="47"/>
  <c r="F55" i="47"/>
  <c r="F56" i="47"/>
  <c r="F59" i="47"/>
  <c r="F36" i="47"/>
  <c r="F35" i="47"/>
  <c r="G35" i="46"/>
  <c r="E35" i="46"/>
  <c r="M36" i="46"/>
  <c r="M37" i="46"/>
  <c r="M38" i="46"/>
  <c r="M39" i="46"/>
  <c r="M40" i="46"/>
  <c r="M41" i="46"/>
  <c r="M42" i="46"/>
  <c r="M43" i="46"/>
  <c r="M45" i="46"/>
  <c r="M46" i="46"/>
  <c r="M48" i="46"/>
  <c r="M50" i="46"/>
  <c r="M51" i="46"/>
  <c r="M52" i="46"/>
  <c r="M53" i="46"/>
  <c r="M54" i="46"/>
  <c r="M55" i="46"/>
  <c r="M56" i="46"/>
  <c r="M58" i="46"/>
  <c r="M59" i="46"/>
  <c r="M35" i="46"/>
  <c r="G51" i="58"/>
  <c r="G32" i="58"/>
  <c r="G33" i="58"/>
  <c r="G34" i="58"/>
  <c r="G35" i="58"/>
  <c r="G36" i="58"/>
  <c r="G37" i="58"/>
  <c r="G38" i="58"/>
  <c r="G39" i="58"/>
  <c r="G40" i="58"/>
  <c r="G41" i="58"/>
  <c r="G42" i="58"/>
  <c r="G43" i="58"/>
  <c r="G44" i="58"/>
  <c r="G45" i="58"/>
  <c r="G46" i="58"/>
  <c r="G47" i="58"/>
  <c r="G48" i="58"/>
  <c r="G49" i="58"/>
  <c r="G50" i="58"/>
  <c r="G31" i="58"/>
  <c r="F51" i="58"/>
  <c r="E51" i="58"/>
  <c r="F27" i="106"/>
  <c r="F28" i="106"/>
  <c r="F33" i="106" s="1"/>
  <c r="F29" i="106"/>
  <c r="F30" i="106"/>
  <c r="F31" i="106"/>
  <c r="F32" i="106"/>
  <c r="E33" i="106"/>
  <c r="D33" i="106"/>
  <c r="J6" i="106"/>
  <c r="J7" i="106"/>
  <c r="J8" i="106"/>
  <c r="J9" i="106"/>
  <c r="J10" i="106"/>
  <c r="J11" i="106"/>
  <c r="J12" i="106"/>
  <c r="J13" i="106"/>
  <c r="J14" i="106"/>
  <c r="J15" i="106"/>
  <c r="J16" i="106"/>
  <c r="J17" i="106"/>
  <c r="J18" i="106"/>
  <c r="J20" i="106" s="1"/>
  <c r="J5" i="106"/>
  <c r="I18" i="106"/>
  <c r="I20" i="106"/>
  <c r="H18" i="106"/>
  <c r="H20" i="106" s="1"/>
  <c r="G18" i="106"/>
  <c r="G20" i="106"/>
  <c r="F18" i="106"/>
  <c r="F20" i="106" s="1"/>
  <c r="E18" i="106"/>
  <c r="E20" i="106"/>
  <c r="D18" i="106"/>
  <c r="D20" i="106" s="1"/>
  <c r="I19" i="106"/>
  <c r="H19" i="106"/>
  <c r="G19" i="106"/>
  <c r="E19" i="106"/>
  <c r="D19" i="106"/>
  <c r="G30" i="32"/>
  <c r="E30" i="32"/>
  <c r="U5" i="24"/>
  <c r="T5" i="24"/>
  <c r="K30" i="39"/>
  <c r="K31" i="39"/>
  <c r="K32" i="39"/>
  <c r="K33" i="39"/>
  <c r="K29" i="39"/>
  <c r="J5" i="17"/>
  <c r="J13" i="17"/>
  <c r="J50" i="17"/>
  <c r="F7" i="53"/>
  <c r="E4" i="39"/>
  <c r="E10" i="39"/>
  <c r="E16" i="39"/>
  <c r="E22" i="39"/>
  <c r="E28" i="39"/>
  <c r="E34" i="39"/>
  <c r="E40" i="39"/>
  <c r="E46" i="39"/>
  <c r="I4" i="39"/>
  <c r="I10" i="39"/>
  <c r="I16" i="39"/>
  <c r="I22" i="39"/>
  <c r="I28" i="39"/>
  <c r="I34" i="39"/>
  <c r="I40" i="39"/>
  <c r="I46" i="39"/>
  <c r="M4" i="39"/>
  <c r="M10" i="39"/>
  <c r="M16" i="39"/>
  <c r="M22" i="39"/>
  <c r="M28" i="39"/>
  <c r="D4" i="39"/>
  <c r="L46" i="39" s="1"/>
  <c r="D10" i="39"/>
  <c r="D16" i="39"/>
  <c r="D22" i="39"/>
  <c r="D28" i="39"/>
  <c r="D34" i="39"/>
  <c r="D40" i="39"/>
  <c r="D46" i="39"/>
  <c r="H4" i="39"/>
  <c r="H10" i="39"/>
  <c r="H16" i="39"/>
  <c r="H22" i="39"/>
  <c r="H28" i="39"/>
  <c r="H34" i="39"/>
  <c r="H40" i="39"/>
  <c r="H46" i="39"/>
  <c r="L4" i="39"/>
  <c r="L10" i="39"/>
  <c r="L16" i="39"/>
  <c r="L22" i="39"/>
  <c r="L28" i="39"/>
  <c r="C4" i="39"/>
  <c r="K46" i="39" s="1"/>
  <c r="C10" i="39"/>
  <c r="C16" i="39"/>
  <c r="C22" i="39"/>
  <c r="C28" i="39"/>
  <c r="C34" i="39"/>
  <c r="C40" i="39"/>
  <c r="C46" i="39"/>
  <c r="G4" i="39"/>
  <c r="G10" i="39"/>
  <c r="G16" i="39"/>
  <c r="G22" i="39"/>
  <c r="G28" i="39"/>
  <c r="G34" i="39"/>
  <c r="G40" i="39"/>
  <c r="G46" i="39"/>
  <c r="K4" i="39"/>
  <c r="K10" i="39"/>
  <c r="K16" i="39"/>
  <c r="K22" i="39"/>
  <c r="K28" i="39"/>
  <c r="D18" i="74"/>
  <c r="Q53" i="73"/>
  <c r="O53" i="73"/>
  <c r="Q28" i="73"/>
  <c r="O28" i="73"/>
  <c r="N25" i="63"/>
  <c r="M25" i="63"/>
  <c r="L25" i="63"/>
  <c r="K25" i="63"/>
  <c r="J25" i="63"/>
  <c r="I25" i="63"/>
  <c r="H25" i="63"/>
  <c r="G25" i="63"/>
  <c r="E25" i="63"/>
  <c r="D25" i="63"/>
  <c r="E10" i="34"/>
  <c r="E9" i="34"/>
  <c r="E8" i="34"/>
  <c r="E7" i="34"/>
  <c r="E6" i="34"/>
  <c r="P20" i="9"/>
  <c r="P19" i="9"/>
  <c r="P18" i="9"/>
  <c r="L8" i="9"/>
  <c r="F5" i="33"/>
  <c r="E18" i="32"/>
  <c r="R5" i="24"/>
  <c r="P5" i="24"/>
  <c r="N5" i="24"/>
  <c r="L5" i="24"/>
  <c r="J5" i="24"/>
  <c r="H5" i="24"/>
  <c r="E24" i="43"/>
  <c r="E35" i="43"/>
  <c r="E36" i="43"/>
  <c r="D24" i="43"/>
  <c r="D36" i="43" s="1"/>
  <c r="D35" i="43"/>
  <c r="C6" i="43"/>
  <c r="C24" i="43" s="1"/>
  <c r="C36" i="43" s="1"/>
  <c r="C7" i="43"/>
  <c r="C8" i="43"/>
  <c r="C9" i="43"/>
  <c r="C10" i="43"/>
  <c r="C11" i="43"/>
  <c r="C12" i="43"/>
  <c r="C13" i="43"/>
  <c r="C14" i="43"/>
  <c r="C15" i="43"/>
  <c r="C16" i="43"/>
  <c r="C17" i="43"/>
  <c r="C18" i="43"/>
  <c r="C19" i="43"/>
  <c r="C20" i="43"/>
  <c r="C21" i="43"/>
  <c r="C22" i="43"/>
  <c r="C23" i="43"/>
  <c r="C25" i="43"/>
  <c r="C26" i="43"/>
  <c r="C35" i="43" s="1"/>
  <c r="C27" i="43"/>
  <c r="C28" i="43"/>
  <c r="C29" i="43"/>
  <c r="C30" i="43"/>
  <c r="C31" i="43"/>
  <c r="C32" i="43"/>
  <c r="C33" i="43"/>
  <c r="C34" i="43"/>
  <c r="D5" i="22"/>
  <c r="D7" i="42"/>
  <c r="H7" i="42"/>
  <c r="L7" i="42"/>
  <c r="D6" i="42"/>
  <c r="H6" i="42"/>
  <c r="P6" i="42" s="1"/>
  <c r="L6" i="42"/>
  <c r="O6" i="42" s="1"/>
  <c r="D36" i="41"/>
  <c r="H36" i="41"/>
  <c r="L36" i="41"/>
  <c r="P36" i="41" s="1"/>
  <c r="D35" i="41"/>
  <c r="G35" i="41" s="1"/>
  <c r="H35" i="41"/>
  <c r="L35" i="41"/>
  <c r="P35" i="41"/>
  <c r="O35" i="41" s="1"/>
  <c r="D29" i="41"/>
  <c r="H29" i="41"/>
  <c r="L29" i="41"/>
  <c r="D28" i="41"/>
  <c r="H28" i="41"/>
  <c r="P28" i="41" s="1"/>
  <c r="G28" i="41" s="1"/>
  <c r="L28" i="41"/>
  <c r="O28" i="41" s="1"/>
  <c r="D22" i="41"/>
  <c r="H22" i="41"/>
  <c r="L22" i="41"/>
  <c r="D21" i="41"/>
  <c r="G21" i="41" s="1"/>
  <c r="H21" i="41"/>
  <c r="L21" i="41"/>
  <c r="P21" i="41"/>
  <c r="D15" i="41"/>
  <c r="H15" i="41"/>
  <c r="L15" i="41"/>
  <c r="D14" i="41"/>
  <c r="H14" i="41"/>
  <c r="P14" i="41" s="1"/>
  <c r="G14" i="41" s="1"/>
  <c r="L14" i="41"/>
  <c r="O14" i="41" s="1"/>
  <c r="D9" i="41"/>
  <c r="H9" i="41"/>
  <c r="L9" i="41"/>
  <c r="D8" i="41"/>
  <c r="G8" i="41" s="1"/>
  <c r="H8" i="41"/>
  <c r="L8" i="41"/>
  <c r="P8" i="41"/>
  <c r="D7" i="41"/>
  <c r="H7" i="41"/>
  <c r="L7" i="41"/>
  <c r="J27" i="18"/>
  <c r="J61" i="18" s="1"/>
  <c r="K27" i="18"/>
  <c r="K61" i="18" s="1"/>
  <c r="K5" i="17"/>
  <c r="K13" i="17"/>
  <c r="K50" i="17"/>
  <c r="I61" i="18"/>
  <c r="H61" i="18"/>
  <c r="G61" i="18"/>
  <c r="F61" i="18"/>
  <c r="E61" i="18"/>
  <c r="D61" i="18"/>
  <c r="I27" i="18"/>
  <c r="H27" i="18"/>
  <c r="E27" i="18"/>
  <c r="D27" i="18"/>
  <c r="H5" i="17"/>
  <c r="H13" i="17"/>
  <c r="H50" i="17"/>
  <c r="I50" i="17"/>
  <c r="E50" i="17"/>
  <c r="D50" i="17"/>
  <c r="I5" i="17"/>
  <c r="I13" i="17"/>
  <c r="E13" i="17"/>
  <c r="D13" i="17"/>
  <c r="E5" i="17"/>
  <c r="D5" i="17"/>
  <c r="K10" i="16"/>
  <c r="I10" i="16"/>
  <c r="G10" i="16"/>
  <c r="G20" i="40"/>
  <c r="G19" i="40"/>
  <c r="F34" i="43"/>
  <c r="F33" i="43"/>
  <c r="F32" i="43"/>
  <c r="F31" i="43"/>
  <c r="F30" i="43"/>
  <c r="F29" i="43"/>
  <c r="F28" i="43"/>
  <c r="F35" i="43" s="1"/>
  <c r="F27" i="43"/>
  <c r="F26" i="43"/>
  <c r="F25" i="43"/>
  <c r="F20" i="43"/>
  <c r="F19" i="43"/>
  <c r="F18" i="43"/>
  <c r="F17" i="43"/>
  <c r="F16" i="43"/>
  <c r="F15" i="43"/>
  <c r="F14" i="43"/>
  <c r="F13" i="43"/>
  <c r="F12" i="43"/>
  <c r="F11" i="43"/>
  <c r="F10" i="43"/>
  <c r="F9" i="43"/>
  <c r="F8" i="43"/>
  <c r="F24" i="43" s="1"/>
  <c r="F7" i="43"/>
  <c r="F6" i="43"/>
  <c r="L21" i="43"/>
  <c r="L20" i="43"/>
  <c r="L19" i="43"/>
  <c r="L18" i="43"/>
  <c r="L17" i="43"/>
  <c r="L16" i="43"/>
  <c r="L15" i="43"/>
  <c r="L14" i="43"/>
  <c r="L13" i="43"/>
  <c r="L12" i="43"/>
  <c r="L11" i="43"/>
  <c r="L10" i="43"/>
  <c r="L9" i="43"/>
  <c r="L8" i="43"/>
  <c r="L24" i="43" s="1"/>
  <c r="L36" i="43" s="1"/>
  <c r="L7" i="43"/>
  <c r="L6" i="43"/>
  <c r="L34" i="43"/>
  <c r="L33" i="43"/>
  <c r="L32" i="43"/>
  <c r="L31" i="43"/>
  <c r="L30" i="43"/>
  <c r="L29" i="43"/>
  <c r="L28" i="43"/>
  <c r="L27" i="43"/>
  <c r="L26" i="43"/>
  <c r="L25" i="43"/>
  <c r="L35" i="43" s="1"/>
  <c r="L10" i="104"/>
  <c r="L9" i="104"/>
  <c r="L8" i="104"/>
  <c r="L7" i="104"/>
  <c r="L6" i="104"/>
  <c r="L5" i="104"/>
  <c r="Z22" i="56"/>
  <c r="E10" i="58"/>
  <c r="S53" i="73"/>
  <c r="S28" i="73"/>
  <c r="E15" i="73"/>
  <c r="G15" i="73"/>
  <c r="G28" i="73"/>
  <c r="I15" i="73"/>
  <c r="I28" i="73"/>
  <c r="J5" i="73"/>
  <c r="K15" i="73"/>
  <c r="K28" i="73" s="1"/>
  <c r="M15" i="73"/>
  <c r="H6" i="73"/>
  <c r="J6" i="73"/>
  <c r="J7" i="73"/>
  <c r="J10" i="73"/>
  <c r="J11" i="73"/>
  <c r="J13" i="73"/>
  <c r="L13" i="73"/>
  <c r="J14" i="73"/>
  <c r="H15" i="73"/>
  <c r="J15" i="73"/>
  <c r="J16" i="73"/>
  <c r="J17" i="73"/>
  <c r="L17" i="73"/>
  <c r="J18" i="73"/>
  <c r="L18" i="73"/>
  <c r="J19" i="73"/>
  <c r="J20" i="73"/>
  <c r="H21" i="73"/>
  <c r="J21" i="73"/>
  <c r="J22" i="73"/>
  <c r="J23" i="73"/>
  <c r="L23" i="73"/>
  <c r="J24" i="73"/>
  <c r="H25" i="73"/>
  <c r="J25" i="73"/>
  <c r="J28" i="73"/>
  <c r="E31" i="73"/>
  <c r="E34" i="73" s="1"/>
  <c r="E43" i="73" s="1"/>
  <c r="E39" i="73"/>
  <c r="E44" i="73"/>
  <c r="E52" i="73" s="1"/>
  <c r="G31" i="73"/>
  <c r="G34" i="73" s="1"/>
  <c r="G39" i="73"/>
  <c r="G43" i="73"/>
  <c r="G44" i="73"/>
  <c r="G52" i="73" s="1"/>
  <c r="I34" i="73"/>
  <c r="I43" i="73" s="1"/>
  <c r="I39" i="73"/>
  <c r="I52" i="73"/>
  <c r="K34" i="73"/>
  <c r="K39" i="73"/>
  <c r="K52" i="73"/>
  <c r="M34" i="73"/>
  <c r="M39" i="73"/>
  <c r="M52" i="73"/>
  <c r="F48" i="73"/>
  <c r="H48" i="73"/>
  <c r="E19" i="32"/>
  <c r="N54" i="8"/>
  <c r="R11" i="6"/>
  <c r="L11" i="6"/>
  <c r="R10" i="6"/>
  <c r="L10" i="6"/>
  <c r="R9" i="6"/>
  <c r="L9" i="6"/>
  <c r="R8" i="6"/>
  <c r="L8" i="6"/>
  <c r="R7" i="6"/>
  <c r="L7" i="6"/>
  <c r="R6" i="6"/>
  <c r="L6" i="6"/>
  <c r="K6" i="12"/>
  <c r="K16" i="12"/>
  <c r="K15" i="12"/>
  <c r="K14" i="12"/>
  <c r="K13" i="12"/>
  <c r="K12" i="12"/>
  <c r="K11" i="12"/>
  <c r="K10" i="12"/>
  <c r="K9" i="12"/>
  <c r="K8" i="12"/>
  <c r="K7" i="12"/>
  <c r="D8" i="42"/>
  <c r="H8" i="42"/>
  <c r="L8" i="42"/>
  <c r="G25" i="40"/>
  <c r="G5" i="40"/>
  <c r="G23" i="40"/>
  <c r="G24" i="40"/>
  <c r="G21" i="40"/>
  <c r="G22" i="40"/>
  <c r="N24" i="43"/>
  <c r="N35" i="43"/>
  <c r="N36" i="43" s="1"/>
  <c r="M24" i="43"/>
  <c r="M36" i="43" s="1"/>
  <c r="M35" i="43"/>
  <c r="I34" i="43"/>
  <c r="I33" i="43"/>
  <c r="I32" i="43"/>
  <c r="I31" i="43"/>
  <c r="I30" i="43"/>
  <c r="I29" i="43"/>
  <c r="I28" i="43"/>
  <c r="I27" i="43"/>
  <c r="I26" i="43"/>
  <c r="I25" i="43"/>
  <c r="I21" i="43"/>
  <c r="I20" i="43"/>
  <c r="I19" i="43"/>
  <c r="I18" i="43"/>
  <c r="I17" i="43"/>
  <c r="I16" i="43"/>
  <c r="I15" i="43"/>
  <c r="I14" i="43"/>
  <c r="I13" i="43"/>
  <c r="I12" i="43"/>
  <c r="I11" i="43"/>
  <c r="I10" i="43"/>
  <c r="I9" i="43"/>
  <c r="I8" i="43"/>
  <c r="I7" i="43"/>
  <c r="I6" i="43"/>
  <c r="K35" i="43"/>
  <c r="J35" i="43"/>
  <c r="I35" i="43"/>
  <c r="H35" i="43"/>
  <c r="G35" i="43"/>
  <c r="K24" i="43"/>
  <c r="K36" i="43" s="1"/>
  <c r="J24" i="43"/>
  <c r="J36" i="43" s="1"/>
  <c r="H24" i="43"/>
  <c r="H36" i="43" s="1"/>
  <c r="G24" i="43"/>
  <c r="G36" i="43" s="1"/>
  <c r="F36" i="43"/>
  <c r="C5" i="20"/>
  <c r="C6" i="20"/>
  <c r="F6" i="20"/>
  <c r="C7" i="20"/>
  <c r="F7" i="20"/>
  <c r="F8" i="20"/>
  <c r="C10" i="20"/>
  <c r="F10" i="20"/>
  <c r="C11" i="20"/>
  <c r="F11" i="20"/>
  <c r="C12" i="20"/>
  <c r="F12" i="20"/>
  <c r="C13" i="20"/>
  <c r="F13" i="20"/>
  <c r="C14" i="20"/>
  <c r="F14" i="20"/>
  <c r="C15" i="20"/>
  <c r="F15" i="20"/>
  <c r="C16" i="20"/>
  <c r="F16" i="20"/>
  <c r="F17" i="20"/>
  <c r="F18" i="20"/>
  <c r="C19" i="20"/>
  <c r="F19" i="20"/>
  <c r="C20" i="20"/>
  <c r="F20" i="20"/>
  <c r="C21" i="20"/>
  <c r="F21" i="20"/>
  <c r="C22" i="20"/>
  <c r="F22" i="20"/>
  <c r="J36" i="37"/>
  <c r="I36" i="37"/>
  <c r="H36" i="37"/>
  <c r="C44" i="37"/>
  <c r="C43" i="37"/>
  <c r="C42" i="37"/>
  <c r="C41" i="37"/>
  <c r="C40" i="37"/>
  <c r="C38" i="37"/>
  <c r="C36" i="37"/>
  <c r="C35" i="37"/>
  <c r="C23" i="37"/>
  <c r="C21" i="37"/>
  <c r="C20" i="37"/>
  <c r="C19" i="37"/>
  <c r="C18" i="37"/>
  <c r="C17" i="37"/>
  <c r="C16" i="37"/>
  <c r="C15" i="37"/>
  <c r="C14" i="37"/>
  <c r="C12" i="37"/>
  <c r="C10" i="37"/>
  <c r="C9" i="37"/>
  <c r="C7" i="37"/>
  <c r="C5" i="37"/>
  <c r="M34" i="39"/>
  <c r="M40" i="39"/>
  <c r="L40" i="39"/>
  <c r="K34" i="39"/>
  <c r="L34" i="39"/>
  <c r="L37" i="41"/>
  <c r="D37" i="41"/>
  <c r="H37" i="41"/>
  <c r="D30" i="41"/>
  <c r="H30" i="41"/>
  <c r="P30" i="41" s="1"/>
  <c r="G30" i="41" s="1"/>
  <c r="L30" i="41"/>
  <c r="O30" i="41" s="1"/>
  <c r="K30" i="41"/>
  <c r="L23" i="41"/>
  <c r="D23" i="41"/>
  <c r="H23" i="41"/>
  <c r="L16" i="41"/>
  <c r="D16" i="41"/>
  <c r="H16" i="41"/>
  <c r="P16" i="41"/>
  <c r="D34" i="25"/>
  <c r="D33" i="25"/>
  <c r="E53" i="73" l="1"/>
  <c r="F43" i="73"/>
  <c r="P9" i="41"/>
  <c r="O9" i="41"/>
  <c r="P22" i="41"/>
  <c r="M46" i="39"/>
  <c r="O16" i="41"/>
  <c r="K16" i="41"/>
  <c r="G16" i="41"/>
  <c r="G53" i="73"/>
  <c r="K43" i="73"/>
  <c r="I53" i="73"/>
  <c r="M28" i="73"/>
  <c r="N15" i="73"/>
  <c r="G7" i="41"/>
  <c r="P7" i="41"/>
  <c r="P15" i="41"/>
  <c r="F34" i="73"/>
  <c r="P8" i="42"/>
  <c r="O8" i="42"/>
  <c r="F52" i="73"/>
  <c r="E28" i="73"/>
  <c r="F15" i="73"/>
  <c r="P23" i="41"/>
  <c r="I24" i="43"/>
  <c r="I36" i="43" s="1"/>
  <c r="L14" i="73"/>
  <c r="L19" i="73"/>
  <c r="L20" i="73"/>
  <c r="L24" i="73"/>
  <c r="L6" i="73"/>
  <c r="L10" i="73"/>
  <c r="L15" i="73"/>
  <c r="L21" i="73"/>
  <c r="L25" i="73"/>
  <c r="L26" i="73"/>
  <c r="L5" i="73"/>
  <c r="L7" i="73"/>
  <c r="L11" i="73"/>
  <c r="L16" i="73"/>
  <c r="L22" i="73"/>
  <c r="L28" i="73"/>
  <c r="H5" i="73"/>
  <c r="H7" i="73"/>
  <c r="H11" i="73"/>
  <c r="H16" i="73"/>
  <c r="H22" i="73"/>
  <c r="H26" i="73"/>
  <c r="H28" i="73"/>
  <c r="H13" i="73"/>
  <c r="H17" i="73"/>
  <c r="H23" i="73"/>
  <c r="H14" i="73"/>
  <c r="H19" i="73"/>
  <c r="H24" i="73"/>
  <c r="O8" i="41"/>
  <c r="K8" i="41"/>
  <c r="K14" i="41"/>
  <c r="O21" i="41"/>
  <c r="K21" i="41"/>
  <c r="K28" i="41"/>
  <c r="G36" i="41"/>
  <c r="K36" i="41"/>
  <c r="G6" i="42"/>
  <c r="K6" i="42"/>
  <c r="P37" i="41"/>
  <c r="K37" i="41" s="1"/>
  <c r="M43" i="73"/>
  <c r="P29" i="41"/>
  <c r="G29" i="41" s="1"/>
  <c r="P7" i="42"/>
  <c r="F19" i="106"/>
  <c r="J19" i="106"/>
  <c r="K35" i="41"/>
  <c r="O36" i="41"/>
  <c r="M53" i="73" l="1"/>
  <c r="N43" i="73"/>
  <c r="J30" i="73"/>
  <c r="J35" i="73"/>
  <c r="J39" i="73"/>
  <c r="J29" i="73"/>
  <c r="J31" i="73"/>
  <c r="J32" i="73"/>
  <c r="J36" i="73"/>
  <c r="J40" i="73"/>
  <c r="J44" i="73"/>
  <c r="J53" i="73"/>
  <c r="J33" i="73"/>
  <c r="J37" i="73"/>
  <c r="J41" i="73"/>
  <c r="J45" i="73"/>
  <c r="J34" i="73"/>
  <c r="J47" i="73"/>
  <c r="J42" i="73"/>
  <c r="J38" i="73"/>
  <c r="J46" i="73"/>
  <c r="H31" i="73"/>
  <c r="H36" i="73"/>
  <c r="H40" i="73"/>
  <c r="H44" i="73"/>
  <c r="H53" i="73"/>
  <c r="H33" i="73"/>
  <c r="H37" i="73"/>
  <c r="H41" i="73"/>
  <c r="H45" i="73"/>
  <c r="H49" i="73"/>
  <c r="H51" i="73"/>
  <c r="H38" i="73"/>
  <c r="H42" i="73"/>
  <c r="H46" i="73"/>
  <c r="H47" i="73"/>
  <c r="H29" i="73"/>
  <c r="H30" i="73"/>
  <c r="H43" i="73"/>
  <c r="H35" i="73"/>
  <c r="H50" i="73"/>
  <c r="H39" i="73"/>
  <c r="K22" i="41"/>
  <c r="G22" i="41"/>
  <c r="K8" i="42"/>
  <c r="G8" i="42"/>
  <c r="K15" i="41"/>
  <c r="O15" i="41"/>
  <c r="K29" i="41"/>
  <c r="O29" i="41"/>
  <c r="O23" i="41"/>
  <c r="G23" i="41"/>
  <c r="H52" i="73"/>
  <c r="K7" i="42"/>
  <c r="O7" i="42"/>
  <c r="G7" i="42"/>
  <c r="G37" i="41"/>
  <c r="F17" i="73"/>
  <c r="F23" i="73"/>
  <c r="F5" i="73"/>
  <c r="F14" i="73"/>
  <c r="F18" i="73"/>
  <c r="F19" i="73"/>
  <c r="F24" i="73"/>
  <c r="F6" i="73"/>
  <c r="F20" i="73"/>
  <c r="F21" i="73"/>
  <c r="F25" i="73"/>
  <c r="F7" i="73"/>
  <c r="F11" i="73"/>
  <c r="F16" i="73"/>
  <c r="F28" i="73"/>
  <c r="F26" i="73"/>
  <c r="F22" i="73"/>
  <c r="G15" i="41"/>
  <c r="N12" i="73"/>
  <c r="N13" i="73"/>
  <c r="N17" i="73"/>
  <c r="N18" i="73"/>
  <c r="N23" i="73"/>
  <c r="N5" i="73"/>
  <c r="N14" i="73"/>
  <c r="N19" i="73"/>
  <c r="N20" i="73"/>
  <c r="N24" i="73"/>
  <c r="N6" i="73"/>
  <c r="N10" i="73"/>
  <c r="N21" i="73"/>
  <c r="N25" i="73"/>
  <c r="N26" i="73"/>
  <c r="N7" i="73"/>
  <c r="N22" i="73"/>
  <c r="N11" i="73"/>
  <c r="N16" i="73"/>
  <c r="N28" i="73"/>
  <c r="L43" i="73"/>
  <c r="K53" i="73"/>
  <c r="K9" i="41"/>
  <c r="G9" i="41"/>
  <c r="F32" i="73"/>
  <c r="F33" i="73"/>
  <c r="F37" i="73"/>
  <c r="F41" i="73"/>
  <c r="F45" i="73"/>
  <c r="F49" i="73"/>
  <c r="F51" i="73"/>
  <c r="F38" i="73"/>
  <c r="F42" i="73"/>
  <c r="F46" i="73"/>
  <c r="F30" i="73"/>
  <c r="F35" i="73"/>
  <c r="F39" i="73"/>
  <c r="F50" i="73"/>
  <c r="F31" i="73"/>
  <c r="F44" i="73"/>
  <c r="F53" i="73"/>
  <c r="F36" i="73"/>
  <c r="F29" i="73"/>
  <c r="F40" i="73"/>
  <c r="H34" i="73"/>
  <c r="K23" i="41"/>
  <c r="K7" i="41"/>
  <c r="O7" i="41"/>
  <c r="J43" i="73"/>
  <c r="O22" i="41"/>
  <c r="J52" i="73"/>
  <c r="O37" i="41"/>
  <c r="L34" i="73" l="1"/>
  <c r="L38" i="73"/>
  <c r="L42" i="73"/>
  <c r="L46" i="73"/>
  <c r="L47" i="73"/>
  <c r="L30" i="73"/>
  <c r="L35" i="73"/>
  <c r="L52" i="73"/>
  <c r="L31" i="73"/>
  <c r="L32" i="73"/>
  <c r="L36" i="73"/>
  <c r="L40" i="73"/>
  <c r="L44" i="73"/>
  <c r="L53" i="73"/>
  <c r="L37" i="73"/>
  <c r="L29" i="73"/>
  <c r="L33" i="73"/>
  <c r="L41" i="73"/>
  <c r="L45" i="73"/>
  <c r="L39" i="73"/>
  <c r="N33" i="73"/>
  <c r="N37" i="73"/>
  <c r="N41" i="73"/>
  <c r="N45" i="73"/>
  <c r="N29" i="73"/>
  <c r="N38" i="73"/>
  <c r="N42" i="73"/>
  <c r="N46" i="73"/>
  <c r="N47" i="73"/>
  <c r="N30" i="73"/>
  <c r="N35" i="73"/>
  <c r="N39" i="73"/>
  <c r="N40" i="73"/>
  <c r="N44" i="73"/>
  <c r="N32" i="73"/>
  <c r="N31" i="73"/>
  <c r="N36" i="73"/>
  <c r="N53" i="73"/>
  <c r="N52" i="73"/>
  <c r="N34" i="73"/>
</calcChain>
</file>

<file path=xl/sharedStrings.xml><?xml version="1.0" encoding="utf-8"?>
<sst xmlns="http://schemas.openxmlformats.org/spreadsheetml/2006/main" count="4913" uniqueCount="2512">
  <si>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</si>
  <si>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</si>
  <si>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福泉寺</t>
    <rPh sb="0" eb="2">
      <t>フクセン</t>
    </rPh>
    <rPh sb="2" eb="3">
      <t>デラ</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</si>
  <si>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</si>
  <si>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</si>
  <si>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</si>
  <si>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　</t>
    <phoneticPr fontId="2"/>
  </si>
  <si>
    <t>書　跡</t>
    <rPh sb="0" eb="1">
      <t>ショセキ</t>
    </rPh>
    <rPh sb="2" eb="3">
      <t>アト</t>
    </rPh>
    <phoneticPr fontId="2"/>
  </si>
  <si>
    <t>昭和47年 4月 1日</t>
    <rPh sb="0" eb="2">
      <t>ショウワ</t>
    </rPh>
    <rPh sb="4" eb="5">
      <t>ネン</t>
    </rPh>
    <rPh sb="7" eb="8">
      <t>ガツ</t>
    </rPh>
    <rPh sb="10" eb="11">
      <t>ニチ</t>
    </rPh>
    <phoneticPr fontId="2"/>
  </si>
  <si>
    <t>大般若経(宋版)</t>
    <rPh sb="0" eb="1">
      <t>ダイ</t>
    </rPh>
    <rPh sb="1" eb="4">
      <t>ハンニャキョウ</t>
    </rPh>
    <rPh sb="5" eb="6">
      <t>ソウ</t>
    </rPh>
    <rPh sb="6" eb="7">
      <t>ハン</t>
    </rPh>
    <phoneticPr fontId="2"/>
  </si>
  <si>
    <t>宋</t>
    <rPh sb="0" eb="1">
      <t>ソウ</t>
    </rPh>
    <phoneticPr fontId="2"/>
  </si>
  <si>
    <t>大般若波羅蜜多経(矢放神社保管)</t>
    <rPh sb="0" eb="3">
      <t>ダイハンニャ</t>
    </rPh>
    <rPh sb="3" eb="4">
      <t>ハ</t>
    </rPh>
    <rPh sb="4" eb="5">
      <t>ラ</t>
    </rPh>
    <rPh sb="5" eb="6">
      <t>ミツ</t>
    </rPh>
    <rPh sb="6" eb="7">
      <t>タ</t>
    </rPh>
    <rPh sb="7" eb="8">
      <t>キョウ</t>
    </rPh>
    <rPh sb="9" eb="10">
      <t>ヤ</t>
    </rPh>
    <rPh sb="10" eb="11">
      <t>ホウ</t>
    </rPh>
    <rPh sb="11" eb="13">
      <t>ジンジャ</t>
    </rPh>
    <rPh sb="13" eb="15">
      <t>ホカン</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</si>
  <si>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</si>
  <si>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</si>
  <si>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</si>
  <si>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</si>
  <si>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</si>
  <si>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</si>
  <si>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</si>
  <si>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</si>
  <si>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</si>
  <si>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</si>
  <si>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</si>
  <si>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　　　　唐櫃　　1合　※観応二年九月四日墨書</t>
    <rPh sb="4" eb="5">
      <t>カラ</t>
    </rPh>
    <rPh sb="5" eb="6">
      <t>ヒツ</t>
    </rPh>
    <rPh sb="9" eb="10">
      <t>ゴウ</t>
    </rPh>
    <rPh sb="12" eb="13">
      <t>カン</t>
    </rPh>
    <rPh sb="13" eb="14">
      <t>オウ</t>
    </rPh>
    <rPh sb="14" eb="15">
      <t>ニ</t>
    </rPh>
    <rPh sb="15" eb="16">
      <t>ネン</t>
    </rPh>
    <rPh sb="16" eb="17">
      <t>9</t>
    </rPh>
    <rPh sb="17" eb="18">
      <t>ツキ</t>
    </rPh>
    <rPh sb="18" eb="19">
      <t>シ</t>
    </rPh>
    <rPh sb="19" eb="20">
      <t>ヒ</t>
    </rPh>
    <rPh sb="20" eb="21">
      <t>ボク</t>
    </rPh>
    <rPh sb="21" eb="22">
      <t>ショ</t>
    </rPh>
    <phoneticPr fontId="2"/>
  </si>
  <si>
    <t>吉　地</t>
    <rPh sb="0" eb="1">
      <t>ヨシ</t>
    </rPh>
    <rPh sb="2" eb="3">
      <t>チ</t>
    </rPh>
    <phoneticPr fontId="2"/>
  </si>
  <si>
    <t>西河原</t>
    <rPh sb="0" eb="1">
      <t>ニシ</t>
    </rPh>
    <rPh sb="1" eb="3">
      <t>カワハラ</t>
    </rPh>
    <phoneticPr fontId="2"/>
  </si>
  <si>
    <t>比留田</t>
    <rPh sb="0" eb="1">
      <t>ヒ</t>
    </rPh>
    <rPh sb="1" eb="2">
      <t>ト</t>
    </rPh>
    <rPh sb="2" eb="3">
      <t>タ</t>
    </rPh>
    <phoneticPr fontId="2"/>
  </si>
  <si>
    <t>虫　生</t>
    <rPh sb="0" eb="1">
      <t>ムシ</t>
    </rPh>
    <rPh sb="2" eb="3">
      <t>セイ</t>
    </rPh>
    <phoneticPr fontId="2"/>
  </si>
  <si>
    <t>八　夫</t>
    <rPh sb="0" eb="1">
      <t>ハチ</t>
    </rPh>
    <rPh sb="2" eb="3">
      <t>オット</t>
    </rPh>
    <phoneticPr fontId="2"/>
  </si>
  <si>
    <t>畑</t>
    <rPh sb="0" eb="1">
      <t>ハタケ</t>
    </rPh>
    <phoneticPr fontId="2"/>
  </si>
  <si>
    <t>宅地</t>
    <rPh sb="0" eb="2">
      <t>タクチ</t>
    </rPh>
    <phoneticPr fontId="2"/>
  </si>
  <si>
    <t>沼地</t>
    <rPh sb="0" eb="2">
      <t>ヌマチ</t>
    </rPh>
    <phoneticPr fontId="2"/>
  </si>
  <si>
    <t>非課税地</t>
    <rPh sb="0" eb="3">
      <t>ヒカゼイ</t>
    </rPh>
    <rPh sb="3" eb="4">
      <t>チ</t>
    </rPh>
    <phoneticPr fontId="2"/>
  </si>
  <si>
    <t>安　治</t>
    <rPh sb="0" eb="1">
      <t>ヤス</t>
    </rPh>
    <rPh sb="2" eb="3">
      <t>チ</t>
    </rPh>
    <phoneticPr fontId="2"/>
  </si>
  <si>
    <t>世帯数</t>
  </si>
  <si>
    <t>人口</t>
  </si>
  <si>
    <t>平成19年</t>
    <rPh sb="0" eb="2">
      <t>ヘイセイ</t>
    </rPh>
    <rPh sb="4" eb="5">
      <t>ネン</t>
    </rPh>
    <phoneticPr fontId="2"/>
  </si>
  <si>
    <t>－</t>
  </si>
  <si>
    <t>各年6月1日現在</t>
    <rPh sb="0" eb="2">
      <t>カクトシ</t>
    </rPh>
    <rPh sb="3" eb="4">
      <t>ガツ</t>
    </rPh>
    <rPh sb="5" eb="6">
      <t>ニチ</t>
    </rPh>
    <rPh sb="6" eb="8">
      <t>ゲンザイ</t>
    </rPh>
    <phoneticPr fontId="2"/>
  </si>
  <si>
    <t>井口団地</t>
    <rPh sb="0" eb="2">
      <t>イグチ</t>
    </rPh>
    <rPh sb="2" eb="4">
      <t>ダンチ</t>
    </rPh>
    <phoneticPr fontId="2"/>
  </si>
  <si>
    <t>―</t>
    <phoneticPr fontId="2"/>
  </si>
  <si>
    <t>資料：人口動態調査</t>
    <rPh sb="0" eb="2">
      <t>シリョウ</t>
    </rPh>
    <rPh sb="3" eb="5">
      <t>ジンコウ</t>
    </rPh>
    <rPh sb="5" eb="7">
      <t>ドウタイ</t>
    </rPh>
    <rPh sb="7" eb="9">
      <t>チョウサ</t>
    </rPh>
    <phoneticPr fontId="2"/>
  </si>
  <si>
    <t>4月</t>
    <rPh sb="1" eb="2">
      <t>ガツ</t>
    </rPh>
    <phoneticPr fontId="2"/>
  </si>
  <si>
    <t>4月</t>
    <rPh sb="1" eb="2">
      <t>ツキ</t>
    </rPh>
    <phoneticPr fontId="2"/>
  </si>
  <si>
    <t>平成11年</t>
    <rPh sb="0" eb="2">
      <t>ヘイセイ</t>
    </rPh>
    <rPh sb="4" eb="5">
      <t>ネン</t>
    </rPh>
    <phoneticPr fontId="2"/>
  </si>
  <si>
    <t>平成１７年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</si>
  <si>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</si>
  <si>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</si>
  <si>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</si>
  <si>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</si>
  <si>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</si>
  <si>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</si>
  <si>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</si>
  <si>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</si>
  <si>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</si>
  <si>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</si>
  <si>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</si>
  <si>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</si>
  <si>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</si>
  <si>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</si>
  <si>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</si>
  <si>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</si>
  <si>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</si>
  <si>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</si>
  <si>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※1</t>
    <phoneticPr fontId="2"/>
  </si>
  <si>
    <t>※2</t>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</si>
  <si>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</si>
  <si>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</si>
  <si>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</si>
  <si>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</si>
  <si>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</si>
  <si>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</si>
  <si>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</si>
  <si>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</si>
  <si>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</si>
  <si>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</si>
  <si>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</si>
  <si>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</si>
  <si>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</si>
  <si>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</si>
  <si>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</si>
  <si>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</si>
  <si>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</si>
  <si>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</si>
  <si>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</si>
  <si>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</si>
  <si>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</si>
  <si>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</si>
  <si>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</si>
  <si>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</si>
  <si>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</si>
  <si>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</si>
  <si>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</si>
  <si>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</si>
  <si>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</si>
  <si>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</si>
  <si>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</si>
  <si>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</si>
  <si>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</si>
  <si>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農産物・水産物</t>
    <rPh sb="0" eb="3">
      <t>ノウサンブツ</t>
    </rPh>
    <rPh sb="4" eb="6">
      <t>スイサン</t>
    </rPh>
    <rPh sb="6" eb="7">
      <t>ブツ</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</si>
  <si>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</si>
  <si>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</si>
  <si>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</si>
  <si>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</si>
  <si>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</si>
  <si>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</si>
  <si>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</si>
  <si>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</si>
  <si>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</si>
  <si>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</si>
  <si>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エスリード野洲第２</t>
    <rPh sb="5" eb="7">
      <t>ヤス</t>
    </rPh>
    <rPh sb="7" eb="8">
      <t>ダイ</t>
    </rPh>
    <phoneticPr fontId="2"/>
  </si>
  <si>
    <t>北　櫻</t>
    <rPh sb="0" eb="1">
      <t>キタ</t>
    </rPh>
    <rPh sb="2" eb="3">
      <t>サクラ</t>
    </rPh>
    <phoneticPr fontId="2"/>
  </si>
  <si>
    <t>平成16年度</t>
    <rPh sb="0" eb="2">
      <t>ヘイセイ</t>
    </rPh>
    <rPh sb="4" eb="6">
      <t>ネンド</t>
    </rPh>
    <phoneticPr fontId="2"/>
  </si>
  <si>
    <t>―</t>
    <phoneticPr fontId="2"/>
  </si>
  <si>
    <t>小型特殊</t>
    <rPh sb="0" eb="2">
      <t>コガタ</t>
    </rPh>
    <rPh sb="2" eb="4">
      <t>トクシュ</t>
    </rPh>
    <phoneticPr fontId="2"/>
  </si>
  <si>
    <t>農耕用</t>
    <rPh sb="0" eb="3">
      <t>ノウコウヨウ</t>
    </rPh>
    <phoneticPr fontId="2"/>
  </si>
  <si>
    <t>ミニカー</t>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</si>
  <si>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</si>
  <si>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</si>
  <si>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</si>
  <si>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</si>
  <si>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</si>
  <si>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電力</t>
    <rPh sb="0" eb="2">
      <t>デンリョク</t>
    </rPh>
    <phoneticPr fontId="2"/>
  </si>
  <si>
    <t xml:space="preserve"> 野洲市小篠原２１００番地１</t>
    <rPh sb="1" eb="3">
      <t>ヤス</t>
    </rPh>
    <rPh sb="3" eb="4">
      <t>シ</t>
    </rPh>
    <rPh sb="4" eb="5">
      <t>コ</t>
    </rPh>
    <rPh sb="5" eb="6">
      <t>シノ</t>
    </rPh>
    <rPh sb="6" eb="7">
      <t>ハラ</t>
    </rPh>
    <rPh sb="11" eb="13">
      <t>バンチ</t>
    </rPh>
    <phoneticPr fontId="2"/>
  </si>
  <si>
    <t>ため観測されたもので、参考資料として取り扱う。</t>
    <phoneticPr fontId="2"/>
  </si>
  <si>
    <t>平成19年</t>
    <phoneticPr fontId="2"/>
  </si>
  <si>
    <t>平成20年</t>
    <phoneticPr fontId="2"/>
  </si>
  <si>
    <t>平成21年</t>
    <phoneticPr fontId="2"/>
  </si>
  <si>
    <t>平成22年</t>
    <phoneticPr fontId="2"/>
  </si>
  <si>
    <t>レオ</t>
    <phoneticPr fontId="2"/>
  </si>
  <si>
    <t>ﾚｯｸｽﾌｪｽﾀ</t>
    <phoneticPr fontId="2"/>
  </si>
  <si>
    <t>－</t>
    <phoneticPr fontId="2"/>
  </si>
  <si>
    <t>みすいでん</t>
    <phoneticPr fontId="2"/>
  </si>
  <si>
    <t>(注)平成22年3月31日現在</t>
    <rPh sb="1" eb="2">
      <t>チュウ</t>
    </rPh>
    <rPh sb="3" eb="5">
      <t>ヘイセイ</t>
    </rPh>
    <rPh sb="7" eb="8">
      <t>ネン</t>
    </rPh>
    <rPh sb="9" eb="10">
      <t>ガツ</t>
    </rPh>
    <rPh sb="12" eb="13">
      <t>ニチ</t>
    </rPh>
    <rPh sb="13" eb="15">
      <t>ゲンザイ</t>
    </rPh>
    <phoneticPr fontId="2"/>
  </si>
  <si>
    <t>平成２２年</t>
    <rPh sb="0" eb="2">
      <t>ヘイセイ</t>
    </rPh>
    <rPh sb="4" eb="5">
      <t>ネン</t>
    </rPh>
    <phoneticPr fontId="2"/>
  </si>
  <si>
    <t>アキレス</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</si>
  <si>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</si>
  <si>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</si>
  <si>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</si>
  <si>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</si>
  <si>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野洲市誕生</t>
    <rPh sb="1" eb="3">
      <t>ヤス</t>
    </rPh>
    <rPh sb="3" eb="4">
      <t>シ</t>
    </rPh>
    <rPh sb="4" eb="6">
      <t>タンジョウ</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</si>
  <si>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</si>
  <si>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</si>
  <si>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</si>
  <si>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</si>
  <si>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</si>
  <si>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</si>
  <si>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</si>
  <si>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</si>
  <si>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</si>
  <si>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平成19年度</t>
    <rPh sb="0" eb="2">
      <t>ヘ</t>
    </rPh>
    <rPh sb="4" eb="5">
      <t>ネン</t>
    </rPh>
    <rPh sb="5" eb="6">
      <t>ド</t>
    </rPh>
    <phoneticPr fontId="2"/>
  </si>
  <si>
    <t>平成19年度</t>
    <rPh sb="0" eb="2">
      <t>ヘイセイ</t>
    </rPh>
    <rPh sb="4" eb="5">
      <t>ネン</t>
    </rPh>
    <rPh sb="5" eb="6">
      <t>ド</t>
    </rPh>
    <phoneticPr fontId="2"/>
  </si>
  <si>
    <t>稲 荷 川</t>
    <rPh sb="0" eb="1">
      <t>イネ</t>
    </rPh>
    <rPh sb="2" eb="3">
      <t>ニ</t>
    </rPh>
    <rPh sb="4" eb="5">
      <t>カワ</t>
    </rPh>
    <phoneticPr fontId="2"/>
  </si>
  <si>
    <t>童 子 川</t>
    <rPh sb="0" eb="1">
      <t>ワラベ</t>
    </rPh>
    <rPh sb="2" eb="3">
      <t>コ</t>
    </rPh>
    <rPh sb="4" eb="5">
      <t>カワ</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</si>
  <si>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</si>
  <si>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</si>
  <si>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</si>
  <si>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</si>
  <si>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</si>
  <si>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</si>
  <si>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</si>
  <si>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</si>
  <si>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</si>
  <si>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</si>
  <si>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</si>
  <si>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</si>
  <si>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</si>
  <si>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</si>
  <si>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</si>
  <si>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</si>
  <si>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</si>
  <si>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</si>
  <si>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うち減税補てん債</t>
    <rPh sb="2" eb="4">
      <t>ゲンゼイ</t>
    </rPh>
    <rPh sb="4" eb="5">
      <t>ホテン</t>
    </rPh>
    <rPh sb="7" eb="8">
      <t>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</si>
  <si>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</si>
  <si>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</si>
  <si>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</si>
  <si>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</si>
  <si>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</si>
  <si>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</si>
  <si>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</si>
  <si>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</si>
  <si>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一時借入利子</t>
    <rPh sb="0" eb="2">
      <t>イチジ</t>
    </rPh>
    <rPh sb="2" eb="4">
      <t>カリイレキン</t>
    </rPh>
    <rPh sb="4" eb="6">
      <t>リシ</t>
    </rPh>
    <phoneticPr fontId="2"/>
  </si>
  <si>
    <t>物件費</t>
    <rPh sb="0" eb="2">
      <t>ブッケン</t>
    </rPh>
    <rPh sb="2" eb="3">
      <t>ヒ</t>
    </rPh>
    <phoneticPr fontId="2"/>
  </si>
  <si>
    <t>維持補修費</t>
    <rPh sb="0" eb="2">
      <t>イジ</t>
    </rPh>
    <rPh sb="2" eb="5">
      <t>ホシュウヒ</t>
    </rPh>
    <phoneticPr fontId="2"/>
  </si>
  <si>
    <t>補助費等</t>
    <rPh sb="0" eb="3">
      <t>ホジョヒ</t>
    </rPh>
    <rPh sb="3" eb="4">
      <t>トウ</t>
    </rPh>
    <phoneticPr fontId="2"/>
  </si>
  <si>
    <t>うち一部事務組合に対するもの</t>
    <rPh sb="2" eb="4">
      <t>イチブ</t>
    </rPh>
    <rPh sb="4" eb="6">
      <t>ジム</t>
    </rPh>
    <rPh sb="6" eb="8">
      <t>クミアイ</t>
    </rPh>
    <rPh sb="9" eb="10">
      <t>タイ</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</si>
  <si>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</si>
  <si>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</si>
  <si>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</si>
  <si>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</si>
  <si>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</si>
  <si>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</si>
  <si>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</si>
  <si>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</si>
  <si>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</si>
  <si>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県営事業負担金</t>
    <rPh sb="0" eb="2">
      <t>ケンエイ</t>
    </rPh>
    <rPh sb="2" eb="4">
      <t>ジギョウ</t>
    </rPh>
    <rPh sb="4" eb="7">
      <t>フタンキン</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</si>
  <si>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</si>
  <si>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</si>
  <si>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</si>
  <si>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</si>
  <si>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</si>
  <si>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</si>
  <si>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</si>
  <si>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</si>
  <si>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</si>
  <si>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</si>
  <si>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</si>
  <si>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下流端</t>
    <rPh sb="0" eb="2">
      <t>カリュウ</t>
    </rPh>
    <rPh sb="2" eb="3">
      <t>ハ</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</si>
  <si>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</si>
  <si>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</si>
  <si>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</si>
  <si>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</si>
  <si>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</si>
  <si>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</si>
  <si>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91～
125㏄</t>
    <phoneticPr fontId="2"/>
  </si>
  <si>
    <t>1月</t>
    <rPh sb="1" eb="2">
      <t>ツキ</t>
    </rPh>
    <phoneticPr fontId="2"/>
  </si>
  <si>
    <t>2月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</si>
  <si>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</si>
  <si>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</si>
  <si>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</si>
  <si>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</si>
  <si>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</si>
  <si>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</si>
  <si>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</si>
  <si>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</si>
  <si>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</si>
  <si>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</si>
  <si>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</si>
  <si>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</si>
  <si>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</si>
  <si>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</si>
  <si>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</si>
  <si>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</si>
  <si>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</si>
  <si>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</si>
  <si>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</si>
  <si>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資料：東消防署　(単位：件、人)</t>
    <rPh sb="0" eb="2">
      <t>シリョウ</t>
    </rPh>
    <rPh sb="3" eb="4">
      <t>ヒガシ</t>
    </rPh>
    <rPh sb="4" eb="7">
      <t>ショウボウショ</t>
    </rPh>
    <rPh sb="9" eb="11">
      <t>タンイ</t>
    </rPh>
    <rPh sb="12" eb="13">
      <t>ケン</t>
    </rPh>
    <rPh sb="14" eb="15">
      <t>ニン</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</si>
  <si>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</si>
  <si>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</si>
  <si>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</si>
  <si>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</si>
  <si>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</si>
  <si>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</si>
  <si>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専用住宅</t>
    <rPh sb="0" eb="2">
      <t>センヨウ</t>
    </rPh>
    <rPh sb="2" eb="4">
      <t>ジュウタク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</si>
  <si>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</si>
  <si>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</si>
  <si>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</si>
  <si>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</si>
  <si>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</si>
  <si>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総　　　　　　　数</t>
    <rPh sb="0" eb="1">
      <t>フサ</t>
    </rPh>
    <rPh sb="8" eb="9">
      <t>カズ</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</si>
  <si>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</si>
  <si>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</si>
  <si>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3年</t>
    <rPh sb="0" eb="2">
      <t>ヘイセイ</t>
    </rPh>
    <rPh sb="4" eb="5">
      <t>ネン</t>
    </rPh>
    <phoneticPr fontId="2"/>
  </si>
  <si>
    <t>平成 6年</t>
    <rPh sb="0" eb="2">
      <t>ヘイセイ</t>
    </rPh>
    <rPh sb="4" eb="5">
      <t>ネン</t>
    </rPh>
    <phoneticPr fontId="2"/>
  </si>
  <si>
    <t>平成 9年</t>
    <rPh sb="0" eb="2">
      <t>ヘイセイ</t>
    </rPh>
    <rPh sb="4" eb="5">
      <t>ネン</t>
    </rPh>
    <phoneticPr fontId="2"/>
  </si>
  <si>
    <t>平成　6年</t>
    <rPh sb="0" eb="2">
      <t>ヘイセイ</t>
    </rPh>
    <rPh sb="4" eb="5">
      <t>ネン</t>
    </rPh>
    <phoneticPr fontId="2"/>
  </si>
  <si>
    <t>平成　9年</t>
    <rPh sb="0" eb="2">
      <t>ヘイセイ</t>
    </rPh>
    <rPh sb="4" eb="5">
      <t>ネン</t>
    </rPh>
    <phoneticPr fontId="2"/>
  </si>
  <si>
    <t>総　　　　　　　　　　　　　　　　　　　　数</t>
    <rPh sb="0" eb="1">
      <t>フサ</t>
    </rPh>
    <rPh sb="21" eb="22">
      <t>カズ</t>
    </rPh>
    <phoneticPr fontId="2"/>
  </si>
  <si>
    <t>卸　　　　　　　　売　　　　　　　　業</t>
    <rPh sb="0" eb="1">
      <t>オロシ</t>
    </rPh>
    <rPh sb="9" eb="10">
      <t>バイ</t>
    </rPh>
    <rPh sb="18" eb="19">
      <t>ギョウ</t>
    </rPh>
    <phoneticPr fontId="2"/>
  </si>
  <si>
    <t>小　　　　　　　　売　　　　　　　　業</t>
    <rPh sb="0" eb="1">
      <t>コ</t>
    </rPh>
    <rPh sb="9" eb="10">
      <t>バイ</t>
    </rPh>
    <rPh sb="18" eb="19">
      <t>ギョウ</t>
    </rPh>
    <phoneticPr fontId="2"/>
  </si>
  <si>
    <t>Ｘ…個々の申告者の秘密が漏れるおそれがあるため秘匿しています。</t>
    <rPh sb="2" eb="4">
      <t>ココ</t>
    </rPh>
    <rPh sb="5" eb="8">
      <t>シンコクシャ</t>
    </rPh>
    <rPh sb="9" eb="11">
      <t>ヒミツ</t>
    </rPh>
    <rPh sb="12" eb="13">
      <t>モ</t>
    </rPh>
    <rPh sb="23" eb="25">
      <t>ヒトク</t>
    </rPh>
    <phoneticPr fontId="2"/>
  </si>
  <si>
    <t>普及率
(B/A)(%)</t>
    <rPh sb="0" eb="3">
      <t>フキュウリツ</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</si>
  <si>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</si>
  <si>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</si>
  <si>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</si>
  <si>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</si>
  <si>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</si>
  <si>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</si>
  <si>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</si>
  <si>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</si>
  <si>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</si>
  <si>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</si>
  <si>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</si>
  <si>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</si>
  <si>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t>
    <phoneticPr fontId="7"/>
  </si>
  <si>
    <t>-</t>
    <phoneticPr fontId="7"/>
  </si>
  <si>
    <t>-</t>
    <phoneticPr fontId="7"/>
  </si>
  <si>
    <t>-</t>
    <phoneticPr fontId="7"/>
  </si>
  <si>
    <t>-</t>
    <phoneticPr fontId="7"/>
  </si>
  <si>
    <t>-</t>
    <phoneticPr fontId="7"/>
  </si>
  <si>
    <t>収入済額</t>
    <rPh sb="0" eb="2">
      <t>シュウニュウ</t>
    </rPh>
    <rPh sb="2" eb="3">
      <t>ス</t>
    </rPh>
    <rPh sb="3" eb="4">
      <t>ガク</t>
    </rPh>
    <phoneticPr fontId="2"/>
  </si>
  <si>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</si>
  <si>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</si>
  <si>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</si>
  <si>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</si>
  <si>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</si>
  <si>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</si>
  <si>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</si>
  <si>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</si>
  <si>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特別土地保有税</t>
    <rPh sb="0" eb="4">
      <t>トクベツトチ</t>
    </rPh>
    <rPh sb="4" eb="7">
      <t>ホユウゼイ</t>
    </rPh>
    <phoneticPr fontId="2"/>
  </si>
  <si>
    <t>保有分</t>
    <rPh sb="0" eb="3">
      <t>ホユウブン</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</si>
  <si>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</si>
  <si>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</si>
  <si>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</si>
  <si>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</si>
  <si>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</si>
  <si>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鉱物・金属材料</t>
    <rPh sb="0" eb="2">
      <t>コウブツ</t>
    </rPh>
    <rPh sb="3" eb="5">
      <t>キンゾク</t>
    </rPh>
    <rPh sb="5" eb="7">
      <t>ザイリョウ</t>
    </rPh>
    <phoneticPr fontId="2"/>
  </si>
  <si>
    <t>再生資源</t>
    <rPh sb="0" eb="2">
      <t>サイセイ</t>
    </rPh>
    <rPh sb="2" eb="4">
      <t>シゲン</t>
    </rPh>
    <phoneticPr fontId="2"/>
  </si>
  <si>
    <t>一般機械器具</t>
    <rPh sb="0" eb="2">
      <t>イッパン</t>
    </rPh>
    <rPh sb="2" eb="4">
      <t>キカイ</t>
    </rPh>
    <rPh sb="4" eb="6">
      <t>キグ</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</si>
  <si>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</si>
  <si>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</si>
  <si>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</si>
  <si>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</si>
  <si>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</si>
  <si>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</si>
  <si>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</si>
  <si>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</si>
  <si>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</si>
  <si>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</si>
  <si>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</si>
  <si>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</si>
  <si>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</si>
  <si>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</si>
  <si>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</si>
  <si>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</si>
  <si>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</si>
  <si>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</si>
  <si>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米穀類</t>
    <rPh sb="0" eb="1">
      <t>コメ</t>
    </rPh>
    <rPh sb="1" eb="3">
      <t>コクルイ</t>
    </rPh>
    <phoneticPr fontId="2"/>
  </si>
  <si>
    <t>４　決算収支の状況</t>
    <rPh sb="2" eb="4">
      <t>ケッサン</t>
    </rPh>
    <rPh sb="4" eb="6">
      <t>シュウシ</t>
    </rPh>
    <rPh sb="7" eb="9">
      <t>ジョウキョウ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</si>
  <si>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</si>
  <si>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晴・・・雲量0.7未満、曇・・・曇量0.7以上</t>
    <rPh sb="0" eb="1">
      <t>ハ</t>
    </rPh>
    <rPh sb="4" eb="5">
      <t>クモ</t>
    </rPh>
    <rPh sb="5" eb="6">
      <t>リョウ</t>
    </rPh>
    <rPh sb="9" eb="11">
      <t>ミマン</t>
    </rPh>
    <rPh sb="12" eb="13">
      <t>クモ</t>
    </rPh>
    <rPh sb="16" eb="17">
      <t>クモ</t>
    </rPh>
    <rPh sb="17" eb="18">
      <t>リョウ</t>
    </rPh>
    <rPh sb="21" eb="23">
      <t>イジョウ</t>
    </rPh>
    <phoneticPr fontId="2"/>
  </si>
  <si>
    <t>本データは、気象業務を目的としたものではなく、消防防災活動の　　　　　　　　</t>
    <rPh sb="0" eb="1">
      <t>ホン</t>
    </rPh>
    <rPh sb="6" eb="8">
      <t>キショウ</t>
    </rPh>
    <rPh sb="8" eb="10">
      <t>ギョウム</t>
    </rPh>
    <rPh sb="11" eb="13">
      <t>モクテキ</t>
    </rPh>
    <rPh sb="23" eb="25">
      <t>ショウボウ</t>
    </rPh>
    <rPh sb="25" eb="27">
      <t>ボウサイ</t>
    </rPh>
    <rPh sb="27" eb="29">
      <t>カツドウ</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</si>
  <si>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</si>
  <si>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</si>
  <si>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</si>
  <si>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家具・じゅう器・家庭用機械器具</t>
    <rPh sb="0" eb="2">
      <t>カグ</t>
    </rPh>
    <rPh sb="6" eb="7">
      <t>キ</t>
    </rPh>
    <rPh sb="8" eb="11">
      <t>カテイヨウ</t>
    </rPh>
    <rPh sb="11" eb="13">
      <t>キカイ</t>
    </rPh>
    <rPh sb="13" eb="15">
      <t>キグ</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</si>
  <si>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</si>
  <si>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</si>
  <si>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</si>
  <si>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</si>
  <si>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</si>
  <si>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</si>
  <si>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</si>
  <si>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</si>
  <si>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平成16年(2004)年10月1日</t>
    <rPh sb="0" eb="2">
      <t>ヘイセイ</t>
    </rPh>
    <rPh sb="4" eb="5">
      <t>ネン</t>
    </rPh>
    <rPh sb="11" eb="12">
      <t>ネン</t>
    </rPh>
    <rPh sb="14" eb="15">
      <t>ガツ</t>
    </rPh>
    <rPh sb="16" eb="17">
      <t>ニチ</t>
    </rPh>
    <phoneticPr fontId="2"/>
  </si>
  <si>
    <t>面積(㎢)</t>
  </si>
  <si>
    <t>(注)菖蒲は喜合も含む。</t>
    <rPh sb="1" eb="2">
      <t>チュウ</t>
    </rPh>
    <rPh sb="3" eb="5">
      <t>アヤメ</t>
    </rPh>
    <rPh sb="6" eb="8">
      <t>キゴウ</t>
    </rPh>
    <rPh sb="9" eb="10">
      <t>フク</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</si>
  <si>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</si>
  <si>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天候(日数)</t>
    <rPh sb="0" eb="2">
      <t>テンコウ</t>
    </rPh>
    <rPh sb="3" eb="5">
      <t>ニッスウ</t>
    </rPh>
    <phoneticPr fontId="2"/>
  </si>
  <si>
    <t>平均気温(℃)</t>
    <rPh sb="0" eb="2">
      <t>ヘイキン</t>
    </rPh>
    <rPh sb="2" eb="4">
      <t>キオン</t>
    </rPh>
    <phoneticPr fontId="2"/>
  </si>
  <si>
    <t>(ｍｍ)</t>
  </si>
  <si>
    <t>(％)</t>
  </si>
  <si>
    <t>(１)準用河川</t>
    <rPh sb="3" eb="5">
      <t>ジュンヨウ</t>
    </rPh>
    <rPh sb="5" eb="7">
      <t>カセン</t>
    </rPh>
    <phoneticPr fontId="2"/>
  </si>
  <si>
    <t>資料：道路河川課(単位：m)</t>
    <rPh sb="0" eb="2">
      <t>シリョウ</t>
    </rPh>
    <rPh sb="3" eb="5">
      <t>ドウロ</t>
    </rPh>
    <rPh sb="5" eb="7">
      <t>カセン</t>
    </rPh>
    <rPh sb="7" eb="8">
      <t>カ</t>
    </rPh>
    <rPh sb="9" eb="11">
      <t>タンイ</t>
    </rPh>
    <phoneticPr fontId="2"/>
  </si>
  <si>
    <t>(左岸)</t>
    <rPh sb="1" eb="3">
      <t>サガン</t>
    </rPh>
    <phoneticPr fontId="2"/>
  </si>
  <si>
    <t>(右岸)</t>
    <rPh sb="1" eb="3">
      <t>ウガン</t>
    </rPh>
    <phoneticPr fontId="2"/>
  </si>
  <si>
    <t>(２)一級河川</t>
    <rPh sb="3" eb="5">
      <t>イッキュウ</t>
    </rPh>
    <rPh sb="5" eb="7">
      <t>カセン</t>
    </rPh>
    <phoneticPr fontId="2"/>
  </si>
  <si>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</si>
  <si>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</si>
  <si>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</si>
  <si>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</si>
  <si>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(資料：平成17年国勢調査)</t>
  </si>
  <si>
    <t>(１)流出人口</t>
    <rPh sb="3" eb="5">
      <t>リュウシュツ</t>
    </rPh>
    <rPh sb="5" eb="7">
      <t>ジンコウ</t>
    </rPh>
    <phoneticPr fontId="2"/>
  </si>
  <si>
    <t>(2)流入人口</t>
    <rPh sb="3" eb="5">
      <t>リュウニュウ</t>
    </rPh>
    <rPh sb="5" eb="7">
      <t>ジンコウ</t>
    </rPh>
    <phoneticPr fontId="2"/>
  </si>
  <si>
    <t>(資料：国勢調査)</t>
    <rPh sb="1" eb="3">
      <t>シリョウ</t>
    </rPh>
    <rPh sb="4" eb="6">
      <t>コクセイ</t>
    </rPh>
    <rPh sb="6" eb="8">
      <t>チョウサ</t>
    </rPh>
    <phoneticPr fontId="2"/>
  </si>
  <si>
    <t>平成19年度</t>
    <rPh sb="0" eb="2">
      <t>ヘイセイ</t>
    </rPh>
    <phoneticPr fontId="2"/>
  </si>
  <si>
    <t>平成19年度</t>
    <rPh sb="0" eb="2">
      <t>ヘイセイ</t>
    </rPh>
    <phoneticPr fontId="7"/>
  </si>
  <si>
    <t>８０．１５K㎡</t>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</si>
  <si>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</si>
  <si>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</si>
  <si>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</si>
  <si>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</si>
  <si>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</si>
  <si>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</si>
  <si>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</si>
  <si>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</si>
  <si>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</si>
  <si>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</si>
  <si>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</si>
  <si>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</si>
  <si>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</si>
  <si>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</si>
  <si>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</si>
  <si>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</si>
  <si>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</si>
  <si>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</si>
  <si>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</si>
  <si>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</si>
  <si>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</si>
  <si>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</si>
  <si>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</si>
  <si>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</si>
  <si>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</si>
  <si>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</si>
  <si>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中里村と兵主村が合併し、中主町が発足</t>
  </si>
  <si>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</si>
  <si>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</si>
  <si>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</si>
  <si>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</si>
  <si>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</si>
  <si>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</si>
  <si>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</si>
  <si>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</si>
  <si>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</si>
  <si>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</si>
  <si>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</si>
  <si>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</si>
  <si>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</si>
  <si>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</si>
  <si>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</si>
  <si>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t>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</si>
  <si>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</si>
  <si>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</si>
  <si>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</si>
  <si>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</si>
  <si>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t>
    <phoneticPr fontId="2"/>
  </si>
  <si>
    <t>―</t>
    <phoneticPr fontId="2"/>
  </si>
  <si>
    <t>―</t>
    <phoneticPr fontId="2"/>
  </si>
  <si>
    <t>　</t>
    <phoneticPr fontId="2"/>
  </si>
  <si>
    <t>―</t>
    <phoneticPr fontId="2"/>
  </si>
  <si>
    <t>　</t>
    <phoneticPr fontId="2"/>
  </si>
  <si>
    <t>―</t>
    <phoneticPr fontId="2"/>
  </si>
  <si>
    <t>　</t>
    <phoneticPr fontId="2"/>
  </si>
  <si>
    <t>―</t>
    <phoneticPr fontId="2"/>
  </si>
  <si>
    <t>―</t>
    <phoneticPr fontId="2"/>
  </si>
  <si>
    <t>　</t>
    <phoneticPr fontId="2"/>
  </si>
  <si>
    <t>―</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</si>
  <si>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</si>
  <si>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</si>
  <si>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</si>
  <si>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</si>
  <si>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</si>
  <si>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昭和29年度</t>
    <rPh sb="0" eb="2">
      <t>ショウワ</t>
    </rPh>
    <rPh sb="4" eb="6">
      <t>ネンド</t>
    </rPh>
    <phoneticPr fontId="2"/>
  </si>
  <si>
    <t>昭和55年度</t>
    <rPh sb="0" eb="2">
      <t>ショウワ</t>
    </rPh>
    <rPh sb="4" eb="5">
      <t>ネン</t>
    </rPh>
    <rPh sb="5" eb="6">
      <t>ド</t>
    </rPh>
    <phoneticPr fontId="2"/>
  </si>
  <si>
    <t>昭和57年度</t>
    <rPh sb="0" eb="2">
      <t>ショウワ</t>
    </rPh>
    <rPh sb="4" eb="6">
      <t>ネンド</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</si>
  <si>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</si>
  <si>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</si>
  <si>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</si>
  <si>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</si>
  <si>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</si>
  <si>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</si>
  <si>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</si>
  <si>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</si>
  <si>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</si>
  <si>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</si>
  <si>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家具・装備品</t>
    <rPh sb="0" eb="2">
      <t>カグ</t>
    </rPh>
    <rPh sb="3" eb="5">
      <t>ソウビ</t>
    </rPh>
    <rPh sb="5" eb="6">
      <t>ヒン</t>
    </rPh>
    <phoneticPr fontId="2"/>
  </si>
  <si>
    <t>パルプ・紙</t>
    <rPh sb="4" eb="5">
      <t>カミ</t>
    </rPh>
    <phoneticPr fontId="2"/>
  </si>
  <si>
    <t>出版・印刷</t>
    <rPh sb="0" eb="2">
      <t>シュッパン</t>
    </rPh>
    <rPh sb="3" eb="5">
      <t>インサツ</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</si>
  <si>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</si>
  <si>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</si>
  <si>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</si>
  <si>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皮　　　革</t>
    <rPh sb="0" eb="5">
      <t>ヒカク</t>
    </rPh>
    <phoneticPr fontId="2"/>
  </si>
  <si>
    <t>窯業・土石</t>
    <rPh sb="0" eb="2">
      <t>ヨウギョウ</t>
    </rPh>
    <rPh sb="3" eb="5">
      <t>ドセキ</t>
    </rPh>
    <phoneticPr fontId="2"/>
  </si>
  <si>
    <t>鉄　鋼　業</t>
    <rPh sb="0" eb="5">
      <t>テッコウギョウ</t>
    </rPh>
    <phoneticPr fontId="2"/>
  </si>
  <si>
    <t>非鉄金属</t>
    <rPh sb="0" eb="1">
      <t>ヒ</t>
    </rPh>
    <rPh sb="1" eb="2">
      <t>テツ</t>
    </rPh>
    <rPh sb="2" eb="4">
      <t>キンゾク</t>
    </rPh>
    <phoneticPr fontId="2"/>
  </si>
  <si>
    <t>金属製品</t>
    <rPh sb="0" eb="2">
      <t>キンゾク</t>
    </rPh>
    <rPh sb="2" eb="4">
      <t>セイヒン</t>
    </rPh>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</si>
  <si>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</si>
  <si>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</si>
  <si>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</si>
  <si>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</si>
  <si>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</si>
  <si>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</si>
  <si>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</si>
  <si>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</si>
  <si>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</si>
  <si>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市街化区域の自己農地の
転用　　(第4条第1項第5号)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</si>
  <si>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(第5条第1項第3号)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</si>
  <si>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総数(実数)</t>
    <rPh sb="0" eb="2">
      <t>ソウスウ</t>
    </rPh>
    <rPh sb="3" eb="5">
      <t>ジッスウ</t>
    </rPh>
    <phoneticPr fontId="2"/>
  </si>
  <si>
    <t>資料：工業統計調査　(単位：件・人・万円)</t>
    <rPh sb="0" eb="2">
      <t>シリョウ</t>
    </rPh>
    <rPh sb="3" eb="5">
      <t>コウギョウ</t>
    </rPh>
    <rPh sb="5" eb="7">
      <t>トウケイ</t>
    </rPh>
    <rPh sb="7" eb="9">
      <t>チョウサ</t>
    </rPh>
    <rPh sb="11" eb="13">
      <t>タンイ</t>
    </rPh>
    <rPh sb="14" eb="15">
      <t>ケン</t>
    </rPh>
    <rPh sb="16" eb="17">
      <t>ヒト</t>
    </rPh>
    <rPh sb="18" eb="20">
      <t>マンエン</t>
    </rPh>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</si>
  <si>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</si>
  <si>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</si>
  <si>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</si>
  <si>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</si>
  <si>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</si>
  <si>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t>
    <phoneticPr fontId="2"/>
  </si>
  <si>
    <t>-</t>
    <phoneticPr fontId="2"/>
  </si>
  <si>
    <t>-</t>
    <phoneticPr fontId="2"/>
  </si>
  <si>
    <t>-</t>
    <phoneticPr fontId="2"/>
  </si>
  <si>
    <t>X</t>
    <phoneticPr fontId="2"/>
  </si>
  <si>
    <t>プラスチック</t>
    <phoneticPr fontId="2"/>
  </si>
  <si>
    <t>-</t>
    <phoneticPr fontId="2"/>
  </si>
  <si>
    <t>-</t>
    <phoneticPr fontId="2"/>
  </si>
  <si>
    <t>-</t>
    <phoneticPr fontId="2"/>
  </si>
  <si>
    <t>-</t>
    <phoneticPr fontId="2"/>
  </si>
  <si>
    <t>決算額</t>
    <rPh sb="0" eb="2">
      <t>ケッサン</t>
    </rPh>
    <rPh sb="2" eb="3">
      <t>ガク</t>
    </rPh>
    <phoneticPr fontId="2"/>
  </si>
  <si>
    <t>―</t>
    <phoneticPr fontId="2"/>
  </si>
  <si>
    <t>―</t>
    <phoneticPr fontId="2"/>
  </si>
  <si>
    <t>―</t>
    <phoneticPr fontId="2"/>
  </si>
  <si>
    <t>―</t>
    <phoneticPr fontId="2"/>
  </si>
  <si>
    <t>―</t>
    <phoneticPr fontId="2"/>
  </si>
  <si>
    <t>ha</t>
    <phoneticPr fontId="2"/>
  </si>
  <si>
    <t>％</t>
    <phoneticPr fontId="2"/>
  </si>
  <si>
    <t>５ＬＤＫ</t>
    <phoneticPr fontId="2"/>
  </si>
  <si>
    <t>自然
増減</t>
    <rPh sb="0" eb="2">
      <t>シゼン</t>
    </rPh>
    <rPh sb="3" eb="5">
      <t>ゾウゲン</t>
    </rPh>
    <phoneticPr fontId="2"/>
  </si>
  <si>
    <t>電子･デバイス</t>
    <rPh sb="0" eb="2">
      <t>デンシ</t>
    </rPh>
    <phoneticPr fontId="2"/>
  </si>
  <si>
    <t>50㏄
以下</t>
    <rPh sb="4" eb="6">
      <t>イカ</t>
    </rPh>
    <phoneticPr fontId="2"/>
  </si>
  <si>
    <t>小型
四輪</t>
    <rPh sb="0" eb="2">
      <t>コガタ</t>
    </rPh>
    <rPh sb="3" eb="5">
      <t>ヨンリン</t>
    </rPh>
    <phoneticPr fontId="2"/>
  </si>
  <si>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</si>
  <si>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</si>
  <si>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</si>
  <si>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</si>
  <si>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</si>
  <si>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</si>
  <si>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</si>
  <si>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</si>
  <si>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</si>
  <si>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</si>
  <si>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</si>
  <si>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</si>
  <si>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</si>
  <si>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レコード</t>
  </si>
  <si>
    <t>絵画</t>
  </si>
  <si>
    <t>うち中主分館</t>
    <rPh sb="2" eb="4">
      <t>チュウズ</t>
    </rPh>
    <rPh sb="4" eb="6">
      <t>ブンカン</t>
    </rPh>
    <phoneticPr fontId="2"/>
  </si>
  <si>
    <t>総記</t>
    <rPh sb="0" eb="2">
      <t>ソウキ</t>
    </rPh>
    <phoneticPr fontId="2"/>
  </si>
  <si>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</si>
  <si>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</si>
  <si>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</si>
  <si>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ＣＤ</t>
    <phoneticPr fontId="2"/>
  </si>
  <si>
    <t>（小計）</t>
    <rPh sb="1" eb="3">
      <t>ショウケイ</t>
    </rPh>
    <phoneticPr fontId="2"/>
  </si>
  <si>
    <t>合　計</t>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</si>
  <si>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</si>
  <si>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</si>
  <si>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</si>
  <si>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</si>
  <si>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</si>
  <si>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</si>
  <si>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</si>
  <si>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</si>
  <si>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</si>
  <si>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</si>
  <si>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</si>
  <si>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</si>
  <si>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</si>
  <si>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</si>
  <si>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</si>
  <si>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</si>
  <si>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</si>
  <si>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</si>
  <si>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</si>
  <si>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</si>
  <si>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</si>
  <si>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</si>
  <si>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</si>
  <si>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</si>
  <si>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</si>
  <si>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</si>
  <si>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</si>
  <si>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</si>
  <si>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7"/>
  </si>
  <si>
    <t>平成21年度</t>
    <rPh sb="0" eb="2">
      <t>ヘイセイ</t>
    </rPh>
    <rPh sb="4" eb="5">
      <t>ネン</t>
    </rPh>
    <rPh sb="5" eb="6">
      <t>ド</t>
    </rPh>
    <phoneticPr fontId="2"/>
  </si>
  <si>
    <t>ストーブ</t>
    <phoneticPr fontId="2"/>
  </si>
  <si>
    <t>タバコ</t>
    <phoneticPr fontId="2"/>
  </si>
  <si>
    <t>コンロ</t>
    <phoneticPr fontId="2"/>
  </si>
  <si>
    <r>
      <t xml:space="preserve">放火
</t>
    </r>
    <r>
      <rPr>
        <sz val="7"/>
        <rFont val="ＭＳ 明朝"/>
        <family val="1"/>
        <charset val="128"/>
      </rPr>
      <t>（放火の疑い）</t>
    </r>
    <rPh sb="0" eb="2">
      <t>ホウカ</t>
    </rPh>
    <rPh sb="4" eb="6">
      <t>ホウカ</t>
    </rPh>
    <rPh sb="7" eb="8">
      <t>ウタガ</t>
    </rPh>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</si>
  <si>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</si>
  <si>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</si>
  <si>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</si>
  <si>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記変昭和39年 6月 5日</t>
    <rPh sb="0" eb="1">
      <t>キ</t>
    </rPh>
    <rPh sb="1" eb="2">
      <t>ヘン</t>
    </rPh>
    <rPh sb="2" eb="4">
      <t>ショウワ</t>
    </rPh>
    <rPh sb="6" eb="7">
      <t>ネン</t>
    </rPh>
    <rPh sb="9" eb="10">
      <t>ツキ</t>
    </rPh>
    <rPh sb="12" eb="13">
      <t>ヒ</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</si>
  <si>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</si>
  <si>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</si>
  <si>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</si>
  <si>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</si>
  <si>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9年 3月 8日</t>
    <rPh sb="0" eb="2">
      <t>ヘイセイ</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</si>
  <si>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</si>
  <si>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</si>
  <si>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</si>
  <si>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</si>
  <si>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</si>
  <si>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</si>
  <si>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</si>
  <si>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</si>
  <si>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</si>
  <si>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</si>
  <si>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</si>
  <si>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</si>
  <si>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</si>
  <si>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</si>
  <si>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</si>
  <si>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資料：平成19年商業統計調査</t>
    <rPh sb="0" eb="2">
      <t>シリョウ</t>
    </rPh>
    <rPh sb="3" eb="5">
      <t>ヘイセイ</t>
    </rPh>
    <rPh sb="7" eb="8">
      <t>ネン</t>
    </rPh>
    <rPh sb="8" eb="10">
      <t>ショウギョウ</t>
    </rPh>
    <rPh sb="10" eb="12">
      <t>トウケイ</t>
    </rPh>
    <rPh sb="12" eb="14">
      <t>チョウサ</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</si>
  <si>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</si>
  <si>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</si>
  <si>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</si>
  <si>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</si>
  <si>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</si>
  <si>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世界オートキャンプ大会開催(マイアミキャンプ場)</t>
  </si>
  <si>
    <t>第１回中主まつり開催</t>
  </si>
  <si>
    <t>(昭和60)年</t>
  </si>
  <si>
    <t>事　業　所　数</t>
    <rPh sb="0" eb="5">
      <t>ジギョウショ</t>
    </rPh>
    <rPh sb="6" eb="7">
      <t>スウ</t>
    </rPh>
    <phoneticPr fontId="2"/>
  </si>
  <si>
    <t>組合</t>
    <rPh sb="0" eb="2">
      <t>クミアイ</t>
    </rPh>
    <phoneticPr fontId="2"/>
  </si>
  <si>
    <t>常用</t>
    <rPh sb="0" eb="2">
      <t>ジョウヨウ</t>
    </rPh>
    <phoneticPr fontId="2"/>
  </si>
  <si>
    <t>個人家族</t>
    <rPh sb="0" eb="2">
      <t>コジン</t>
    </rPh>
    <rPh sb="2" eb="4">
      <t>カゾク</t>
    </rPh>
    <phoneticPr fontId="2"/>
  </si>
  <si>
    <t>食　料　品</t>
    <rPh sb="0" eb="5">
      <t>ショクリョウヒン</t>
    </rPh>
    <phoneticPr fontId="2"/>
  </si>
  <si>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</si>
  <si>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</si>
  <si>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</si>
  <si>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</si>
  <si>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その他のじゅう器</t>
    <rPh sb="0" eb="3">
      <t>ソノタ</t>
    </rPh>
    <rPh sb="7" eb="8">
      <t>キ</t>
    </rPh>
    <phoneticPr fontId="2"/>
  </si>
  <si>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</si>
  <si>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</si>
  <si>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</si>
  <si>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</si>
  <si>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</si>
  <si>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</si>
  <si>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写真機・写真材料</t>
    <rPh sb="0" eb="2">
      <t>シャシン</t>
    </rPh>
    <rPh sb="2" eb="3">
      <t>キ</t>
    </rPh>
    <rPh sb="4" eb="6">
      <t>シャシン</t>
    </rPh>
    <rPh sb="6" eb="8">
      <t>ザイリョウ</t>
    </rPh>
    <phoneticPr fontId="2"/>
  </si>
  <si>
    <t>時計・眼鏡・光学機械</t>
    <rPh sb="0" eb="2">
      <t>トケイ</t>
    </rPh>
    <rPh sb="3" eb="5">
      <t>ガンキョウ</t>
    </rPh>
    <rPh sb="6" eb="8">
      <t>コウガク</t>
    </rPh>
    <rPh sb="8" eb="10">
      <t>キカイ</t>
    </rPh>
    <phoneticPr fontId="2"/>
  </si>
  <si>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</si>
  <si>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平成19年度の自然公園の面積は市町境界設定変更による琵琶湖水域を含む。</t>
    <rPh sb="0" eb="2">
      <t>ヘイセイ</t>
    </rPh>
    <rPh sb="4" eb="6">
      <t>ネンド</t>
    </rPh>
    <rPh sb="7" eb="9">
      <t>シゼン</t>
    </rPh>
    <rPh sb="9" eb="11">
      <t>コウエン</t>
    </rPh>
    <rPh sb="12" eb="14">
      <t>メンセキ</t>
    </rPh>
    <rPh sb="15" eb="17">
      <t>シチョウ</t>
    </rPh>
    <rPh sb="17" eb="19">
      <t>キョウカイ</t>
    </rPh>
    <rPh sb="19" eb="21">
      <t>セッテイ</t>
    </rPh>
    <rPh sb="21" eb="23">
      <t>ヘンコウ</t>
    </rPh>
    <rPh sb="26" eb="29">
      <t>ビワコ</t>
    </rPh>
    <rPh sb="29" eb="31">
      <t>スイイキ</t>
    </rPh>
    <rPh sb="32" eb="33">
      <t>フク</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</si>
  <si>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</si>
  <si>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</si>
  <si>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(昭和57)年</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</si>
  <si>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</si>
  <si>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</si>
  <si>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</si>
  <si>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</si>
  <si>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平成１３年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</si>
  <si>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</si>
  <si>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</si>
  <si>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</si>
  <si>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</si>
  <si>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</si>
  <si>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</si>
  <si>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</si>
  <si>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</si>
  <si>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</si>
  <si>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</si>
  <si>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</si>
  <si>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(注)各年度末現在</t>
    <rPh sb="1" eb="2">
      <t>チュウ</t>
    </rPh>
    <rPh sb="3" eb="5">
      <t>カクネン</t>
    </rPh>
    <rPh sb="5" eb="6">
      <t>ド</t>
    </rPh>
    <rPh sb="6" eb="7">
      <t>マツ</t>
    </rPh>
    <rPh sb="7" eb="9">
      <t>ゲンザイ</t>
    </rPh>
    <phoneticPr fontId="2"/>
  </si>
  <si>
    <t>湖周道路(さざなみ街道)開通</t>
  </si>
  <si>
    <t>(平成 3)年</t>
  </si>
  <si>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</si>
  <si>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</si>
  <si>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</si>
  <si>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</si>
  <si>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</si>
  <si>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</si>
  <si>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</si>
  <si>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</si>
  <si>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</si>
  <si>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</si>
  <si>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</si>
  <si>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</si>
  <si>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</si>
  <si>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各年4月1日現在</t>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</si>
  <si>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</si>
  <si>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</si>
  <si>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</si>
  <si>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比　江</t>
    <rPh sb="0" eb="3">
      <t>ヒエ</t>
    </rPh>
    <phoneticPr fontId="2"/>
  </si>
  <si>
    <t>平成１９年</t>
    <rPh sb="0" eb="2">
      <t>ヘイセイ</t>
    </rPh>
    <rPh sb="4" eb="5">
      <t>ネン</t>
    </rPh>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</si>
  <si>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</si>
  <si>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</si>
  <si>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</si>
  <si>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</si>
  <si>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</si>
  <si>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</si>
  <si>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</si>
  <si>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</si>
  <si>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</si>
  <si>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７０．図書館利用状況（平成21年度月別個人貸出状況）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</si>
  <si>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７１．図書館利用状況（平成21年度利用者区分別登録状況）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</si>
  <si>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７２．図書館利用状況（平成21年度地区別登録状況）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</si>
  <si>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７３．図書館利用状況（平成21年度分野別蔵書冊数）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</si>
  <si>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</si>
  <si>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</si>
  <si>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７６．施設別・入込客数</t>
    <rPh sb="3" eb="5">
      <t>シセツ</t>
    </rPh>
    <rPh sb="5" eb="6">
      <t>ベツ</t>
    </rPh>
    <rPh sb="7" eb="9">
      <t>イリコミ</t>
    </rPh>
    <rPh sb="9" eb="11">
      <t>キャクスウ</t>
    </rPh>
    <phoneticPr fontId="2"/>
  </si>
  <si>
    <t>７７．火災発生件数および損額</t>
    <rPh sb="3" eb="5">
      <t>カサイ</t>
    </rPh>
    <rPh sb="5" eb="7">
      <t>ハッセイ</t>
    </rPh>
    <rPh sb="7" eb="9">
      <t>ケンスウ</t>
    </rPh>
    <rPh sb="12" eb="13">
      <t>ソン</t>
    </rPh>
    <rPh sb="13" eb="14">
      <t>ガク</t>
    </rPh>
    <phoneticPr fontId="2"/>
  </si>
  <si>
    <t>７８．火災原因別件数</t>
    <rPh sb="3" eb="5">
      <t>カサイ</t>
    </rPh>
    <rPh sb="5" eb="7">
      <t>ゲンイン</t>
    </rPh>
    <rPh sb="7" eb="8">
      <t>ベツ</t>
    </rPh>
    <rPh sb="8" eb="10">
      <t>ケンスウ</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</si>
  <si>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</si>
  <si>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</si>
  <si>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</si>
  <si>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</si>
  <si>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８３．主要選挙投票状況</t>
    <rPh sb="3" eb="5">
      <t>シュヨウ</t>
    </rPh>
    <rPh sb="5" eb="7">
      <t>センキョ</t>
    </rPh>
    <rPh sb="7" eb="9">
      <t>トウヒョウ</t>
    </rPh>
    <rPh sb="9" eb="11">
      <t>ジョウキョウ</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</si>
  <si>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</si>
  <si>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</si>
  <si>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</si>
  <si>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</si>
  <si>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</si>
  <si>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矢田川</t>
    <rPh sb="0" eb="1">
      <t>ヤ</t>
    </rPh>
    <rPh sb="1" eb="2">
      <t>タ</t>
    </rPh>
    <rPh sb="2" eb="3">
      <t>カワ</t>
    </rPh>
    <phoneticPr fontId="2"/>
  </si>
  <si>
    <t>友川支線</t>
    <rPh sb="0" eb="1">
      <t>トモ</t>
    </rPh>
    <rPh sb="1" eb="2">
      <t>カワ</t>
    </rPh>
    <rPh sb="2" eb="3">
      <t>シ</t>
    </rPh>
    <rPh sb="3" eb="4">
      <t>セン</t>
    </rPh>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</si>
  <si>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</si>
  <si>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</si>
  <si>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</si>
  <si>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</si>
  <si>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</si>
  <si>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</si>
  <si>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</si>
  <si>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がん・
結核
発見者数</t>
    <rPh sb="4" eb="6">
      <t>ケッカク</t>
    </rPh>
    <rPh sb="7" eb="9">
      <t>ハッケン</t>
    </rPh>
    <rPh sb="9" eb="10">
      <t>シャ</t>
    </rPh>
    <rPh sb="10" eb="11">
      <t>カズ</t>
    </rPh>
    <phoneticPr fontId="2"/>
  </si>
  <si>
    <t>北比江</t>
    <rPh sb="0" eb="3">
      <t>キタヒエ</t>
    </rPh>
    <phoneticPr fontId="2"/>
  </si>
  <si>
    <t>平成22年(2010)年10月1日</t>
    <rPh sb="0" eb="2">
      <t>ヘイセイ</t>
    </rPh>
    <rPh sb="4" eb="5">
      <t>ネン</t>
    </rPh>
    <rPh sb="11" eb="12">
      <t>ネン</t>
    </rPh>
    <rPh sb="14" eb="15">
      <t>ガツ</t>
    </rPh>
    <rPh sb="16" eb="17">
      <t>ニチ</t>
    </rPh>
    <phoneticPr fontId="2"/>
  </si>
  <si>
    <t>要支援2</t>
    <rPh sb="0" eb="1">
      <t>ヨウ</t>
    </rPh>
    <rPh sb="1" eb="3">
      <t>シエン</t>
    </rPh>
    <phoneticPr fontId="2"/>
  </si>
  <si>
    <t>要支援</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</si>
  <si>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</si>
  <si>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</si>
  <si>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</si>
  <si>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</si>
  <si>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</si>
  <si>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t>
    <phoneticPr fontId="2"/>
  </si>
  <si>
    <t>野　田</t>
    <rPh sb="0" eb="3">
      <t>ノダ</t>
    </rPh>
    <phoneticPr fontId="2"/>
  </si>
  <si>
    <t>五　条</t>
    <rPh sb="0" eb="3">
      <t>ゴジョウ</t>
    </rPh>
    <phoneticPr fontId="2"/>
  </si>
  <si>
    <t>安　治</t>
    <rPh sb="0" eb="3">
      <t>アワジ</t>
    </rPh>
    <phoneticPr fontId="2"/>
  </si>
  <si>
    <t>須　原</t>
    <rPh sb="0" eb="3">
      <t>スハラ</t>
    </rPh>
    <phoneticPr fontId="2"/>
  </si>
  <si>
    <t>下　堤</t>
    <rPh sb="0" eb="3">
      <t>シモツツミ</t>
    </rPh>
    <phoneticPr fontId="2"/>
  </si>
  <si>
    <t>井　口</t>
    <rPh sb="0" eb="3">
      <t>イノクチ</t>
    </rPh>
    <phoneticPr fontId="2"/>
  </si>
  <si>
    <t>六　条</t>
    <rPh sb="0" eb="3">
      <t>ロクジョウ</t>
    </rPh>
    <phoneticPr fontId="2"/>
  </si>
  <si>
    <t>吉　川</t>
    <rPh sb="0" eb="3">
      <t>ヨシカワ</t>
    </rPh>
    <phoneticPr fontId="2"/>
  </si>
  <si>
    <t>菖　蒲</t>
    <rPh sb="0" eb="3">
      <t>アヤメ</t>
    </rPh>
    <phoneticPr fontId="2"/>
  </si>
  <si>
    <t>錦の里</t>
    <rPh sb="0" eb="1">
      <t>ニシキ</t>
    </rPh>
    <rPh sb="2" eb="3">
      <t>サト</t>
    </rPh>
    <phoneticPr fontId="2"/>
  </si>
  <si>
    <t>【人口】</t>
    <rPh sb="1" eb="3">
      <t>ジンコウ</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</si>
  <si>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</si>
  <si>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</si>
  <si>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</si>
  <si>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</si>
  <si>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平成８年</t>
    <rPh sb="0" eb="2">
      <t>ヘイセイ</t>
    </rPh>
    <rPh sb="3" eb="4">
      <t>ネン</t>
    </rPh>
    <phoneticPr fontId="2"/>
  </si>
  <si>
    <t>農林水産業</t>
    <rPh sb="0" eb="2">
      <t>ノウリン</t>
    </rPh>
    <rPh sb="2" eb="5">
      <t>スイサンギョウ</t>
    </rPh>
    <phoneticPr fontId="2"/>
  </si>
  <si>
    <t>非農林水産業</t>
    <rPh sb="0" eb="1">
      <t>ヒ</t>
    </rPh>
    <rPh sb="1" eb="3">
      <t>ノウリン</t>
    </rPh>
    <rPh sb="3" eb="6">
      <t>スイサンギョウ</t>
    </rPh>
    <phoneticPr fontId="2"/>
  </si>
  <si>
    <t>105～109歳</t>
    <rPh sb="7" eb="8">
      <t>サイ</t>
    </rPh>
    <phoneticPr fontId="2"/>
  </si>
  <si>
    <t>110～114歳</t>
    <rPh sb="7" eb="8">
      <t>サイ</t>
    </rPh>
    <phoneticPr fontId="2"/>
  </si>
  <si>
    <t>国籍別</t>
    <rPh sb="0" eb="2">
      <t>コクセキ</t>
    </rPh>
    <rPh sb="2" eb="3">
      <t>ベツ</t>
    </rPh>
    <phoneticPr fontId="2"/>
  </si>
  <si>
    <t>中国</t>
    <rPh sb="0" eb="2">
      <t>チュウゴク</t>
    </rPh>
    <phoneticPr fontId="2"/>
  </si>
  <si>
    <t>韓国・朝鮮</t>
    <rPh sb="0" eb="2">
      <t>カンコク</t>
    </rPh>
    <rPh sb="3" eb="5">
      <t>チョウセン</t>
    </rPh>
    <phoneticPr fontId="2"/>
  </si>
  <si>
    <t>平成18年度</t>
    <rPh sb="0" eb="2">
      <t>ヘイセイ</t>
    </rPh>
    <rPh sb="4" eb="5">
      <t>ネン</t>
    </rPh>
    <rPh sb="5" eb="6">
      <t>ド</t>
    </rPh>
    <phoneticPr fontId="2"/>
  </si>
  <si>
    <t>雨雪</t>
    <rPh sb="0" eb="1">
      <t>アメ</t>
    </rPh>
    <rPh sb="1" eb="2">
      <t>ユキ</t>
    </rPh>
    <phoneticPr fontId="2"/>
  </si>
  <si>
    <t>　　その他の都道府県</t>
    <rPh sb="4" eb="5">
      <t>タ</t>
    </rPh>
    <rPh sb="6" eb="10">
      <t>トドウフケン</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</si>
  <si>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</si>
  <si>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</si>
  <si>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</si>
  <si>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</si>
  <si>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90～
94歳</t>
    <rPh sb="6" eb="7">
      <t>サイ</t>
    </rPh>
    <phoneticPr fontId="2"/>
  </si>
  <si>
    <t>95～
99歳</t>
    <rPh sb="6" eb="7">
      <t>サイ</t>
    </rPh>
    <phoneticPr fontId="2"/>
  </si>
  <si>
    <t>4月</t>
    <phoneticPr fontId="2"/>
  </si>
  <si>
    <t>4月</t>
    <phoneticPr fontId="2"/>
  </si>
  <si>
    <t>ブラジル</t>
    <phoneticPr fontId="2"/>
  </si>
  <si>
    <t>カナダ</t>
    <phoneticPr fontId="2"/>
  </si>
  <si>
    <t>Ｘ</t>
    <phoneticPr fontId="2"/>
  </si>
  <si>
    <t>スウェーデン</t>
    <phoneticPr fontId="2"/>
  </si>
  <si>
    <t>フランス</t>
    <phoneticPr fontId="2"/>
  </si>
  <si>
    <t>無国籍</t>
    <rPh sb="0" eb="3">
      <t>ムコクセキ</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</si>
  <si>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</si>
  <si>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</si>
  <si>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</si>
  <si>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</si>
  <si>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t>
    <phoneticPr fontId="2"/>
  </si>
  <si>
    <t>－</t>
    <phoneticPr fontId="2"/>
  </si>
  <si>
    <t>平成7年</t>
    <rPh sb="0" eb="2">
      <t>ヘイセイ</t>
    </rPh>
    <rPh sb="3" eb="4">
      <t>ネン</t>
    </rPh>
    <phoneticPr fontId="2"/>
  </si>
  <si>
    <t>－</t>
    <phoneticPr fontId="2"/>
  </si>
  <si>
    <t>－</t>
    <phoneticPr fontId="2"/>
  </si>
  <si>
    <t>－</t>
    <phoneticPr fontId="2"/>
  </si>
  <si>
    <t>－</t>
    <phoneticPr fontId="2"/>
  </si>
  <si>
    <t>－</t>
    <phoneticPr fontId="2"/>
  </si>
  <si>
    <t>－</t>
    <phoneticPr fontId="2"/>
  </si>
  <si>
    <t>－</t>
    <phoneticPr fontId="2"/>
  </si>
  <si>
    <t>－</t>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</si>
  <si>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</si>
  <si>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</si>
  <si>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併用　住宅</t>
    <rPh sb="0" eb="2">
      <t>ヘイヨウ</t>
    </rPh>
    <rPh sb="3" eb="5">
      <t>ジュウタク</t>
    </rPh>
    <phoneticPr fontId="2"/>
  </si>
  <si>
    <t>サービス業</t>
    <rPh sb="4" eb="5">
      <t>ギョウ</t>
    </rPh>
    <phoneticPr fontId="2"/>
  </si>
  <si>
    <t>区分</t>
    <rPh sb="0" eb="2">
      <t>クブン</t>
    </rPh>
    <phoneticPr fontId="2"/>
  </si>
  <si>
    <t>商店数</t>
    <rPh sb="0" eb="3">
      <t>ショウテンスウ</t>
    </rPh>
    <phoneticPr fontId="2"/>
  </si>
  <si>
    <t>保険税（※）</t>
    <rPh sb="0" eb="2">
      <t>ホケン</t>
    </rPh>
    <rPh sb="2" eb="3">
      <t>ゼイ</t>
    </rPh>
    <phoneticPr fontId="2"/>
  </si>
  <si>
    <t>（4歳以上就学前）幼児</t>
    <rPh sb="2" eb="5">
      <t>サイイジョウ</t>
    </rPh>
    <rPh sb="5" eb="8">
      <t>シュウガクマエ</t>
    </rPh>
    <rPh sb="9" eb="11">
      <t>ヨウジ</t>
    </rPh>
    <phoneticPr fontId="2"/>
  </si>
  <si>
    <t>平成17年は千人単位での把握</t>
    <rPh sb="0" eb="2">
      <t>ヘイセイ</t>
    </rPh>
    <rPh sb="4" eb="5">
      <t>ネン</t>
    </rPh>
    <rPh sb="6" eb="8">
      <t>センニン</t>
    </rPh>
    <rPh sb="8" eb="10">
      <t>タンイ</t>
    </rPh>
    <rPh sb="12" eb="14">
      <t>ハアク</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</si>
  <si>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</si>
  <si>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</si>
  <si>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</si>
  <si>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</si>
  <si>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</si>
  <si>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</si>
  <si>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</si>
  <si>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</si>
  <si>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</si>
  <si>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</si>
  <si>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</si>
  <si>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</si>
  <si>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</si>
  <si>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</si>
  <si>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t>
    <phoneticPr fontId="2"/>
  </si>
  <si>
    <t>付加価値額(29人以下は粗付加価値額)(万円)</t>
    <rPh sb="0" eb="2">
      <t>フカ</t>
    </rPh>
    <rPh sb="2" eb="4">
      <t>カチ</t>
    </rPh>
    <rPh sb="4" eb="5">
      <t>ガク</t>
    </rPh>
    <rPh sb="8" eb="9">
      <t>ニン</t>
    </rPh>
    <rPh sb="9" eb="11">
      <t>イカ</t>
    </rPh>
    <rPh sb="12" eb="13">
      <t>アラ</t>
    </rPh>
    <rPh sb="13" eb="17">
      <t>フカカチ</t>
    </rPh>
    <rPh sb="17" eb="18">
      <t>ガク</t>
    </rPh>
    <rPh sb="20" eb="22">
      <t>マンエン</t>
    </rPh>
    <phoneticPr fontId="2"/>
  </si>
  <si>
    <t>各数値は、原則として従業者4人以上の事業所についての集計値</t>
    <rPh sb="0" eb="3">
      <t>カクスウチ</t>
    </rPh>
    <rPh sb="5" eb="7">
      <t>ゲンソク</t>
    </rPh>
    <rPh sb="10" eb="13">
      <t>ジュウギョウシャ</t>
    </rPh>
    <rPh sb="14" eb="17">
      <t>ニンイジョウ</t>
    </rPh>
    <rPh sb="18" eb="21">
      <t>ジギョウショ</t>
    </rPh>
    <rPh sb="26" eb="29">
      <t>シュウケイチ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</si>
  <si>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</si>
  <si>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</si>
  <si>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</si>
  <si>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</si>
  <si>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</si>
  <si>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(単位：人・％)</t>
    <rPh sb="1" eb="3">
      <t>タンイ</t>
    </rPh>
    <rPh sb="4" eb="5">
      <t>ヒト</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</si>
  <si>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</si>
  <si>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</si>
  <si>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</si>
  <si>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</si>
  <si>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</si>
  <si>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平成１６年</t>
    <rPh sb="0" eb="2">
      <t>ヘイセイ</t>
    </rPh>
    <rPh sb="4" eb="5">
      <t>ネン</t>
    </rPh>
    <phoneticPr fontId="2"/>
  </si>
  <si>
    <t>－</t>
    <phoneticPr fontId="2"/>
  </si>
  <si>
    <t>６．気象</t>
    <rPh sb="2" eb="4">
      <t>キショウ</t>
    </rPh>
    <phoneticPr fontId="2"/>
  </si>
  <si>
    <t>晴</t>
    <rPh sb="0" eb="1">
      <t>ハレ</t>
    </rPh>
    <phoneticPr fontId="2"/>
  </si>
  <si>
    <t>曇</t>
    <rPh sb="0" eb="1">
      <t>クモリ</t>
    </rPh>
    <phoneticPr fontId="2"/>
  </si>
  <si>
    <t>降水量</t>
    <rPh sb="0" eb="3">
      <t>コウスイリョウ</t>
    </rPh>
    <phoneticPr fontId="2"/>
  </si>
  <si>
    <t>乙　窪</t>
    <rPh sb="0" eb="3">
      <t>オチクボ</t>
    </rPh>
    <phoneticPr fontId="2"/>
  </si>
  <si>
    <t>吉　地</t>
    <rPh sb="0" eb="3">
      <t>ヨシジ</t>
    </rPh>
    <phoneticPr fontId="2"/>
  </si>
  <si>
    <t>西河原</t>
    <rPh sb="0" eb="3">
      <t>ニシガワラ</t>
    </rPh>
    <phoneticPr fontId="2"/>
  </si>
  <si>
    <t>比留田</t>
    <rPh sb="0" eb="3">
      <t>ヒルタ</t>
    </rPh>
    <phoneticPr fontId="2"/>
  </si>
  <si>
    <t>木　部</t>
    <rPh sb="0" eb="3">
      <t>キベ</t>
    </rPh>
    <phoneticPr fontId="2"/>
  </si>
  <si>
    <t>虫　生</t>
    <rPh sb="0" eb="3">
      <t>ムシュウ</t>
    </rPh>
    <phoneticPr fontId="2"/>
  </si>
  <si>
    <t>八　夫</t>
    <rPh sb="0" eb="3">
      <t>ヤブ</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</si>
  <si>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</si>
  <si>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</si>
  <si>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</si>
  <si>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第二湖州平</t>
    <rPh sb="0" eb="2">
      <t>ダイニ</t>
    </rPh>
    <rPh sb="2" eb="3">
      <t>コ</t>
    </rPh>
    <rPh sb="3" eb="4">
      <t>シュウ</t>
    </rPh>
    <rPh sb="4" eb="5">
      <t>タイラ</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</si>
  <si>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</si>
  <si>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</si>
  <si>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</si>
  <si>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</si>
  <si>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</si>
  <si>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</si>
  <si>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３．市域の変遷</t>
    <rPh sb="2" eb="3">
      <t>シ</t>
    </rPh>
    <rPh sb="3" eb="4">
      <t>イキ</t>
    </rPh>
    <rPh sb="5" eb="7">
      <t>ヘンセン</t>
    </rPh>
    <phoneticPr fontId="2"/>
  </si>
  <si>
    <t>機械器具</t>
    <rPh sb="0" eb="2">
      <t>キカイ</t>
    </rPh>
    <rPh sb="2" eb="4">
      <t>キグ</t>
    </rPh>
    <phoneticPr fontId="2"/>
  </si>
  <si>
    <t>－</t>
    <phoneticPr fontId="2"/>
  </si>
  <si>
    <t>電子・デバイス</t>
    <rPh sb="0" eb="2">
      <t>デンシ</t>
    </rPh>
    <phoneticPr fontId="2"/>
  </si>
  <si>
    <t>１６．外国人登録人口</t>
    <rPh sb="3" eb="5">
      <t>ガイコク</t>
    </rPh>
    <rPh sb="5" eb="6">
      <t>ジン</t>
    </rPh>
    <rPh sb="6" eb="8">
      <t>トウロク</t>
    </rPh>
    <rPh sb="8" eb="10">
      <t>ジンコウ</t>
    </rPh>
    <phoneticPr fontId="2"/>
  </si>
  <si>
    <t>１７．外国人登録国籍別人口</t>
    <rPh sb="3" eb="5">
      <t>ガイコク</t>
    </rPh>
    <rPh sb="5" eb="6">
      <t>ジン</t>
    </rPh>
    <rPh sb="6" eb="8">
      <t>トウロク</t>
    </rPh>
    <rPh sb="8" eb="10">
      <t>コクセキ</t>
    </rPh>
    <rPh sb="10" eb="11">
      <t>ベツ</t>
    </rPh>
    <rPh sb="11" eb="13">
      <t>ジンコウ</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</si>
  <si>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</si>
  <si>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</si>
  <si>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</si>
  <si>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</si>
  <si>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</si>
  <si>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100～104歳</t>
    <rPh sb="7" eb="8">
      <t>サイ</t>
    </rPh>
    <phoneticPr fontId="2"/>
  </si>
  <si>
    <t>電気・ガス・熱供給・水道業</t>
    <rPh sb="0" eb="2">
      <t>デンキ</t>
    </rPh>
    <rPh sb="6" eb="7">
      <t>ネツ</t>
    </rPh>
    <rPh sb="7" eb="9">
      <t>キョウキュウ</t>
    </rPh>
    <rPh sb="10" eb="13">
      <t>スイドウギョウ</t>
    </rPh>
    <phoneticPr fontId="2"/>
  </si>
  <si>
    <t>卸売・小売業・飲食業</t>
    <rPh sb="0" eb="2">
      <t>オロシウリ</t>
    </rPh>
    <rPh sb="3" eb="6">
      <t>コウリギョウ</t>
    </rPh>
    <rPh sb="7" eb="10">
      <t>インショクギョウ</t>
    </rPh>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</si>
  <si>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</si>
  <si>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</si>
  <si>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</si>
  <si>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</si>
  <si>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</si>
  <si>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</si>
  <si>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</si>
  <si>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</si>
  <si>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</si>
  <si>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</si>
  <si>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</si>
  <si>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70～
74歳</t>
    <rPh sb="6" eb="7">
      <t>サイ</t>
    </rPh>
    <phoneticPr fontId="2"/>
  </si>
  <si>
    <t>商　店　数</t>
    <rPh sb="0" eb="1">
      <t>ショウ</t>
    </rPh>
    <rPh sb="2" eb="3">
      <t>ミセ</t>
    </rPh>
    <rPh sb="4" eb="5">
      <t>スウ</t>
    </rPh>
    <phoneticPr fontId="2"/>
  </si>
  <si>
    <t>床面積</t>
    <rPh sb="0" eb="3">
      <t>ユカメンセキ</t>
    </rPh>
    <phoneticPr fontId="2"/>
  </si>
  <si>
    <t>旅館・　料亭</t>
    <rPh sb="0" eb="2">
      <t>リョカン</t>
    </rPh>
    <rPh sb="4" eb="6">
      <t>リョウテイ</t>
    </rPh>
    <phoneticPr fontId="2"/>
  </si>
  <si>
    <t>工場・　倉庫</t>
    <rPh sb="0" eb="2">
      <t>コウジョウ</t>
    </rPh>
    <rPh sb="4" eb="6">
      <t>ソウコ</t>
    </rPh>
    <phoneticPr fontId="2"/>
  </si>
  <si>
    <t>Ｘ</t>
    <phoneticPr fontId="2"/>
  </si>
  <si>
    <t>ドイツ</t>
    <phoneticPr fontId="2"/>
  </si>
  <si>
    <t>インドネシア</t>
    <phoneticPr fontId="2"/>
  </si>
  <si>
    <t>マレーシア</t>
    <phoneticPr fontId="2"/>
  </si>
  <si>
    <t>オーストラリア</t>
    <phoneticPr fontId="2"/>
  </si>
  <si>
    <t>ニュージーランド</t>
    <phoneticPr fontId="2"/>
  </si>
  <si>
    <t>ペルー</t>
    <phoneticPr fontId="2"/>
  </si>
  <si>
    <t>フィリピン</t>
    <phoneticPr fontId="2"/>
  </si>
  <si>
    <t>ベトナム</t>
    <phoneticPr fontId="2"/>
  </si>
  <si>
    <t>ポルトガル</t>
    <phoneticPr fontId="2"/>
  </si>
  <si>
    <t>タイ</t>
    <phoneticPr fontId="2"/>
  </si>
  <si>
    <t>カンボジア</t>
    <phoneticPr fontId="2"/>
  </si>
  <si>
    <t>-</t>
    <phoneticPr fontId="2"/>
  </si>
  <si>
    <t>-</t>
    <phoneticPr fontId="2"/>
  </si>
  <si>
    <t>ｱﾙﾃｨﾌﾟﾗｻﾞ野洲</t>
    <rPh sb="9" eb="10">
      <t>ヤ</t>
    </rPh>
    <rPh sb="10" eb="11">
      <t>ス</t>
    </rPh>
    <phoneticPr fontId="2"/>
  </si>
  <si>
    <t>　　東町</t>
    <rPh sb="2" eb="3">
      <t>ヒガシ</t>
    </rPh>
    <rPh sb="3" eb="4">
      <t>マチ</t>
    </rPh>
    <phoneticPr fontId="2"/>
  </si>
  <si>
    <t>　　西町</t>
    <rPh sb="2" eb="3">
      <t>ニシ</t>
    </rPh>
    <rPh sb="3" eb="4">
      <t>マチ</t>
    </rPh>
    <phoneticPr fontId="2"/>
  </si>
  <si>
    <t>４．字別面積</t>
    <phoneticPr fontId="2"/>
  </si>
  <si>
    <t>冨波乙</t>
    <phoneticPr fontId="2"/>
  </si>
  <si>
    <t>大篠原</t>
    <phoneticPr fontId="2"/>
  </si>
  <si>
    <t>小　堤</t>
    <phoneticPr fontId="2"/>
  </si>
  <si>
    <t>長　島</t>
    <phoneticPr fontId="2"/>
  </si>
  <si>
    <t>　　　</t>
    <phoneticPr fontId="2"/>
  </si>
  <si>
    <t>５．地目別有租地面積</t>
    <phoneticPr fontId="2"/>
  </si>
  <si>
    <t>平成１８年</t>
    <rPh sb="0" eb="2">
      <t>ヘイセイ</t>
    </rPh>
    <rPh sb="4" eb="5">
      <t>ネンド</t>
    </rPh>
    <phoneticPr fontId="2"/>
  </si>
  <si>
    <t>平成１９年</t>
    <rPh sb="0" eb="2">
      <t>ヘイセイ</t>
    </rPh>
    <rPh sb="4" eb="5">
      <t>ネンド</t>
    </rPh>
    <phoneticPr fontId="2"/>
  </si>
  <si>
    <t>平成２０年</t>
    <rPh sb="0" eb="2">
      <t>ヘイセイ</t>
    </rPh>
    <rPh sb="4" eb="5">
      <t>ネンド</t>
    </rPh>
    <phoneticPr fontId="2"/>
  </si>
  <si>
    <t>平成20年度</t>
    <rPh sb="0" eb="2">
      <t>ヘイセイ</t>
    </rPh>
    <rPh sb="4" eb="5">
      <t>ネン</t>
    </rPh>
    <rPh sb="5" eb="6">
      <t>ド</t>
    </rPh>
    <phoneticPr fontId="2"/>
  </si>
  <si>
    <t>平成20年度</t>
    <rPh sb="0" eb="2">
      <t>ヘイセイ</t>
    </rPh>
    <rPh sb="4" eb="6">
      <t>ネンド</t>
    </rPh>
    <phoneticPr fontId="2"/>
  </si>
  <si>
    <t>棟数</t>
    <rPh sb="0" eb="1">
      <t>ムネ</t>
    </rPh>
    <rPh sb="1" eb="2">
      <t>カズ</t>
    </rPh>
    <phoneticPr fontId="2"/>
  </si>
  <si>
    <t>平成20年度</t>
    <rPh sb="0" eb="2">
      <t>ヘ</t>
    </rPh>
    <rPh sb="4" eb="5">
      <t>ネン</t>
    </rPh>
    <rPh sb="5" eb="6">
      <t>ド</t>
    </rPh>
    <phoneticPr fontId="2"/>
  </si>
  <si>
    <t>平成20年度</t>
  </si>
  <si>
    <t>製造品出荷額等</t>
    <rPh sb="0" eb="2">
      <t>セイゾウ</t>
    </rPh>
    <rPh sb="2" eb="3">
      <t>ヒン</t>
    </rPh>
    <rPh sb="3" eb="6">
      <t>シュッカガク</t>
    </rPh>
    <rPh sb="6" eb="7">
      <t>トウ</t>
    </rPh>
    <phoneticPr fontId="2"/>
  </si>
  <si>
    <t>原材料使用額等</t>
    <rPh sb="0" eb="3">
      <t>ゲンザイリョウ</t>
    </rPh>
    <rPh sb="3" eb="5">
      <t>シヨウ</t>
    </rPh>
    <rPh sb="5" eb="6">
      <t>ガク</t>
    </rPh>
    <rPh sb="6" eb="7">
      <t>トウ</t>
    </rPh>
    <phoneticPr fontId="2"/>
  </si>
  <si>
    <t>工業用地</t>
    <rPh sb="0" eb="2">
      <t>コウギョウ</t>
    </rPh>
    <rPh sb="2" eb="4">
      <t>ヨウチ</t>
    </rPh>
    <phoneticPr fontId="2"/>
  </si>
  <si>
    <t>水源別工業用水量</t>
    <rPh sb="0" eb="2">
      <t>スイゲン</t>
    </rPh>
    <rPh sb="2" eb="3">
      <t>ベツ</t>
    </rPh>
    <rPh sb="3" eb="5">
      <t>コウギョウ</t>
    </rPh>
    <rPh sb="5" eb="7">
      <t>ヨウスイ</t>
    </rPh>
    <rPh sb="7" eb="8">
      <t>リョウ</t>
    </rPh>
    <phoneticPr fontId="2"/>
  </si>
  <si>
    <t>資料：商業統計調査　</t>
    <rPh sb="0" eb="2">
      <t>シリョウ</t>
    </rPh>
    <rPh sb="3" eb="5">
      <t>ショウギョウ</t>
    </rPh>
    <rPh sb="5" eb="7">
      <t>トウケイ</t>
    </rPh>
    <rPh sb="7" eb="9">
      <t>チョウサ</t>
    </rPh>
    <phoneticPr fontId="2"/>
  </si>
  <si>
    <t>資料：商業統計調査</t>
    <rPh sb="0" eb="2">
      <t>シリョウ</t>
    </rPh>
    <rPh sb="3" eb="5">
      <t>ショウギョウ</t>
    </rPh>
    <rPh sb="5" eb="7">
      <t>トウケイ</t>
    </rPh>
    <rPh sb="7" eb="9">
      <t>チョウサ</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</si>
  <si>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</si>
  <si>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</si>
  <si>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</si>
  <si>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</si>
  <si>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昭和40年3月24日
昭和40年3月29日
昭和49年4月11日</t>
    <rPh sb="0" eb="2">
      <t>ショウワ</t>
    </rPh>
    <rPh sb="4" eb="5">
      <t>ネン</t>
    </rPh>
    <rPh sb="6" eb="7">
      <t>ツキ</t>
    </rPh>
    <rPh sb="9" eb="10">
      <t>ヒ</t>
    </rPh>
    <rPh sb="11" eb="13">
      <t>ショウワ</t>
    </rPh>
    <rPh sb="15" eb="16">
      <t>ネン</t>
    </rPh>
    <rPh sb="17" eb="18">
      <t>ツキ</t>
    </rPh>
    <rPh sb="20" eb="21">
      <t>ヒ</t>
    </rPh>
    <rPh sb="22" eb="24">
      <t>ショウワ</t>
    </rPh>
    <rPh sb="26" eb="27">
      <t>ネン</t>
    </rPh>
    <rPh sb="28" eb="29">
      <t>ツキ</t>
    </rPh>
    <rPh sb="31" eb="32">
      <t>ヒ</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</si>
  <si>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</si>
  <si>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</si>
  <si>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　　山出</t>
    <rPh sb="2" eb="3">
      <t>ヤマ</t>
    </rPh>
    <rPh sb="3" eb="4">
      <t>デ</t>
    </rPh>
    <phoneticPr fontId="2"/>
  </si>
  <si>
    <t>　　東林寺</t>
    <rPh sb="2" eb="3">
      <t>ヒガシ</t>
    </rPh>
    <rPh sb="3" eb="4">
      <t>リン</t>
    </rPh>
    <rPh sb="4" eb="5">
      <t>テラ</t>
    </rPh>
    <phoneticPr fontId="2"/>
  </si>
  <si>
    <t>　　前田</t>
    <rPh sb="2" eb="4">
      <t>マエダ</t>
    </rPh>
    <phoneticPr fontId="2"/>
  </si>
  <si>
    <t>　　小中小路</t>
    <rPh sb="2" eb="3">
      <t>コ</t>
    </rPh>
    <rPh sb="3" eb="4">
      <t>ナカ</t>
    </rPh>
    <rPh sb="4" eb="6">
      <t>コウジ</t>
    </rPh>
    <phoneticPr fontId="2"/>
  </si>
  <si>
    <t>　　大中小路</t>
    <rPh sb="2" eb="3">
      <t>オオ</t>
    </rPh>
    <rPh sb="3" eb="4">
      <t>ナカ</t>
    </rPh>
    <rPh sb="4" eb="5">
      <t>コ</t>
    </rPh>
    <rPh sb="5" eb="6">
      <t>ジ</t>
    </rPh>
    <phoneticPr fontId="2"/>
  </si>
  <si>
    <t>　　行合</t>
    <rPh sb="2" eb="3">
      <t>ユ</t>
    </rPh>
    <rPh sb="3" eb="4">
      <t>ア</t>
    </rPh>
    <phoneticPr fontId="2"/>
  </si>
  <si>
    <t>　　古畑</t>
    <rPh sb="2" eb="4">
      <t>フルハタ</t>
    </rPh>
    <phoneticPr fontId="2"/>
  </si>
  <si>
    <t>　　中畑</t>
    <rPh sb="2" eb="3">
      <t>ナカ</t>
    </rPh>
    <rPh sb="3" eb="4">
      <t>ハタ</t>
    </rPh>
    <phoneticPr fontId="2"/>
  </si>
  <si>
    <t>　　西町第１</t>
    <rPh sb="2" eb="3">
      <t>ニシ</t>
    </rPh>
    <rPh sb="3" eb="4">
      <t>マチ</t>
    </rPh>
    <rPh sb="4" eb="5">
      <t>ダイ</t>
    </rPh>
    <phoneticPr fontId="2"/>
  </si>
  <si>
    <t>　　西町第２</t>
    <rPh sb="2" eb="3">
      <t>ニシ</t>
    </rPh>
    <rPh sb="3" eb="4">
      <t>マチ</t>
    </rPh>
    <rPh sb="4" eb="5">
      <t>ダイ</t>
    </rPh>
    <phoneticPr fontId="2"/>
  </si>
  <si>
    <t>　　野洲中町</t>
    <rPh sb="2" eb="3">
      <t>ヤ</t>
    </rPh>
    <rPh sb="3" eb="4">
      <t>ス</t>
    </rPh>
    <rPh sb="4" eb="6">
      <t>ナカマチ</t>
    </rPh>
    <phoneticPr fontId="2"/>
  </si>
  <si>
    <t>　　野洲東町</t>
    <rPh sb="2" eb="3">
      <t>ヤ</t>
    </rPh>
    <rPh sb="3" eb="4">
      <t>ス</t>
    </rPh>
    <rPh sb="4" eb="5">
      <t>ヒガシ</t>
    </rPh>
    <rPh sb="5" eb="6">
      <t>マチ</t>
    </rPh>
    <phoneticPr fontId="2"/>
  </si>
  <si>
    <t>　　成橋</t>
    <rPh sb="2" eb="3">
      <t>ナ</t>
    </rPh>
    <rPh sb="3" eb="4">
      <t>キョウ</t>
    </rPh>
    <phoneticPr fontId="2"/>
  </si>
  <si>
    <t>　　街道</t>
    <rPh sb="2" eb="4">
      <t>カイドウ</t>
    </rPh>
    <phoneticPr fontId="2"/>
  </si>
  <si>
    <t>当地に常住する
   　就業者・通学者</t>
    <rPh sb="0" eb="2">
      <t>トウチ</t>
    </rPh>
    <rPh sb="3" eb="4">
      <t>ジョウ</t>
    </rPh>
    <rPh sb="4" eb="5">
      <t>ジュウ</t>
    </rPh>
    <rPh sb="12" eb="15">
      <t>シュウギョウシャ</t>
    </rPh>
    <rPh sb="16" eb="19">
      <t>ツウガクシャ</t>
    </rPh>
    <phoneticPr fontId="2"/>
  </si>
  <si>
    <t>　　志賀町</t>
    <rPh sb="2" eb="5">
      <t>シガチョウ</t>
    </rPh>
    <phoneticPr fontId="2"/>
  </si>
  <si>
    <t>　　蒲生町</t>
    <rPh sb="2" eb="4">
      <t>ガモウ</t>
    </rPh>
    <rPh sb="4" eb="5">
      <t>チョウ</t>
    </rPh>
    <phoneticPr fontId="2"/>
  </si>
  <si>
    <t>当地で従業・通学する者</t>
    <rPh sb="0" eb="2">
      <t>トウチ</t>
    </rPh>
    <rPh sb="3" eb="5">
      <t>ジュウギョウ</t>
    </rPh>
    <rPh sb="6" eb="8">
      <t>ツウガク</t>
    </rPh>
    <rPh sb="10" eb="11">
      <t>モノ</t>
    </rPh>
    <phoneticPr fontId="2"/>
  </si>
  <si>
    <t>資料：国勢調査</t>
    <rPh sb="0" eb="2">
      <t>シリョウ</t>
    </rPh>
    <rPh sb="3" eb="5">
      <t>コクセイ</t>
    </rPh>
    <rPh sb="5" eb="7">
      <t>チョウサ</t>
    </rPh>
    <phoneticPr fontId="2"/>
  </si>
  <si>
    <t>各年度3月末現在</t>
    <rPh sb="0" eb="1">
      <t>カク</t>
    </rPh>
    <rPh sb="1" eb="3">
      <t>ネンド</t>
    </rPh>
    <rPh sb="4" eb="5">
      <t>ガツ</t>
    </rPh>
    <rPh sb="5" eb="6">
      <t>マツ</t>
    </rPh>
    <rPh sb="6" eb="8">
      <t>ゲンザイ</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</si>
  <si>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</si>
  <si>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(注)　各年12月31日現在</t>
    <rPh sb="1" eb="2">
      <t>チュウ</t>
    </rPh>
    <rPh sb="4" eb="6">
      <t>カクトシ</t>
    </rPh>
    <rPh sb="8" eb="9">
      <t>ガツ</t>
    </rPh>
    <rPh sb="11" eb="12">
      <t>ニチ</t>
    </rPh>
    <rPh sb="12" eb="14">
      <t>ゲンザイ</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</si>
  <si>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</si>
  <si>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</si>
  <si>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(注)平成22年5月1日現在</t>
    <rPh sb="1" eb="2">
      <t>チュウ</t>
    </rPh>
    <phoneticPr fontId="2"/>
  </si>
  <si>
    <t>資料：野洲図書館 (単位：人）</t>
    <rPh sb="0" eb="2">
      <t>シリョウ</t>
    </rPh>
    <rPh sb="3" eb="5">
      <t>ヤス</t>
    </rPh>
    <rPh sb="5" eb="8">
      <t>トショカン</t>
    </rPh>
    <rPh sb="10" eb="12">
      <t>タンイ</t>
    </rPh>
    <rPh sb="13" eb="14">
      <t>ヒト</t>
    </rPh>
    <phoneticPr fontId="2"/>
  </si>
  <si>
    <t>資料：企画財政課 (単位：千円、％)</t>
    <rPh sb="0" eb="2">
      <t>シリョウ</t>
    </rPh>
    <rPh sb="3" eb="5">
      <t>キカク</t>
    </rPh>
    <rPh sb="5" eb="7">
      <t>ザイセイ</t>
    </rPh>
    <rPh sb="7" eb="8">
      <t>カ</t>
    </rPh>
    <rPh sb="10" eb="12">
      <t>タンイ</t>
    </rPh>
    <rPh sb="13" eb="15">
      <t>センエン</t>
    </rPh>
    <phoneticPr fontId="7"/>
  </si>
  <si>
    <t>資料：財政状況調査 (単位：千円、％)</t>
    <rPh sb="0" eb="2">
      <t>シリョウ</t>
    </rPh>
    <rPh sb="3" eb="5">
      <t>ザイセイ</t>
    </rPh>
    <rPh sb="5" eb="7">
      <t>ジョウキョウ</t>
    </rPh>
    <rPh sb="7" eb="9">
      <t>チョウサ</t>
    </rPh>
    <rPh sb="11" eb="13">
      <t>タンイ</t>
    </rPh>
    <rPh sb="14" eb="16">
      <t>センエン</t>
    </rPh>
    <phoneticPr fontId="7"/>
  </si>
  <si>
    <t>資料：企画財政課 (単位：千円)</t>
    <rPh sb="0" eb="2">
      <t>シリョウ</t>
    </rPh>
    <rPh sb="3" eb="5">
      <t>キカク</t>
    </rPh>
    <rPh sb="5" eb="7">
      <t>ザイセイ</t>
    </rPh>
    <rPh sb="7" eb="8">
      <t>カ</t>
    </rPh>
    <rPh sb="10" eb="12">
      <t>タンイ</t>
    </rPh>
    <rPh sb="13" eb="15">
      <t>センエン</t>
    </rPh>
    <phoneticPr fontId="2"/>
  </si>
  <si>
    <t>(注)各年9月2日現在</t>
    <phoneticPr fontId="2"/>
  </si>
  <si>
    <t>平成18年</t>
    <phoneticPr fontId="2"/>
  </si>
  <si>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</si>
  <si>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</si>
  <si>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</si>
  <si>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</si>
  <si>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駅前第一</t>
    <rPh sb="0" eb="2">
      <t>エキマエ</t>
    </rPh>
    <rPh sb="2" eb="4">
      <t>ダイイチ</t>
    </rPh>
    <phoneticPr fontId="2"/>
  </si>
  <si>
    <t>駅前第二</t>
    <rPh sb="0" eb="2">
      <t>エキマエ</t>
    </rPh>
    <rPh sb="2" eb="3">
      <t>ダイ</t>
    </rPh>
    <rPh sb="3" eb="4">
      <t>２</t>
    </rPh>
    <phoneticPr fontId="2"/>
  </si>
  <si>
    <t>１世帯当
たり人員</t>
    <rPh sb="1" eb="3">
      <t>セタイ</t>
    </rPh>
    <rPh sb="3" eb="4">
      <t>ア</t>
    </rPh>
    <rPh sb="7" eb="9">
      <t>ジンイン</t>
    </rPh>
    <phoneticPr fontId="2"/>
  </si>
  <si>
    <t>各年度末現在</t>
    <rPh sb="0" eb="3">
      <t>カクネンド</t>
    </rPh>
    <rPh sb="3" eb="4">
      <t>マツ</t>
    </rPh>
    <rPh sb="4" eb="6">
      <t>ゲンザイ</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</si>
  <si>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</si>
  <si>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</si>
  <si>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</si>
  <si>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</si>
  <si>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</si>
  <si>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(1) 平成20年度</t>
    <rPh sb="4" eb="6">
      <t>ヘイセイ</t>
    </rPh>
    <rPh sb="8" eb="10">
      <t>ネンド</t>
    </rPh>
    <phoneticPr fontId="2"/>
  </si>
  <si>
    <t>(2) 平成21年度</t>
    <rPh sb="4" eb="6">
      <t>ヘイセイ</t>
    </rPh>
    <rPh sb="8" eb="10">
      <t>ネンド</t>
    </rPh>
    <phoneticPr fontId="2"/>
  </si>
  <si>
    <t>重度心身障害者老人</t>
    <rPh sb="0" eb="2">
      <t>ジュウド</t>
    </rPh>
    <rPh sb="2" eb="4">
      <t>シンシン</t>
    </rPh>
    <rPh sb="4" eb="7">
      <t>ショウガイシャ</t>
    </rPh>
    <rPh sb="7" eb="9">
      <t>ロウジン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</si>
  <si>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</si>
  <si>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</si>
  <si>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</si>
  <si>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</si>
  <si>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</si>
  <si>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(保育士数)</t>
    <rPh sb="1" eb="3">
      <t>ホイク</t>
    </rPh>
    <rPh sb="3" eb="4">
      <t>シ</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</si>
  <si>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</si>
  <si>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</si>
  <si>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</si>
  <si>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</si>
  <si>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</si>
  <si>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</si>
  <si>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</si>
  <si>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市立野洲第一保育園</t>
    <rPh sb="0" eb="2">
      <t>シリツ</t>
    </rPh>
    <rPh sb="2" eb="3">
      <t>ヤ</t>
    </rPh>
    <rPh sb="3" eb="4">
      <t>ス</t>
    </rPh>
    <rPh sb="4" eb="5">
      <t>ダイ</t>
    </rPh>
    <rPh sb="5" eb="6">
      <t>１</t>
    </rPh>
    <rPh sb="6" eb="9">
      <t>ホイクエン</t>
    </rPh>
    <phoneticPr fontId="2"/>
  </si>
  <si>
    <t>市立野洲第二保育園</t>
    <rPh sb="0" eb="2">
      <t>シリツ</t>
    </rPh>
    <rPh sb="2" eb="3">
      <t>ヤ</t>
    </rPh>
    <rPh sb="3" eb="4">
      <t>ス</t>
    </rPh>
    <rPh sb="4" eb="5">
      <t>ダイ</t>
    </rPh>
    <rPh sb="5" eb="6">
      <t>２</t>
    </rPh>
    <rPh sb="6" eb="9">
      <t>ホイクエン</t>
    </rPh>
    <phoneticPr fontId="2"/>
  </si>
  <si>
    <t>市立野洲第三保育園</t>
    <rPh sb="0" eb="2">
      <t>シリツ</t>
    </rPh>
    <rPh sb="2" eb="3">
      <t>ヤ</t>
    </rPh>
    <rPh sb="3" eb="4">
      <t>ス</t>
    </rPh>
    <rPh sb="4" eb="5">
      <t>ダイ</t>
    </rPh>
    <rPh sb="5" eb="6">
      <t>３</t>
    </rPh>
    <rPh sb="6" eb="9">
      <t>ホイクエン</t>
    </rPh>
    <phoneticPr fontId="2"/>
  </si>
  <si>
    <t>市立三上保育園</t>
    <rPh sb="0" eb="1">
      <t>シ</t>
    </rPh>
    <rPh sb="1" eb="2">
      <t>リツ</t>
    </rPh>
    <rPh sb="2" eb="4">
      <t>ミカミ</t>
    </rPh>
    <rPh sb="4" eb="7">
      <t>ホイクエン</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</si>
  <si>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</si>
  <si>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</si>
  <si>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きたの保育園</t>
    <rPh sb="3" eb="6">
      <t>ホイクエン</t>
    </rPh>
    <phoneticPr fontId="2"/>
  </si>
  <si>
    <t>　　鉱　　業</t>
    <rPh sb="2" eb="6">
      <t>コウギョウ</t>
    </rPh>
    <phoneticPr fontId="2"/>
  </si>
  <si>
    <t>　　建設業</t>
    <rPh sb="2" eb="5">
      <t>ケンセツギョウ</t>
    </rPh>
    <phoneticPr fontId="2"/>
  </si>
  <si>
    <t>　　製造業</t>
    <rPh sb="2" eb="5">
      <t>セイゾウギョウ</t>
    </rPh>
    <phoneticPr fontId="2"/>
  </si>
  <si>
    <t>　　不動産業</t>
    <rPh sb="2" eb="6">
      <t>フドウサンギョウ</t>
    </rPh>
    <phoneticPr fontId="2"/>
  </si>
  <si>
    <t>　　サービス業</t>
    <rPh sb="6" eb="7">
      <t>ギョウ</t>
    </rPh>
    <phoneticPr fontId="2"/>
  </si>
  <si>
    <t>　　公　務</t>
    <rPh sb="2" eb="5">
      <t>コウム</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</si>
  <si>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</si>
  <si>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</si>
  <si>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</si>
  <si>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</si>
  <si>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(注)</t>
    <rPh sb="1" eb="2">
      <t>チュウ</t>
    </rPh>
    <phoneticPr fontId="2"/>
  </si>
  <si>
    <t>従　業　者　数</t>
    <rPh sb="0" eb="5">
      <t>ジュウギョウシャ</t>
    </rPh>
    <rPh sb="6" eb="7">
      <t>スウ</t>
    </rPh>
    <phoneticPr fontId="2"/>
  </si>
  <si>
    <t>現金給与総額　　　　　</t>
    <rPh sb="0" eb="2">
      <t>ゲンキン</t>
    </rPh>
    <rPh sb="2" eb="4">
      <t>キュウヨ</t>
    </rPh>
    <rPh sb="4" eb="6">
      <t>ソウガク</t>
    </rPh>
    <phoneticPr fontId="2"/>
  </si>
  <si>
    <t>(注)各年度末現在</t>
    <rPh sb="1" eb="2">
      <t>チュウ</t>
    </rPh>
    <rPh sb="3" eb="4">
      <t>カク</t>
    </rPh>
    <rPh sb="4" eb="6">
      <t>ネンド</t>
    </rPh>
    <rPh sb="6" eb="7">
      <t>マツ</t>
    </rPh>
    <rPh sb="7" eb="9">
      <t>ゲンザイ</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</si>
  <si>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</si>
  <si>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</si>
  <si>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平成20年度</t>
    <rPh sb="0" eb="2">
      <t>ヘイセイ</t>
    </rPh>
    <phoneticPr fontId="7"/>
  </si>
  <si>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</si>
  <si>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</si>
  <si>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</si>
  <si>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脳血管疾患</t>
    <rPh sb="0" eb="1">
      <t>ノウ</t>
    </rPh>
    <rPh sb="1" eb="3">
      <t>ケッカン</t>
    </rPh>
    <rPh sb="3" eb="5">
      <t>シッカン</t>
    </rPh>
    <phoneticPr fontId="2"/>
  </si>
  <si>
    <t>心疾患</t>
    <rPh sb="0" eb="3">
      <t>シンシッカン</t>
    </rPh>
    <phoneticPr fontId="2"/>
  </si>
  <si>
    <t>平成２１年</t>
    <rPh sb="0" eb="2">
      <t>ヘイセイ</t>
    </rPh>
    <rPh sb="4" eb="5">
      <t>ネンド</t>
    </rPh>
    <phoneticPr fontId="2"/>
  </si>
  <si>
    <t>かんしょ</t>
    <phoneticPr fontId="2"/>
  </si>
  <si>
    <t>…</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</si>
  <si>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</si>
  <si>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</si>
  <si>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</si>
  <si>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</si>
  <si>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</si>
  <si>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</si>
  <si>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</si>
  <si>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</si>
  <si>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</si>
  <si>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</si>
  <si>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</si>
  <si>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すいか</t>
    <phoneticPr fontId="2"/>
  </si>
  <si>
    <t>平成21年度</t>
    <rPh sb="0" eb="2">
      <t>ヘイセイ</t>
    </rPh>
    <rPh sb="4" eb="6">
      <t>ネンド</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</si>
  <si>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</si>
  <si>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</si>
  <si>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</si>
  <si>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</si>
  <si>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</si>
  <si>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</si>
  <si>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</si>
  <si>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重要文化財</t>
    <rPh sb="0" eb="2">
      <t>ジュウヨウ</t>
    </rPh>
    <rPh sb="2" eb="5">
      <t>ブンカザイ</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</si>
  <si>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</si>
  <si>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</si>
  <si>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</si>
  <si>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</si>
  <si>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</si>
  <si>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</si>
  <si>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</si>
  <si>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</si>
  <si>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</si>
  <si>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</si>
  <si>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</si>
  <si>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</si>
  <si>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</si>
  <si>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</si>
  <si>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</si>
  <si>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</si>
  <si>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</si>
  <si>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</si>
  <si>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出産育児一時金</t>
    <rPh sb="0" eb="2">
      <t>シュッサン</t>
    </rPh>
    <rPh sb="2" eb="4">
      <t>イクジ</t>
    </rPh>
    <rPh sb="4" eb="7">
      <t>イチジキン</t>
    </rPh>
    <phoneticPr fontId="2"/>
  </si>
  <si>
    <t>葬祭費</t>
    <rPh sb="0" eb="2">
      <t>ソウサイ</t>
    </rPh>
    <rPh sb="2" eb="3">
      <t>ヒ</t>
    </rPh>
    <phoneticPr fontId="2"/>
  </si>
  <si>
    <t>　　　</t>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</si>
  <si>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</si>
  <si>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</si>
  <si>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</si>
  <si>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</si>
  <si>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t>
    <phoneticPr fontId="2"/>
  </si>
  <si>
    <t>付加価値額(２９人以
下は粗付加価値額)</t>
    <rPh sb="0" eb="4">
      <t>フカカチ</t>
    </rPh>
    <rPh sb="4" eb="5">
      <t>ガク</t>
    </rPh>
    <rPh sb="8" eb="9">
      <t>ニン</t>
    </rPh>
    <rPh sb="9" eb="10">
      <t>イ</t>
    </rPh>
    <rPh sb="11" eb="12">
      <t>モト</t>
    </rPh>
    <rPh sb="13" eb="14">
      <t>アラ</t>
    </rPh>
    <rPh sb="14" eb="18">
      <t>フカカチ</t>
    </rPh>
    <rPh sb="18" eb="19">
      <t>ガク</t>
    </rPh>
    <phoneticPr fontId="2"/>
  </si>
  <si>
    <t>X</t>
    <phoneticPr fontId="2"/>
  </si>
  <si>
    <t>-</t>
    <phoneticPr fontId="2"/>
  </si>
  <si>
    <t>-</t>
    <phoneticPr fontId="2"/>
  </si>
  <si>
    <t>守山市との行政界確定</t>
    <rPh sb="0" eb="3">
      <t>モリヤマシ</t>
    </rPh>
    <rPh sb="5" eb="7">
      <t>ギョウセイ</t>
    </rPh>
    <rPh sb="7" eb="8">
      <t>カイ</t>
    </rPh>
    <rPh sb="8" eb="10">
      <t>カクテイ</t>
    </rPh>
    <phoneticPr fontId="2"/>
  </si>
  <si>
    <t>６９．特別支援学校の就学状況</t>
    <rPh sb="3" eb="5">
      <t>トクベツ</t>
    </rPh>
    <rPh sb="5" eb="7">
      <t>シエン</t>
    </rPh>
    <rPh sb="7" eb="9">
      <t>ショウガッコウ</t>
    </rPh>
    <rPh sb="10" eb="12">
      <t>シュウガク</t>
    </rPh>
    <rPh sb="12" eb="14">
      <t>ジョウキョウ</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</si>
  <si>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</si>
  <si>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</si>
  <si>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</si>
  <si>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</si>
  <si>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</si>
  <si>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　　蒲生町</t>
    <rPh sb="2" eb="5">
      <t>ガモウチョウ</t>
    </rPh>
    <phoneticPr fontId="2"/>
  </si>
  <si>
    <t>　　浅井町</t>
    <rPh sb="2" eb="4">
      <t>アサイ</t>
    </rPh>
    <rPh sb="4" eb="5">
      <t>チョウ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</si>
  <si>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</si>
  <si>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</si>
  <si>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</si>
  <si>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</si>
  <si>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基本健康診査</t>
    <rPh sb="0" eb="2">
      <t>キホン</t>
    </rPh>
    <rPh sb="2" eb="4">
      <t>ケンコウ</t>
    </rPh>
    <rPh sb="4" eb="5">
      <t>ミ</t>
    </rPh>
    <rPh sb="5" eb="6">
      <t>ジャ</t>
    </rPh>
    <phoneticPr fontId="2"/>
  </si>
  <si>
    <t>あやめ保育所</t>
    <rPh sb="3" eb="5">
      <t>ホイク</t>
    </rPh>
    <rPh sb="5" eb="6">
      <t>ショ</t>
    </rPh>
    <phoneticPr fontId="2"/>
  </si>
  <si>
    <t>しみんふくし保育の家</t>
    <rPh sb="6" eb="8">
      <t>ホイク</t>
    </rPh>
    <rPh sb="9" eb="10">
      <t>イエ</t>
    </rPh>
    <phoneticPr fontId="2"/>
  </si>
  <si>
    <t>-</t>
    <phoneticPr fontId="2"/>
  </si>
  <si>
    <t>-</t>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</si>
  <si>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</si>
  <si>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</si>
  <si>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</si>
  <si>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</si>
  <si>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</si>
  <si>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</si>
  <si>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</si>
  <si>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追加昭和17年11月22日</t>
    <rPh sb="0" eb="2">
      <t>ツイカ</t>
    </rPh>
    <rPh sb="2" eb="4">
      <t>ショウワ</t>
    </rPh>
    <rPh sb="6" eb="7">
      <t>ネン</t>
    </rPh>
    <rPh sb="9" eb="10">
      <t>ツキ</t>
    </rPh>
    <rPh sb="12" eb="13">
      <t>ヒ</t>
    </rPh>
    <phoneticPr fontId="2"/>
  </si>
  <si>
    <t>国　宝　</t>
    <rPh sb="0" eb="1">
      <t>コク</t>
    </rPh>
    <rPh sb="2" eb="3">
      <t>タカラ</t>
    </rPh>
    <phoneticPr fontId="2"/>
  </si>
  <si>
    <t xml:space="preserve"> 0～
 4歳</t>
    <rPh sb="6" eb="7">
      <t>サイ</t>
    </rPh>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</si>
  <si>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</si>
  <si>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</si>
  <si>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</si>
  <si>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</si>
  <si>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</si>
  <si>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</si>
  <si>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平成21年</t>
    <rPh sb="0" eb="2">
      <t>ヘイセイ</t>
    </rPh>
    <rPh sb="4" eb="5">
      <t>ネン</t>
    </rPh>
    <phoneticPr fontId="2"/>
  </si>
  <si>
    <t>平成21年</t>
  </si>
  <si>
    <t>平成２１年</t>
    <rPh sb="0" eb="2">
      <t>ヘイセイ</t>
    </rPh>
    <rPh sb="4" eb="5">
      <t>ネン</t>
    </rPh>
    <phoneticPr fontId="2"/>
  </si>
  <si>
    <t>Ｘ</t>
    <phoneticPr fontId="2"/>
  </si>
  <si>
    <t>平成１７年</t>
    <rPh sb="0" eb="2">
      <t>ヘイセイ</t>
    </rPh>
    <rPh sb="4" eb="5">
      <t>ネンド</t>
    </rPh>
    <phoneticPr fontId="2"/>
  </si>
  <si>
    <t>肺炎及び気管支炎</t>
    <rPh sb="0" eb="2">
      <t>ハイエン</t>
    </rPh>
    <rPh sb="2" eb="3">
      <t>オヨ</t>
    </rPh>
    <rPh sb="4" eb="7">
      <t>キカンシ</t>
    </rPh>
    <rPh sb="7" eb="8">
      <t>エン</t>
    </rPh>
    <phoneticPr fontId="2"/>
  </si>
  <si>
    <t>腎不全</t>
    <rPh sb="0" eb="3">
      <t>ジンフゼン</t>
    </rPh>
    <phoneticPr fontId="2"/>
  </si>
  <si>
    <t>糖尿病</t>
    <rPh sb="0" eb="3">
      <t>トウニョウビョウ</t>
    </rPh>
    <phoneticPr fontId="2"/>
  </si>
  <si>
    <t>高血圧性疾患</t>
    <rPh sb="0" eb="4">
      <t>コウケツアツセイ</t>
    </rPh>
    <rPh sb="4" eb="6">
      <t>シッカン</t>
    </rPh>
    <phoneticPr fontId="2"/>
  </si>
  <si>
    <t>老衰</t>
    <rPh sb="0" eb="2">
      <t>ロウスイ</t>
    </rPh>
    <phoneticPr fontId="2"/>
  </si>
  <si>
    <t>自殺</t>
    <rPh sb="0" eb="2">
      <t>ジサツ</t>
    </rPh>
    <phoneticPr fontId="2"/>
  </si>
  <si>
    <t>５３．定期予防注射実施状況</t>
    <rPh sb="3" eb="5">
      <t>テイキ</t>
    </rPh>
    <rPh sb="5" eb="7">
      <t>ヨボウ</t>
    </rPh>
    <rPh sb="7" eb="9">
      <t>チュウシャ</t>
    </rPh>
    <rPh sb="9" eb="11">
      <t>ジッシ</t>
    </rPh>
    <rPh sb="11" eb="13">
      <t>ジョウキョウ</t>
    </rPh>
    <phoneticPr fontId="2"/>
  </si>
  <si>
    <t>資料：健康推進課</t>
    <rPh sb="0" eb="2">
      <t>シリョウ</t>
    </rPh>
    <rPh sb="3" eb="8">
      <t>ケンコウスイシンカ</t>
    </rPh>
    <phoneticPr fontId="2"/>
  </si>
  <si>
    <t>種　　別</t>
    <rPh sb="0" eb="1">
      <t>タネ</t>
    </rPh>
    <rPh sb="3" eb="4">
      <t>ベツ</t>
    </rPh>
    <phoneticPr fontId="2"/>
  </si>
  <si>
    <t>対象者
(人)</t>
    <rPh sb="0" eb="3">
      <t>タイショウシャ</t>
    </rPh>
    <rPh sb="5" eb="6">
      <t>ニン</t>
    </rPh>
    <phoneticPr fontId="2"/>
  </si>
  <si>
    <t>被接種者
(人)</t>
    <rPh sb="0" eb="1">
      <t>ヒ</t>
    </rPh>
    <rPh sb="1" eb="3">
      <t>セッシュ</t>
    </rPh>
    <rPh sb="3" eb="4">
      <t>シャ</t>
    </rPh>
    <rPh sb="6" eb="7">
      <t>ニン</t>
    </rPh>
    <phoneticPr fontId="2"/>
  </si>
  <si>
    <t>接種率(％)</t>
    <rPh sb="0" eb="2">
      <t>セッシュ</t>
    </rPh>
    <rPh sb="2" eb="3">
      <t>リツ</t>
    </rPh>
    <phoneticPr fontId="2"/>
  </si>
  <si>
    <t>三種混合</t>
    <rPh sb="0" eb="2">
      <t>サンシュ</t>
    </rPh>
    <rPh sb="2" eb="4">
      <t>コンゴウ</t>
    </rPh>
    <phoneticPr fontId="2"/>
  </si>
  <si>
    <t>ＢＣＧ接種</t>
    <rPh sb="3" eb="5">
      <t>セッシュ</t>
    </rPh>
    <phoneticPr fontId="2"/>
  </si>
  <si>
    <t>日本脳炎</t>
    <rPh sb="0" eb="2">
      <t>ニホン</t>
    </rPh>
    <rPh sb="2" eb="4">
      <t>ノウエン</t>
    </rPh>
    <phoneticPr fontId="2"/>
  </si>
  <si>
    <t>麻　　　疹</t>
    <rPh sb="0" eb="1">
      <t>アサ</t>
    </rPh>
    <rPh sb="4" eb="5">
      <t>ハシカ</t>
    </rPh>
    <phoneticPr fontId="2"/>
  </si>
  <si>
    <t>風　　　疹</t>
    <rPh sb="0" eb="1">
      <t>カゼ</t>
    </rPh>
    <rPh sb="4" eb="5">
      <t>ハシカ</t>
    </rPh>
    <phoneticPr fontId="2"/>
  </si>
  <si>
    <t>高齢者インフルエンザ</t>
    <rPh sb="0" eb="3">
      <t>コウレイシャ</t>
    </rPh>
    <phoneticPr fontId="2"/>
  </si>
  <si>
    <t>ポ　リ　オ</t>
    <phoneticPr fontId="2"/>
  </si>
  <si>
    <t>本　務
教員数</t>
    <rPh sb="0" eb="3">
      <t>ホンム</t>
    </rPh>
    <rPh sb="4" eb="7">
      <t>キョウインスウ</t>
    </rPh>
    <phoneticPr fontId="2"/>
  </si>
  <si>
    <t>本　務
職員数</t>
    <rPh sb="0" eb="3">
      <t>ホンム</t>
    </rPh>
    <rPh sb="4" eb="7">
      <t>ショクインスウ</t>
    </rPh>
    <phoneticPr fontId="2"/>
  </si>
  <si>
    <t>野洲幼稚園</t>
    <rPh sb="0" eb="1">
      <t>ヤ</t>
    </rPh>
    <rPh sb="1" eb="2">
      <t>ス</t>
    </rPh>
    <rPh sb="2" eb="5">
      <t>ヨウチエン</t>
    </rPh>
    <phoneticPr fontId="2"/>
  </si>
  <si>
    <t>北野幼稚園</t>
    <rPh sb="0" eb="1">
      <t>キタ</t>
    </rPh>
    <rPh sb="1" eb="2">
      <t>ノ</t>
    </rPh>
    <rPh sb="2" eb="5">
      <t>ヨウチエン</t>
    </rPh>
    <phoneticPr fontId="2"/>
  </si>
  <si>
    <t>三上幼稚園</t>
    <rPh sb="0" eb="2">
      <t>ミカミ</t>
    </rPh>
    <rPh sb="2" eb="5">
      <t>ヨウチエン</t>
    </rPh>
    <phoneticPr fontId="2"/>
  </si>
  <si>
    <t>祇王幼稚園</t>
    <rPh sb="0" eb="1">
      <t>ギ</t>
    </rPh>
    <rPh sb="1" eb="2">
      <t>オウ</t>
    </rPh>
    <rPh sb="2" eb="5">
      <t>ヨウチエン</t>
    </rPh>
    <phoneticPr fontId="2"/>
  </si>
  <si>
    <t>篠原幼稚園</t>
    <rPh sb="0" eb="1">
      <t>シノ</t>
    </rPh>
    <rPh sb="1" eb="2">
      <t>ハラ</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</si>
  <si>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</si>
  <si>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</si>
  <si>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</si>
  <si>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</si>
  <si>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本務教員数</t>
    <rPh sb="0" eb="2">
      <t>ホンム</t>
    </rPh>
    <rPh sb="2" eb="5">
      <t>キョウインスウ</t>
    </rPh>
    <phoneticPr fontId="2"/>
  </si>
  <si>
    <t>１学級当
たり児童数</t>
    <rPh sb="1" eb="3">
      <t>ガッキュウ</t>
    </rPh>
    <rPh sb="3" eb="4">
      <t>ア</t>
    </rPh>
    <rPh sb="7" eb="10">
      <t>ジドウスウ</t>
    </rPh>
    <phoneticPr fontId="2"/>
  </si>
  <si>
    <t>野洲小学校</t>
    <rPh sb="0" eb="1">
      <t>ヤ</t>
    </rPh>
    <rPh sb="1" eb="2">
      <t>ス</t>
    </rPh>
    <rPh sb="2" eb="5">
      <t>ショウガッコウ</t>
    </rPh>
    <phoneticPr fontId="2"/>
  </si>
  <si>
    <t>北野小学校</t>
    <rPh sb="0" eb="1">
      <t>キタ</t>
    </rPh>
    <rPh sb="1" eb="2">
      <t>ノ</t>
    </rPh>
    <rPh sb="2" eb="5">
      <t>ショウガッコウ</t>
    </rPh>
    <phoneticPr fontId="2"/>
  </si>
  <si>
    <t>三上小学校</t>
    <rPh sb="0" eb="2">
      <t>ミカミ</t>
    </rPh>
    <rPh sb="2" eb="5">
      <t>ショウガッコウ</t>
    </rPh>
    <phoneticPr fontId="2"/>
  </si>
  <si>
    <t>祇王小学校</t>
    <rPh sb="0" eb="1">
      <t>ギ</t>
    </rPh>
    <rPh sb="1" eb="2">
      <t>オウ</t>
    </rPh>
    <rPh sb="2" eb="5">
      <t>ショウガッコウ</t>
    </rPh>
    <phoneticPr fontId="2"/>
  </si>
  <si>
    <t>昭和30年</t>
    <rPh sb="0" eb="2">
      <t>ショウワ</t>
    </rPh>
    <rPh sb="4" eb="5">
      <t>ネン</t>
    </rPh>
    <phoneticPr fontId="2"/>
  </si>
  <si>
    <t>昭和35年</t>
    <rPh sb="0" eb="2">
      <t>ショウワ</t>
    </rPh>
    <rPh sb="4" eb="5">
      <t>ネン</t>
    </rPh>
    <phoneticPr fontId="2"/>
  </si>
  <si>
    <t>昭和40年</t>
    <rPh sb="0" eb="2">
      <t>ショウワ</t>
    </rPh>
    <rPh sb="4" eb="5">
      <t>ネン</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</si>
  <si>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</si>
  <si>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</si>
  <si>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</si>
  <si>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</si>
  <si>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</si>
  <si>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</si>
  <si>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野洲</t>
    <rPh sb="0" eb="1">
      <t>ヤ</t>
    </rPh>
    <rPh sb="1" eb="2">
      <t>ス</t>
    </rPh>
    <phoneticPr fontId="2"/>
  </si>
  <si>
    <t>大畑</t>
    <rPh sb="0" eb="1">
      <t>オオ</t>
    </rPh>
    <rPh sb="1" eb="2">
      <t>ハタケ</t>
    </rPh>
    <phoneticPr fontId="2"/>
  </si>
  <si>
    <t>万葉台</t>
    <rPh sb="0" eb="1">
      <t>マン</t>
    </rPh>
    <rPh sb="1" eb="2">
      <t>ヨウ</t>
    </rPh>
    <rPh sb="2" eb="3">
      <t>ダイ</t>
    </rPh>
    <phoneticPr fontId="2"/>
  </si>
  <si>
    <t>行畑</t>
    <rPh sb="0" eb="1">
      <t>ユ</t>
    </rPh>
    <rPh sb="1" eb="2">
      <t>ハタ</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</si>
  <si>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</si>
  <si>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</si>
  <si>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</si>
  <si>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</si>
  <si>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</si>
  <si>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</si>
  <si>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</si>
  <si>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</si>
  <si>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</si>
  <si>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</si>
  <si>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兵主神社</t>
    <rPh sb="0" eb="1">
      <t>ヒョウ</t>
    </rPh>
    <rPh sb="1" eb="2">
      <t>ヌシ</t>
    </rPh>
    <rPh sb="2" eb="4">
      <t>ジンジャ</t>
    </rPh>
    <phoneticPr fontId="2"/>
  </si>
  <si>
    <t>錦包箙     附　黒漆矢　6隻</t>
    <rPh sb="0" eb="1">
      <t>キン</t>
    </rPh>
    <rPh sb="1" eb="2">
      <t>ホウ</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</si>
  <si>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</si>
  <si>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</si>
  <si>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</si>
  <si>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</si>
  <si>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</si>
  <si>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兵主神社</t>
    <rPh sb="0" eb="4">
      <t>ヒョウズ</t>
    </rPh>
    <phoneticPr fontId="2"/>
  </si>
  <si>
    <t>木造唐鞍神馬　口取添</t>
    <rPh sb="0" eb="2">
      <t>モクゾウ</t>
    </rPh>
    <rPh sb="2" eb="3">
      <t>カラ</t>
    </rPh>
    <rPh sb="3" eb="4">
      <t>クラ</t>
    </rPh>
    <rPh sb="4" eb="5">
      <t>シン</t>
    </rPh>
    <rPh sb="5" eb="6">
      <t>バ</t>
    </rPh>
    <rPh sb="7" eb="9">
      <t>クチトリ</t>
    </rPh>
    <rPh sb="9" eb="10">
      <t>ソ</t>
    </rPh>
    <phoneticPr fontId="2"/>
  </si>
  <si>
    <t>1頭</t>
    <rPh sb="1" eb="2">
      <t>トウ</t>
    </rPh>
    <phoneticPr fontId="2"/>
  </si>
  <si>
    <t>木造神馬</t>
    <rPh sb="0" eb="2">
      <t>モクゾウ</t>
    </rPh>
    <rPh sb="2" eb="3">
      <t>シン</t>
    </rPh>
    <rPh sb="3" eb="4">
      <t>バ</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</si>
  <si>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</si>
  <si>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</si>
  <si>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１学級当
たり生徒数</t>
    <rPh sb="1" eb="3">
      <t>ガッキュウ</t>
    </rPh>
    <rPh sb="3" eb="4">
      <t>ア</t>
    </rPh>
    <rPh sb="7" eb="9">
      <t>セイト</t>
    </rPh>
    <rPh sb="9" eb="10">
      <t>ジドウスウ</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</si>
  <si>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</si>
  <si>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</si>
  <si>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</si>
  <si>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</si>
  <si>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</si>
  <si>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</si>
  <si>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</si>
  <si>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</si>
  <si>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兵主神社庭園　　　</t>
    <rPh sb="0" eb="4">
      <t>ヒョウズジンジャ</t>
    </rPh>
    <rPh sb="4" eb="6">
      <t>テイエン</t>
    </rPh>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</si>
  <si>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</si>
  <si>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</si>
  <si>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</si>
  <si>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</si>
  <si>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</si>
  <si>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</si>
  <si>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</si>
  <si>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</si>
  <si>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</si>
  <si>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</si>
  <si>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</si>
  <si>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</si>
  <si>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</si>
  <si>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</si>
  <si>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</si>
  <si>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</si>
  <si>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</si>
  <si>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</si>
  <si>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</si>
  <si>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</si>
  <si>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</si>
  <si>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</si>
  <si>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</si>
  <si>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</si>
  <si>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</si>
  <si>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</si>
  <si>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</si>
  <si>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</si>
  <si>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</si>
  <si>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収　　集　　量
(KL)</t>
    <rPh sb="0" eb="1">
      <t>オサム</t>
    </rPh>
    <rPh sb="3" eb="4">
      <t>シュウ</t>
    </rPh>
    <rPh sb="6" eb="7">
      <t>リョウ</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</si>
  <si>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</si>
  <si>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</si>
  <si>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</si>
  <si>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</si>
  <si>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</si>
  <si>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</si>
  <si>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</si>
  <si>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資料：学校基本調査</t>
    <rPh sb="0" eb="2">
      <t>シリョウ</t>
    </rPh>
    <rPh sb="3" eb="5">
      <t>ガッコウ</t>
    </rPh>
    <rPh sb="5" eb="7">
      <t>キホン</t>
    </rPh>
    <rPh sb="7" eb="9">
      <t>チョウサ</t>
    </rPh>
    <phoneticPr fontId="2"/>
  </si>
  <si>
    <t>園数
(校)</t>
    <rPh sb="0" eb="1">
      <t>エン</t>
    </rPh>
    <rPh sb="1" eb="2">
      <t>ガッコウスウ</t>
    </rPh>
    <rPh sb="4" eb="5">
      <t>コウ</t>
    </rPh>
    <phoneticPr fontId="2"/>
  </si>
  <si>
    <t>本務教職員数(人)</t>
    <rPh sb="0" eb="2">
      <t>ホンム</t>
    </rPh>
    <rPh sb="2" eb="5">
      <t>キョウショクイン</t>
    </rPh>
    <rPh sb="5" eb="6">
      <t>スウ</t>
    </rPh>
    <rPh sb="7" eb="8">
      <t>ニン</t>
    </rPh>
    <phoneticPr fontId="2"/>
  </si>
  <si>
    <t>園児数(人)</t>
    <rPh sb="0" eb="2">
      <t>エンジ</t>
    </rPh>
    <rPh sb="2" eb="3">
      <t>ジドウスウ</t>
    </rPh>
    <rPh sb="4" eb="5">
      <t>ニン</t>
    </rPh>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</si>
  <si>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</si>
  <si>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</si>
  <si>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</si>
  <si>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</si>
  <si>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資料：子ども家庭課</t>
    <rPh sb="0" eb="2">
      <t>シリョウ</t>
    </rPh>
    <rPh sb="3" eb="4">
      <t>コ</t>
    </rPh>
    <rPh sb="6" eb="8">
      <t>カテイ</t>
    </rPh>
    <rPh sb="8" eb="9">
      <t>カ</t>
    </rPh>
    <phoneticPr fontId="2"/>
  </si>
  <si>
    <t>平成２２年度</t>
    <rPh sb="0" eb="2">
      <t>ヘイセイ</t>
    </rPh>
    <rPh sb="4" eb="5">
      <t>ネン</t>
    </rPh>
    <rPh sb="5" eb="6">
      <t>ド</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</si>
  <si>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</si>
  <si>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</si>
  <si>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昭和40年3月24日
昭和44年3月21日</t>
    <rPh sb="0" eb="2">
      <t>ショウワ</t>
    </rPh>
    <rPh sb="4" eb="5">
      <t>ネン</t>
    </rPh>
    <rPh sb="6" eb="7">
      <t>ツキ</t>
    </rPh>
    <rPh sb="9" eb="10">
      <t>ヒ</t>
    </rPh>
    <rPh sb="11" eb="13">
      <t>ショウワ</t>
    </rPh>
    <rPh sb="15" eb="16">
      <t>ネン</t>
    </rPh>
    <rPh sb="17" eb="18">
      <t>ツキ</t>
    </rPh>
    <rPh sb="20" eb="21">
      <t>ヒ</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</si>
  <si>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</si>
  <si>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</si>
  <si>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平成19年度</t>
    <rPh sb="0" eb="2">
      <t>ヘイセイ</t>
    </rPh>
    <rPh sb="4" eb="6">
      <t>ネンド</t>
    </rPh>
    <phoneticPr fontId="2"/>
  </si>
  <si>
    <t>２ＤＫ</t>
    <phoneticPr fontId="2"/>
  </si>
  <si>
    <t>３ＤＫ</t>
    <phoneticPr fontId="2"/>
  </si>
  <si>
    <t>２ＤＫ</t>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</si>
  <si>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</si>
  <si>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</si>
  <si>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</si>
  <si>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</si>
  <si>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野洲中学校</t>
    <rPh sb="0" eb="1">
      <t>ヤ</t>
    </rPh>
    <rPh sb="1" eb="2">
      <t>ス</t>
    </rPh>
    <rPh sb="2" eb="5">
      <t>チュウガッコウ</t>
    </rPh>
    <phoneticPr fontId="2"/>
  </si>
  <si>
    <t>野洲北中学校</t>
    <rPh sb="0" eb="1">
      <t>ヤ</t>
    </rPh>
    <rPh sb="1" eb="2">
      <t>ス</t>
    </rPh>
    <rPh sb="2" eb="3">
      <t>キタ</t>
    </rPh>
    <rPh sb="3" eb="6">
      <t>チュウガッコウ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</si>
  <si>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</si>
  <si>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</si>
  <si>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</si>
  <si>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</si>
  <si>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</si>
  <si>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</si>
  <si>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　　　　右翼廊　(1棟)　</t>
    <rPh sb="4" eb="5">
      <t>ミギ</t>
    </rPh>
    <rPh sb="5" eb="6">
      <t>ヨク</t>
    </rPh>
    <rPh sb="6" eb="7">
      <t>ロウ</t>
    </rPh>
    <rPh sb="10" eb="11">
      <t>トウ</t>
    </rPh>
    <phoneticPr fontId="2"/>
  </si>
  <si>
    <t>　　　　左翼廊　(1棟)</t>
    <rPh sb="4" eb="5">
      <t>ヒダリ</t>
    </rPh>
    <rPh sb="5" eb="6">
      <t>ヨク</t>
    </rPh>
    <rPh sb="6" eb="7">
      <t>ロウ</t>
    </rPh>
    <rPh sb="10" eb="11">
      <t>トウ</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</si>
  <si>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</si>
  <si>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</si>
  <si>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</si>
  <si>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</si>
  <si>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</si>
  <si>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</si>
  <si>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</si>
  <si>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</si>
  <si>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</si>
  <si>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</si>
  <si>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</si>
  <si>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</si>
  <si>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</si>
  <si>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</si>
  <si>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革箙       附　黒漆矢　6隻</t>
    <rPh sb="0" eb="1">
      <t>カワ</t>
    </rPh>
    <phoneticPr fontId="2"/>
  </si>
  <si>
    <t>1口</t>
    <rPh sb="1" eb="2">
      <t>クチ</t>
    </rPh>
    <phoneticPr fontId="2"/>
  </si>
  <si>
    <t>兵主神社本殿　 [棟札]寛永20</t>
    <rPh sb="0" eb="4">
      <t>ヒョウズ</t>
    </rPh>
    <rPh sb="4" eb="5">
      <t>ホン</t>
    </rPh>
    <rPh sb="5" eb="6">
      <t>デン</t>
    </rPh>
    <rPh sb="9" eb="10">
      <t>ムネ</t>
    </rPh>
    <rPh sb="10" eb="11">
      <t>フダ</t>
    </rPh>
    <rPh sb="12" eb="13">
      <t>カン</t>
    </rPh>
    <rPh sb="13" eb="14">
      <t>エイ</t>
    </rPh>
    <phoneticPr fontId="2"/>
  </si>
  <si>
    <t>妙光寺地蔵磨崖仏　　元享4銘</t>
    <rPh sb="0" eb="3">
      <t>ミョウコウジ</t>
    </rPh>
    <rPh sb="3" eb="5">
      <t>ジゾウ</t>
    </rPh>
    <rPh sb="5" eb="6">
      <t>ケンマ</t>
    </rPh>
    <rPh sb="6" eb="7">
      <t>ガケ</t>
    </rPh>
    <rPh sb="7" eb="8">
      <t>ブツ</t>
    </rPh>
    <rPh sb="10" eb="11">
      <t>モト</t>
    </rPh>
    <rPh sb="11" eb="12">
      <t>ススム</t>
    </rPh>
    <rPh sb="13" eb="14">
      <t>メイ</t>
    </rPh>
    <phoneticPr fontId="2"/>
  </si>
  <si>
    <t>南北朝</t>
    <rPh sb="0" eb="3">
      <t>ナンボクチョウ</t>
    </rPh>
    <phoneticPr fontId="2"/>
  </si>
  <si>
    <t>兵主神社　</t>
    <rPh sb="0" eb="1">
      <t>ヒョウ</t>
    </rPh>
    <rPh sb="1" eb="2">
      <t>ヌシ</t>
    </rPh>
    <rPh sb="2" eb="4">
      <t>ジンジャ</t>
    </rPh>
    <phoneticPr fontId="2"/>
  </si>
  <si>
    <t>　附 　鍍銀篭手金具　1隻</t>
    <rPh sb="1" eb="2">
      <t>ツ</t>
    </rPh>
    <rPh sb="5" eb="6">
      <t>ギン</t>
    </rPh>
    <rPh sb="6" eb="7">
      <t>カゴ</t>
    </rPh>
    <rPh sb="7" eb="8">
      <t>テ</t>
    </rPh>
    <rPh sb="8" eb="10">
      <t>カナグ</t>
    </rPh>
    <rPh sb="12" eb="13">
      <t>セキ</t>
    </rPh>
    <phoneticPr fontId="2"/>
  </si>
  <si>
    <t>　　　　鍍銀臑当　　1双</t>
    <rPh sb="4" eb="5">
      <t>ト</t>
    </rPh>
    <rPh sb="5" eb="6">
      <t>ギン</t>
    </rPh>
    <rPh sb="7" eb="8">
      <t>ア</t>
    </rPh>
    <rPh sb="11" eb="12">
      <t>ソウ</t>
    </rPh>
    <phoneticPr fontId="2"/>
  </si>
  <si>
    <t>　　　　茜威喉輪　　1掛</t>
    <rPh sb="4" eb="5">
      <t>アカネ</t>
    </rPh>
    <rPh sb="5" eb="6">
      <t>イ</t>
    </rPh>
    <rPh sb="6" eb="7">
      <t>ノド</t>
    </rPh>
    <rPh sb="7" eb="8">
      <t>ワ</t>
    </rPh>
    <rPh sb="11" eb="12">
      <t>カ</t>
    </rPh>
    <phoneticPr fontId="2"/>
  </si>
  <si>
    <t>　　　　萌黄地白茶格子生絹　小袖　1隻</t>
    <rPh sb="4" eb="5">
      <t>モ</t>
    </rPh>
    <rPh sb="5" eb="6">
      <t>キ</t>
    </rPh>
    <rPh sb="6" eb="7">
      <t>チ</t>
    </rPh>
    <rPh sb="7" eb="8">
      <t>シロ</t>
    </rPh>
    <rPh sb="8" eb="9">
      <t>チャ</t>
    </rPh>
    <rPh sb="9" eb="11">
      <t>コウシ</t>
    </rPh>
    <rPh sb="11" eb="12">
      <t>ショウ</t>
    </rPh>
    <rPh sb="12" eb="13">
      <t>キヌ</t>
    </rPh>
    <rPh sb="14" eb="16">
      <t>コソデ</t>
    </rPh>
    <rPh sb="18" eb="19">
      <t>セキ</t>
    </rPh>
    <phoneticPr fontId="2"/>
  </si>
  <si>
    <t>　　　　棪帯　　1条</t>
    <rPh sb="4" eb="5">
      <t>エン</t>
    </rPh>
    <rPh sb="5" eb="6">
      <t>オビ</t>
    </rPh>
    <rPh sb="9" eb="10">
      <t>ジョウ</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</si>
  <si>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</si>
  <si>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</si>
  <si>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t>
    <phoneticPr fontId="7"/>
  </si>
  <si>
    <t>西養寺</t>
    <rPh sb="0" eb="1">
      <t>ニシ</t>
    </rPh>
    <rPh sb="1" eb="2">
      <t>ヤシナ</t>
    </rPh>
    <rPh sb="2" eb="3">
      <t>テラ</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</si>
  <si>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</si>
  <si>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</si>
  <si>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附　棟札　4枚</t>
    <rPh sb="4" eb="5">
      <t>ツ</t>
    </rPh>
    <rPh sb="6" eb="7">
      <t>ムナ</t>
    </rPh>
    <rPh sb="7" eb="8">
      <t>フダ</t>
    </rPh>
    <rPh sb="10" eb="11">
      <t>マイ</t>
    </rPh>
    <phoneticPr fontId="2"/>
  </si>
  <si>
    <t>｢元禄14｣</t>
    <rPh sb="1" eb="3">
      <t>ゲンロク</t>
    </rPh>
    <phoneticPr fontId="2"/>
  </si>
  <si>
    <t>　表門(1棟)</t>
    <rPh sb="1" eb="3">
      <t>オモテモン</t>
    </rPh>
    <rPh sb="5" eb="6">
      <t>ムネ</t>
    </rPh>
    <phoneticPr fontId="2"/>
  </si>
  <si>
    <t>江戸</t>
    <rPh sb="0" eb="2">
      <t>エド</t>
    </rPh>
    <phoneticPr fontId="2"/>
  </si>
  <si>
    <t>　　　　附　棟札　1枚</t>
    <rPh sb="4" eb="5">
      <t>ツ</t>
    </rPh>
    <rPh sb="6" eb="7">
      <t>ムナ</t>
    </rPh>
    <rPh sb="7" eb="8">
      <t>フダ</t>
    </rPh>
    <rPh sb="10" eb="11">
      <t>マイ</t>
    </rPh>
    <phoneticPr fontId="2"/>
  </si>
  <si>
    <t>絵　画</t>
    <rPh sb="0" eb="1">
      <t>エ</t>
    </rPh>
    <rPh sb="2" eb="3">
      <t>ガ</t>
    </rPh>
    <phoneticPr fontId="2"/>
  </si>
  <si>
    <t>平成 4年 3月31日</t>
    <rPh sb="0" eb="2">
      <t>ヘイセイ</t>
    </rPh>
    <rPh sb="4" eb="5">
      <t>ネン</t>
    </rPh>
    <rPh sb="7" eb="8">
      <t>ガツ</t>
    </rPh>
    <rPh sb="10" eb="11">
      <t>ニチ</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</si>
  <si>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</si>
  <si>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</si>
  <si>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</si>
  <si>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</si>
  <si>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</si>
  <si>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</si>
  <si>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</si>
  <si>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</si>
  <si>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</si>
  <si>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</si>
  <si>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</si>
  <si>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</si>
  <si>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</si>
  <si>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圓光寺</t>
    <rPh sb="0" eb="1">
      <t>ツブラ</t>
    </rPh>
    <rPh sb="1" eb="2">
      <t>ヒカリ</t>
    </rPh>
    <rPh sb="2" eb="3">
      <t>テラ</t>
    </rPh>
    <phoneticPr fontId="2"/>
  </si>
  <si>
    <t>追加昭和56年 6月 5日</t>
    <rPh sb="0" eb="2">
      <t>ツイカ</t>
    </rPh>
    <rPh sb="2" eb="4">
      <t>ショウワ</t>
    </rPh>
    <rPh sb="6" eb="7">
      <t>ネン</t>
    </rPh>
    <rPh sb="9" eb="10">
      <t>４ガツ</t>
    </rPh>
    <rPh sb="12" eb="13">
      <t>５ニチ</t>
    </rPh>
    <phoneticPr fontId="2"/>
  </si>
  <si>
    <t>附　棟札　１枚</t>
    <rPh sb="0" eb="1">
      <t>フゾク</t>
    </rPh>
    <rPh sb="2" eb="3">
      <t>ムネ</t>
    </rPh>
    <rPh sb="3" eb="4">
      <t>サツ</t>
    </rPh>
    <rPh sb="6" eb="7">
      <t>マイ</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</si>
  <si>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</si>
  <si>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</si>
  <si>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</si>
  <si>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</si>
  <si>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</si>
  <si>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</si>
  <si>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</si>
  <si>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</si>
  <si>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</si>
  <si>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</si>
  <si>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</si>
  <si>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附厨子　  1基</t>
    <rPh sb="0" eb="1">
      <t>フゾク</t>
    </rPh>
    <rPh sb="1" eb="3">
      <t>ズシ</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</si>
  <si>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</si>
  <si>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</si>
  <si>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</si>
  <si>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</si>
  <si>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21,688㎡</t>
    <phoneticPr fontId="2"/>
  </si>
  <si>
    <t>種類・種別</t>
    <rPh sb="0" eb="2">
      <t>シュルイ</t>
    </rPh>
    <rPh sb="3" eb="5">
      <t>シュベツ</t>
    </rPh>
    <phoneticPr fontId="2"/>
  </si>
  <si>
    <t>保持者</t>
    <rPh sb="0" eb="3">
      <t>ホジシャ</t>
    </rPh>
    <phoneticPr fontId="2"/>
  </si>
  <si>
    <t>　選定保存技術(個人)・有形文化財・美術工芸品</t>
    <rPh sb="1" eb="3">
      <t>センテイ</t>
    </rPh>
    <rPh sb="3" eb="5">
      <t>ホゾン</t>
    </rPh>
    <rPh sb="5" eb="7">
      <t>ギジュツ</t>
    </rPh>
    <rPh sb="8" eb="10">
      <t>コジン</t>
    </rPh>
    <rPh sb="12" eb="14">
      <t>ユウケイ</t>
    </rPh>
    <rPh sb="14" eb="17">
      <t>ブンカザイ</t>
    </rPh>
    <rPh sb="18" eb="20">
      <t>ビジュツ</t>
    </rPh>
    <rPh sb="20" eb="23">
      <t>コウゲイヒン</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</si>
  <si>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</si>
  <si>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</si>
  <si>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</si>
  <si>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</si>
  <si>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江戸後期</t>
    <rPh sb="0" eb="2">
      <t>エド</t>
    </rPh>
    <phoneticPr fontId="2"/>
  </si>
  <si>
    <t>絹本著色熊野曼荼羅図</t>
    <rPh sb="0" eb="1">
      <t>キヌ</t>
    </rPh>
    <rPh sb="1" eb="2">
      <t>ホン</t>
    </rPh>
    <rPh sb="2" eb="3">
      <t>チョシャ</t>
    </rPh>
    <rPh sb="3" eb="4">
      <t>イロ</t>
    </rPh>
    <rPh sb="4" eb="6">
      <t>クマノ</t>
    </rPh>
    <rPh sb="6" eb="9">
      <t>マンダラ</t>
    </rPh>
    <rPh sb="9" eb="10">
      <t>ズ</t>
    </rPh>
    <phoneticPr fontId="2"/>
  </si>
  <si>
    <t>平安・鎌倉</t>
    <rPh sb="0" eb="2">
      <t>ヘイアン</t>
    </rPh>
    <phoneticPr fontId="2"/>
  </si>
  <si>
    <t>書　跡</t>
  </si>
  <si>
    <t>西河原遺跡群出土木簡</t>
    <rPh sb="0" eb="1">
      <t>ニシ</t>
    </rPh>
    <rPh sb="1" eb="3">
      <t>カワラ</t>
    </rPh>
    <rPh sb="3" eb="6">
      <t>イセキグン</t>
    </rPh>
    <rPh sb="6" eb="8">
      <t>シュツド</t>
    </rPh>
    <rPh sb="8" eb="10">
      <t>モッカン</t>
    </rPh>
    <phoneticPr fontId="2"/>
  </si>
  <si>
    <t>31点</t>
    <rPh sb="2" eb="3">
      <t>テン</t>
    </rPh>
    <phoneticPr fontId="2"/>
  </si>
  <si>
    <t>飛鳥～平安</t>
    <rPh sb="0" eb="2">
      <t>アスカ</t>
    </rPh>
    <rPh sb="3" eb="5">
      <t>ヘイアン</t>
    </rPh>
    <phoneticPr fontId="2"/>
  </si>
  <si>
    <t>杉田静山</t>
    <rPh sb="0" eb="2">
      <t>スギタ</t>
    </rPh>
    <rPh sb="2" eb="3">
      <t>セイ</t>
    </rPh>
    <rPh sb="3" eb="4">
      <t>ザン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</si>
  <si>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</si>
  <si>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</si>
  <si>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平成19年</t>
  </si>
  <si>
    <t>平成22年</t>
  </si>
  <si>
    <t>平成21年度</t>
    <rPh sb="0" eb="2">
      <t>ヘイセイ</t>
    </rPh>
    <phoneticPr fontId="2"/>
  </si>
  <si>
    <t>平成21年度</t>
    <rPh sb="0" eb="2">
      <t>ヘイセイ</t>
    </rPh>
    <phoneticPr fontId="7"/>
  </si>
  <si>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</si>
  <si>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</si>
  <si>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</si>
  <si>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</si>
  <si>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</si>
  <si>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</si>
  <si>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</si>
  <si>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</si>
  <si>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</si>
  <si>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</si>
  <si>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</si>
  <si>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</si>
  <si>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</si>
  <si>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鰐口　　[刻銘]天正18</t>
    <rPh sb="0" eb="1">
      <t>ワニ</t>
    </rPh>
    <rPh sb="1" eb="2">
      <t>クチ</t>
    </rPh>
    <rPh sb="5" eb="6">
      <t>コク</t>
    </rPh>
    <rPh sb="6" eb="7">
      <t>メイ</t>
    </rPh>
    <rPh sb="8" eb="10">
      <t>テンショウ</t>
    </rPh>
    <phoneticPr fontId="2"/>
  </si>
  <si>
    <t>考古資料</t>
    <rPh sb="0" eb="1">
      <t>コウ</t>
    </rPh>
    <rPh sb="1" eb="2">
      <t>フル</t>
    </rPh>
    <rPh sb="2" eb="4">
      <t>シリョウ</t>
    </rPh>
    <phoneticPr fontId="2"/>
  </si>
  <si>
    <r>
      <t>団体</t>
    </r>
    <r>
      <rPr>
        <sz val="9"/>
        <rFont val="ＭＳ 明朝"/>
        <family val="1"/>
        <charset val="128"/>
      </rPr>
      <t>[歴民博寄託]</t>
    </r>
    <rPh sb="0" eb="2">
      <t>ダンタイ</t>
    </rPh>
    <rPh sb="3" eb="4">
      <t>レキ</t>
    </rPh>
    <rPh sb="4" eb="5">
      <t>ミン</t>
    </rPh>
    <rPh sb="5" eb="6">
      <t>ハク</t>
    </rPh>
    <rPh sb="6" eb="8">
      <t>キタク</t>
    </rPh>
    <phoneticPr fontId="2"/>
  </si>
  <si>
    <r>
      <t>ずいき祭り</t>
    </r>
    <r>
      <rPr>
        <sz val="10"/>
        <rFont val="ＭＳ 明朝"/>
        <family val="1"/>
        <charset val="128"/>
      </rPr>
      <t xml:space="preserve">   (※県:選択、国:無民文)</t>
    </r>
    <rPh sb="3" eb="4">
      <t>マツ</t>
    </rPh>
    <rPh sb="10" eb="11">
      <t>ケン</t>
    </rPh>
    <rPh sb="12" eb="14">
      <t>センタク</t>
    </rPh>
    <rPh sb="15" eb="16">
      <t>クニ</t>
    </rPh>
    <rPh sb="17" eb="18">
      <t>ム</t>
    </rPh>
    <rPh sb="18" eb="19">
      <t>ミン</t>
    </rPh>
    <rPh sb="19" eb="20">
      <t>ブン</t>
    </rPh>
    <phoneticPr fontId="2"/>
  </si>
  <si>
    <t>圓光寺九重塔</t>
    <rPh sb="0" eb="1">
      <t>ツブラ</t>
    </rPh>
    <rPh sb="1" eb="2">
      <t>ヒカリ</t>
    </rPh>
    <rPh sb="2" eb="3">
      <t>ジ</t>
    </rPh>
    <rPh sb="3" eb="4">
      <t>９</t>
    </rPh>
    <rPh sb="4" eb="5">
      <t>ジュウ</t>
    </rPh>
    <rPh sb="5" eb="6">
      <t>トウ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</si>
  <si>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</si>
  <si>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</si>
  <si>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</si>
  <si>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</si>
  <si>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</si>
  <si>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</si>
  <si>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</si>
  <si>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</si>
  <si>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</si>
  <si>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</si>
  <si>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一間一戸楼門、入母屋造、檜皮葺</t>
    <rPh sb="0" eb="2">
      <t>イッケン</t>
    </rPh>
    <rPh sb="2" eb="4">
      <t>イッコ</t>
    </rPh>
    <rPh sb="4" eb="6">
      <t>ロウモン</t>
    </rPh>
    <rPh sb="7" eb="10">
      <t>イリモヤ</t>
    </rPh>
    <rPh sb="10" eb="11">
      <t>ツク</t>
    </rPh>
    <rPh sb="12" eb="15">
      <t>ヒワダブキ</t>
    </rPh>
    <phoneticPr fontId="2"/>
  </si>
  <si>
    <t>(地垂木墨書</t>
    <rPh sb="1" eb="2">
      <t>ジ</t>
    </rPh>
    <rPh sb="2" eb="4">
      <t>タルキ</t>
    </rPh>
    <rPh sb="4" eb="5">
      <t>ボク</t>
    </rPh>
    <rPh sb="5" eb="6">
      <t>ショ</t>
    </rPh>
    <phoneticPr fontId="2"/>
  </si>
  <si>
    <t>　　附　翼廊　2棟</t>
    <rPh sb="2" eb="3">
      <t>ツ</t>
    </rPh>
    <rPh sb="4" eb="5">
      <t>ツバサ</t>
    </rPh>
    <rPh sb="5" eb="6">
      <t>ロウ</t>
    </rPh>
    <rPh sb="8" eb="9">
      <t>ムネ</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</si>
  <si>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</si>
  <si>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</si>
  <si>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</si>
  <si>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</si>
  <si>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</si>
  <si>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</si>
  <si>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(注)H20からMRの対象者として、第3期・第4期が追加される。</t>
    <rPh sb="11" eb="14">
      <t>タイショウシャ</t>
    </rPh>
    <rPh sb="18" eb="19">
      <t>ダイ</t>
    </rPh>
    <rPh sb="20" eb="21">
      <t>キ</t>
    </rPh>
    <rPh sb="22" eb="23">
      <t>ダイ</t>
    </rPh>
    <rPh sb="24" eb="25">
      <t>キ</t>
    </rPh>
    <rPh sb="26" eb="28">
      <t>ツイカ</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</si>
  <si>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</si>
  <si>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</si>
  <si>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t>
    <phoneticPr fontId="2"/>
  </si>
  <si>
    <t>平成20年度</t>
    <rPh sb="0" eb="2">
      <t>ヘイセイ</t>
    </rPh>
    <phoneticPr fontId="2"/>
  </si>
  <si>
    <t>平成21年度</t>
    <rPh sb="0" eb="2">
      <t>ヘ</t>
    </rPh>
    <rPh sb="4" eb="5">
      <t>ネン</t>
    </rPh>
    <rPh sb="5" eb="6">
      <t>ド</t>
    </rPh>
    <phoneticPr fontId="2"/>
  </si>
  <si>
    <t>平成19年度</t>
    <phoneticPr fontId="2"/>
  </si>
  <si>
    <t>平成21年度</t>
  </si>
  <si>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</si>
  <si>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</si>
  <si>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</si>
  <si>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</si>
  <si>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</si>
  <si>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</si>
  <si>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上記の内訳</t>
    <rPh sb="0" eb="2">
      <t>ジョウキ</t>
    </rPh>
    <rPh sb="3" eb="5">
      <t>ウチワケ</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</si>
  <si>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</si>
  <si>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</si>
  <si>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</si>
  <si>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年間平均老人保健対象者数</t>
    <rPh sb="0" eb="2">
      <t>ネンカン</t>
    </rPh>
    <rPh sb="2" eb="4">
      <t>ヘイキン</t>
    </rPh>
    <rPh sb="4" eb="6">
      <t>ロウジン</t>
    </rPh>
    <rPh sb="6" eb="8">
      <t>ホケン</t>
    </rPh>
    <rPh sb="8" eb="11">
      <t>タイショウシャ</t>
    </rPh>
    <rPh sb="11" eb="12">
      <t>スウ</t>
    </rPh>
    <phoneticPr fontId="2"/>
  </si>
  <si>
    <t>貸出者数</t>
    <rPh sb="0" eb="2">
      <t>カシダシ</t>
    </rPh>
    <rPh sb="2" eb="3">
      <t>シャ</t>
    </rPh>
    <rPh sb="3" eb="4">
      <t>スウ</t>
    </rPh>
    <phoneticPr fontId="2"/>
  </si>
  <si>
    <t>０～６</t>
    <phoneticPr fontId="2"/>
  </si>
  <si>
    <t>７～１２</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</si>
  <si>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</si>
  <si>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</si>
  <si>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</si>
  <si>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</si>
  <si>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</si>
  <si>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</si>
  <si>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</si>
  <si>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</si>
  <si>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</si>
  <si>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</si>
  <si>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</si>
  <si>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</si>
  <si>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</si>
  <si>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</si>
  <si>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</si>
  <si>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</si>
  <si>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芸術・美術</t>
    <rPh sb="0" eb="2">
      <t>ゲイジュツ</t>
    </rPh>
    <rPh sb="3" eb="5">
      <t>ビジュツ</t>
    </rPh>
    <phoneticPr fontId="2"/>
  </si>
  <si>
    <t>言語</t>
    <rPh sb="0" eb="2">
      <t>ゲンゴ</t>
    </rPh>
    <phoneticPr fontId="2"/>
  </si>
  <si>
    <t>鬼瓦   2個</t>
    <rPh sb="0" eb="1">
      <t>オニ</t>
    </rPh>
    <rPh sb="1" eb="2">
      <t>カワラ</t>
    </rPh>
    <rPh sb="6" eb="7">
      <t>コ</t>
    </rPh>
    <phoneticPr fontId="2"/>
  </si>
  <si>
    <t>板絵図1組</t>
    <rPh sb="0" eb="1">
      <t>イタ</t>
    </rPh>
    <rPh sb="1" eb="3">
      <t>エズ</t>
    </rPh>
    <rPh sb="4" eb="5">
      <t>クミ</t>
    </rPh>
    <phoneticPr fontId="2"/>
  </si>
  <si>
    <t>昭和36年 3月23日</t>
    <rPh sb="0" eb="2">
      <t>ショウワ</t>
    </rPh>
    <rPh sb="4" eb="5">
      <t>ネン</t>
    </rPh>
    <rPh sb="7" eb="8">
      <t>４ガツ</t>
    </rPh>
    <rPh sb="10" eb="11">
      <t>５ニチ</t>
    </rPh>
    <phoneticPr fontId="2"/>
  </si>
  <si>
    <t>特定健康診査</t>
    <rPh sb="0" eb="2">
      <t>トクテイ</t>
    </rPh>
    <rPh sb="2" eb="4">
      <t>ケンコウ</t>
    </rPh>
    <rPh sb="4" eb="6">
      <t>シンサ</t>
    </rPh>
    <phoneticPr fontId="2"/>
  </si>
  <si>
    <t>後期高齢者検診</t>
    <rPh sb="0" eb="2">
      <t>コウキ</t>
    </rPh>
    <rPh sb="2" eb="4">
      <t>コウレイ</t>
    </rPh>
    <rPh sb="4" eb="5">
      <t>シャ</t>
    </rPh>
    <rPh sb="5" eb="7">
      <t>ケンシン</t>
    </rPh>
    <phoneticPr fontId="2"/>
  </si>
  <si>
    <t>生活習慣病検診</t>
    <rPh sb="0" eb="2">
      <t>セイカツ</t>
    </rPh>
    <rPh sb="2" eb="4">
      <t>シュウカン</t>
    </rPh>
    <rPh sb="4" eb="5">
      <t>ビョウ</t>
    </rPh>
    <rPh sb="5" eb="7">
      <t>ケンシン</t>
    </rPh>
    <phoneticPr fontId="2"/>
  </si>
  <si>
    <t>　琵琶湖における
　　　　市町境界設定</t>
    <rPh sb="1" eb="4">
      <t>ビワコ</t>
    </rPh>
    <rPh sb="13" eb="15">
      <t>シチョウ</t>
    </rPh>
    <rPh sb="15" eb="17">
      <t>キョウカイ</t>
    </rPh>
    <rPh sb="17" eb="19">
      <t>セッテイ</t>
    </rPh>
    <phoneticPr fontId="2"/>
  </si>
  <si>
    <t>平成19年(2007)年10月1日</t>
    <rPh sb="0" eb="2">
      <t>ヘイセイ</t>
    </rPh>
    <rPh sb="4" eb="5">
      <t>ネン</t>
    </rPh>
    <rPh sb="11" eb="12">
      <t>ネン</t>
    </rPh>
    <rPh sb="14" eb="15">
      <t>ガツ</t>
    </rPh>
    <rPh sb="16" eb="17">
      <t>ニチ</t>
    </rPh>
    <phoneticPr fontId="2"/>
  </si>
  <si>
    <t>524帖</t>
    <rPh sb="3" eb="4">
      <t>ジョウ</t>
    </rPh>
    <phoneticPr fontId="2"/>
  </si>
  <si>
    <t>　 附　識語等断簡</t>
    <rPh sb="2" eb="3">
      <t>ツ</t>
    </rPh>
    <rPh sb="4" eb="5">
      <t>シキ</t>
    </rPh>
    <rPh sb="5" eb="6">
      <t>ゴ</t>
    </rPh>
    <rPh sb="6" eb="7">
      <t>トウ</t>
    </rPh>
    <rPh sb="7" eb="8">
      <t>ダン</t>
    </rPh>
    <rPh sb="8" eb="9">
      <t>カン</t>
    </rPh>
    <phoneticPr fontId="2"/>
  </si>
  <si>
    <t>平成  9年 3月31日</t>
    <rPh sb="0" eb="2">
      <t>ヘイセイ</t>
    </rPh>
    <rPh sb="5" eb="6">
      <t>ネン</t>
    </rPh>
    <rPh sb="8" eb="9">
      <t>ガツ</t>
    </rPh>
    <rPh sb="11" eb="12">
      <t>ニチ</t>
    </rPh>
    <phoneticPr fontId="2"/>
  </si>
  <si>
    <t>六角氏式目</t>
    <rPh sb="0" eb="2">
      <t>ロッカク</t>
    </rPh>
    <rPh sb="2" eb="3">
      <t>シ</t>
    </rPh>
    <rPh sb="3" eb="5">
      <t>シキモク</t>
    </rPh>
    <phoneticPr fontId="2"/>
  </si>
  <si>
    <t>平成13年 3月 8日</t>
    <rPh sb="0" eb="2">
      <t>ヘイセイ</t>
    </rPh>
    <rPh sb="4" eb="5">
      <t>ネン</t>
    </rPh>
    <rPh sb="7" eb="8">
      <t>ガツ</t>
    </rPh>
    <rPh sb="10" eb="11">
      <t>ニチ</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</si>
  <si>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</si>
  <si>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</si>
  <si>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</si>
  <si>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</si>
  <si>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</si>
  <si>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</si>
  <si>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</si>
  <si>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10月9日～14日の祭礼に行われるもの</t>
    <rPh sb="0" eb="3">
      <t>１０ガツ</t>
    </rPh>
    <rPh sb="3" eb="5">
      <t>９ニチ</t>
    </rPh>
    <rPh sb="6" eb="9">
      <t>１４ニチ</t>
    </rPh>
    <rPh sb="10" eb="12">
      <t>サイレイ</t>
    </rPh>
    <rPh sb="13" eb="14">
      <t>オコナ</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</si>
  <si>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</si>
  <si>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</si>
  <si>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</si>
  <si>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</si>
  <si>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</si>
  <si>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</si>
  <si>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</si>
  <si>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</si>
  <si>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</si>
  <si>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石造五重層塔</t>
    <rPh sb="0" eb="1">
      <t>セキ</t>
    </rPh>
    <rPh sb="1" eb="2">
      <t>ゾウ</t>
    </rPh>
    <rPh sb="2" eb="4">
      <t>ゴジュウ</t>
    </rPh>
    <rPh sb="4" eb="5">
      <t>ソウ</t>
    </rPh>
    <rPh sb="5" eb="6">
      <t>トウ</t>
    </rPh>
    <phoneticPr fontId="2"/>
  </si>
  <si>
    <t>1具</t>
    <rPh sb="1" eb="2">
      <t>グ</t>
    </rPh>
    <phoneticPr fontId="2"/>
  </si>
  <si>
    <t>仏眼寺</t>
    <rPh sb="0" eb="1">
      <t>ブツ</t>
    </rPh>
    <rPh sb="1" eb="2">
      <t>ガン</t>
    </rPh>
    <rPh sb="2" eb="3">
      <t>ジ</t>
    </rPh>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</si>
  <si>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</si>
  <si>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</si>
  <si>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</si>
  <si>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</si>
  <si>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</si>
  <si>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</si>
  <si>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</si>
  <si>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</si>
  <si>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</si>
  <si>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</si>
  <si>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</si>
  <si>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</si>
  <si>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</si>
  <si>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</si>
  <si>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</si>
  <si>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</si>
  <si>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</si>
  <si>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</si>
  <si>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</si>
  <si>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</si>
  <si>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</si>
  <si>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</si>
  <si>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</si>
  <si>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</si>
  <si>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</si>
  <si>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</si>
  <si>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</si>
  <si>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</si>
  <si>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</si>
  <si>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新上屋</t>
    <rPh sb="0" eb="1">
      <t>シン</t>
    </rPh>
    <rPh sb="1" eb="2">
      <t>カミ</t>
    </rPh>
    <rPh sb="2" eb="3">
      <t>ヤ</t>
    </rPh>
    <phoneticPr fontId="2"/>
  </si>
  <si>
    <t>辻町</t>
    <rPh sb="0" eb="1">
      <t>ツジ</t>
    </rPh>
    <rPh sb="1" eb="2">
      <t>マチ</t>
    </rPh>
    <phoneticPr fontId="2"/>
  </si>
  <si>
    <t>冨波甲</t>
    <rPh sb="0" eb="1">
      <t>フ</t>
    </rPh>
    <rPh sb="1" eb="2">
      <t>ナミ</t>
    </rPh>
    <rPh sb="2" eb="3">
      <t>コウ</t>
    </rPh>
    <phoneticPr fontId="2"/>
  </si>
  <si>
    <t>冨波松陽台</t>
    <rPh sb="0" eb="1">
      <t>フ</t>
    </rPh>
    <rPh sb="1" eb="2">
      <t>ナミ</t>
    </rPh>
    <rPh sb="2" eb="3">
      <t>マツ</t>
    </rPh>
    <rPh sb="3" eb="4">
      <t>ヨウ</t>
    </rPh>
    <rPh sb="4" eb="5">
      <t>ダイ</t>
    </rPh>
    <phoneticPr fontId="2"/>
  </si>
  <si>
    <t>冨波乙</t>
    <rPh sb="0" eb="1">
      <t>フ</t>
    </rPh>
    <rPh sb="1" eb="2">
      <t>ナミ</t>
    </rPh>
    <rPh sb="2" eb="3">
      <t>オツ</t>
    </rPh>
    <phoneticPr fontId="2"/>
  </si>
  <si>
    <t>野洲の里</t>
    <rPh sb="0" eb="2">
      <t>ヤス</t>
    </rPh>
    <rPh sb="3" eb="4">
      <t>サト</t>
    </rPh>
    <phoneticPr fontId="2"/>
  </si>
  <si>
    <t>冨波野</t>
    <rPh sb="0" eb="1">
      <t>フ</t>
    </rPh>
    <rPh sb="1" eb="2">
      <t>ナミ</t>
    </rPh>
    <rPh sb="2" eb="3">
      <t>ヤ</t>
    </rPh>
    <phoneticPr fontId="2"/>
  </si>
  <si>
    <t>ダイハツ寮</t>
    <rPh sb="4" eb="5">
      <t>リョウ</t>
    </rPh>
    <phoneticPr fontId="2"/>
  </si>
  <si>
    <t>大篠原</t>
    <rPh sb="0" eb="1">
      <t>オオ</t>
    </rPh>
    <rPh sb="1" eb="2">
      <t>シノ</t>
    </rPh>
    <rPh sb="2" eb="3">
      <t>ハラ</t>
    </rPh>
    <phoneticPr fontId="2"/>
  </si>
  <si>
    <t>小堤</t>
    <rPh sb="0" eb="1">
      <t>コ</t>
    </rPh>
    <rPh sb="1" eb="2">
      <t>ツツミ</t>
    </rPh>
    <phoneticPr fontId="2"/>
  </si>
  <si>
    <t>入町</t>
    <rPh sb="0" eb="1">
      <t>イ</t>
    </rPh>
    <rPh sb="1" eb="2">
      <t>マチ</t>
    </rPh>
    <phoneticPr fontId="2"/>
  </si>
  <si>
    <t>長島</t>
    <rPh sb="0" eb="2">
      <t>ナガシマ</t>
    </rPh>
    <phoneticPr fontId="2"/>
  </si>
  <si>
    <t>高木</t>
    <rPh sb="0" eb="2">
      <t>タカギ</t>
    </rPh>
    <phoneticPr fontId="2"/>
  </si>
  <si>
    <t>小南</t>
    <rPh sb="0" eb="1">
      <t>コ</t>
    </rPh>
    <rPh sb="1" eb="2">
      <t>ミナミ</t>
    </rPh>
    <phoneticPr fontId="2"/>
  </si>
  <si>
    <t>篠原駅前</t>
    <rPh sb="0" eb="2">
      <t>シノハラ</t>
    </rPh>
    <rPh sb="2" eb="3">
      <t>エキ</t>
    </rPh>
    <rPh sb="3" eb="4">
      <t>マエ</t>
    </rPh>
    <phoneticPr fontId="2"/>
  </si>
  <si>
    <t>井上金属寮</t>
    <rPh sb="0" eb="2">
      <t>イノウエ</t>
    </rPh>
    <rPh sb="2" eb="4">
      <t>キンゾク</t>
    </rPh>
    <rPh sb="4" eb="5">
      <t>リョウ</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</si>
  <si>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</si>
  <si>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</si>
  <si>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</si>
  <si>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</si>
  <si>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</si>
  <si>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中里学区</t>
    <rPh sb="0" eb="1">
      <t>ナカ</t>
    </rPh>
    <rPh sb="1" eb="2">
      <t>サト</t>
    </rPh>
    <rPh sb="2" eb="4">
      <t>ガック</t>
    </rPh>
    <phoneticPr fontId="2"/>
  </si>
  <si>
    <t>兵主学区</t>
    <rPh sb="0" eb="1">
      <t>ヒョウ</t>
    </rPh>
    <rPh sb="1" eb="2">
      <t>シュ</t>
    </rPh>
    <rPh sb="2" eb="4">
      <t>ガック</t>
    </rPh>
    <phoneticPr fontId="2"/>
  </si>
  <si>
    <t>　　電気等・熱供給業</t>
    <rPh sb="2" eb="4">
      <t>デンキ</t>
    </rPh>
    <rPh sb="4" eb="5">
      <t>トウ</t>
    </rPh>
    <rPh sb="6" eb="7">
      <t>ネツ</t>
    </rPh>
    <rPh sb="7" eb="9">
      <t>キョウキュウ</t>
    </rPh>
    <rPh sb="9" eb="10">
      <t>ギョウ</t>
    </rPh>
    <phoneticPr fontId="2"/>
  </si>
  <si>
    <t>　　運輸・通信業</t>
    <rPh sb="2" eb="4">
      <t>ウンユ</t>
    </rPh>
    <rPh sb="5" eb="8">
      <t>ツウシンギョウ</t>
    </rPh>
    <phoneticPr fontId="2"/>
  </si>
  <si>
    <t>　　卸売・小売業、飲食店</t>
    <rPh sb="2" eb="4">
      <t>オロシウ</t>
    </rPh>
    <rPh sb="5" eb="7">
      <t>コウ</t>
    </rPh>
    <rPh sb="7" eb="8">
      <t>ギョウ</t>
    </rPh>
    <rPh sb="9" eb="12">
      <t>インショクテン</t>
    </rPh>
    <phoneticPr fontId="2"/>
  </si>
  <si>
    <t>面積</t>
    <rPh sb="0" eb="2">
      <t>メンセキ</t>
    </rPh>
    <phoneticPr fontId="2"/>
  </si>
  <si>
    <t>三　上</t>
    <rPh sb="0" eb="1">
      <t>サン</t>
    </rPh>
    <rPh sb="2" eb="3">
      <t>ジョウ</t>
    </rPh>
    <phoneticPr fontId="2"/>
  </si>
  <si>
    <t>３５°０４′０２″</t>
    <phoneticPr fontId="2"/>
  </si>
  <si>
    <t>４３２ｍ</t>
    <phoneticPr fontId="2"/>
  </si>
  <si>
    <t>８５ｍ</t>
    <phoneticPr fontId="2"/>
  </si>
  <si>
    <t>高　木</t>
    <rPh sb="0" eb="1">
      <t>タカ</t>
    </rPh>
    <rPh sb="2" eb="3">
      <t>キ</t>
    </rPh>
    <phoneticPr fontId="2"/>
  </si>
  <si>
    <t>　　多賀町</t>
    <rPh sb="2" eb="5">
      <t>タガチョウ</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</si>
  <si>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</si>
  <si>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</si>
  <si>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</si>
  <si>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</si>
  <si>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</si>
  <si>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</si>
  <si>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</si>
  <si>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</si>
  <si>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その他の市町村</t>
    <rPh sb="4" eb="5">
      <t>タ</t>
    </rPh>
    <rPh sb="6" eb="7">
      <t>シ</t>
    </rPh>
    <rPh sb="7" eb="9">
      <t>チョウソン</t>
    </rPh>
    <phoneticPr fontId="2"/>
  </si>
  <si>
    <t>　　　各年10月1日現在</t>
    <rPh sb="3" eb="5">
      <t>カクトシ</t>
    </rPh>
    <rPh sb="7" eb="8">
      <t>ガツ</t>
    </rPh>
    <rPh sb="9" eb="10">
      <t>ニチ</t>
    </rPh>
    <rPh sb="10" eb="12">
      <t>ゲンザイ</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</si>
  <si>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</si>
  <si>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比　江</t>
    <rPh sb="0" eb="1">
      <t>ヒ</t>
    </rPh>
    <rPh sb="2" eb="3">
      <t>エ</t>
    </rPh>
    <phoneticPr fontId="2"/>
  </si>
  <si>
    <t>小比江</t>
    <rPh sb="0" eb="1">
      <t>コ</t>
    </rPh>
    <rPh sb="1" eb="2">
      <t>ヒ</t>
    </rPh>
    <rPh sb="2" eb="3">
      <t>エ</t>
    </rPh>
    <phoneticPr fontId="2"/>
  </si>
  <si>
    <t>北比江</t>
    <rPh sb="0" eb="1">
      <t>キタ</t>
    </rPh>
    <rPh sb="1" eb="2">
      <t>ヒ</t>
    </rPh>
    <rPh sb="2" eb="3">
      <t>エ</t>
    </rPh>
    <phoneticPr fontId="2"/>
  </si>
  <si>
    <t>乙　窪</t>
    <rPh sb="0" eb="1">
      <t>オツ</t>
    </rPh>
    <rPh sb="2" eb="3">
      <t>クボ</t>
    </rPh>
    <phoneticPr fontId="2"/>
  </si>
  <si>
    <t>木　部</t>
    <rPh sb="0" eb="1">
      <t>キ</t>
    </rPh>
    <rPh sb="2" eb="3">
      <t>ブ</t>
    </rPh>
    <phoneticPr fontId="2"/>
  </si>
  <si>
    <t>転出</t>
    <rPh sb="0" eb="2">
      <t>テンシュツ</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</si>
  <si>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</si>
  <si>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</si>
  <si>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</si>
  <si>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</si>
  <si>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</si>
  <si>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</si>
  <si>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 xml:space="preserve"> </t>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</si>
  <si>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</si>
  <si>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</si>
  <si>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</si>
  <si>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</si>
  <si>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</si>
  <si>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</si>
  <si>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</si>
  <si>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</si>
  <si>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</si>
  <si>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</si>
  <si>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</si>
  <si>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</si>
  <si>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</si>
  <si>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</si>
  <si>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</si>
  <si>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</si>
  <si>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</si>
  <si>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</si>
  <si>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３１．漁業従事者数</t>
    <rPh sb="3" eb="5">
      <t>ギョギョウ</t>
    </rPh>
    <rPh sb="5" eb="8">
      <t>ジュウジシャ</t>
    </rPh>
    <rPh sb="8" eb="9">
      <t>スウ</t>
    </rPh>
    <phoneticPr fontId="2"/>
  </si>
  <si>
    <t>３２．工業の推移</t>
    <rPh sb="3" eb="5">
      <t>コウギョウ</t>
    </rPh>
    <rPh sb="6" eb="8">
      <t>スイイ</t>
    </rPh>
    <phoneticPr fontId="2"/>
  </si>
  <si>
    <t>c.市指定文化財</t>
    <rPh sb="2" eb="3">
      <t>シ</t>
    </rPh>
    <rPh sb="3" eb="5">
      <t>シテイ</t>
    </rPh>
    <rPh sb="5" eb="8">
      <t>ブンカザイ</t>
    </rPh>
    <phoneticPr fontId="2"/>
  </si>
  <si>
    <t>建造物</t>
    <rPh sb="0" eb="2">
      <t>ケンゾウ</t>
    </rPh>
    <rPh sb="2" eb="3">
      <t>ブツ</t>
    </rPh>
    <phoneticPr fontId="2"/>
  </si>
  <si>
    <t>大行事神社摂社 野上神社本殿</t>
    <rPh sb="0" eb="1">
      <t>ダイ</t>
    </rPh>
    <rPh sb="1" eb="3">
      <t>ギョウジ</t>
    </rPh>
    <rPh sb="3" eb="5">
      <t>ジンジャ</t>
    </rPh>
    <rPh sb="5" eb="7">
      <t>セッシャ</t>
    </rPh>
    <rPh sb="8" eb="10">
      <t>ノガミ</t>
    </rPh>
    <rPh sb="10" eb="12">
      <t>ジンジャ</t>
    </rPh>
    <rPh sb="12" eb="14">
      <t>ホンデン</t>
    </rPh>
    <phoneticPr fontId="2"/>
  </si>
  <si>
    <t>1棟</t>
    <rPh sb="1" eb="2">
      <t>ムネ</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</si>
  <si>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</si>
  <si>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</si>
  <si>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</si>
  <si>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</si>
  <si>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</si>
  <si>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</si>
  <si>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</si>
  <si>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</si>
  <si>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</si>
  <si>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</si>
  <si>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</si>
  <si>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</si>
  <si>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</si>
  <si>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</si>
  <si>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</si>
  <si>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</si>
  <si>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</si>
  <si>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</si>
  <si>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</si>
  <si>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</si>
  <si>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</si>
  <si>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</si>
  <si>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</si>
  <si>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</si>
  <si>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第15章　選挙</t>
    <phoneticPr fontId="2"/>
  </si>
  <si>
    <t>第16章　市財政</t>
    <phoneticPr fontId="2"/>
  </si>
  <si>
    <t>附録</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</si>
  <si>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</si>
  <si>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</si>
  <si>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</si>
  <si>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</si>
  <si>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光善寺川への合流点</t>
    <rPh sb="0" eb="3">
      <t>コウゼンジ</t>
    </rPh>
    <rPh sb="3" eb="4">
      <t>カワ</t>
    </rPh>
    <rPh sb="6" eb="8">
      <t>ゴウリュウ</t>
    </rPh>
    <rPh sb="8" eb="9">
      <t>テン</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</si>
  <si>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</si>
  <si>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</si>
  <si>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</si>
  <si>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</si>
  <si>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</si>
  <si>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</si>
  <si>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</si>
  <si>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</si>
  <si>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</si>
  <si>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：天文19)</t>
  </si>
  <si>
    <t>員　数</t>
    <rPh sb="0" eb="3">
      <t>インズウ</t>
    </rPh>
    <phoneticPr fontId="2"/>
  </si>
  <si>
    <t>年　代</t>
    <rPh sb="0" eb="3">
      <t>ネンダイ</t>
    </rPh>
    <phoneticPr fontId="2"/>
  </si>
  <si>
    <t>所 有 者</t>
    <rPh sb="0" eb="5">
      <t>ショユウシャ</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</si>
  <si>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</si>
  <si>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</si>
  <si>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14面</t>
    <rPh sb="2" eb="3">
      <t>メン</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</si>
  <si>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</si>
  <si>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</si>
  <si>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桃山</t>
    <rPh sb="0" eb="2">
      <t>モモヤマ</t>
    </rPh>
    <phoneticPr fontId="2"/>
  </si>
  <si>
    <t>悲願寺</t>
    <rPh sb="0" eb="1">
      <t>カナ</t>
    </rPh>
    <rPh sb="1" eb="2">
      <t>ネガイ</t>
    </rPh>
    <rPh sb="2" eb="3">
      <t>ジ</t>
    </rPh>
    <phoneticPr fontId="2"/>
  </si>
  <si>
    <t>紙本著色仏涅槃図</t>
    <rPh sb="0" eb="1">
      <t>カミ</t>
    </rPh>
    <rPh sb="1" eb="2">
      <t>ホン</t>
    </rPh>
    <rPh sb="2" eb="3">
      <t>チョ</t>
    </rPh>
    <rPh sb="3" eb="4">
      <t>イロ</t>
    </rPh>
    <rPh sb="4" eb="5">
      <t>ブツ</t>
    </rPh>
    <rPh sb="5" eb="7">
      <t>ネハン</t>
    </rPh>
    <rPh sb="7" eb="8">
      <t>ズ</t>
    </rPh>
    <phoneticPr fontId="2"/>
  </si>
  <si>
    <t>追加平成8年11月1日</t>
    <rPh sb="0" eb="2">
      <t>ツイカ</t>
    </rPh>
    <rPh sb="2" eb="4">
      <t>ヘイセイ</t>
    </rPh>
    <rPh sb="5" eb="6">
      <t>ネン</t>
    </rPh>
    <rPh sb="8" eb="9">
      <t>ガツ</t>
    </rPh>
    <rPh sb="10" eb="11">
      <t>ニチ</t>
    </rPh>
    <phoneticPr fontId="2"/>
  </si>
  <si>
    <t xml:space="preserve"> 6,882㎡</t>
    <phoneticPr fontId="2"/>
  </si>
  <si>
    <t>　　金融・保険業</t>
    <rPh sb="2" eb="4">
      <t>キンユウ</t>
    </rPh>
    <rPh sb="5" eb="7">
      <t>ホケン</t>
    </rPh>
    <rPh sb="7" eb="8">
      <t>ギョウ</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</si>
  <si>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</si>
  <si>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</si>
  <si>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</si>
  <si>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</si>
  <si>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</si>
  <si>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</si>
  <si>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</si>
  <si>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</si>
  <si>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</si>
  <si>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絹本著色両界曼荼羅図</t>
    <rPh sb="0" eb="1">
      <t>キヌ</t>
    </rPh>
    <rPh sb="1" eb="2">
      <t>ホン</t>
    </rPh>
    <rPh sb="2" eb="3">
      <t>チョシャ</t>
    </rPh>
    <rPh sb="3" eb="4">
      <t>イロ</t>
    </rPh>
    <rPh sb="4" eb="5">
      <t>リョウ</t>
    </rPh>
    <rPh sb="5" eb="6">
      <t>カイワイ</t>
    </rPh>
    <rPh sb="6" eb="9">
      <t>マンダラ</t>
    </rPh>
    <rPh sb="9" eb="10">
      <t>ズ</t>
    </rPh>
    <phoneticPr fontId="2"/>
  </si>
  <si>
    <t>彫　刻</t>
    <rPh sb="0" eb="1">
      <t>ホリ</t>
    </rPh>
    <rPh sb="2" eb="3">
      <t>コク</t>
    </rPh>
    <phoneticPr fontId="2"/>
  </si>
  <si>
    <t>木造地蔵菩薩坐像　(貞和6年墨書)</t>
    <rPh sb="0" eb="2">
      <t>モクゾウ</t>
    </rPh>
    <rPh sb="2" eb="4">
      <t>ジゾウ</t>
    </rPh>
    <rPh sb="4" eb="6">
      <t>ボサツ</t>
    </rPh>
    <rPh sb="6" eb="8">
      <t>ザゾウ</t>
    </rPh>
    <rPh sb="10" eb="12">
      <t>ジョウワ</t>
    </rPh>
    <rPh sb="13" eb="14">
      <t>ネン</t>
    </rPh>
    <rPh sb="14" eb="15">
      <t>ボク</t>
    </rPh>
    <rPh sb="15" eb="16">
      <t>ショ</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</si>
  <si>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</si>
  <si>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</si>
  <si>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木造阿弥陀如来坐像　(貞應元年朱書)</t>
    <rPh sb="0" eb="2">
      <t>モクゾウ</t>
    </rPh>
    <rPh sb="2" eb="5">
      <t>アミダ</t>
    </rPh>
    <rPh sb="5" eb="7">
      <t>ニョライ</t>
    </rPh>
    <rPh sb="7" eb="9">
      <t>ザゾウ</t>
    </rPh>
    <rPh sb="11" eb="12">
      <t>サダ</t>
    </rPh>
    <rPh sb="12" eb="13">
      <t>オウ</t>
    </rPh>
    <rPh sb="13" eb="15">
      <t>ガンネン</t>
    </rPh>
    <rPh sb="15" eb="17">
      <t>シュショ</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</si>
  <si>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</si>
  <si>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</si>
  <si>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</si>
  <si>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</si>
  <si>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</si>
  <si>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</si>
  <si>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</si>
  <si>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</si>
  <si>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</si>
  <si>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</si>
  <si>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</si>
  <si>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</si>
  <si>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</si>
  <si>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</si>
  <si>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</si>
  <si>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</si>
  <si>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附　棟札 　1枚</t>
    <rPh sb="0" eb="1">
      <t>フゾク</t>
    </rPh>
    <rPh sb="2" eb="3">
      <t>ムネ</t>
    </rPh>
    <rPh sb="3" eb="4">
      <t>サツ</t>
    </rPh>
    <rPh sb="7" eb="8">
      <t>マイ</t>
    </rPh>
    <phoneticPr fontId="2"/>
  </si>
  <si>
    <t>一級河川新川への合流点</t>
    <rPh sb="0" eb="2">
      <t>イッキュウ</t>
    </rPh>
    <rPh sb="2" eb="4">
      <t>カセン</t>
    </rPh>
    <rPh sb="4" eb="6">
      <t>シンカワ</t>
    </rPh>
    <rPh sb="8" eb="11">
      <t>ゴウリュウテン</t>
    </rPh>
    <phoneticPr fontId="2"/>
  </si>
  <si>
    <t>流路延長</t>
    <rPh sb="0" eb="2">
      <t>リュウロ</t>
    </rPh>
    <rPh sb="2" eb="4">
      <t>エンチョウ</t>
    </rPh>
    <phoneticPr fontId="2"/>
  </si>
  <si>
    <t>上流端</t>
    <rPh sb="0" eb="2">
      <t>ジョウリュウ</t>
    </rPh>
    <rPh sb="2" eb="3">
      <t>ハ</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</si>
  <si>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</si>
  <si>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</si>
  <si>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</si>
  <si>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</si>
  <si>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</si>
  <si>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</si>
  <si>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</si>
  <si>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</si>
  <si>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　　近江八幡市</t>
    <rPh sb="2" eb="4">
      <t>オウミ</t>
    </rPh>
    <rPh sb="4" eb="6">
      <t>ハチマン</t>
    </rPh>
    <rPh sb="6" eb="7">
      <t>シ</t>
    </rPh>
    <phoneticPr fontId="2"/>
  </si>
  <si>
    <t>　　草津市</t>
    <rPh sb="2" eb="5">
      <t>クサツシ</t>
    </rPh>
    <phoneticPr fontId="2"/>
  </si>
  <si>
    <t>　　守山市</t>
    <rPh sb="2" eb="5">
      <t>モリヤマシ</t>
    </rPh>
    <phoneticPr fontId="2"/>
  </si>
  <si>
    <t>　　栗東市</t>
    <rPh sb="2" eb="4">
      <t>リットウ</t>
    </rPh>
    <rPh sb="4" eb="5">
      <t>シ</t>
    </rPh>
    <phoneticPr fontId="2"/>
  </si>
  <si>
    <t>　　安土町</t>
    <rPh sb="2" eb="5">
      <t>アヅチチョウ</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</si>
  <si>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</si>
  <si>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</si>
  <si>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</si>
  <si>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</si>
  <si>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</si>
  <si>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</si>
  <si>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衣服</t>
    <rPh sb="0" eb="2">
      <t>イフク</t>
    </rPh>
    <phoneticPr fontId="2"/>
  </si>
  <si>
    <t>木材・木製品</t>
    <rPh sb="0" eb="2">
      <t>モクザイ</t>
    </rPh>
    <rPh sb="3" eb="4">
      <t>モク</t>
    </rPh>
    <rPh sb="4" eb="6">
      <t>セイヒン</t>
    </rPh>
    <phoneticPr fontId="2"/>
  </si>
  <si>
    <t>家具・装備品</t>
    <rPh sb="0" eb="2">
      <t>カグ</t>
    </rPh>
    <rPh sb="3" eb="6">
      <t>ソウビヒン</t>
    </rPh>
    <phoneticPr fontId="2"/>
  </si>
  <si>
    <t>皮革</t>
    <rPh sb="0" eb="1">
      <t>カワ</t>
    </rPh>
    <rPh sb="1" eb="2">
      <t>カワ</t>
    </rPh>
    <phoneticPr fontId="2"/>
  </si>
  <si>
    <t>鉄鋼業</t>
    <rPh sb="0" eb="2">
      <t>テッコウ</t>
    </rPh>
    <rPh sb="2" eb="3">
      <t>ギョウ</t>
    </rPh>
    <phoneticPr fontId="2"/>
  </si>
  <si>
    <t>非鉄金属</t>
    <rPh sb="0" eb="2">
      <t>ヒテツ</t>
    </rPh>
    <rPh sb="2" eb="4">
      <t>キンゾク</t>
    </rPh>
    <phoneticPr fontId="2"/>
  </si>
  <si>
    <t>一般機器</t>
    <rPh sb="0" eb="2">
      <t>イッパン</t>
    </rPh>
    <rPh sb="2" eb="4">
      <t>キキ</t>
    </rPh>
    <phoneticPr fontId="2"/>
  </si>
  <si>
    <t>電気機器</t>
    <rPh sb="0" eb="2">
      <t>デンキ</t>
    </rPh>
    <rPh sb="2" eb="4">
      <t>キキ</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</si>
  <si>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</si>
  <si>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</si>
  <si>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６０．保育園別園児数</t>
    <rPh sb="3" eb="6">
      <t>ホイクエン</t>
    </rPh>
    <rPh sb="6" eb="7">
      <t>ベツ</t>
    </rPh>
    <rPh sb="7" eb="9">
      <t>エンジ</t>
    </rPh>
    <rPh sb="9" eb="10">
      <t>スウ</t>
    </rPh>
    <phoneticPr fontId="2"/>
  </si>
  <si>
    <t>宿泊</t>
    <rPh sb="0" eb="2">
      <t>シュクハク</t>
    </rPh>
    <phoneticPr fontId="2"/>
  </si>
  <si>
    <t>2月</t>
  </si>
  <si>
    <t>滋賀県立希望が丘文化公園</t>
    <rPh sb="0" eb="4">
      <t>シガケンリツ</t>
    </rPh>
    <rPh sb="4" eb="6">
      <t>キボウ</t>
    </rPh>
    <rPh sb="7" eb="8">
      <t>オカ</t>
    </rPh>
    <rPh sb="8" eb="10">
      <t>ブンカ</t>
    </rPh>
    <rPh sb="10" eb="12">
      <t>コウエン</t>
    </rPh>
    <phoneticPr fontId="2"/>
  </si>
  <si>
    <t>県立近江富士花緑公園</t>
    <rPh sb="0" eb="1">
      <t>ケン</t>
    </rPh>
    <rPh sb="1" eb="2">
      <t>リツ</t>
    </rPh>
    <rPh sb="2" eb="4">
      <t>オウミ</t>
    </rPh>
    <rPh sb="4" eb="6">
      <t>フジ</t>
    </rPh>
    <rPh sb="6" eb="7">
      <t>ハナ</t>
    </rPh>
    <rPh sb="7" eb="8">
      <t>ミドリ</t>
    </rPh>
    <rPh sb="8" eb="10">
      <t>コウエン</t>
    </rPh>
    <phoneticPr fontId="2"/>
  </si>
  <si>
    <t>本藍染工房</t>
    <rPh sb="0" eb="1">
      <t>ホン</t>
    </rPh>
    <rPh sb="1" eb="3">
      <t>アイゾメ</t>
    </rPh>
    <rPh sb="3" eb="5">
      <t>コウボウ</t>
    </rPh>
    <phoneticPr fontId="2"/>
  </si>
  <si>
    <t>銅鐸博物館</t>
    <rPh sb="0" eb="2">
      <t>ドウタク</t>
    </rPh>
    <rPh sb="2" eb="5">
      <t>ハクブツカン</t>
    </rPh>
    <phoneticPr fontId="2"/>
  </si>
  <si>
    <t>三上山</t>
    <rPh sb="0" eb="2">
      <t>ミカミ</t>
    </rPh>
    <rPh sb="2" eb="3">
      <t>ヤマ</t>
    </rPh>
    <phoneticPr fontId="2"/>
  </si>
  <si>
    <t>びわ湖鮎家の郷</t>
    <rPh sb="2" eb="3">
      <t>コ</t>
    </rPh>
    <rPh sb="3" eb="4">
      <t>アユ</t>
    </rPh>
    <rPh sb="4" eb="5">
      <t>イエ</t>
    </rPh>
    <rPh sb="6" eb="7">
      <t>ゴウ</t>
    </rPh>
    <phoneticPr fontId="2"/>
  </si>
  <si>
    <t>兵主大社</t>
    <rPh sb="0" eb="1">
      <t>ヒョウ</t>
    </rPh>
    <rPh sb="1" eb="2">
      <t>シュ</t>
    </rPh>
    <rPh sb="2" eb="4">
      <t>タイシャ</t>
    </rPh>
    <phoneticPr fontId="2"/>
  </si>
  <si>
    <t>錦織寺</t>
    <rPh sb="0" eb="1">
      <t>キン</t>
    </rPh>
    <rPh sb="1" eb="2">
      <t>ショク</t>
    </rPh>
    <rPh sb="2" eb="3">
      <t>ジ</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</si>
  <si>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</si>
  <si>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</si>
  <si>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</si>
  <si>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</si>
  <si>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</si>
  <si>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</si>
  <si>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</si>
  <si>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50～
90㏄</t>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</si>
  <si>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</si>
  <si>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</si>
  <si>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</si>
  <si>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</si>
  <si>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</si>
  <si>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</si>
  <si>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</si>
  <si>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X</t>
    <phoneticPr fontId="2"/>
  </si>
  <si>
    <t>戸　数</t>
    <rPh sb="0" eb="1">
      <t>ト</t>
    </rPh>
    <rPh sb="2" eb="3">
      <t>カズ</t>
    </rPh>
    <phoneticPr fontId="2"/>
  </si>
  <si>
    <t>間取り</t>
    <rPh sb="0" eb="2">
      <t>マド</t>
    </rPh>
    <phoneticPr fontId="2"/>
  </si>
  <si>
    <t>共同住宅寄宿舎</t>
    <rPh sb="0" eb="2">
      <t>キョウドウ</t>
    </rPh>
    <rPh sb="2" eb="4">
      <t>ジュウタク</t>
    </rPh>
    <rPh sb="4" eb="7">
      <t>キシュクシャ</t>
    </rPh>
    <phoneticPr fontId="2"/>
  </si>
  <si>
    <t>農家住宅</t>
    <rPh sb="0" eb="2">
      <t>ノウカ</t>
    </rPh>
    <rPh sb="2" eb="4">
      <t>ジュウタク</t>
    </rPh>
    <phoneticPr fontId="2"/>
  </si>
  <si>
    <t>事務所・店舗</t>
    <rPh sb="0" eb="2">
      <t>ジム</t>
    </rPh>
    <rPh sb="2" eb="3">
      <t>ショ</t>
    </rPh>
    <rPh sb="4" eb="6">
      <t>テンポ</t>
    </rPh>
    <phoneticPr fontId="2"/>
  </si>
  <si>
    <t>収穫量</t>
    <rPh sb="0" eb="2">
      <t>シュウカク</t>
    </rPh>
    <rPh sb="2" eb="3">
      <t>リョウ</t>
    </rPh>
    <phoneticPr fontId="2"/>
  </si>
  <si>
    <t>…</t>
    <phoneticPr fontId="2"/>
  </si>
  <si>
    <t>　　福井県</t>
    <rPh sb="2" eb="4">
      <t>フクイ</t>
    </rPh>
    <rPh sb="4" eb="5">
      <t>ケン</t>
    </rPh>
    <phoneticPr fontId="2"/>
  </si>
  <si>
    <t>　　愛知県</t>
    <rPh sb="2" eb="5">
      <t>アイチケン</t>
    </rPh>
    <phoneticPr fontId="2"/>
  </si>
  <si>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</si>
  <si>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</si>
  <si>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</si>
  <si>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</si>
  <si>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</si>
  <si>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</si>
  <si>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</si>
  <si>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</si>
  <si>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</si>
  <si>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平均湿度</t>
    <rPh sb="0" eb="2">
      <t>ヘイキン</t>
    </rPh>
    <rPh sb="2" eb="4">
      <t>シツド</t>
    </rPh>
    <phoneticPr fontId="2"/>
  </si>
  <si>
    <t>１３６°０１′３２″</t>
    <phoneticPr fontId="2"/>
  </si>
  <si>
    <t>百貨店・総合スーパー</t>
    <rPh sb="0" eb="3">
      <t>ヒャッカテン</t>
    </rPh>
    <rPh sb="4" eb="6">
      <t>ソウゴウ</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</si>
  <si>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</si>
  <si>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</si>
  <si>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</si>
  <si>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</si>
  <si>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</si>
  <si>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</si>
  <si>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</si>
  <si>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</si>
  <si>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</si>
  <si>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</si>
  <si>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</si>
  <si>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</si>
  <si>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</si>
  <si>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</si>
  <si>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</si>
  <si>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歴史資料</t>
    <rPh sb="0" eb="1">
      <t>レキ</t>
    </rPh>
    <rPh sb="1" eb="2">
      <t>シ</t>
    </rPh>
    <rPh sb="2" eb="3">
      <t>シ</t>
    </rPh>
    <rPh sb="3" eb="4">
      <t>リョウ</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</si>
  <si>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</si>
  <si>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</si>
  <si>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中主町役場所蔵絵図</t>
    <rPh sb="0" eb="3">
      <t>チュウズチョウ</t>
    </rPh>
    <rPh sb="3" eb="5">
      <t>ヤクバ</t>
    </rPh>
    <rPh sb="5" eb="7">
      <t>ショゾウ</t>
    </rPh>
    <rPh sb="7" eb="9">
      <t>エズ</t>
    </rPh>
    <phoneticPr fontId="2"/>
  </si>
  <si>
    <t>52点　附、絵図断面等5点</t>
    <rPh sb="2" eb="3">
      <t>テン</t>
    </rPh>
    <rPh sb="4" eb="5">
      <t>ツ</t>
    </rPh>
    <rPh sb="6" eb="8">
      <t>エズ</t>
    </rPh>
    <rPh sb="8" eb="10">
      <t>ダンメン</t>
    </rPh>
    <rPh sb="10" eb="11">
      <t>トウ</t>
    </rPh>
    <rPh sb="12" eb="13">
      <t>テン</t>
    </rPh>
    <phoneticPr fontId="2"/>
  </si>
  <si>
    <t>明治</t>
    <rPh sb="0" eb="1">
      <t>メイ</t>
    </rPh>
    <rPh sb="1" eb="2">
      <t>オサム</t>
    </rPh>
    <phoneticPr fontId="2"/>
  </si>
  <si>
    <t>歴史資料</t>
    <rPh sb="0" eb="2">
      <t>レキシ</t>
    </rPh>
    <rPh sb="2" eb="4">
      <t>シリョウ</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</si>
  <si>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</si>
  <si>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</si>
  <si>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</si>
  <si>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</si>
  <si>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</si>
  <si>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</si>
  <si>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</si>
  <si>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</si>
  <si>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</si>
  <si>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</si>
  <si>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7月24日の祭礼に行われるもの</t>
    <rPh sb="0" eb="2">
      <t>７ガツ</t>
    </rPh>
    <rPh sb="2" eb="5">
      <t>２４ニチ</t>
    </rPh>
    <rPh sb="6" eb="8">
      <t>サイレイ</t>
    </rPh>
    <rPh sb="9" eb="10">
      <t>オコナ</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</si>
  <si>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</si>
  <si>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</si>
  <si>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</si>
  <si>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</si>
  <si>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</si>
  <si>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</si>
  <si>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</si>
  <si>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4基33体</t>
    <rPh sb="1" eb="2">
      <t>キ</t>
    </rPh>
    <rPh sb="4" eb="5">
      <t>タイ</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</si>
  <si>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</si>
  <si>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</si>
  <si>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</si>
  <si>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8005.38㎡</t>
    <phoneticPr fontId="2"/>
  </si>
  <si>
    <t>64.19㎡</t>
    <phoneticPr fontId="2"/>
  </si>
  <si>
    <t>資料：滋賀県観光入込客統計調査　(単位：人)</t>
    <rPh sb="0" eb="2">
      <t>シリョウ</t>
    </rPh>
    <rPh sb="3" eb="5">
      <t>シガ</t>
    </rPh>
    <rPh sb="5" eb="6">
      <t>ケン</t>
    </rPh>
    <rPh sb="6" eb="8">
      <t>カンコウ</t>
    </rPh>
    <rPh sb="8" eb="10">
      <t>イリコミ</t>
    </rPh>
    <rPh sb="10" eb="11">
      <t>キャク</t>
    </rPh>
    <rPh sb="11" eb="13">
      <t>トウケイ</t>
    </rPh>
    <rPh sb="13" eb="15">
      <t>チョウサ</t>
    </rPh>
    <rPh sb="17" eb="19">
      <t>タンイ</t>
    </rPh>
    <rPh sb="20" eb="21">
      <t>ニン</t>
    </rPh>
    <phoneticPr fontId="2"/>
  </si>
  <si>
    <t>日帰り</t>
    <rPh sb="0" eb="2">
      <t>ヒガエ</t>
    </rPh>
    <phoneticPr fontId="2"/>
  </si>
  <si>
    <t>延観光客数</t>
    <rPh sb="0" eb="1">
      <t>ノ</t>
    </rPh>
    <rPh sb="1" eb="3">
      <t>カンコウ</t>
    </rPh>
    <rPh sb="3" eb="4">
      <t>キャク</t>
    </rPh>
    <rPh sb="4" eb="5">
      <t>スウ</t>
    </rPh>
    <phoneticPr fontId="2"/>
  </si>
  <si>
    <t>輸送機械</t>
    <rPh sb="0" eb="2">
      <t>ユソウ</t>
    </rPh>
    <rPh sb="2" eb="4">
      <t>キカイ</t>
    </rPh>
    <phoneticPr fontId="2"/>
  </si>
  <si>
    <t>精密機械</t>
    <rPh sb="0" eb="2">
      <t>セイミツ</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</si>
  <si>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</si>
  <si>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</si>
  <si>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</si>
  <si>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</si>
  <si>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</si>
  <si>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</si>
  <si>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</si>
  <si>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</si>
  <si>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</si>
  <si>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</si>
  <si>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</si>
  <si>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</si>
  <si>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</si>
  <si>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</si>
  <si>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</si>
  <si>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ビワコ
マイアミ
ランド</t>
    <phoneticPr fontId="2"/>
  </si>
  <si>
    <t>ちゅうずﾄﾞﾘｰﾑﾌｧｰﾑ</t>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</si>
  <si>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</si>
  <si>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</si>
  <si>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</si>
  <si>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</si>
  <si>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</si>
  <si>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</si>
  <si>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</si>
  <si>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</si>
  <si>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</si>
  <si>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</si>
  <si>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</si>
  <si>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</si>
  <si>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</si>
  <si>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</si>
  <si>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</si>
  <si>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</si>
  <si>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</si>
  <si>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木造男神像(その2)</t>
    <rPh sb="0" eb="2">
      <t>モクゾウ</t>
    </rPh>
    <rPh sb="2" eb="5">
      <t>ダンシンゾウ</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</si>
  <si>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</si>
  <si>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</si>
  <si>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</si>
  <si>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</si>
  <si>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木造薬師如来坐像  附造立願文</t>
    <rPh sb="0" eb="2">
      <t>モクゾウ</t>
    </rPh>
    <rPh sb="2" eb="4">
      <t>ヤクシ</t>
    </rPh>
    <rPh sb="4" eb="6">
      <t>ニョライ</t>
    </rPh>
    <rPh sb="6" eb="7">
      <t>ザ</t>
    </rPh>
    <rPh sb="7" eb="8">
      <t>ゾウ</t>
    </rPh>
    <rPh sb="10" eb="11">
      <t>フゾク</t>
    </rPh>
    <rPh sb="11" eb="12">
      <t>ツク</t>
    </rPh>
    <rPh sb="12" eb="13">
      <t>タ</t>
    </rPh>
    <rPh sb="13" eb="14">
      <t>ネガ</t>
    </rPh>
    <rPh sb="14" eb="15">
      <t>ブン</t>
    </rPh>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</si>
  <si>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</si>
  <si>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</si>
  <si>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</si>
  <si>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</si>
  <si>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</si>
  <si>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</si>
  <si>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</si>
  <si>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</si>
  <si>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</si>
  <si>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</si>
  <si>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</si>
  <si>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</si>
  <si>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</si>
  <si>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</si>
  <si>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水洗化率
(C/B)(%)</t>
    <rPh sb="0" eb="3">
      <t>スイセンカ</t>
    </rPh>
    <rPh sb="3" eb="4">
      <t>リツ</t>
    </rPh>
    <phoneticPr fontId="2"/>
  </si>
  <si>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</si>
  <si>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</si>
  <si>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</si>
  <si>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</si>
  <si>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</si>
  <si>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</si>
  <si>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</si>
  <si>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</si>
  <si>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</si>
  <si>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</si>
  <si>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</si>
  <si>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</si>
  <si>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</si>
  <si>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</si>
  <si>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</si>
  <si>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</si>
  <si>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</si>
  <si>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</si>
  <si>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</si>
  <si>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</si>
  <si>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</si>
  <si>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</si>
  <si>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</si>
  <si>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</si>
  <si>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</si>
  <si>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</si>
  <si>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</si>
  <si>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 xml:space="preserve">    10人未満はＸで標記してあります。</t>
    <phoneticPr fontId="2"/>
  </si>
  <si>
    <t>600帖</t>
    <rPh sb="3" eb="4">
      <t>チョウ</t>
    </rPh>
    <phoneticPr fontId="2"/>
  </si>
  <si>
    <t>X</t>
    <phoneticPr fontId="2"/>
  </si>
  <si>
    <t>認定。</t>
    <rPh sb="0" eb="2">
      <t>ニンテイ</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</si>
  <si>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</si>
  <si>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野洲駅バリアフリー整備完成(駅構内の上下線ホームへのエレベーター等)</t>
    <phoneticPr fontId="2"/>
  </si>
  <si>
    <t>平成22年の数値は平成23年3月現在の概数値</t>
    <rPh sb="0" eb="2">
      <t>ヘイセイ</t>
    </rPh>
    <rPh sb="4" eb="5">
      <t>ネン</t>
    </rPh>
    <rPh sb="6" eb="8">
      <t>スウチ</t>
    </rPh>
    <rPh sb="9" eb="11">
      <t>ヘイセイ</t>
    </rPh>
    <rPh sb="13" eb="14">
      <t>ネン</t>
    </rPh>
    <rPh sb="15" eb="16">
      <t>ガツ</t>
    </rPh>
    <rPh sb="16" eb="18">
      <t>ゲンザイ</t>
    </rPh>
    <rPh sb="19" eb="21">
      <t>ガイスウ</t>
    </rPh>
    <rPh sb="21" eb="22">
      <t>チ</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</si>
  <si>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</si>
  <si>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</si>
  <si>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平成 5年</t>
    <rPh sb="0" eb="2">
      <t>ヘイセイ</t>
    </rPh>
    <rPh sb="4" eb="5">
      <t>ネン</t>
    </rPh>
    <phoneticPr fontId="2"/>
  </si>
  <si>
    <t>真珠・
母貝養殖</t>
    <rPh sb="0" eb="2">
      <t>シンジュ</t>
    </rPh>
    <rPh sb="4" eb="5">
      <t>ハハ</t>
    </rPh>
    <rPh sb="5" eb="6">
      <t>カイ</t>
    </rPh>
    <rPh sb="6" eb="8">
      <t>ヨウショク</t>
    </rPh>
    <phoneticPr fontId="2"/>
  </si>
  <si>
    <t>和田団地</t>
    <rPh sb="0" eb="2">
      <t>ワダ</t>
    </rPh>
    <rPh sb="2" eb="4">
      <t>ダンチ</t>
    </rPh>
    <phoneticPr fontId="2"/>
  </si>
  <si>
    <t>総　　数</t>
    <rPh sb="0" eb="4">
      <t>ソウスウ</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</si>
  <si>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</si>
  <si>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</si>
  <si>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</si>
  <si>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</si>
  <si>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２Ｋ</t>
    <phoneticPr fontId="2"/>
  </si>
  <si>
    <t>３ＤＫ</t>
    <phoneticPr fontId="2"/>
  </si>
  <si>
    <t>２ＤＫ</t>
    <phoneticPr fontId="2"/>
  </si>
  <si>
    <t>２ＤＫ</t>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</si>
  <si>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</si>
  <si>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</si>
  <si>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</si>
  <si>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</si>
  <si>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</si>
  <si>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</si>
  <si>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t>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</si>
  <si>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</si>
  <si>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</si>
  <si>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</si>
  <si>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</si>
  <si>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</si>
  <si>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</si>
  <si>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</si>
  <si>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</si>
  <si>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</si>
  <si>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</si>
  <si>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</si>
  <si>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豊郷町</t>
    <rPh sb="0" eb="3">
      <t>トヨサトチョウ</t>
    </rPh>
    <phoneticPr fontId="2"/>
  </si>
  <si>
    <t>甲良町</t>
    <rPh sb="0" eb="3">
      <t>コウラチョウ</t>
    </rPh>
    <phoneticPr fontId="2"/>
  </si>
  <si>
    <t>多賀町</t>
    <rPh sb="0" eb="3">
      <t>タガチョウ</t>
    </rPh>
    <phoneticPr fontId="2"/>
  </si>
  <si>
    <t>「医師・歯科医師・薬剤師調査」による。</t>
    <rPh sb="1" eb="3">
      <t>イシ</t>
    </rPh>
    <rPh sb="4" eb="6">
      <t>シカ</t>
    </rPh>
    <rPh sb="6" eb="8">
      <t>イシ</t>
    </rPh>
    <rPh sb="9" eb="12">
      <t>ヤクザイシ</t>
    </rPh>
    <rPh sb="12" eb="14">
      <t>チョウサ</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</si>
  <si>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</si>
  <si>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野洲優愛保育園モンチ</t>
    <rPh sb="0" eb="2">
      <t>ヤス</t>
    </rPh>
    <rPh sb="2" eb="3">
      <t>ユウ</t>
    </rPh>
    <rPh sb="3" eb="4">
      <t>アイ</t>
    </rPh>
    <rPh sb="4" eb="7">
      <t>ホイクエン</t>
    </rPh>
    <phoneticPr fontId="2"/>
  </si>
  <si>
    <t>(注)本藍染工房について来訪者が少ないため平成20年度より測定をやめています。</t>
    <rPh sb="1" eb="2">
      <t>チュウ</t>
    </rPh>
    <rPh sb="3" eb="4">
      <t>ホン</t>
    </rPh>
    <rPh sb="4" eb="5">
      <t>アイ</t>
    </rPh>
    <rPh sb="5" eb="6">
      <t>ゾ</t>
    </rPh>
    <rPh sb="6" eb="8">
      <t>コウボウ</t>
    </rPh>
    <rPh sb="12" eb="15">
      <t>ライホウシャ</t>
    </rPh>
    <rPh sb="16" eb="17">
      <t>スク</t>
    </rPh>
    <rPh sb="21" eb="23">
      <t>ヘイセイ</t>
    </rPh>
    <rPh sb="25" eb="26">
      <t>ネン</t>
    </rPh>
    <rPh sb="26" eb="27">
      <t>ド</t>
    </rPh>
    <rPh sb="29" eb="31">
      <t>ソクテイ</t>
    </rPh>
    <phoneticPr fontId="2"/>
  </si>
  <si>
    <t>小篠原</t>
    <rPh sb="0" eb="1">
      <t>コ</t>
    </rPh>
    <rPh sb="1" eb="3">
      <t>シノハラ</t>
    </rPh>
    <phoneticPr fontId="2"/>
  </si>
  <si>
    <t>市三宅</t>
    <rPh sb="0" eb="1">
      <t>イチ</t>
    </rPh>
    <rPh sb="1" eb="3">
      <t>ミヤケ</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</si>
  <si>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</si>
  <si>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</si>
  <si>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</si>
  <si>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</si>
  <si>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</si>
  <si>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市道数値は、「公共施設状況調査」による実延長等。</t>
    <phoneticPr fontId="2"/>
  </si>
  <si>
    <t>資料：工業統計調査　(単位：万円)</t>
    <rPh sb="0" eb="2">
      <t>シリョウ</t>
    </rPh>
    <rPh sb="3" eb="5">
      <t>コウギョウ</t>
    </rPh>
    <rPh sb="5" eb="7">
      <t>トウケイ</t>
    </rPh>
    <rPh sb="7" eb="9">
      <t>チョウサ</t>
    </rPh>
    <rPh sb="11" eb="13">
      <t>タンイ</t>
    </rPh>
    <rPh sb="14" eb="16">
      <t>マンエン</t>
    </rPh>
    <phoneticPr fontId="2"/>
  </si>
  <si>
    <t>平成20年</t>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</si>
  <si>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</si>
  <si>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</si>
  <si>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</si>
  <si>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</si>
  <si>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</si>
  <si>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</si>
  <si>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</si>
  <si>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 xml:space="preserve">事業所数
</t>
    <rPh sb="0" eb="3">
      <t>ジギョウショ</t>
    </rPh>
    <rPh sb="3" eb="4">
      <t>スウ</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</si>
  <si>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</si>
  <si>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</si>
  <si>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</si>
  <si>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</si>
  <si>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7"/>
  </si>
  <si>
    <t>入湯税</t>
    <rPh sb="0" eb="1">
      <t>ニュウ</t>
    </rPh>
    <rPh sb="1" eb="2">
      <t>ユ</t>
    </rPh>
    <rPh sb="2" eb="3">
      <t>ゼイ</t>
    </rPh>
    <phoneticPr fontId="7"/>
  </si>
  <si>
    <t>都市計画課税</t>
    <rPh sb="0" eb="5">
      <t>トシケイカク</t>
    </rPh>
    <rPh sb="5" eb="6">
      <t>ゼイ</t>
    </rPh>
    <phoneticPr fontId="7"/>
  </si>
  <si>
    <t>区域区分</t>
    <rPh sb="0" eb="2">
      <t>クイキ</t>
    </rPh>
    <rPh sb="2" eb="4">
      <t>クブン</t>
    </rPh>
    <phoneticPr fontId="2"/>
  </si>
  <si>
    <t>比率</t>
    <rPh sb="0" eb="2">
      <t>ヒリツ</t>
    </rPh>
    <phoneticPr fontId="2"/>
  </si>
  <si>
    <t>総面積</t>
    <rPh sb="0" eb="3">
      <t>ソウメンセキ</t>
    </rPh>
    <phoneticPr fontId="2"/>
  </si>
  <si>
    <t>市街化区域</t>
    <rPh sb="0" eb="3">
      <t>シガイカ</t>
    </rPh>
    <rPh sb="3" eb="5">
      <t>クイキ</t>
    </rPh>
    <phoneticPr fontId="2"/>
  </si>
  <si>
    <t>市街化調整区域</t>
    <rPh sb="0" eb="3">
      <t>シガイカ</t>
    </rPh>
    <rPh sb="3" eb="5">
      <t>チョウセイ</t>
    </rPh>
    <rPh sb="5" eb="7">
      <t>クイキ</t>
    </rPh>
    <phoneticPr fontId="2"/>
  </si>
  <si>
    <t>皮革</t>
    <rPh sb="0" eb="2">
      <t>ヒカク</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</si>
  <si>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</si>
  <si>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</si>
  <si>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 xml:space="preserve">    平成18年から統計分類を変更</t>
    <rPh sb="4" eb="6">
      <t>ヘイセイ</t>
    </rPh>
    <rPh sb="8" eb="9">
      <t>ネン</t>
    </rPh>
    <rPh sb="11" eb="13">
      <t>トウケイ</t>
    </rPh>
    <rPh sb="13" eb="15">
      <t>ブンルイ</t>
    </rPh>
    <rPh sb="16" eb="18">
      <t>ヘンコウ</t>
    </rPh>
    <phoneticPr fontId="2"/>
  </si>
  <si>
    <t>単年度収支</t>
    <rPh sb="0" eb="3">
      <t>タンネンド</t>
    </rPh>
    <rPh sb="3" eb="5">
      <t>シュウシ</t>
    </rPh>
    <phoneticPr fontId="2"/>
  </si>
  <si>
    <t>第４章　農業・水産業</t>
    <phoneticPr fontId="2"/>
  </si>
  <si>
    <t>資料：近畿農政局滋賀農政事務所(単位：ha・t)</t>
    <rPh sb="3" eb="5">
      <t>キンキ</t>
    </rPh>
    <rPh sb="5" eb="7">
      <t>ノウセイ</t>
    </rPh>
    <rPh sb="7" eb="8">
      <t>キョク</t>
    </rPh>
    <rPh sb="8" eb="10">
      <t>シガ</t>
    </rPh>
    <rPh sb="10" eb="12">
      <t>ノウセイ</t>
    </rPh>
    <rPh sb="12" eb="14">
      <t>ジム</t>
    </rPh>
    <rPh sb="14" eb="15">
      <t>ショ</t>
    </rPh>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</si>
  <si>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</si>
  <si>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</si>
  <si>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</si>
  <si>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加害犯罪</t>
    <rPh sb="0" eb="2">
      <t>カガイ</t>
    </rPh>
    <rPh sb="2" eb="4">
      <t>ハンザイ</t>
    </rPh>
    <phoneticPr fontId="2"/>
  </si>
  <si>
    <t>急病</t>
    <rPh sb="0" eb="2">
      <t>キュウビョウ</t>
    </rPh>
    <phoneticPr fontId="2"/>
  </si>
  <si>
    <t>資料：守山警察署交通課　(単位：件、人)</t>
    <rPh sb="0" eb="2">
      <t>シリョウ</t>
    </rPh>
    <rPh sb="3" eb="5">
      <t>モリヤマ</t>
    </rPh>
    <rPh sb="5" eb="8">
      <t>ケイサツショ</t>
    </rPh>
    <rPh sb="8" eb="10">
      <t>コウツウ</t>
    </rPh>
    <rPh sb="10" eb="11">
      <t>カ</t>
    </rPh>
    <rPh sb="13" eb="15">
      <t>タンイ</t>
    </rPh>
    <rPh sb="16" eb="17">
      <t>ケン</t>
    </rPh>
    <rPh sb="18" eb="19">
      <t>ニン</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</si>
  <si>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</si>
  <si>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</si>
  <si>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</si>
  <si>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死傷者数</t>
    <rPh sb="0" eb="3">
      <t>シショウシャ</t>
    </rPh>
    <rPh sb="3" eb="4">
      <t>スウ</t>
    </rPh>
    <phoneticPr fontId="2"/>
  </si>
  <si>
    <t>(注)各年次末現在</t>
    <rPh sb="1" eb="2">
      <t>チュウ</t>
    </rPh>
    <rPh sb="3" eb="4">
      <t>カク</t>
    </rPh>
    <rPh sb="4" eb="6">
      <t>ネンジ</t>
    </rPh>
    <rPh sb="6" eb="7">
      <t>マツ</t>
    </rPh>
    <rPh sb="7" eb="9">
      <t>ゲンザイ</t>
    </rPh>
    <phoneticPr fontId="2"/>
  </si>
  <si>
    <t>資料：守山警察署(単位：件、人)</t>
    <rPh sb="0" eb="2">
      <t>シリョウ</t>
    </rPh>
    <rPh sb="3" eb="5">
      <t>モリヤマ</t>
    </rPh>
    <rPh sb="5" eb="8">
      <t>ケイサツショ</t>
    </rPh>
    <rPh sb="9" eb="11">
      <t>タンイ</t>
    </rPh>
    <rPh sb="12" eb="13">
      <t>ケン</t>
    </rPh>
    <rPh sb="14" eb="15">
      <t>ニン</t>
    </rPh>
    <phoneticPr fontId="2"/>
  </si>
  <si>
    <t>凶悪犯</t>
    <rPh sb="0" eb="2">
      <t>キョウアク</t>
    </rPh>
    <rPh sb="2" eb="3">
      <t>ハン</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</si>
  <si>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</si>
  <si>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</si>
  <si>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</si>
  <si>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</si>
  <si>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</si>
  <si>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</si>
  <si>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自動車・自転車</t>
    <rPh sb="0" eb="3">
      <t>ジドウシャ</t>
    </rPh>
    <rPh sb="4" eb="7">
      <t>ジテンシャ</t>
    </rPh>
    <phoneticPr fontId="2"/>
  </si>
  <si>
    <t>家具・じゅう器・
家庭用機械器具</t>
    <rPh sb="0" eb="2">
      <t>カグ</t>
    </rPh>
    <rPh sb="6" eb="7">
      <t>キ</t>
    </rPh>
    <rPh sb="9" eb="12">
      <t>カテイヨウ</t>
    </rPh>
    <rPh sb="12" eb="14">
      <t>キカイ</t>
    </rPh>
    <rPh sb="14" eb="16">
      <t>キグ</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</si>
  <si>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</si>
  <si>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</si>
  <si>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</si>
  <si>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繊維品</t>
    <rPh sb="0" eb="2">
      <t>センイ</t>
    </rPh>
    <rPh sb="2" eb="3">
      <t>ヒン</t>
    </rPh>
    <phoneticPr fontId="2"/>
  </si>
  <si>
    <t>衣服・身の回り品</t>
    <rPh sb="0" eb="2">
      <t>イフク</t>
    </rPh>
    <rPh sb="3" eb="6">
      <t>ミノマワ</t>
    </rPh>
    <rPh sb="7" eb="8">
      <t>ヒン</t>
    </rPh>
    <phoneticPr fontId="2"/>
  </si>
  <si>
    <t>飲食料品</t>
    <rPh sb="0" eb="2">
      <t>インショク</t>
    </rPh>
    <rPh sb="2" eb="3">
      <t>リョウ</t>
    </rPh>
    <rPh sb="3" eb="4">
      <t>ヒン</t>
    </rPh>
    <phoneticPr fontId="2"/>
  </si>
  <si>
    <t>平成20年</t>
  </si>
  <si>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</si>
  <si>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</si>
  <si>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</si>
  <si>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</si>
  <si>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</si>
  <si>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</si>
  <si>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</si>
  <si>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</si>
  <si>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</si>
  <si>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</si>
  <si>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</si>
  <si>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</si>
  <si>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</si>
  <si>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立候補　　者　 数</t>
    <rPh sb="0" eb="3">
      <t>リッコウホ</t>
    </rPh>
    <rPh sb="5" eb="6">
      <t>シャ</t>
    </rPh>
    <rPh sb="8" eb="9">
      <t>スウ</t>
    </rPh>
    <phoneticPr fontId="2"/>
  </si>
  <si>
    <t>当日の有権者数</t>
    <rPh sb="0" eb="2">
      <t>トウジツ</t>
    </rPh>
    <rPh sb="3" eb="5">
      <t>ユウケン</t>
    </rPh>
    <rPh sb="5" eb="6">
      <t>シャ</t>
    </rPh>
    <rPh sb="6" eb="7">
      <t>スウ</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</si>
  <si>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</si>
  <si>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</si>
  <si>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</si>
  <si>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</si>
  <si>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ネパール</t>
    <phoneticPr fontId="2"/>
  </si>
  <si>
    <t>あやめの里</t>
    <rPh sb="4" eb="5">
      <t>サト</t>
    </rPh>
    <phoneticPr fontId="2"/>
  </si>
  <si>
    <t>入　町</t>
    <rPh sb="0" eb="1">
      <t>イリ</t>
    </rPh>
    <rPh sb="2" eb="3">
      <t>マチ</t>
    </rPh>
    <phoneticPr fontId="2"/>
  </si>
  <si>
    <t>冨波甲</t>
    <rPh sb="0" eb="1">
      <t>トミ</t>
    </rPh>
    <rPh sb="1" eb="2">
      <t>ナミ</t>
    </rPh>
    <rPh sb="2" eb="3">
      <t>コウ</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</si>
  <si>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</si>
  <si>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</si>
  <si>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t>
    <phoneticPr fontId="2"/>
  </si>
  <si>
    <t>その他の飲食料品</t>
    <rPh sb="0" eb="3">
      <t>ソノタ</t>
    </rPh>
    <rPh sb="4" eb="6">
      <t>インショク</t>
    </rPh>
    <rPh sb="6" eb="8">
      <t>ショクリョウヒン</t>
    </rPh>
    <phoneticPr fontId="2"/>
  </si>
  <si>
    <t>自転車</t>
    <rPh sb="0" eb="3">
      <t>ジテンシャ</t>
    </rPh>
    <phoneticPr fontId="2"/>
  </si>
  <si>
    <t>庁舎</t>
    <rPh sb="0" eb="2">
      <t>チョウシャ</t>
    </rPh>
    <phoneticPr fontId="2"/>
  </si>
  <si>
    <t>積立金</t>
    <rPh sb="0" eb="2">
      <t>ツミタテ</t>
    </rPh>
    <rPh sb="2" eb="3">
      <t>キン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</si>
  <si>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</si>
  <si>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</si>
  <si>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</si>
  <si>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t>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</si>
  <si>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</si>
  <si>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</si>
  <si>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</si>
  <si>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</si>
  <si>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</si>
  <si>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人口(人)</t>
    <rPh sb="0" eb="2">
      <t>ジンコウ</t>
    </rPh>
    <rPh sb="3" eb="4">
      <t>ヒト</t>
    </rPh>
    <phoneticPr fontId="2"/>
  </si>
  <si>
    <t>面積(̟㎢)</t>
    <rPh sb="0" eb="2">
      <t>メンセキ</t>
    </rPh>
    <phoneticPr fontId="2"/>
  </si>
  <si>
    <t>資料：住民基本台帳＋外国人登録(単位：人)</t>
    <rPh sb="0" eb="2">
      <t>シリョウ</t>
    </rPh>
    <rPh sb="3" eb="5">
      <t>ジュウミン</t>
    </rPh>
    <rPh sb="5" eb="7">
      <t>キホン</t>
    </rPh>
    <rPh sb="7" eb="9">
      <t>ダイチョウ</t>
    </rPh>
    <rPh sb="10" eb="13">
      <t>ガイコクジン</t>
    </rPh>
    <rPh sb="13" eb="15">
      <t>トウロク</t>
    </rPh>
    <rPh sb="16" eb="18">
      <t>タンイ</t>
    </rPh>
    <rPh sb="19" eb="20">
      <t>ニン</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</si>
  <si>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ニン</t>
    </rPh>
    <phoneticPr fontId="2"/>
  </si>
  <si>
    <t>資料：外国人登録台帳　(単位：人)</t>
    <rPh sb="0" eb="2">
      <t>シリョウ</t>
    </rPh>
    <rPh sb="3" eb="6">
      <t>ガイコクジン</t>
    </rPh>
    <rPh sb="6" eb="8">
      <t>トウロク</t>
    </rPh>
    <rPh sb="8" eb="10">
      <t>ダイチョウ</t>
    </rPh>
    <rPh sb="12" eb="14">
      <t>タンイ</t>
    </rPh>
    <rPh sb="15" eb="16">
      <t>ヒト</t>
    </rPh>
    <phoneticPr fontId="2"/>
  </si>
  <si>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</si>
  <si>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</si>
  <si>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</si>
  <si>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資料：住民基本台帳(単位：人・％)</t>
    <rPh sb="0" eb="2">
      <t>シリョウ</t>
    </rPh>
    <rPh sb="3" eb="5">
      <t>ジュウミン</t>
    </rPh>
    <rPh sb="5" eb="7">
      <t>キホン</t>
    </rPh>
    <rPh sb="7" eb="9">
      <t>ダイチョウ</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</si>
  <si>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</si>
  <si>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</si>
  <si>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</si>
  <si>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</si>
  <si>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</si>
  <si>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</si>
  <si>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</si>
  <si>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</si>
  <si>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</si>
  <si>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現金給与総額(万円)</t>
    <rPh sb="0" eb="2">
      <t>ゲンキン</t>
    </rPh>
    <rPh sb="2" eb="4">
      <t>キュウヨ</t>
    </rPh>
    <rPh sb="4" eb="6">
      <t>ソウガク</t>
    </rPh>
    <rPh sb="7" eb="9">
      <t>マンエン</t>
    </rPh>
    <phoneticPr fontId="2"/>
  </si>
  <si>
    <t>原材料使用額等(万円)</t>
    <rPh sb="0" eb="3">
      <t>ゲンザイリョウ</t>
    </rPh>
    <rPh sb="3" eb="5">
      <t>シヨウ</t>
    </rPh>
    <rPh sb="5" eb="6">
      <t>ガク</t>
    </rPh>
    <rPh sb="6" eb="7">
      <t>トウ</t>
    </rPh>
    <rPh sb="8" eb="10">
      <t>マンエン</t>
    </rPh>
    <phoneticPr fontId="2"/>
  </si>
  <si>
    <t>製造品出荷額等(万円)</t>
    <rPh sb="0" eb="2">
      <t>セイゾウ</t>
    </rPh>
    <rPh sb="2" eb="3">
      <t>ヒン</t>
    </rPh>
    <rPh sb="3" eb="6">
      <t>シュッカガク</t>
    </rPh>
    <rPh sb="6" eb="7">
      <t>トウ</t>
    </rPh>
    <rPh sb="8" eb="10">
      <t>マンエン</t>
    </rPh>
    <phoneticPr fontId="2"/>
  </si>
  <si>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</si>
  <si>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</si>
  <si>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資料：事業所統計調査および事業所・企業統計調査　(単位：事業所・人)</t>
    <rPh sb="0" eb="2">
      <t>シリョウ</t>
    </rPh>
    <rPh sb="3" eb="6">
      <t>ジギョウショ</t>
    </rPh>
    <rPh sb="6" eb="8">
      <t>トウケイ</t>
    </rPh>
    <rPh sb="8" eb="10">
      <t>チョウサ</t>
    </rPh>
    <rPh sb="13" eb="16">
      <t>ジギョウショ</t>
    </rPh>
    <rPh sb="17" eb="19">
      <t>キギョウ</t>
    </rPh>
    <rPh sb="19" eb="21">
      <t>トウケイ</t>
    </rPh>
    <rPh sb="21" eb="23">
      <t>チョウサ</t>
    </rPh>
    <rPh sb="25" eb="27">
      <t>タンイ</t>
    </rPh>
    <rPh sb="28" eb="31">
      <t>ジギョウショ</t>
    </rPh>
    <rPh sb="32" eb="33">
      <t>ヒト</t>
    </rPh>
    <phoneticPr fontId="2"/>
  </si>
  <si>
    <t>資料：事業所・企業統計調査　　　　(単位：事業所・人)</t>
    <rPh sb="0" eb="2">
      <t>シリョウ</t>
    </rPh>
    <rPh sb="3" eb="6">
      <t>ジギョウショ</t>
    </rPh>
    <rPh sb="7" eb="9">
      <t>キギョウ</t>
    </rPh>
    <rPh sb="9" eb="11">
      <t>トウケイ</t>
    </rPh>
    <rPh sb="11" eb="13">
      <t>チョウサ</t>
    </rPh>
    <rPh sb="18" eb="20">
      <t>タンイ</t>
    </rPh>
    <rPh sb="21" eb="24">
      <t>ジギョウショ</t>
    </rPh>
    <rPh sb="25" eb="26">
      <t>ヒト</t>
    </rPh>
    <phoneticPr fontId="2"/>
  </si>
  <si>
    <t>貸出冊数</t>
    <rPh sb="0" eb="2">
      <t>カシダシ</t>
    </rPh>
    <rPh sb="2" eb="4">
      <t>サッスウ</t>
    </rPh>
    <phoneticPr fontId="2"/>
  </si>
  <si>
    <t>図書</t>
    <rPh sb="0" eb="2">
      <t>トショ</t>
    </rPh>
    <phoneticPr fontId="2"/>
  </si>
  <si>
    <t>雑誌</t>
    <rPh sb="0" eb="2">
      <t>ザッシ</t>
    </rPh>
    <phoneticPr fontId="2"/>
  </si>
  <si>
    <t>AV</t>
    <phoneticPr fontId="2"/>
  </si>
  <si>
    <t>仮登録</t>
    <rPh sb="0" eb="3">
      <t>カリトウロク</t>
    </rPh>
    <phoneticPr fontId="2"/>
  </si>
  <si>
    <t>前年度実績</t>
    <rPh sb="0" eb="3">
      <t>ゼンネンド</t>
    </rPh>
    <rPh sb="3" eb="5">
      <t>ジッセキ</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</si>
  <si>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</si>
  <si>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</si>
  <si>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</si>
  <si>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１３～１９</t>
    <phoneticPr fontId="2"/>
  </si>
  <si>
    <t>２０～２９</t>
    <phoneticPr fontId="2"/>
  </si>
  <si>
    <t>３０～４９</t>
    <phoneticPr fontId="2"/>
  </si>
  <si>
    <t>５０～</t>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</si>
  <si>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</si>
  <si>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</si>
  <si>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 8年度</t>
    <rPh sb="0" eb="2">
      <t>ヘイセイ</t>
    </rPh>
    <rPh sb="4" eb="5">
      <t>ネン</t>
    </rPh>
    <rPh sb="5" eb="6">
      <t>ド</t>
    </rPh>
    <phoneticPr fontId="2"/>
  </si>
  <si>
    <t>平成11年度</t>
    <rPh sb="0" eb="2">
      <t>ヘイセイ</t>
    </rPh>
    <rPh sb="4" eb="6">
      <t>ネンド</t>
    </rPh>
    <phoneticPr fontId="2"/>
  </si>
  <si>
    <t>(注)従業者4人以上の事業所についての集計値　　Ｘは数値を秘匿した箇所を表します。</t>
    <rPh sb="1" eb="2">
      <t>チュウ</t>
    </rPh>
    <rPh sb="3" eb="6">
      <t>ジュウギョウシャ</t>
    </rPh>
    <rPh sb="7" eb="10">
      <t>ニンイジョウ</t>
    </rPh>
    <rPh sb="11" eb="14">
      <t>ジギョウショ</t>
    </rPh>
    <rPh sb="19" eb="21">
      <t>シュウケイ</t>
    </rPh>
    <rPh sb="21" eb="22">
      <t>チ</t>
    </rPh>
    <rPh sb="26" eb="28">
      <t>スウチ</t>
    </rPh>
    <rPh sb="29" eb="31">
      <t>ヒトク</t>
    </rPh>
    <rPh sb="33" eb="35">
      <t>カショ</t>
    </rPh>
    <rPh sb="36" eb="37">
      <t>アラワ</t>
    </rPh>
    <phoneticPr fontId="2"/>
  </si>
  <si>
    <t>３４．工業用地および工業用水使用量の推移(従業員３０人以上の事業所)</t>
    <rPh sb="3" eb="5">
      <t>コウギョウ</t>
    </rPh>
    <rPh sb="5" eb="7">
      <t>ヨウチ</t>
    </rPh>
    <rPh sb="10" eb="12">
      <t>コウギョウ</t>
    </rPh>
    <rPh sb="12" eb="14">
      <t>ヨウスイ</t>
    </rPh>
    <rPh sb="14" eb="16">
      <t>シヨウリョウ</t>
    </rPh>
    <rPh sb="16" eb="17">
      <t>リョウ</t>
    </rPh>
    <rPh sb="18" eb="20">
      <t>スイイ</t>
    </rPh>
    <rPh sb="21" eb="24">
      <t>ジュウギョウイン</t>
    </rPh>
    <rPh sb="26" eb="27">
      <t>ニン</t>
    </rPh>
    <rPh sb="27" eb="29">
      <t>イジョウ</t>
    </rPh>
    <rPh sb="30" eb="33">
      <t>ジギョウショ</t>
    </rPh>
    <phoneticPr fontId="2"/>
  </si>
  <si>
    <t>資料：工業統計調査　(単位：㎡)</t>
    <rPh sb="0" eb="2">
      <t>シリョウ</t>
    </rPh>
    <rPh sb="3" eb="5">
      <t>コウギョウ</t>
    </rPh>
    <rPh sb="5" eb="7">
      <t>トウケイ</t>
    </rPh>
    <rPh sb="7" eb="9">
      <t>チョウサ</t>
    </rPh>
    <rPh sb="11" eb="13">
      <t>タンイ</t>
    </rPh>
    <phoneticPr fontId="2"/>
  </si>
  <si>
    <t>資料：工業統計調査　(単位：㎥)</t>
    <rPh sb="0" eb="2">
      <t>シリョウ</t>
    </rPh>
    <rPh sb="3" eb="5">
      <t>コウギョウ</t>
    </rPh>
    <rPh sb="5" eb="7">
      <t>トウケイ</t>
    </rPh>
    <rPh sb="7" eb="9">
      <t>チョウサ</t>
    </rPh>
    <rPh sb="11" eb="13">
      <t>タンイ</t>
    </rPh>
    <phoneticPr fontId="2"/>
  </si>
  <si>
    <t>実数
　　　　(店)</t>
    <rPh sb="0" eb="2">
      <t>ジッスウ</t>
    </rPh>
    <rPh sb="8" eb="9">
      <t>ミセ</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</si>
  <si>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</si>
  <si>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</si>
  <si>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</si>
  <si>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</si>
  <si>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</si>
  <si>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</si>
  <si>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</si>
  <si>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</si>
  <si>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7"/>
  </si>
  <si>
    <t>-</t>
    <phoneticPr fontId="2"/>
  </si>
  <si>
    <t>-</t>
    <phoneticPr fontId="2"/>
  </si>
  <si>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</si>
  <si>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</si>
  <si>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</si>
  <si>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</si>
  <si>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</si>
  <si>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</si>
  <si>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</si>
  <si>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</si>
  <si>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</si>
  <si>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</si>
  <si>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</si>
  <si>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</si>
  <si>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</si>
  <si>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３３．産業(中分類)別事業所・従業者および現金給与額・製造品出荷額等</t>
    <rPh sb="3" eb="5">
      <t>サンギョウ</t>
    </rPh>
    <rPh sb="6" eb="7">
      <t>チュウ</t>
    </rPh>
    <rPh sb="7" eb="9">
      <t>ブンルイ</t>
    </rPh>
    <rPh sb="10" eb="11">
      <t>ベツ</t>
    </rPh>
    <rPh sb="11" eb="14">
      <t>ジギョウショ</t>
    </rPh>
    <rPh sb="15" eb="18">
      <t>ジュウギョウシャ</t>
    </rPh>
    <rPh sb="21" eb="25">
      <t>ゲンキンキュウヨ</t>
    </rPh>
    <rPh sb="25" eb="26">
      <t>ガク</t>
    </rPh>
    <rPh sb="27" eb="29">
      <t>セイゾウ</t>
    </rPh>
    <rPh sb="29" eb="30">
      <t>ヒン</t>
    </rPh>
    <rPh sb="30" eb="33">
      <t>シュッカガク</t>
    </rPh>
    <rPh sb="33" eb="34">
      <t>トウ</t>
    </rPh>
    <phoneticPr fontId="2"/>
  </si>
  <si>
    <t>他に分類されない小売業</t>
    <rPh sb="0" eb="1">
      <t>タ</t>
    </rPh>
    <rPh sb="2" eb="4">
      <t>ブンルイ</t>
    </rPh>
    <rPh sb="8" eb="10">
      <t>コウ</t>
    </rPh>
    <rPh sb="10" eb="11">
      <t>ギョウ</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</si>
  <si>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</si>
  <si>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</si>
  <si>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</si>
  <si>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</si>
  <si>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資料：水道事業所　(単位：千㎥)</t>
    <rPh sb="0" eb="2">
      <t>シリョウ</t>
    </rPh>
    <rPh sb="3" eb="5">
      <t>スイドウ</t>
    </rPh>
    <rPh sb="5" eb="8">
      <t>ジギョウショ</t>
    </rPh>
    <rPh sb="10" eb="12">
      <t>タンイ</t>
    </rPh>
    <rPh sb="13" eb="14">
      <t>セン</t>
    </rPh>
    <phoneticPr fontId="2"/>
  </si>
  <si>
    <t>(注)各年度末現在</t>
    <rPh sb="1" eb="2">
      <t>チュウ</t>
    </rPh>
    <rPh sb="3" eb="4">
      <t>カク</t>
    </rPh>
    <rPh sb="4" eb="7">
      <t>ネンドマツ</t>
    </rPh>
    <rPh sb="7" eb="9">
      <t>ゲンザイ</t>
    </rPh>
    <phoneticPr fontId="2"/>
  </si>
  <si>
    <t>行政区域内
人口(人)(A)</t>
    <rPh sb="0" eb="2">
      <t>ギョウセイ</t>
    </rPh>
    <rPh sb="2" eb="5">
      <t>クイキナイ</t>
    </rPh>
    <rPh sb="6" eb="8">
      <t>ジンコウ</t>
    </rPh>
    <rPh sb="9" eb="10">
      <t>ニン</t>
    </rPh>
    <phoneticPr fontId="2"/>
  </si>
  <si>
    <t>(４号棟)</t>
    <rPh sb="2" eb="3">
      <t>ゴウ</t>
    </rPh>
    <rPh sb="3" eb="4">
      <t>ムネ</t>
    </rPh>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</si>
  <si>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</si>
  <si>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</si>
  <si>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</si>
  <si>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</si>
  <si>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</si>
  <si>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</si>
  <si>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従業者4人以上の事業所についての集計値</t>
    <rPh sb="0" eb="3">
      <t>ジュウギョウシャ</t>
    </rPh>
    <rPh sb="4" eb="7">
      <t>ニンイジョウ</t>
    </rPh>
    <rPh sb="8" eb="11">
      <t>ジギョウショ</t>
    </rPh>
    <rPh sb="16" eb="18">
      <t>シュウケイ</t>
    </rPh>
    <rPh sb="18" eb="19">
      <t>スウチ</t>
    </rPh>
    <phoneticPr fontId="2"/>
  </si>
  <si>
    <t>プラスチック</t>
    <phoneticPr fontId="2"/>
  </si>
  <si>
    <t>X</t>
  </si>
  <si>
    <t>その他収入額</t>
    <rPh sb="2" eb="3">
      <t>タ</t>
    </rPh>
    <rPh sb="3" eb="6">
      <t>シュウニュウガク</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</si>
  <si>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</si>
  <si>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</si>
  <si>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</si>
  <si>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</si>
  <si>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</si>
  <si>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</si>
  <si>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</si>
  <si>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</si>
  <si>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</si>
  <si>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</si>
  <si>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</si>
  <si>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</si>
  <si>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</si>
  <si>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</si>
  <si>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</si>
  <si>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処理区域内
人口(人)(B)</t>
    <rPh sb="0" eb="2">
      <t>ショリ</t>
    </rPh>
    <rPh sb="2" eb="5">
      <t>クイキナイ</t>
    </rPh>
    <rPh sb="6" eb="8">
      <t>ジンコウ</t>
    </rPh>
    <rPh sb="9" eb="10">
      <t>ニン</t>
    </rPh>
    <phoneticPr fontId="2"/>
  </si>
  <si>
    <t>水洗化人口
(人)(Ｃ)</t>
    <rPh sb="0" eb="3">
      <t>スイセンカ</t>
    </rPh>
    <rPh sb="3" eb="5">
      <t>ジンコウ</t>
    </rPh>
    <rPh sb="7" eb="8">
      <t>ニン</t>
    </rPh>
    <phoneticPr fontId="2"/>
  </si>
  <si>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</si>
  <si>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</si>
  <si>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</si>
  <si>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</si>
  <si>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</si>
  <si>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</si>
  <si>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</si>
  <si>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</si>
  <si>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比留田薬師堂</t>
    <rPh sb="0" eb="3">
      <t>ヒルタ</t>
    </rPh>
    <rPh sb="3" eb="5">
      <t>ヤクシ</t>
    </rPh>
    <rPh sb="5" eb="6">
      <t>ドウ</t>
    </rPh>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</si>
  <si>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</si>
  <si>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※本館の開館日数：２８０日</t>
    <rPh sb="1" eb="3">
      <t>ホンカン</t>
    </rPh>
    <rPh sb="4" eb="6">
      <t>カイカン</t>
    </rPh>
    <rPh sb="6" eb="8">
      <t>ニッスウ</t>
    </rPh>
    <rPh sb="12" eb="13">
      <t>ニチ</t>
    </rPh>
    <phoneticPr fontId="2"/>
  </si>
  <si>
    <t>※本館の来館者数：２６６，０４５人</t>
    <rPh sb="1" eb="3">
      <t>ホンカン</t>
    </rPh>
    <rPh sb="4" eb="7">
      <t>ライカンシャ</t>
    </rPh>
    <rPh sb="7" eb="8">
      <t>スウ</t>
    </rPh>
    <rPh sb="16" eb="17">
      <t>ニン</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</si>
  <si>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</si>
  <si>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</si>
  <si>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</si>
  <si>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</si>
  <si>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</si>
  <si>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</si>
  <si>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</si>
  <si>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</si>
  <si>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</si>
  <si>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</si>
  <si>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</si>
  <si>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</si>
  <si>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</si>
  <si>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</si>
  <si>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</si>
  <si>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</si>
  <si>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</si>
  <si>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</si>
  <si>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</si>
  <si>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</si>
  <si>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</si>
  <si>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野洲町、祇王村、篠原村が合併し、野洲町が発足。</t>
    <phoneticPr fontId="2"/>
  </si>
  <si>
    <t>中洲村(吉川、菖蒲、喜合)と中主町が合併し、中主町が発足</t>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</si>
  <si>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</si>
  <si>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</si>
  <si>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</si>
  <si>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</si>
  <si>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</si>
  <si>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</si>
  <si>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</si>
  <si>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</si>
  <si>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５９．福祉医療費助成状況</t>
    <rPh sb="3" eb="5">
      <t>フクシ</t>
    </rPh>
    <rPh sb="5" eb="8">
      <t>イリョウヒ</t>
    </rPh>
    <rPh sb="8" eb="10">
      <t>ジョセイ</t>
    </rPh>
    <rPh sb="10" eb="12">
      <t>ジョウキョウ</t>
    </rPh>
    <phoneticPr fontId="2"/>
  </si>
  <si>
    <t>６１．身体障害者手帳交付状況</t>
    <rPh sb="3" eb="5">
      <t>シンタイ</t>
    </rPh>
    <rPh sb="5" eb="8">
      <t>ショウガイシャ</t>
    </rPh>
    <rPh sb="8" eb="10">
      <t>テチョウ</t>
    </rPh>
    <rPh sb="10" eb="12">
      <t>コウフ</t>
    </rPh>
    <rPh sb="12" eb="14">
      <t>ジョウキョウ</t>
    </rPh>
    <phoneticPr fontId="2"/>
  </si>
  <si>
    <t>６２．介護保険加入者および認定状況</t>
    <rPh sb="3" eb="5">
      <t>カイゴ</t>
    </rPh>
    <rPh sb="5" eb="7">
      <t>ホケン</t>
    </rPh>
    <rPh sb="7" eb="10">
      <t>カニュウシャ</t>
    </rPh>
    <rPh sb="13" eb="15">
      <t>ニンテイ</t>
    </rPh>
    <rPh sb="15" eb="17">
      <t>ジョウキョウ</t>
    </rPh>
    <phoneticPr fontId="2"/>
  </si>
  <si>
    <t>６３．国民年金加入者数</t>
    <rPh sb="3" eb="5">
      <t>コクミン</t>
    </rPh>
    <rPh sb="5" eb="7">
      <t>ネンキン</t>
    </rPh>
    <rPh sb="7" eb="10">
      <t>カニュウシャ</t>
    </rPh>
    <rPh sb="10" eb="11">
      <t>スウ</t>
    </rPh>
    <phoneticPr fontId="2"/>
  </si>
  <si>
    <t>６４．国民年金受給者数</t>
    <rPh sb="3" eb="5">
      <t>コクミン</t>
    </rPh>
    <rPh sb="5" eb="7">
      <t>ネンキン</t>
    </rPh>
    <rPh sb="7" eb="10">
      <t>ジュキュウシャ</t>
    </rPh>
    <rPh sb="10" eb="11">
      <t>スウ</t>
    </rPh>
    <phoneticPr fontId="2"/>
  </si>
  <si>
    <t>平成２１年度</t>
    <rPh sb="0" eb="2">
      <t>ヘイセイ</t>
    </rPh>
    <rPh sb="4" eb="5">
      <t>ネン</t>
    </rPh>
    <rPh sb="5" eb="6">
      <t>ド</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</si>
  <si>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</si>
  <si>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</si>
  <si>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</si>
  <si>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</si>
  <si>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</si>
  <si>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</si>
  <si>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</si>
  <si>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</si>
  <si>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</si>
  <si>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</si>
  <si>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</si>
  <si>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</si>
  <si>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</si>
  <si>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</si>
  <si>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</si>
  <si>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</si>
  <si>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</si>
  <si>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</si>
  <si>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</si>
  <si>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</si>
  <si>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</si>
  <si>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</si>
  <si>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</si>
  <si>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</si>
  <si>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</si>
  <si>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</si>
  <si>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</si>
  <si>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</si>
  <si>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</si>
  <si>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</si>
  <si>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</si>
  <si>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</si>
  <si>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</si>
  <si>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</si>
  <si>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</si>
  <si>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</si>
  <si>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</si>
  <si>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</si>
  <si>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</si>
  <si>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</si>
  <si>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</si>
  <si>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</si>
  <si>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</si>
  <si>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</si>
  <si>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</si>
  <si>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</si>
  <si>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</si>
  <si>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</si>
  <si>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</si>
  <si>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</si>
  <si>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</si>
  <si>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</si>
  <si>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</si>
  <si>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</si>
  <si>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南部用水吉川浄水場受水開始</t>
  </si>
  <si>
    <t>第１回夏まつり開催</t>
  </si>
  <si>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</si>
  <si>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</si>
  <si>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</si>
  <si>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</si>
  <si>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</si>
  <si>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</si>
  <si>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</si>
  <si>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</si>
  <si>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</si>
  <si>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</si>
  <si>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</si>
  <si>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</si>
  <si>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平成２０年</t>
    <rPh sb="0" eb="2">
      <t>ヘイセイ</t>
    </rPh>
    <rPh sb="4" eb="5">
      <t>ネン</t>
    </rPh>
    <phoneticPr fontId="2"/>
  </si>
  <si>
    <t>バングラディシュ</t>
    <phoneticPr fontId="2"/>
  </si>
  <si>
    <t>△65,055</t>
    <phoneticPr fontId="7"/>
  </si>
  <si>
    <t>239</t>
    <phoneticPr fontId="7"/>
  </si>
  <si>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</si>
  <si>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</si>
  <si>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</si>
  <si>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</si>
  <si>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</si>
  <si>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</si>
  <si>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</si>
  <si>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</si>
  <si>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</si>
  <si>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</si>
  <si>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特定環境保全公共下水道事業着手</t>
  </si>
  <si>
    <t>第１回あやめサミット開催</t>
  </si>
  <si>
    <t>シルキーライス(特別栽培米)試作・販売</t>
  </si>
  <si>
    <t>旧中主町のあゆみ</t>
    <phoneticPr fontId="2"/>
  </si>
  <si>
    <t>(平成元)年</t>
  </si>
  <si>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</si>
  <si>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</si>
  <si>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</si>
  <si>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</si>
  <si>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</si>
  <si>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第２種低層住居専用地域</t>
    <rPh sb="0" eb="1">
      <t>ダイ</t>
    </rPh>
    <rPh sb="2" eb="3">
      <t>シュ</t>
    </rPh>
    <rPh sb="3" eb="5">
      <t>テイソウ</t>
    </rPh>
    <rPh sb="5" eb="7">
      <t>ジュウキョ</t>
    </rPh>
    <rPh sb="7" eb="9">
      <t>センヨウ</t>
    </rPh>
    <rPh sb="9" eb="10">
      <t>チ</t>
    </rPh>
    <rPh sb="10" eb="11">
      <t>イキ</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</si>
  <si>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</si>
  <si>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</si>
  <si>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</si>
  <si>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</si>
  <si>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</si>
  <si>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</si>
  <si>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</si>
  <si>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</si>
  <si>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</si>
  <si>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</si>
  <si>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各年10月1日現在</t>
    <rPh sb="0" eb="1">
      <t>カク</t>
    </rPh>
    <rPh sb="1" eb="2">
      <t>ネン</t>
    </rPh>
    <rPh sb="4" eb="5">
      <t>ガツ</t>
    </rPh>
    <rPh sb="6" eb="7">
      <t>ニチ</t>
    </rPh>
    <rPh sb="7" eb="9">
      <t>ゲンザイ</t>
    </rPh>
    <phoneticPr fontId="2"/>
  </si>
  <si>
    <t>-</t>
    <phoneticPr fontId="2"/>
  </si>
  <si>
    <t>-</t>
    <phoneticPr fontId="2"/>
  </si>
  <si>
    <t>-</t>
    <phoneticPr fontId="2"/>
  </si>
  <si>
    <t>-</t>
    <phoneticPr fontId="2"/>
  </si>
  <si>
    <t>※通学者は15歳以上のみ</t>
    <rPh sb="1" eb="4">
      <t>ツウガクシャ</t>
    </rPh>
    <rPh sb="7" eb="8">
      <t>サイ</t>
    </rPh>
    <rPh sb="8" eb="10">
      <t>イジョウ</t>
    </rPh>
    <phoneticPr fontId="2"/>
  </si>
  <si>
    <t>自市で従業・通学</t>
    <rPh sb="0" eb="1">
      <t>ジ</t>
    </rPh>
    <rPh sb="1" eb="2">
      <t>シ</t>
    </rPh>
    <rPh sb="3" eb="5">
      <t>ジュウギョウ</t>
    </rPh>
    <rPh sb="6" eb="8">
      <t>ツウガク</t>
    </rPh>
    <phoneticPr fontId="2"/>
  </si>
  <si>
    <t>-</t>
    <phoneticPr fontId="2"/>
  </si>
  <si>
    <t>天候は、1日3回観測し、午前9時から午後3時までの観測を計上。</t>
    <rPh sb="0" eb="2">
      <t>テンコウ</t>
    </rPh>
    <rPh sb="5" eb="6">
      <t>ヒ</t>
    </rPh>
    <rPh sb="7" eb="8">
      <t>カイ</t>
    </rPh>
    <rPh sb="8" eb="10">
      <t>カンソク</t>
    </rPh>
    <rPh sb="12" eb="14">
      <t>ゴゼン</t>
    </rPh>
    <rPh sb="15" eb="16">
      <t>ジ</t>
    </rPh>
    <rPh sb="18" eb="20">
      <t>ゴゴ</t>
    </rPh>
    <rPh sb="21" eb="22">
      <t>ジ</t>
    </rPh>
    <rPh sb="25" eb="27">
      <t>カンソク</t>
    </rPh>
    <rPh sb="28" eb="30">
      <t>ケイジョウ</t>
    </rPh>
    <phoneticPr fontId="2"/>
  </si>
  <si>
    <t>計測は、1時間毎に実施</t>
    <rPh sb="0" eb="2">
      <t>ケイソク</t>
    </rPh>
    <rPh sb="5" eb="7">
      <t>ジカン</t>
    </rPh>
    <rPh sb="7" eb="8">
      <t>マイ</t>
    </rPh>
    <rPh sb="9" eb="11">
      <t>ジッシ</t>
    </rPh>
    <phoneticPr fontId="2"/>
  </si>
  <si>
    <t>(注)各年3月31日現在</t>
    <rPh sb="1" eb="2">
      <t>チュウ</t>
    </rPh>
    <rPh sb="3" eb="5">
      <t>カクネン</t>
    </rPh>
    <rPh sb="6" eb="7">
      <t>ガツ</t>
    </rPh>
    <rPh sb="9" eb="10">
      <t>ニチ</t>
    </rPh>
    <rPh sb="10" eb="12">
      <t>ゲンザイ</t>
    </rPh>
    <phoneticPr fontId="2"/>
  </si>
  <si>
    <t>(注)各年12月31日現在</t>
    <phoneticPr fontId="2"/>
  </si>
  <si>
    <t>ｳﾞｨﾙﾇｰﾌﾞ野洲</t>
    <rPh sb="8" eb="9">
      <t>ヤ</t>
    </rPh>
    <rPh sb="9" eb="10">
      <t>ス</t>
    </rPh>
    <phoneticPr fontId="2"/>
  </si>
  <si>
    <t>ﾃﾞｨﾀｳﾝ野洲</t>
    <rPh sb="6" eb="7">
      <t>ヤ</t>
    </rPh>
    <rPh sb="7" eb="8">
      <t>ス</t>
    </rPh>
    <phoneticPr fontId="2"/>
  </si>
  <si>
    <t>ｸﾞﾗﾝ･ﾌﾞﾙｰ野洲</t>
    <rPh sb="9" eb="10">
      <t>ヤ</t>
    </rPh>
    <rPh sb="10" eb="11">
      <t>ス</t>
    </rPh>
    <phoneticPr fontId="2"/>
  </si>
  <si>
    <t>平成15年度</t>
    <rPh sb="0" eb="2">
      <t>ヘイセイ</t>
    </rPh>
    <rPh sb="4" eb="5">
      <t>ネン</t>
    </rPh>
    <rPh sb="5" eb="6">
      <t>ド</t>
    </rPh>
    <phoneticPr fontId="2"/>
  </si>
  <si>
    <t>小比江</t>
    <rPh sb="0" eb="3">
      <t>コビエ</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</si>
  <si>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</si>
  <si>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</si>
  <si>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</si>
  <si>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</si>
  <si>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</si>
  <si>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</si>
  <si>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</si>
  <si>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</si>
  <si>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</si>
  <si>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</si>
  <si>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</si>
  <si>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</si>
  <si>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</si>
  <si>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</si>
  <si>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</si>
  <si>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</si>
  <si>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</si>
  <si>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</si>
  <si>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</si>
  <si>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</si>
  <si>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</si>
  <si>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</si>
  <si>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</si>
  <si>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</si>
  <si>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</si>
  <si>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</si>
  <si>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</si>
  <si>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</si>
  <si>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</si>
  <si>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</si>
  <si>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</si>
  <si>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</si>
  <si>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</si>
  <si>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</si>
  <si>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</si>
  <si>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</si>
  <si>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</si>
  <si>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</si>
  <si>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</si>
  <si>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</si>
  <si>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</si>
  <si>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</si>
  <si>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</si>
  <si>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</si>
  <si>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</si>
  <si>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</si>
  <si>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</si>
  <si>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</si>
  <si>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</si>
  <si>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</si>
  <si>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</si>
  <si>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</si>
  <si>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</si>
  <si>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</si>
  <si>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</si>
  <si>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</si>
  <si>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</si>
  <si>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</si>
  <si>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</si>
  <si>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</si>
  <si>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</si>
  <si>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</si>
  <si>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資料：湖南広域行政組合</t>
    <rPh sb="0" eb="2">
      <t>シリョウ</t>
    </rPh>
    <rPh sb="3" eb="5">
      <t>コナン</t>
    </rPh>
    <rPh sb="5" eb="7">
      <t>コウイキ</t>
    </rPh>
    <rPh sb="7" eb="9">
      <t>ギョウセイ</t>
    </rPh>
    <rPh sb="9" eb="11">
      <t>クミアイ</t>
    </rPh>
    <phoneticPr fontId="2"/>
  </si>
  <si>
    <t>　年</t>
    <rPh sb="1" eb="2">
      <t>ネン</t>
    </rPh>
    <phoneticPr fontId="2"/>
  </si>
  <si>
    <t>人口密度</t>
    <rPh sb="0" eb="2">
      <t>ジンコウ</t>
    </rPh>
    <rPh sb="2" eb="4">
      <t>ミツド</t>
    </rPh>
    <phoneticPr fontId="2"/>
  </si>
  <si>
    <t>死亡数</t>
    <rPh sb="0" eb="2">
      <t>シボウ</t>
    </rPh>
    <rPh sb="2" eb="3">
      <t>スウ</t>
    </rPh>
    <phoneticPr fontId="2"/>
  </si>
  <si>
    <t>平成３年</t>
    <rPh sb="0" eb="2">
      <t>ヘイセイ</t>
    </rPh>
    <rPh sb="3" eb="4">
      <t>ネン</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</si>
  <si>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</si>
  <si>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</si>
  <si>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</si>
  <si>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</si>
  <si>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</si>
  <si>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</si>
  <si>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</si>
  <si>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</si>
  <si>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</si>
  <si>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</si>
  <si>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</si>
  <si>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運輸・通信業</t>
    <rPh sb="0" eb="2">
      <t>ウンユ</t>
    </rPh>
    <rPh sb="3" eb="6">
      <t>ツウシンギョウ</t>
    </rPh>
    <phoneticPr fontId="2"/>
  </si>
  <si>
    <t>MR</t>
    <phoneticPr fontId="2"/>
  </si>
  <si>
    <t>(注)H18から麻しん・風しんの対象者は罹患者及び経過措置者となるため未把握</t>
    <rPh sb="35" eb="36">
      <t>ミ</t>
    </rPh>
    <rPh sb="36" eb="38">
      <t>ハアク</t>
    </rPh>
    <phoneticPr fontId="2"/>
  </si>
  <si>
    <t>小中学生入院</t>
    <rPh sb="0" eb="2">
      <t>ショウチュウ</t>
    </rPh>
    <rPh sb="2" eb="4">
      <t>ガクセイ</t>
    </rPh>
    <rPh sb="4" eb="6">
      <t>ニュウイン</t>
    </rPh>
    <phoneticPr fontId="2"/>
  </si>
  <si>
    <t>助成額（千円）</t>
    <rPh sb="0" eb="3">
      <t>ジョセイガク</t>
    </rPh>
    <rPh sb="4" eb="6">
      <t>センエン</t>
    </rPh>
    <phoneticPr fontId="2"/>
  </si>
  <si>
    <t>社会
増減</t>
    <rPh sb="0" eb="2">
      <t>シャカイ</t>
    </rPh>
    <rPh sb="3" eb="5">
      <t>ゾウゲン</t>
    </rPh>
    <phoneticPr fontId="2"/>
  </si>
  <si>
    <t>年　月　日</t>
    <rPh sb="0" eb="5">
      <t>ネンガッピ</t>
    </rPh>
    <phoneticPr fontId="2"/>
  </si>
  <si>
    <t>事　　　　　項</t>
    <rPh sb="0" eb="7">
      <t>ジコウ</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</si>
  <si>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</si>
  <si>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</si>
  <si>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</si>
  <si>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</si>
  <si>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</si>
  <si>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</si>
  <si>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平成16年度</t>
    <rPh sb="0" eb="2">
      <t>ヘイセイ</t>
    </rPh>
    <rPh sb="4" eb="5">
      <t>ネン</t>
    </rPh>
    <rPh sb="5" eb="6">
      <t>ド</t>
    </rPh>
    <phoneticPr fontId="2"/>
  </si>
  <si>
    <t>そ　の　他</t>
    <rPh sb="0" eb="5">
      <t>ソノタ</t>
    </rPh>
    <phoneticPr fontId="2"/>
  </si>
  <si>
    <t>合　　計</t>
    <rPh sb="0" eb="4">
      <t>ゴウケイ</t>
    </rPh>
    <phoneticPr fontId="2"/>
  </si>
  <si>
    <t>製造品出荷額</t>
    <rPh sb="0" eb="2">
      <t>セイゾウ</t>
    </rPh>
    <rPh sb="2" eb="3">
      <t>ヒン</t>
    </rPh>
    <rPh sb="3" eb="6">
      <t>シュッカガク</t>
    </rPh>
    <phoneticPr fontId="2"/>
  </si>
  <si>
    <t>加工賃収入額</t>
    <rPh sb="0" eb="2">
      <t>カコウ</t>
    </rPh>
    <rPh sb="2" eb="3">
      <t>チン</t>
    </rPh>
    <rPh sb="3" eb="6">
      <t>シュウニュウガク</t>
    </rPh>
    <phoneticPr fontId="2"/>
  </si>
  <si>
    <t>修理料収入額</t>
    <rPh sb="0" eb="2">
      <t>シュウリ</t>
    </rPh>
    <rPh sb="2" eb="3">
      <t>リョウ</t>
    </rPh>
    <rPh sb="3" eb="6">
      <t>シュウニュウガク</t>
    </rPh>
    <phoneticPr fontId="2"/>
  </si>
  <si>
    <t>事業所数</t>
    <rPh sb="0" eb="3">
      <t>ジギョウショ</t>
    </rPh>
    <rPh sb="3" eb="4">
      <t>スウ</t>
    </rPh>
    <phoneticPr fontId="2"/>
  </si>
  <si>
    <t>(1) 工業用地</t>
    <rPh sb="4" eb="6">
      <t>コウギョウ</t>
    </rPh>
    <rPh sb="6" eb="8">
      <t>ヨウチ</t>
    </rPh>
    <phoneticPr fontId="2"/>
  </si>
  <si>
    <t>敷地面積</t>
    <rPh sb="0" eb="2">
      <t>シキチ</t>
    </rPh>
    <rPh sb="2" eb="4">
      <t>メンセキ</t>
    </rPh>
    <phoneticPr fontId="2"/>
  </si>
  <si>
    <t>建築面積</t>
    <rPh sb="0" eb="2">
      <t>ケンチク</t>
    </rPh>
    <rPh sb="2" eb="4">
      <t>メンセキ</t>
    </rPh>
    <phoneticPr fontId="2"/>
  </si>
  <si>
    <t>延建築面積</t>
    <rPh sb="0" eb="1">
      <t>ノ</t>
    </rPh>
    <rPh sb="1" eb="3">
      <t>ケンチク</t>
    </rPh>
    <rPh sb="3" eb="5">
      <t>メンセキ</t>
    </rPh>
    <phoneticPr fontId="2"/>
  </si>
  <si>
    <t>(２) 工業用水使用量</t>
    <rPh sb="4" eb="6">
      <t>コウギョウ</t>
    </rPh>
    <rPh sb="6" eb="8">
      <t>ヨウスイ</t>
    </rPh>
    <rPh sb="8" eb="11">
      <t>シヨウリョウ</t>
    </rPh>
    <phoneticPr fontId="2"/>
  </si>
  <si>
    <t>合　計</t>
    <rPh sb="0" eb="3">
      <t>ゴウケイ</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</si>
  <si>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</si>
  <si>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</si>
  <si>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</si>
  <si>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</si>
  <si>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</si>
  <si>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</si>
  <si>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</si>
  <si>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</si>
  <si>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</si>
  <si>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</si>
  <si>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</si>
  <si>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</si>
  <si>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乗合
自動車</t>
    <rPh sb="0" eb="2">
      <t>ノリアイ</t>
    </rPh>
    <rPh sb="3" eb="6">
      <t>ジドウシャ</t>
    </rPh>
    <phoneticPr fontId="2"/>
  </si>
  <si>
    <t>心身障害者（児）</t>
    <rPh sb="0" eb="2">
      <t>シンシン</t>
    </rPh>
    <rPh sb="2" eb="5">
      <t>ショウガイシャ</t>
    </rPh>
    <rPh sb="6" eb="7">
      <t>ジ</t>
    </rPh>
    <phoneticPr fontId="2"/>
  </si>
  <si>
    <t>種　　　別</t>
    <rPh sb="0" eb="1">
      <t>タネ</t>
    </rPh>
    <rPh sb="4" eb="5">
      <t>ベツ</t>
    </rPh>
    <phoneticPr fontId="2"/>
  </si>
  <si>
    <t>絵　　画</t>
    <rPh sb="0" eb="1">
      <t>エ</t>
    </rPh>
    <rPh sb="3" eb="4">
      <t>ガ</t>
    </rPh>
    <phoneticPr fontId="2"/>
  </si>
  <si>
    <t>彫　　刻</t>
    <rPh sb="0" eb="1">
      <t>ホリ</t>
    </rPh>
    <rPh sb="3" eb="4">
      <t>コク</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</si>
  <si>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</si>
  <si>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</si>
  <si>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</si>
  <si>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</si>
  <si>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2幅</t>
    <rPh sb="1" eb="2">
      <t>ハバ</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</si>
  <si>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</si>
  <si>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</si>
  <si>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</si>
  <si>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</si>
  <si>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</si>
  <si>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</si>
  <si>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</si>
  <si>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</si>
  <si>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</si>
  <si>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</si>
  <si>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縄手</t>
    <rPh sb="0" eb="2">
      <t>ナワテ</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</si>
  <si>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</si>
  <si>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</si>
  <si>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</si>
  <si>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</si>
  <si>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</si>
  <si>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</si>
  <si>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</si>
  <si>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</si>
  <si>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悠紀の里</t>
    <rPh sb="0" eb="1">
      <t>ユウ</t>
    </rPh>
    <rPh sb="1" eb="2">
      <t>キ</t>
    </rPh>
    <rPh sb="3" eb="4">
      <t>サト</t>
    </rPh>
    <phoneticPr fontId="2"/>
  </si>
  <si>
    <t>中国塗料寮</t>
    <rPh sb="0" eb="2">
      <t>チュウゴク</t>
    </rPh>
    <rPh sb="2" eb="4">
      <t>トリョウ</t>
    </rPh>
    <rPh sb="4" eb="5">
      <t>リョウ</t>
    </rPh>
    <phoneticPr fontId="2"/>
  </si>
  <si>
    <t>ヒラカワガイダム寮</t>
    <rPh sb="8" eb="9">
      <t>リョウ</t>
    </rPh>
    <phoneticPr fontId="2"/>
  </si>
  <si>
    <t>上町</t>
    <rPh sb="0" eb="1">
      <t>ウエ</t>
    </rPh>
    <rPh sb="1" eb="2">
      <t>マチ</t>
    </rPh>
    <phoneticPr fontId="2"/>
  </si>
  <si>
    <t>下町</t>
    <rPh sb="0" eb="2">
      <t>シタマチ</t>
    </rPh>
    <phoneticPr fontId="2"/>
  </si>
  <si>
    <t>江部</t>
    <rPh sb="0" eb="1">
      <t>エ</t>
    </rPh>
    <rPh sb="1" eb="2">
      <t>ブ</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</si>
  <si>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</si>
  <si>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</si>
  <si>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</si>
  <si>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</si>
  <si>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</si>
  <si>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</si>
  <si>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</si>
  <si>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</si>
  <si>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資料：外国人登録台帳 (単位：人)</t>
    <rPh sb="0" eb="2">
      <t>シリョウ</t>
    </rPh>
    <rPh sb="3" eb="6">
      <t>ガイコクジン</t>
    </rPh>
    <rPh sb="6" eb="8">
      <t>トウロク</t>
    </rPh>
    <rPh sb="8" eb="10">
      <t>ダイチョウ</t>
    </rPh>
    <rPh sb="12" eb="14">
      <t>タンイ</t>
    </rPh>
    <rPh sb="15" eb="16">
      <t>ヒト</t>
    </rPh>
    <phoneticPr fontId="2"/>
  </si>
  <si>
    <t>(注)各年12月31日現在</t>
    <rPh sb="1" eb="2">
      <t>チュウ</t>
    </rPh>
    <rPh sb="3" eb="4">
      <t>カク</t>
    </rPh>
    <rPh sb="4" eb="5">
      <t>ネン</t>
    </rPh>
    <rPh sb="7" eb="8">
      <t>ツキ</t>
    </rPh>
    <rPh sb="10" eb="11">
      <t>ヒ</t>
    </rPh>
    <rPh sb="11" eb="13">
      <t>ゲンザイ</t>
    </rPh>
    <phoneticPr fontId="2"/>
  </si>
  <si>
    <t>(注)各年12月31日現在</t>
    <rPh sb="1" eb="2">
      <t>チュウ</t>
    </rPh>
    <rPh sb="3" eb="5">
      <t>カクネン</t>
    </rPh>
    <rPh sb="7" eb="8">
      <t>ツキ</t>
    </rPh>
    <rPh sb="10" eb="11">
      <t>ヒ</t>
    </rPh>
    <rPh sb="11" eb="13">
      <t>ゲンザイ</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</si>
  <si>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ヒト</t>
    </rPh>
    <phoneticPr fontId="2"/>
  </si>
  <si>
    <t>保　有　漁　船　隻　数</t>
    <rPh sb="0" eb="1">
      <t>タモツ</t>
    </rPh>
    <rPh sb="2" eb="3">
      <t>ユウ</t>
    </rPh>
    <rPh sb="4" eb="5">
      <t>リョウ</t>
    </rPh>
    <rPh sb="6" eb="7">
      <t>セン</t>
    </rPh>
    <rPh sb="8" eb="9">
      <t>セキ</t>
    </rPh>
    <rPh sb="10" eb="11">
      <t>カズ</t>
    </rPh>
    <phoneticPr fontId="2"/>
  </si>
  <si>
    <t>月　　　別　　　入　　　込　　　客　　　数</t>
    <rPh sb="0" eb="1">
      <t>ツキ</t>
    </rPh>
    <rPh sb="4" eb="5">
      <t>ベツ</t>
    </rPh>
    <rPh sb="8" eb="9">
      <t>イリ</t>
    </rPh>
    <rPh sb="12" eb="13">
      <t>コミ</t>
    </rPh>
    <rPh sb="16" eb="17">
      <t>キャク</t>
    </rPh>
    <rPh sb="20" eb="21">
      <t>スウ</t>
    </rPh>
    <phoneticPr fontId="2"/>
  </si>
  <si>
    <t>自損行為</t>
    <rPh sb="0" eb="2">
      <t>ジソン</t>
    </rPh>
    <rPh sb="2" eb="4">
      <t>コウイ</t>
    </rPh>
    <phoneticPr fontId="2"/>
  </si>
  <si>
    <t>人　　　　口</t>
    <rPh sb="0" eb="6">
      <t>ジンコウ</t>
    </rPh>
    <phoneticPr fontId="2"/>
  </si>
  <si>
    <t>平成16年</t>
    <rPh sb="0" eb="2">
      <t>ヘ</t>
    </rPh>
    <rPh sb="4" eb="5">
      <t>ネン</t>
    </rPh>
    <phoneticPr fontId="2"/>
  </si>
  <si>
    <t>(注)各年末現在</t>
    <rPh sb="1" eb="2">
      <t>チュウ</t>
    </rPh>
    <phoneticPr fontId="2"/>
  </si>
  <si>
    <t>不慮の
事故</t>
    <rPh sb="0" eb="2">
      <t>フリョ</t>
    </rPh>
    <rPh sb="4" eb="6">
      <t>ジコ</t>
    </rPh>
    <phoneticPr fontId="2"/>
  </si>
  <si>
    <t>総数</t>
    <rPh sb="0" eb="1">
      <t>フサ</t>
    </rPh>
    <rPh sb="1" eb="2">
      <t>カズ</t>
    </rPh>
    <phoneticPr fontId="2"/>
  </si>
  <si>
    <t>肝疾患及び
肝硬変</t>
    <rPh sb="0" eb="1">
      <t>カン</t>
    </rPh>
    <rPh sb="1" eb="3">
      <t>シッカン</t>
    </rPh>
    <rPh sb="3" eb="4">
      <t>オヨ</t>
    </rPh>
    <rPh sb="6" eb="9">
      <t>カンコウヘン</t>
    </rPh>
    <phoneticPr fontId="2"/>
  </si>
  <si>
    <t>悪性
新生物</t>
    <rPh sb="0" eb="2">
      <t>アクセイ</t>
    </rPh>
    <rPh sb="3" eb="6">
      <t>シンセイブツ</t>
    </rPh>
    <phoneticPr fontId="2"/>
  </si>
  <si>
    <t xml:space="preserve"> 　　1．位置（野洲市役所）</t>
    <phoneticPr fontId="2"/>
  </si>
  <si>
    <t>　　 3．市域の変遷</t>
    <phoneticPr fontId="2"/>
  </si>
  <si>
    <t xml:space="preserve">   　2．地勢</t>
    <phoneticPr fontId="2"/>
  </si>
  <si>
    <t>　　 4．字別面積</t>
    <phoneticPr fontId="2"/>
  </si>
  <si>
    <t>　　 5．地目別有租地面積</t>
    <phoneticPr fontId="2"/>
  </si>
  <si>
    <t>　　 6．気象</t>
    <phoneticPr fontId="2"/>
  </si>
  <si>
    <t>　　 7．河川</t>
    <phoneticPr fontId="2"/>
  </si>
  <si>
    <t>　　 8．国勢調査人口および世帯数</t>
    <phoneticPr fontId="2"/>
  </si>
  <si>
    <t>　　 9．年齢区分別人口</t>
    <phoneticPr fontId="2"/>
  </si>
  <si>
    <t>　　11．従業地・通学地による人口</t>
    <phoneticPr fontId="2"/>
  </si>
  <si>
    <t>　  10．産業（大分類）別就業者数</t>
    <phoneticPr fontId="2"/>
  </si>
  <si>
    <t>　  12．人口集中区（DID）人口、面積及び人口密度</t>
    <phoneticPr fontId="2"/>
  </si>
  <si>
    <t>　　13．行政区別人口・世帯数の推移</t>
    <phoneticPr fontId="2"/>
  </si>
  <si>
    <t>　　14．年齢別人口集計</t>
    <phoneticPr fontId="2"/>
  </si>
  <si>
    <t>　　15．学区毎年齢別人口推移</t>
    <phoneticPr fontId="2"/>
  </si>
  <si>
    <t>　　16．外国人登録人口</t>
    <phoneticPr fontId="2"/>
  </si>
  <si>
    <t>　　17．外国人登録国籍別人口</t>
    <rPh sb="13" eb="15">
      <t>ジンコウ</t>
    </rPh>
    <phoneticPr fontId="2"/>
  </si>
  <si>
    <t>　  18．人口の自然動態</t>
    <phoneticPr fontId="2"/>
  </si>
  <si>
    <t>　　19．人口の社会動態</t>
    <phoneticPr fontId="2"/>
  </si>
  <si>
    <t>　　20．転出入地別移動状況</t>
    <phoneticPr fontId="2"/>
  </si>
  <si>
    <t xml:space="preserve">  　21．産業別就業者（男女別15歳以上）</t>
    <phoneticPr fontId="2"/>
  </si>
  <si>
    <t>　  22．従業者規模別事業所数および従業者数</t>
    <phoneticPr fontId="2"/>
  </si>
  <si>
    <t>　  23．専業兼業別農家数</t>
    <phoneticPr fontId="2"/>
  </si>
  <si>
    <t>　  24．経営耕地面積</t>
    <phoneticPr fontId="2"/>
  </si>
  <si>
    <t>　  25．経営耕地面積規模別</t>
    <phoneticPr fontId="2"/>
  </si>
  <si>
    <t>　  26．農作物作付面積および収穫量</t>
    <phoneticPr fontId="2"/>
  </si>
  <si>
    <t>　  27．農地の移動状況</t>
    <phoneticPr fontId="2"/>
  </si>
  <si>
    <t>　　29．漁業経営組織別経営体数</t>
    <phoneticPr fontId="2"/>
  </si>
  <si>
    <t>　　28．漁業経営体階層別経営体数</t>
    <phoneticPr fontId="2"/>
  </si>
  <si>
    <t>　  30．漁業種類別のべ経営体数</t>
    <phoneticPr fontId="2"/>
  </si>
  <si>
    <t>　  31．漁業従事者数</t>
    <phoneticPr fontId="2"/>
  </si>
  <si>
    <t>　  32．工業の推移</t>
    <phoneticPr fontId="2"/>
  </si>
  <si>
    <t>　  33．産業(中分類)別事業所数・従業者および現金給与額・製造品出荷額等</t>
    <phoneticPr fontId="2"/>
  </si>
  <si>
    <t>　  34．工業用地および工業用水使用量の推移(従業員30人以上の事業所)</t>
    <phoneticPr fontId="2"/>
  </si>
  <si>
    <t>　  35．商業の推移</t>
    <phoneticPr fontId="2"/>
  </si>
  <si>
    <t>　  36．産業別商業の推移</t>
    <phoneticPr fontId="2"/>
  </si>
  <si>
    <t>　　37．産業小分類別商店数・従業者数等</t>
    <phoneticPr fontId="2"/>
  </si>
  <si>
    <t>　  38．電灯・電力</t>
    <phoneticPr fontId="2"/>
  </si>
  <si>
    <t>　　39．用途別配水量</t>
    <phoneticPr fontId="2"/>
  </si>
  <si>
    <t>　  40．下水道普及状況</t>
    <phoneticPr fontId="2"/>
  </si>
  <si>
    <t>　  41．都市計画区域の用途別面積</t>
    <phoneticPr fontId="2"/>
  </si>
  <si>
    <t>　  42．市営住宅の状況</t>
    <phoneticPr fontId="2"/>
  </si>
  <si>
    <t>　  43．公園・遊園地</t>
    <phoneticPr fontId="2"/>
  </si>
  <si>
    <t>　  44．道路</t>
    <phoneticPr fontId="2"/>
  </si>
  <si>
    <t>　  45．橋梁</t>
    <phoneticPr fontId="2"/>
  </si>
  <si>
    <t>　　46．用途別家屋の状況（木造）</t>
    <phoneticPr fontId="2"/>
  </si>
  <si>
    <t>　　47．自動車保有台数</t>
    <phoneticPr fontId="2"/>
  </si>
  <si>
    <t>　　48．年度別軽自動車登録台数</t>
    <phoneticPr fontId="2"/>
  </si>
  <si>
    <t>　　49．ＪＲ野洲駅乗車人員推移</t>
    <phoneticPr fontId="2"/>
  </si>
  <si>
    <t>　  50．医療施設状況</t>
    <phoneticPr fontId="2"/>
  </si>
  <si>
    <t xml:space="preserve">  　51．医療従事者状況</t>
    <phoneticPr fontId="2"/>
  </si>
  <si>
    <t>　  52．死因別死亡状況</t>
    <phoneticPr fontId="2"/>
  </si>
  <si>
    <t>　  53．定期予防注射実施状況</t>
    <phoneticPr fontId="2"/>
  </si>
  <si>
    <t>　  54．健康診査受診状況</t>
    <rPh sb="10" eb="12">
      <t>ジュシン</t>
    </rPh>
    <rPh sb="12" eb="14">
      <t>ジョウキョウ</t>
    </rPh>
    <phoneticPr fontId="2"/>
  </si>
  <si>
    <t>　  55．ごみ処理状況</t>
    <phoneticPr fontId="2"/>
  </si>
  <si>
    <t>　  56．し尿処理状況</t>
    <phoneticPr fontId="2"/>
  </si>
  <si>
    <t>　　57．国民健康保険加入状況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</si>
  <si>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</si>
  <si>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xml:space="preserve">  　59．福祉医療費助成状況</t>
    <phoneticPr fontId="2"/>
  </si>
  <si>
    <t>　  60．保育園別園児数</t>
    <phoneticPr fontId="2"/>
  </si>
  <si>
    <t>　  61．身体障害者手帳交付状況</t>
    <phoneticPr fontId="2"/>
  </si>
  <si>
    <t>　  62．介護保険加入者および認定状況</t>
    <phoneticPr fontId="2"/>
  </si>
  <si>
    <t>　  63．国民年金加入者数</t>
    <phoneticPr fontId="2"/>
  </si>
  <si>
    <t>　  64．国民年金受給者数</t>
    <phoneticPr fontId="2"/>
  </si>
  <si>
    <t>　　65．幼稚園別の就園状況</t>
    <rPh sb="8" eb="9">
      <t>ベツ</t>
    </rPh>
    <phoneticPr fontId="2"/>
  </si>
  <si>
    <t>　  66．小学校別の就学状況</t>
    <rPh sb="9" eb="10">
      <t>ベツ</t>
    </rPh>
    <phoneticPr fontId="2"/>
  </si>
  <si>
    <t xml:space="preserve">  　67．中学校別の就学状況</t>
    <rPh sb="9" eb="10">
      <t>ベツ</t>
    </rPh>
    <phoneticPr fontId="2"/>
  </si>
  <si>
    <t>　  68．公立高等学校の就学状況</t>
    <phoneticPr fontId="2"/>
  </si>
  <si>
    <t>　　69. 特別支援学校の就学状況</t>
    <rPh sb="6" eb="8">
      <t>トクベツ</t>
    </rPh>
    <rPh sb="8" eb="10">
      <t>シエン</t>
    </rPh>
    <rPh sb="10" eb="12">
      <t>ガッコウ</t>
    </rPh>
    <rPh sb="13" eb="15">
      <t>シュウガク</t>
    </rPh>
    <rPh sb="15" eb="17">
      <t>ジョウキョウ</t>
    </rPh>
    <phoneticPr fontId="2"/>
  </si>
  <si>
    <t>　  71．図書館利用状況（平成２１年度利用者区分別登録状況</t>
    <phoneticPr fontId="2"/>
  </si>
  <si>
    <t>　  70．図書館利用状況（平成２１年度月別個人貸出状況）</t>
    <phoneticPr fontId="2"/>
  </si>
  <si>
    <t xml:space="preserve"> 　 72．図書館利用状況（平成２１年度地区別登録状況）</t>
    <phoneticPr fontId="2"/>
  </si>
  <si>
    <t>　  73．図書館利用状況（平成２１年度分野別蔵書冊数）</t>
    <phoneticPr fontId="2"/>
  </si>
  <si>
    <t>　　74．野洲市指定文化財一覧</t>
    <phoneticPr fontId="2"/>
  </si>
  <si>
    <t>　　76．施設別・入込客数</t>
    <phoneticPr fontId="2"/>
  </si>
  <si>
    <t>　　75．月別入込客数</t>
    <phoneticPr fontId="2"/>
  </si>
  <si>
    <t>　  77．火災発生件数および損額</t>
    <phoneticPr fontId="2"/>
  </si>
  <si>
    <t>　　78．火災原因別件数</t>
    <phoneticPr fontId="2"/>
  </si>
  <si>
    <t>　　79．救急車出動状況</t>
    <phoneticPr fontId="2"/>
  </si>
  <si>
    <t>　  80．交通事故発生状況</t>
    <phoneticPr fontId="2"/>
  </si>
  <si>
    <t xml:space="preserve">  　81．犯罪発生件数</t>
    <phoneticPr fontId="2"/>
  </si>
  <si>
    <t>　  82．有権者数の推移</t>
    <phoneticPr fontId="2"/>
  </si>
  <si>
    <t>　  83．主要選挙投票状況</t>
    <phoneticPr fontId="2"/>
  </si>
  <si>
    <t>　　84．野洲市の財政</t>
    <phoneticPr fontId="2"/>
  </si>
  <si>
    <t>　　　　野洲市のあゆみ</t>
    <phoneticPr fontId="2"/>
  </si>
  <si>
    <t>　　　　旧野洲町のあゆみ</t>
    <phoneticPr fontId="2"/>
  </si>
  <si>
    <t xml:space="preserve"> 　　　 旧中主町のあゆみ</t>
    <phoneticPr fontId="2"/>
  </si>
  <si>
    <t>平 成 22 年 版  統 計 書 目 次</t>
    <rPh sb="0" eb="1">
      <t>ヒラ</t>
    </rPh>
    <rPh sb="2" eb="3">
      <t>セイ</t>
    </rPh>
    <rPh sb="7" eb="8">
      <t>ネン</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</si>
</sst>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 #,##0_ ;_ * \-#,##0_ ;_ * &quot;-&quot;_ ;_ @_ "/>
    <numFmt numFmtId="176" formatCode="#,##0.0;[Red]\-#,##0.0"/>
    <numFmt numFmtId="177" formatCode="#,##0_);\(#,##0\)"/>
    <numFmt numFmtId="178" formatCode="#,##0.0_);\(#,##0.0\)"/>
    <numFmt numFmtId="179" formatCode="#,##0;&quot;△ &quot;#,##0"/>
    <numFmt numFmtId="180" formatCode="0.0"/>
    <numFmt numFmtId="181" formatCode="#,##0.0;&quot;△ &quot;#,##0.0"/>
    <numFmt numFmtId="182" formatCode="0;&quot;△ &quot;0"/>
    <numFmt numFmtId="183" formatCode="#,##0.0_ ;[Red]\-#,##0.0\ "/>
    <numFmt numFmtId="184" formatCode="0.0_ "/>
    <numFmt numFmtId="185" formatCode="#,##0.0_ "/>
    <numFmt numFmtId="186" formatCode="#,##0_);[Red]\(#,##0\)"/>
    <numFmt numFmtId="187" formatCode="#,##0.0_);[Red]\(#,##0.0\)"/>
    <numFmt numFmtId="188" formatCode="0.0_);[Red]\(0.0\)"/>
    <numFmt numFmtId="189" formatCode="0.00_ "/>
    <numFmt numFmtId="190" formatCode="#,##0_ "/>
    <numFmt numFmtId="191" formatCode="0.00_);[Red]\(0.00\)"/>
    <numFmt numFmtId="192" formatCode="0.000_ "/>
    <numFmt numFmtId="193" formatCode="#,##0.00_ ;[Red]\-#,##0.00\ "/>
    <numFmt numFmtId="194" formatCode="[$-411]ggge&quot;年&quot;m&quot;月&quot;d&quot;日&quot;;@"/>
    <numFmt numFmtId="195" formatCode="0.0%"/>
    <numFmt numFmtId="196" formatCode="0.0_ ;[Red]\-0.0\ "/>
    <numFmt numFmtId="197" formatCode="#,##0_ ;[Red]\-#,##0\ "/>
    <numFmt numFmtId="198" formatCode="###,###,###,##0;&quot;-&quot;##,###,###,##0"/>
    <numFmt numFmtId="199" formatCode="\ ###,###,##0;&quot;-&quot;###,###,##0"/>
    <numFmt numFmtId="200" formatCode="&quot;(&quot;0&quot;)&quot;"/>
    <numFmt numFmtId="201" formatCode="#,##0.00_ "/>
    <numFmt numFmtId="202" formatCode="\(#,##0\)_ "/>
    <numFmt numFmtId="203" formatCode="\(#,##0.0\)_ "/>
    <numFmt numFmtId="204" formatCode="#,##0.000_ "/>
    <numFmt numFmtId="205" formatCode="#,##0.0"/>
  </numFmts>
  <fonts count="4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7.5"/>
      <name val="ＭＳ 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
      <color indexed="8"/>
      <name val="ＭＳ 明朝"/>
      <family val="1"/>
      <charset val="128"/>
    </font>
    <font>
      <b/>
      <sz val="9"/>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0.5"/>
      <name val="ＭＳ Ｐゴシック"/>
      <family val="3"/>
      <charset val="128"/>
    </font>
    <font>
      <sz val="6"/>
      <name val="ＭＳ 明朝"/>
      <family val="1"/>
      <charset val="128"/>
    </font>
    <font>
      <sz val="16"/>
      <name val="ＭＳ 明朝"/>
      <family val="1"/>
      <charset val="128"/>
    </font>
    <font>
      <sz val="8.5"/>
      <name val="ＭＳ 明朝"/>
      <family val="1"/>
      <charset val="128"/>
    </font>
    <font>
      <sz val="7"/>
      <name val="ＭＳ 明朝"/>
      <family val="1"/>
      <charset val="128"/>
    </font>
    <font>
      <sz val="6"/>
      <name val="ＭＳ Ｐ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9"/>
      <name val="ＭＳ Ｐ明朝"/>
      <family val="1"/>
      <charset val="128"/>
    </font>
    <font>
      <sz val="11"/>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theme="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hair">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dotted">
        <color indexed="64"/>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dotted">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xf numFmtId="0" fontId="6" fillId="0" borderId="0"/>
  </cellStyleXfs>
  <cellXfs count="1696">
    <xf numFmtId="0" fontId="0" fillId="0" borderId="0" xfId="0"/>
    <xf numFmtId="0" fontId="3" fillId="0" borderId="0" xfId="0" applyFont="1" applyAlignment="1">
      <alignment vertical="center"/>
    </xf>
    <xf numFmtId="0" fontId="8" fillId="0" borderId="0" xfId="0" applyFont="1" applyBorder="1" applyAlignment="1">
      <alignment horizontal="lef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10" fillId="0" borderId="0" xfId="0" applyFont="1" applyAlignment="1">
      <alignment horizontal="left" vertical="center"/>
    </xf>
    <xf numFmtId="0" fontId="8" fillId="0" borderId="7" xfId="0" applyFont="1" applyBorder="1" applyAlignment="1">
      <alignment horizontal="right" vertical="center"/>
    </xf>
    <xf numFmtId="0" fontId="10" fillId="0" borderId="0" xfId="0" applyFont="1" applyBorder="1" applyAlignment="1">
      <alignment horizontal="lef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2"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8" fillId="0" borderId="1" xfId="0" applyFont="1" applyBorder="1" applyAlignment="1">
      <alignment horizontal="center" vertical="center" wrapText="1" shrinkToFit="1"/>
    </xf>
    <xf numFmtId="0" fontId="8" fillId="0" borderId="9"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8" fillId="0" borderId="1" xfId="0" applyFont="1" applyBorder="1" applyAlignment="1">
      <alignment horizontal="right" vertical="center"/>
    </xf>
    <xf numFmtId="0" fontId="0" fillId="0" borderId="0" xfId="0" applyAlignment="1">
      <alignment vertical="center"/>
    </xf>
    <xf numFmtId="0" fontId="12" fillId="0" borderId="0" xfId="0" applyFont="1" applyBorder="1" applyAlignment="1">
      <alignment horizontal="center" vertical="center"/>
    </xf>
    <xf numFmtId="0" fontId="12" fillId="0" borderId="0" xfId="0" applyFont="1" applyAlignment="1">
      <alignment horizontal="right" vertical="center"/>
    </xf>
    <xf numFmtId="0" fontId="12" fillId="0" borderId="0" xfId="0" applyFont="1" applyBorder="1" applyAlignment="1">
      <alignment horizontal="left" vertical="center"/>
    </xf>
    <xf numFmtId="196" fontId="8" fillId="0" borderId="1" xfId="0" applyNumberFormat="1" applyFont="1" applyBorder="1" applyAlignment="1">
      <alignment horizontal="right" vertical="center"/>
    </xf>
    <xf numFmtId="196" fontId="8" fillId="0" borderId="1" xfId="3" applyNumberFormat="1" applyFont="1" applyBorder="1" applyAlignment="1">
      <alignment horizontal="right" vertical="center"/>
    </xf>
    <xf numFmtId="0" fontId="8" fillId="0" borderId="11" xfId="0" applyFont="1" applyBorder="1" applyAlignment="1">
      <alignment horizontal="center" vertical="center"/>
    </xf>
    <xf numFmtId="192" fontId="8" fillId="0" borderId="0" xfId="0" applyNumberFormat="1" applyFont="1" applyAlignment="1">
      <alignment horizontal="center" vertical="center"/>
    </xf>
    <xf numFmtId="0" fontId="12" fillId="0" borderId="0" xfId="0" applyFont="1" applyAlignment="1">
      <alignment vertical="center"/>
    </xf>
    <xf numFmtId="38" fontId="8" fillId="0" borderId="1" xfId="3" applyFont="1" applyBorder="1" applyAlignment="1">
      <alignment horizontal="right" vertical="center"/>
    </xf>
    <xf numFmtId="0" fontId="0" fillId="0" borderId="12" xfId="0" applyBorder="1" applyAlignment="1">
      <alignment horizontal="right" vertical="center"/>
    </xf>
    <xf numFmtId="184" fontId="8" fillId="0" borderId="12" xfId="0" applyNumberFormat="1" applyFont="1" applyBorder="1" applyAlignment="1">
      <alignment horizontal="right" vertical="center"/>
    </xf>
    <xf numFmtId="0" fontId="8" fillId="0" borderId="12" xfId="0" applyFont="1" applyBorder="1" applyAlignment="1">
      <alignment horizontal="right" vertical="center"/>
    </xf>
    <xf numFmtId="196" fontId="8" fillId="0" borderId="12" xfId="0" applyNumberFormat="1" applyFont="1" applyBorder="1" applyAlignment="1">
      <alignment horizontal="right" vertical="center"/>
    </xf>
    <xf numFmtId="196" fontId="8" fillId="0" borderId="12" xfId="3" applyNumberFormat="1" applyFont="1" applyBorder="1" applyAlignment="1">
      <alignment horizontal="right" vertical="center"/>
    </xf>
    <xf numFmtId="0" fontId="10" fillId="0" borderId="13"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2" fillId="0" borderId="15" xfId="0" applyFont="1" applyBorder="1" applyAlignment="1">
      <alignment horizontal="right" vertical="center"/>
    </xf>
    <xf numFmtId="0" fontId="8" fillId="0" borderId="11" xfId="0" applyFont="1" applyBorder="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8" fillId="2" borderId="0" xfId="0" applyFont="1" applyFill="1" applyAlignment="1">
      <alignment vertical="center"/>
    </xf>
    <xf numFmtId="0" fontId="8" fillId="0" borderId="0" xfId="0" applyFont="1" applyFill="1" applyAlignment="1">
      <alignment vertical="center"/>
    </xf>
    <xf numFmtId="0" fontId="8" fillId="0" borderId="0" xfId="0" applyFont="1" applyAlignment="1">
      <alignment horizontal="right"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xf>
    <xf numFmtId="38" fontId="8" fillId="0" borderId="0" xfId="3" applyFont="1" applyBorder="1" applyAlignment="1">
      <alignment horizontal="center" vertical="center"/>
    </xf>
    <xf numFmtId="38" fontId="8" fillId="0" borderId="1" xfId="3" applyFont="1" applyBorder="1" applyAlignment="1">
      <alignment vertical="center"/>
    </xf>
    <xf numFmtId="40" fontId="8" fillId="0" borderId="0" xfId="3" applyNumberFormat="1"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8" fillId="0" borderId="1" xfId="0" applyFont="1" applyBorder="1" applyAlignment="1">
      <alignment vertical="center"/>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38" fontId="8" fillId="0" borderId="8" xfId="3" applyFont="1" applyBorder="1" applyAlignment="1">
      <alignment horizontal="right" vertical="center"/>
    </xf>
    <xf numFmtId="38" fontId="8" fillId="0" borderId="0" xfId="3" applyFont="1" applyBorder="1" applyAlignment="1">
      <alignment horizontal="right" vertical="center"/>
    </xf>
    <xf numFmtId="178" fontId="8" fillId="0" borderId="0" xfId="3" applyNumberFormat="1" applyFont="1" applyBorder="1" applyAlignment="1">
      <alignment horizontal="right" vertical="center"/>
    </xf>
    <xf numFmtId="38" fontId="8" fillId="0" borderId="0" xfId="0" applyNumberFormat="1" applyFont="1" applyBorder="1" applyAlignment="1">
      <alignment vertical="center"/>
    </xf>
    <xf numFmtId="0" fontId="16" fillId="3" borderId="0" xfId="0" applyFont="1" applyFill="1" applyBorder="1" applyAlignment="1">
      <alignment horizontal="left" vertical="center"/>
    </xf>
    <xf numFmtId="0" fontId="8" fillId="3" borderId="0" xfId="0" applyFont="1" applyFill="1" applyAlignment="1">
      <alignment vertical="center"/>
    </xf>
    <xf numFmtId="0" fontId="18" fillId="0" borderId="1" xfId="0" applyFont="1" applyBorder="1" applyAlignment="1">
      <alignment horizontal="left" vertical="center"/>
    </xf>
    <xf numFmtId="38" fontId="19" fillId="0" borderId="1" xfId="3" applyFont="1" applyBorder="1" applyAlignment="1">
      <alignment horizontal="right" vertical="center"/>
    </xf>
    <xf numFmtId="0" fontId="8" fillId="0" borderId="1" xfId="0" applyFont="1" applyBorder="1" applyAlignment="1">
      <alignment horizontal="left" vertical="center"/>
    </xf>
    <xf numFmtId="0" fontId="18" fillId="0" borderId="1" xfId="0" applyFont="1" applyBorder="1" applyAlignment="1">
      <alignment vertical="center"/>
    </xf>
    <xf numFmtId="0" fontId="8" fillId="0" borderId="1" xfId="0" applyFont="1" applyBorder="1" applyAlignment="1">
      <alignment vertical="center" wrapText="1"/>
    </xf>
    <xf numFmtId="38" fontId="8" fillId="0" borderId="0" xfId="0" applyNumberFormat="1" applyFont="1" applyAlignment="1">
      <alignment vertical="center"/>
    </xf>
    <xf numFmtId="0" fontId="18" fillId="0" borderId="0" xfId="0" applyFont="1" applyBorder="1" applyAlignment="1">
      <alignment horizontal="left" vertical="center"/>
    </xf>
    <xf numFmtId="38" fontId="18" fillId="0" borderId="0" xfId="3" applyFont="1" applyBorder="1" applyAlignment="1">
      <alignment vertical="center"/>
    </xf>
    <xf numFmtId="38" fontId="8" fillId="0" borderId="0" xfId="3" applyFont="1" applyBorder="1" applyAlignment="1">
      <alignment vertical="center"/>
    </xf>
    <xf numFmtId="0" fontId="18" fillId="0" borderId="0" xfId="0" applyFont="1" applyBorder="1" applyAlignment="1">
      <alignment vertical="center"/>
    </xf>
    <xf numFmtId="0" fontId="8" fillId="0" borderId="0" xfId="0" applyFont="1" applyBorder="1" applyAlignment="1">
      <alignment vertical="center" wrapText="1"/>
    </xf>
    <xf numFmtId="38" fontId="19" fillId="0" borderId="14" xfId="3" applyFont="1" applyBorder="1" applyAlignment="1">
      <alignment horizontal="right" vertical="center"/>
    </xf>
    <xf numFmtId="38" fontId="12" fillId="0" borderId="14" xfId="3" applyFont="1" applyBorder="1" applyAlignment="1">
      <alignment horizontal="right" vertical="center"/>
    </xf>
    <xf numFmtId="38" fontId="12" fillId="0" borderId="1" xfId="3" applyFont="1" applyBorder="1" applyAlignment="1">
      <alignment horizontal="right" vertical="center"/>
    </xf>
    <xf numFmtId="199" fontId="20" fillId="0" borderId="5" xfId="4" applyNumberFormat="1" applyFont="1" applyFill="1" applyBorder="1" applyAlignment="1">
      <alignment horizontal="right" vertical="center"/>
    </xf>
    <xf numFmtId="0" fontId="8" fillId="0" borderId="16" xfId="0" applyFont="1" applyBorder="1" applyAlignment="1">
      <alignment vertical="center"/>
    </xf>
    <xf numFmtId="0" fontId="8" fillId="0" borderId="17" xfId="0" applyFont="1" applyBorder="1" applyAlignment="1">
      <alignment vertical="center"/>
    </xf>
    <xf numFmtId="199" fontId="20" fillId="0" borderId="17" xfId="4" applyNumberFormat="1" applyFont="1" applyFill="1" applyBorder="1" applyAlignment="1">
      <alignment horizontal="right" vertical="center"/>
    </xf>
    <xf numFmtId="0" fontId="8" fillId="0" borderId="18" xfId="0" applyFont="1" applyBorder="1" applyAlignment="1">
      <alignment vertical="center"/>
    </xf>
    <xf numFmtId="199" fontId="20" fillId="0" borderId="7" xfId="4" applyNumberFormat="1" applyFont="1" applyFill="1" applyBorder="1" applyAlignment="1">
      <alignment horizontal="right" vertical="center"/>
    </xf>
    <xf numFmtId="0" fontId="8" fillId="0" borderId="19" xfId="0" applyFont="1" applyBorder="1" applyAlignment="1">
      <alignment horizontal="left" vertical="center"/>
    </xf>
    <xf numFmtId="199" fontId="20" fillId="0" borderId="9" xfId="4" applyNumberFormat="1" applyFont="1" applyFill="1" applyBorder="1" applyAlignment="1">
      <alignment horizontal="right" vertical="center"/>
    </xf>
    <xf numFmtId="0" fontId="8" fillId="0" borderId="9"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12" fillId="0" borderId="0" xfId="0" applyFont="1" applyBorder="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198" fontId="20" fillId="0" borderId="11" xfId="4" applyNumberFormat="1" applyFont="1" applyFill="1" applyBorder="1" applyAlignment="1">
      <alignment horizontal="right" vertical="center"/>
    </xf>
    <xf numFmtId="198" fontId="20" fillId="0" borderId="9" xfId="4" applyNumberFormat="1" applyFont="1" applyFill="1" applyBorder="1" applyAlignment="1">
      <alignment horizontal="right" vertical="center"/>
    </xf>
    <xf numFmtId="198" fontId="20" fillId="0" borderId="6" xfId="4" applyNumberFormat="1" applyFont="1" applyFill="1" applyBorder="1" applyAlignment="1">
      <alignment horizontal="right" vertical="center"/>
    </xf>
    <xf numFmtId="199" fontId="10" fillId="0" borderId="0" xfId="0" applyNumberFormat="1" applyFont="1" applyBorder="1" applyAlignment="1">
      <alignment horizontal="center" vertical="center"/>
    </xf>
    <xf numFmtId="199" fontId="20" fillId="0" borderId="11" xfId="4" applyNumberFormat="1" applyFont="1" applyFill="1" applyBorder="1" applyAlignment="1">
      <alignment horizontal="right" vertical="center"/>
    </xf>
    <xf numFmtId="199" fontId="20" fillId="0" borderId="19" xfId="4" applyNumberFormat="1" applyFont="1" applyFill="1" applyBorder="1" applyAlignment="1">
      <alignment horizontal="right" vertical="center"/>
    </xf>
    <xf numFmtId="199" fontId="20" fillId="0" borderId="6" xfId="4" applyNumberFormat="1" applyFont="1" applyFill="1" applyBorder="1" applyAlignment="1">
      <alignment horizontal="right" vertical="center"/>
    </xf>
    <xf numFmtId="199" fontId="20" fillId="0" borderId="20" xfId="4" applyNumberFormat="1" applyFont="1" applyFill="1" applyBorder="1" applyAlignment="1">
      <alignment horizontal="right" vertical="center"/>
    </xf>
    <xf numFmtId="199" fontId="20" fillId="0" borderId="21" xfId="4" applyNumberFormat="1" applyFont="1" applyFill="1" applyBorder="1" applyAlignment="1">
      <alignment horizontal="right" vertical="center"/>
    </xf>
    <xf numFmtId="199" fontId="20" fillId="0" borderId="13" xfId="4" applyNumberFormat="1" applyFont="1" applyFill="1" applyBorder="1" applyAlignment="1">
      <alignment horizontal="righ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38" fontId="9" fillId="0" borderId="1" xfId="3" applyFont="1" applyBorder="1" applyAlignment="1">
      <alignment vertical="center"/>
    </xf>
    <xf numFmtId="185" fontId="9" fillId="0" borderId="1" xfId="3" applyNumberFormat="1" applyFont="1" applyBorder="1" applyAlignment="1">
      <alignment vertical="center"/>
    </xf>
    <xf numFmtId="176" fontId="9" fillId="0" borderId="1" xfId="3" applyNumberFormat="1" applyFont="1" applyBorder="1" applyAlignment="1">
      <alignment vertical="center"/>
    </xf>
    <xf numFmtId="176" fontId="9" fillId="0" borderId="1" xfId="3" applyNumberFormat="1" applyFont="1" applyBorder="1" applyAlignment="1">
      <alignment horizontal="right" vertical="center"/>
    </xf>
    <xf numFmtId="38" fontId="9" fillId="0" borderId="1" xfId="3" applyFont="1" applyBorder="1" applyAlignment="1">
      <alignment horizontal="right" vertical="center"/>
    </xf>
    <xf numFmtId="185" fontId="9" fillId="0" borderId="1" xfId="3" applyNumberFormat="1" applyFont="1" applyBorder="1" applyAlignment="1">
      <alignment horizontal="right" vertical="center"/>
    </xf>
    <xf numFmtId="3" fontId="9" fillId="0" borderId="1" xfId="0" applyNumberFormat="1" applyFont="1" applyBorder="1" applyAlignment="1">
      <alignment horizontal="right" vertical="center"/>
    </xf>
    <xf numFmtId="0" fontId="8" fillId="0" borderId="0" xfId="0" applyFont="1" applyBorder="1" applyAlignment="1">
      <alignment horizontal="right" vertical="center"/>
    </xf>
    <xf numFmtId="38" fontId="9" fillId="0" borderId="0" xfId="3" applyFont="1" applyBorder="1" applyAlignment="1">
      <alignment horizontal="right" vertical="center"/>
    </xf>
    <xf numFmtId="0" fontId="21" fillId="0" borderId="0" xfId="0" applyFont="1" applyAlignment="1">
      <alignment vertical="center"/>
    </xf>
    <xf numFmtId="38" fontId="12" fillId="0" borderId="22" xfId="3" applyFont="1" applyBorder="1" applyAlignment="1">
      <alignment vertical="center"/>
    </xf>
    <xf numFmtId="38" fontId="12" fillId="0" borderId="23" xfId="3" applyFont="1" applyBorder="1" applyAlignment="1">
      <alignment vertical="center"/>
    </xf>
    <xf numFmtId="0" fontId="18" fillId="0" borderId="0" xfId="0" applyFont="1" applyAlignment="1">
      <alignment horizontal="left" vertical="center"/>
    </xf>
    <xf numFmtId="0" fontId="11" fillId="0" borderId="0" xfId="0" applyFont="1" applyAlignment="1">
      <alignment vertical="center"/>
    </xf>
    <xf numFmtId="0" fontId="8" fillId="0" borderId="0" xfId="0" applyFont="1" applyFill="1" applyBorder="1" applyAlignment="1">
      <alignment horizontal="left" vertical="center"/>
    </xf>
    <xf numFmtId="0" fontId="12" fillId="0" borderId="7"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9" xfId="0" applyFont="1" applyBorder="1" applyAlignment="1">
      <alignment horizontal="center" vertical="center" shrinkToFit="1"/>
    </xf>
    <xf numFmtId="0" fontId="12" fillId="0" borderId="9" xfId="0" applyFont="1" applyBorder="1" applyAlignment="1">
      <alignment horizontal="center" vertical="center" wrapText="1" shrinkToFit="1"/>
    </xf>
    <xf numFmtId="0" fontId="10" fillId="0" borderId="10" xfId="0" applyFont="1" applyBorder="1" applyAlignment="1">
      <alignment horizontal="right" vertical="center"/>
    </xf>
    <xf numFmtId="0" fontId="8" fillId="4" borderId="0" xfId="0" applyFont="1" applyFill="1" applyAlignment="1">
      <alignment vertical="center"/>
    </xf>
    <xf numFmtId="0" fontId="12" fillId="0" borderId="10" xfId="0" applyFont="1" applyBorder="1" applyAlignment="1">
      <alignment horizontal="right" vertical="center"/>
    </xf>
    <xf numFmtId="38" fontId="12" fillId="0" borderId="1" xfId="3" applyFont="1" applyBorder="1" applyAlignment="1">
      <alignment vertical="center"/>
    </xf>
    <xf numFmtId="190" fontId="12" fillId="0" borderId="7" xfId="0" applyNumberFormat="1" applyFont="1" applyBorder="1" applyAlignment="1">
      <alignment horizontal="center" vertical="center" shrinkToFit="1"/>
    </xf>
    <xf numFmtId="190" fontId="12" fillId="0" borderId="7" xfId="0" applyNumberFormat="1" applyFont="1" applyBorder="1" applyAlignment="1">
      <alignment horizontal="center" vertical="center" wrapText="1" shrinkToFit="1"/>
    </xf>
    <xf numFmtId="190" fontId="12" fillId="0" borderId="9" xfId="0" applyNumberFormat="1" applyFont="1" applyBorder="1" applyAlignment="1">
      <alignment horizontal="center" vertical="center" shrinkToFit="1"/>
    </xf>
    <xf numFmtId="190" fontId="12" fillId="0" borderId="9" xfId="0" applyNumberFormat="1" applyFont="1" applyBorder="1" applyAlignment="1">
      <alignment horizontal="center" vertical="center" wrapText="1" shrinkToFit="1"/>
    </xf>
    <xf numFmtId="0" fontId="11" fillId="0" borderId="0" xfId="0" applyFont="1" applyAlignment="1">
      <alignment horizontal="center" vertical="center"/>
    </xf>
    <xf numFmtId="0" fontId="22" fillId="0" borderId="0" xfId="0" applyFont="1" applyAlignment="1">
      <alignment horizontal="right" vertical="center"/>
    </xf>
    <xf numFmtId="0" fontId="17" fillId="0" borderId="0" xfId="0" applyFont="1" applyAlignment="1">
      <alignment horizontal="right" vertical="center"/>
    </xf>
    <xf numFmtId="0" fontId="8" fillId="0" borderId="1" xfId="0" applyFont="1" applyBorder="1" applyAlignment="1">
      <alignment horizontal="center" vertical="center" wrapText="1"/>
    </xf>
    <xf numFmtId="38" fontId="8" fillId="0" borderId="1" xfId="3"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38" fontId="23" fillId="0" borderId="0" xfId="3" applyFont="1" applyBorder="1" applyAlignment="1">
      <alignment vertical="center"/>
    </xf>
    <xf numFmtId="0" fontId="22" fillId="0" borderId="0" xfId="0" applyFont="1" applyBorder="1" applyAlignment="1">
      <alignment horizontal="right" vertical="center"/>
    </xf>
    <xf numFmtId="38" fontId="12" fillId="0" borderId="0" xfId="3" applyFont="1" applyBorder="1" applyAlignment="1">
      <alignment vertical="center"/>
    </xf>
    <xf numFmtId="0" fontId="8" fillId="0" borderId="0" xfId="0" applyFont="1" applyAlignment="1">
      <alignment vertical="top"/>
    </xf>
    <xf numFmtId="0" fontId="8" fillId="0" borderId="0" xfId="0" applyFont="1" applyBorder="1" applyAlignment="1">
      <alignment horizontal="right" vertical="center" wrapText="1"/>
    </xf>
    <xf numFmtId="0" fontId="8" fillId="0" borderId="8" xfId="0" applyFont="1" applyBorder="1" applyAlignment="1">
      <alignment vertical="center"/>
    </xf>
    <xf numFmtId="0" fontId="24" fillId="0" borderId="0" xfId="0" applyFont="1" applyAlignment="1">
      <alignment vertical="center"/>
    </xf>
    <xf numFmtId="179" fontId="8" fillId="0" borderId="1" xfId="0" applyNumberFormat="1" applyFont="1" applyBorder="1" applyAlignment="1">
      <alignment horizontal="right" vertical="center"/>
    </xf>
    <xf numFmtId="182" fontId="8" fillId="0" borderId="0" xfId="0" applyNumberFormat="1" applyFont="1" applyBorder="1" applyAlignment="1">
      <alignment horizontal="right" vertical="center"/>
    </xf>
    <xf numFmtId="176" fontId="8" fillId="0" borderId="0" xfId="3" applyNumberFormat="1" applyFont="1" applyBorder="1" applyAlignment="1">
      <alignment horizontal="right" vertical="center"/>
    </xf>
    <xf numFmtId="182" fontId="8" fillId="0" borderId="0" xfId="0" applyNumberFormat="1" applyFont="1" applyBorder="1" applyAlignment="1">
      <alignment vertical="center"/>
    </xf>
    <xf numFmtId="179" fontId="8" fillId="0" borderId="1" xfId="0" applyNumberFormat="1" applyFont="1" applyFill="1" applyBorder="1" applyAlignment="1">
      <alignment horizontal="right" vertical="center"/>
    </xf>
    <xf numFmtId="0" fontId="9" fillId="0" borderId="0" xfId="0" applyFont="1" applyFill="1" applyAlignment="1">
      <alignment horizontal="left" vertical="center"/>
    </xf>
    <xf numFmtId="0" fontId="8" fillId="0" borderId="0" xfId="0" applyFont="1"/>
    <xf numFmtId="0" fontId="8" fillId="0" borderId="1" xfId="0" applyFont="1" applyBorder="1" applyAlignment="1">
      <alignment horizontal="center"/>
    </xf>
    <xf numFmtId="0" fontId="8" fillId="0" borderId="1" xfId="0" applyFont="1" applyBorder="1"/>
    <xf numFmtId="38" fontId="8" fillId="0" borderId="1" xfId="3" applyFont="1" applyBorder="1" applyAlignment="1">
      <alignment horizontal="right"/>
    </xf>
    <xf numFmtId="38" fontId="8" fillId="0" borderId="1" xfId="3" applyFont="1" applyFill="1" applyBorder="1" applyAlignment="1">
      <alignment horizontal="right"/>
    </xf>
    <xf numFmtId="0" fontId="8" fillId="0" borderId="5" xfId="0" applyFont="1" applyBorder="1"/>
    <xf numFmtId="0" fontId="8" fillId="0" borderId="24" xfId="0" applyFont="1" applyBorder="1"/>
    <xf numFmtId="38" fontId="8" fillId="0" borderId="25" xfId="3" applyFont="1" applyBorder="1" applyAlignment="1">
      <alignment horizontal="right"/>
    </xf>
    <xf numFmtId="38" fontId="8" fillId="0" borderId="25" xfId="3" applyFont="1" applyFill="1" applyBorder="1" applyAlignment="1">
      <alignment horizontal="right"/>
    </xf>
    <xf numFmtId="38" fontId="8" fillId="0" borderId="26" xfId="3" applyFont="1" applyBorder="1" applyAlignment="1">
      <alignment horizontal="right"/>
    </xf>
    <xf numFmtId="0" fontId="8" fillId="0" borderId="7" xfId="0" applyFont="1" applyBorder="1"/>
    <xf numFmtId="0" fontId="12" fillId="0" borderId="0" xfId="0" applyFont="1" applyFill="1" applyBorder="1"/>
    <xf numFmtId="38" fontId="8" fillId="0" borderId="5" xfId="3" applyFont="1" applyBorder="1" applyAlignment="1">
      <alignment horizontal="right"/>
    </xf>
    <xf numFmtId="38" fontId="8" fillId="0" borderId="5" xfId="3" applyFont="1" applyFill="1" applyBorder="1" applyAlignment="1">
      <alignment horizontal="right"/>
    </xf>
    <xf numFmtId="38" fontId="8" fillId="0" borderId="7" xfId="3" applyFont="1" applyBorder="1" applyAlignment="1">
      <alignment horizontal="right"/>
    </xf>
    <xf numFmtId="38" fontId="8" fillId="0" borderId="7" xfId="3" applyFont="1" applyFill="1" applyBorder="1" applyAlignment="1">
      <alignment horizontal="right"/>
    </xf>
    <xf numFmtId="0" fontId="12" fillId="0" borderId="15" xfId="0" applyFont="1" applyBorder="1" applyAlignment="1">
      <alignment vertical="center"/>
    </xf>
    <xf numFmtId="0" fontId="12" fillId="0" borderId="14" xfId="0" applyFont="1" applyBorder="1" applyAlignment="1">
      <alignment horizontal="center" vertical="center"/>
    </xf>
    <xf numFmtId="0" fontId="12" fillId="0" borderId="22" xfId="0" applyFont="1" applyBorder="1" applyAlignment="1">
      <alignment horizontal="center" vertical="center"/>
    </xf>
    <xf numFmtId="0" fontId="12" fillId="0" borderId="12"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vertical="center"/>
    </xf>
    <xf numFmtId="0" fontId="12" fillId="0" borderId="5" xfId="0" applyFont="1" applyBorder="1" applyAlignment="1">
      <alignment vertical="center"/>
    </xf>
    <xf numFmtId="38" fontId="18" fillId="0" borderId="1" xfId="3" applyFont="1" applyBorder="1" applyAlignment="1">
      <alignment vertical="center"/>
    </xf>
    <xf numFmtId="3" fontId="18" fillId="0" borderId="1" xfId="0" applyNumberFormat="1" applyFont="1" applyBorder="1" applyAlignment="1">
      <alignment vertical="center"/>
    </xf>
    <xf numFmtId="3" fontId="8" fillId="0" borderId="1" xfId="0" applyNumberFormat="1" applyFont="1" applyBorder="1" applyAlignment="1">
      <alignment vertical="center"/>
    </xf>
    <xf numFmtId="0" fontId="13" fillId="0" borderId="1" xfId="0" applyFont="1" applyBorder="1" applyAlignment="1">
      <alignment horizontal="left" vertical="center"/>
    </xf>
    <xf numFmtId="0" fontId="12" fillId="0" borderId="0" xfId="0" applyFont="1"/>
    <xf numFmtId="3" fontId="8" fillId="0" borderId="1" xfId="0" applyNumberFormat="1" applyFont="1" applyBorder="1" applyAlignment="1"/>
    <xf numFmtId="0" fontId="8" fillId="0" borderId="1" xfId="0" applyFont="1" applyBorder="1" applyAlignment="1"/>
    <xf numFmtId="0" fontId="12" fillId="0" borderId="3" xfId="0" applyFont="1" applyBorder="1" applyAlignment="1"/>
    <xf numFmtId="0" fontId="12" fillId="0" borderId="0" xfId="0" applyFont="1" applyBorder="1" applyAlignment="1">
      <alignment horizontal="center" vertical="center" wrapText="1"/>
    </xf>
    <xf numFmtId="38" fontId="12" fillId="0" borderId="0" xfId="3" applyFont="1" applyBorder="1" applyAlignment="1">
      <alignment horizontal="right" vertical="center"/>
    </xf>
    <xf numFmtId="40" fontId="12" fillId="0" borderId="0" xfId="3" applyNumberFormat="1" applyFont="1" applyBorder="1" applyAlignment="1">
      <alignment horizontal="right" vertical="center"/>
    </xf>
    <xf numFmtId="0" fontId="12" fillId="0" borderId="0" xfId="0" applyFont="1" applyFill="1" applyAlignment="1">
      <alignment vertical="center"/>
    </xf>
    <xf numFmtId="0" fontId="10" fillId="0" borderId="0" xfId="0" applyFont="1" applyBorder="1" applyAlignment="1">
      <alignment vertical="center"/>
    </xf>
    <xf numFmtId="38" fontId="12" fillId="0" borderId="0" xfId="3" applyFont="1" applyBorder="1" applyAlignment="1">
      <alignment horizontal="center" vertical="center"/>
    </xf>
    <xf numFmtId="0" fontId="8" fillId="0" borderId="0"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13" fillId="0" borderId="0" xfId="0" applyFont="1" applyBorder="1" applyAlignment="1">
      <alignment horizontal="center" vertical="center"/>
    </xf>
    <xf numFmtId="0" fontId="8" fillId="0" borderId="15" xfId="0" applyFont="1" applyBorder="1" applyAlignment="1">
      <alignment vertical="center"/>
    </xf>
    <xf numFmtId="181" fontId="8" fillId="0" borderId="0" xfId="3" applyNumberFormat="1" applyFont="1" applyBorder="1" applyAlignment="1">
      <alignment horizontal="right" vertical="center"/>
    </xf>
    <xf numFmtId="0" fontId="8" fillId="0" borderId="0" xfId="0" applyFont="1" applyBorder="1" applyAlignment="1">
      <alignment horizontal="center"/>
    </xf>
    <xf numFmtId="0" fontId="18" fillId="0" borderId="0" xfId="0" applyFont="1" applyBorder="1" applyAlignment="1">
      <alignment horizontal="center" vertical="center"/>
    </xf>
    <xf numFmtId="0" fontId="10" fillId="0" borderId="12" xfId="0" applyFont="1" applyBorder="1" applyAlignment="1">
      <alignment vertical="center"/>
    </xf>
    <xf numFmtId="0" fontId="19" fillId="0" borderId="0" xfId="0" applyFont="1" applyBorder="1" applyAlignment="1">
      <alignment vertical="center"/>
    </xf>
    <xf numFmtId="0" fontId="25" fillId="0" borderId="8" xfId="0" applyFont="1" applyBorder="1" applyAlignment="1">
      <alignment horizontal="center" vertical="center"/>
    </xf>
    <xf numFmtId="0" fontId="10" fillId="0" borderId="8" xfId="0" applyFont="1" applyBorder="1" applyAlignment="1">
      <alignment vertical="center"/>
    </xf>
    <xf numFmtId="0" fontId="25" fillId="0" borderId="12" xfId="0" applyFont="1" applyBorder="1" applyAlignment="1">
      <alignment horizontal="left" vertical="center"/>
    </xf>
    <xf numFmtId="0" fontId="10" fillId="0" borderId="12" xfId="0" applyFont="1" applyBorder="1" applyAlignment="1">
      <alignment horizontal="left" vertical="center"/>
    </xf>
    <xf numFmtId="0" fontId="9" fillId="0" borderId="0" xfId="0" applyFont="1" applyFill="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38" fontId="8" fillId="0" borderId="0" xfId="3" applyFont="1" applyFill="1" applyBorder="1" applyAlignment="1">
      <alignment vertical="center"/>
    </xf>
    <xf numFmtId="0" fontId="10" fillId="0" borderId="0" xfId="0" applyFont="1" applyBorder="1" applyAlignment="1">
      <alignment horizontal="center" vertical="center" wrapText="1"/>
    </xf>
    <xf numFmtId="187" fontId="8" fillId="0" borderId="1" xfId="3" applyNumberFormat="1" applyFont="1" applyBorder="1" applyAlignment="1">
      <alignment horizontal="right" vertical="center"/>
    </xf>
    <xf numFmtId="186" fontId="8" fillId="0" borderId="1" xfId="3" applyNumberFormat="1" applyFont="1" applyBorder="1" applyAlignment="1">
      <alignment horizontal="right" vertical="center"/>
    </xf>
    <xf numFmtId="183" fontId="8" fillId="0" borderId="1" xfId="3" applyNumberFormat="1" applyFont="1" applyBorder="1" applyAlignment="1">
      <alignment horizontal="right" vertical="center"/>
    </xf>
    <xf numFmtId="197" fontId="8" fillId="0" borderId="1" xfId="3" applyNumberFormat="1" applyFont="1" applyBorder="1" applyAlignment="1">
      <alignment horizontal="right" vertical="center"/>
    </xf>
    <xf numFmtId="180" fontId="8" fillId="0" borderId="0" xfId="0" applyNumberFormat="1" applyFont="1" applyBorder="1" applyAlignment="1">
      <alignment horizontal="right" vertical="center"/>
    </xf>
    <xf numFmtId="0" fontId="8" fillId="0" borderId="3" xfId="0" applyFont="1" applyBorder="1" applyAlignment="1">
      <alignment vertical="center"/>
    </xf>
    <xf numFmtId="0" fontId="8" fillId="0" borderId="10" xfId="0" applyFont="1" applyBorder="1" applyAlignment="1">
      <alignment vertical="center"/>
    </xf>
    <xf numFmtId="0" fontId="12" fillId="0" borderId="2" xfId="0" applyFont="1" applyBorder="1" applyAlignment="1">
      <alignment vertical="center"/>
    </xf>
    <xf numFmtId="0" fontId="12" fillId="0" borderId="14" xfId="0" applyFont="1" applyBorder="1" applyAlignment="1">
      <alignment vertical="center"/>
    </xf>
    <xf numFmtId="0" fontId="12" fillId="0" borderId="3" xfId="0" applyFont="1" applyBorder="1" applyAlignment="1">
      <alignment vertical="center"/>
    </xf>
    <xf numFmtId="185" fontId="12" fillId="0" borderId="3" xfId="0" applyNumberFormat="1"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185" fontId="12" fillId="0" borderId="14" xfId="0" applyNumberFormat="1" applyFont="1" applyBorder="1" applyAlignment="1">
      <alignment horizontal="center" vertical="center"/>
    </xf>
    <xf numFmtId="0" fontId="12" fillId="0" borderId="6" xfId="0" applyFont="1" applyBorder="1" applyAlignment="1">
      <alignment vertical="center"/>
    </xf>
    <xf numFmtId="185" fontId="12" fillId="0" borderId="14" xfId="0" applyNumberFormat="1" applyFont="1" applyBorder="1" applyAlignment="1">
      <alignment vertical="center"/>
    </xf>
    <xf numFmtId="185" fontId="12" fillId="0" borderId="0" xfId="0" applyNumberFormat="1" applyFont="1" applyBorder="1" applyAlignment="1">
      <alignment vertical="center"/>
    </xf>
    <xf numFmtId="0" fontId="12" fillId="0" borderId="4" xfId="0" applyFont="1" applyBorder="1" applyAlignment="1">
      <alignment vertical="center"/>
    </xf>
    <xf numFmtId="185" fontId="12" fillId="0" borderId="12" xfId="0" applyNumberFormat="1" applyFont="1" applyBorder="1" applyAlignment="1">
      <alignment vertical="center"/>
    </xf>
    <xf numFmtId="185" fontId="12" fillId="0" borderId="15" xfId="0" applyNumberFormat="1" applyFont="1" applyBorder="1" applyAlignment="1">
      <alignment vertical="center"/>
    </xf>
    <xf numFmtId="0" fontId="12" fillId="0" borderId="13" xfId="0" applyFont="1" applyBorder="1" applyAlignment="1">
      <alignmen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11" xfId="0" applyFont="1" applyBorder="1" applyAlignment="1">
      <alignment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3" xfId="0" applyFont="1" applyBorder="1" applyAlignment="1">
      <alignment horizontal="left" vertical="center"/>
    </xf>
    <xf numFmtId="0" fontId="12" fillId="0" borderId="15" xfId="0" applyFont="1" applyBorder="1" applyAlignment="1">
      <alignment horizontal="left" vertical="center"/>
    </xf>
    <xf numFmtId="0" fontId="12" fillId="0" borderId="12"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shrinkToFit="1"/>
    </xf>
    <xf numFmtId="38" fontId="12" fillId="0" borderId="0" xfId="3" applyFont="1" applyAlignment="1">
      <alignment vertical="center"/>
    </xf>
    <xf numFmtId="38" fontId="12" fillId="0" borderId="0" xfId="3" applyFont="1" applyFill="1" applyAlignment="1">
      <alignment vertical="center"/>
    </xf>
    <xf numFmtId="0" fontId="12"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10" xfId="0" applyFont="1" applyBorder="1" applyAlignment="1">
      <alignment vertical="center"/>
    </xf>
    <xf numFmtId="0" fontId="10" fillId="0" borderId="15" xfId="0" applyFont="1" applyBorder="1" applyAlignment="1">
      <alignment vertical="center"/>
    </xf>
    <xf numFmtId="38" fontId="10" fillId="0" borderId="7" xfId="3" applyFont="1" applyFill="1" applyBorder="1" applyAlignment="1">
      <alignment vertical="center"/>
    </xf>
    <xf numFmtId="0" fontId="10" fillId="0" borderId="11" xfId="0" applyFont="1" applyBorder="1" applyAlignment="1">
      <alignment vertical="center"/>
    </xf>
    <xf numFmtId="38" fontId="10" fillId="0" borderId="5" xfId="3" applyFont="1" applyFill="1" applyBorder="1" applyAlignment="1">
      <alignment vertical="center"/>
    </xf>
    <xf numFmtId="0" fontId="13"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horizontal="right" vertical="center"/>
    </xf>
    <xf numFmtId="0" fontId="12" fillId="0" borderId="9" xfId="0" applyFont="1" applyBorder="1" applyAlignment="1">
      <alignment vertical="center"/>
    </xf>
    <xf numFmtId="0" fontId="12" fillId="0" borderId="0"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0" fontId="12" fillId="0" borderId="10" xfId="0" applyFont="1" applyBorder="1" applyAlignment="1">
      <alignment vertical="center"/>
    </xf>
    <xf numFmtId="0" fontId="12" fillId="0" borderId="12" xfId="0" applyFont="1" applyBorder="1" applyAlignment="1">
      <alignment horizontal="left" vertical="center"/>
    </xf>
    <xf numFmtId="0" fontId="22" fillId="0" borderId="0" xfId="0" applyFont="1" applyAlignment="1">
      <alignment vertical="center"/>
    </xf>
    <xf numFmtId="38" fontId="12" fillId="0" borderId="27" xfId="3" applyFont="1" applyBorder="1" applyAlignment="1">
      <alignment vertical="center"/>
    </xf>
    <xf numFmtId="0" fontId="8" fillId="0" borderId="14" xfId="0" applyFont="1" applyBorder="1" applyAlignment="1">
      <alignment vertical="center"/>
    </xf>
    <xf numFmtId="38" fontId="12" fillId="0" borderId="4" xfId="3" applyFont="1" applyBorder="1" applyAlignment="1">
      <alignment vertical="center"/>
    </xf>
    <xf numFmtId="0" fontId="12" fillId="0" borderId="28" xfId="0" applyFont="1" applyBorder="1" applyAlignment="1">
      <alignment vertical="center"/>
    </xf>
    <xf numFmtId="200" fontId="12" fillId="0" borderId="29" xfId="0" applyNumberFormat="1" applyFont="1" applyBorder="1" applyAlignment="1">
      <alignment horizontal="right" vertical="center"/>
    </xf>
    <xf numFmtId="200" fontId="12" fillId="0" borderId="30" xfId="0" applyNumberFormat="1" applyFont="1" applyBorder="1" applyAlignment="1">
      <alignment horizontal="right" vertical="center"/>
    </xf>
    <xf numFmtId="38" fontId="12" fillId="0" borderId="31" xfId="3" applyFont="1" applyBorder="1" applyAlignment="1">
      <alignment vertical="center"/>
    </xf>
    <xf numFmtId="38" fontId="12" fillId="0" borderId="32" xfId="3" applyFont="1" applyBorder="1" applyAlignment="1">
      <alignment vertical="center"/>
    </xf>
    <xf numFmtId="38" fontId="12" fillId="0" borderId="30" xfId="3" applyFont="1" applyBorder="1" applyAlignment="1">
      <alignment vertical="center"/>
    </xf>
    <xf numFmtId="41" fontId="22" fillId="0" borderId="0" xfId="0" applyNumberFormat="1" applyFont="1" applyAlignment="1">
      <alignment vertical="center"/>
    </xf>
    <xf numFmtId="0" fontId="12" fillId="0" borderId="7" xfId="0" applyFont="1" applyBorder="1" applyAlignment="1">
      <alignment vertical="center"/>
    </xf>
    <xf numFmtId="38" fontId="12" fillId="0" borderId="33" xfId="3" applyFont="1" applyBorder="1" applyAlignment="1">
      <alignment vertical="center"/>
    </xf>
    <xf numFmtId="38" fontId="12" fillId="0" borderId="10" xfId="3" applyFont="1" applyBorder="1" applyAlignment="1">
      <alignment vertical="center"/>
    </xf>
    <xf numFmtId="38" fontId="12" fillId="0" borderId="34" xfId="3" applyFont="1" applyBorder="1" applyAlignment="1">
      <alignment vertical="center"/>
    </xf>
    <xf numFmtId="38" fontId="12" fillId="0" borderId="35" xfId="3" applyFont="1" applyBorder="1" applyAlignment="1">
      <alignment vertical="center"/>
    </xf>
    <xf numFmtId="200" fontId="12" fillId="0" borderId="31" xfId="3" applyNumberFormat="1" applyFont="1" applyBorder="1" applyAlignment="1">
      <alignment vertical="center"/>
    </xf>
    <xf numFmtId="200" fontId="12" fillId="0" borderId="32" xfId="3" applyNumberFormat="1" applyFont="1" applyBorder="1" applyAlignment="1">
      <alignment vertical="center"/>
    </xf>
    <xf numFmtId="0" fontId="12" fillId="0" borderId="36" xfId="0" applyFont="1" applyBorder="1" applyAlignment="1">
      <alignment vertical="center"/>
    </xf>
    <xf numFmtId="38" fontId="12" fillId="0" borderId="37" xfId="3" applyFont="1" applyBorder="1" applyAlignment="1">
      <alignment vertical="center"/>
    </xf>
    <xf numFmtId="38" fontId="12" fillId="0" borderId="38" xfId="3" applyFont="1" applyBorder="1" applyAlignment="1">
      <alignment vertical="center"/>
    </xf>
    <xf numFmtId="38" fontId="12" fillId="0" borderId="0" xfId="0" applyNumberFormat="1" applyFont="1" applyAlignment="1">
      <alignment vertical="center"/>
    </xf>
    <xf numFmtId="0" fontId="26" fillId="0" borderId="0" xfId="0" applyFont="1" applyAlignment="1">
      <alignment horizontal="left" vertical="center"/>
    </xf>
    <xf numFmtId="0" fontId="27"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horizontal="left" vertical="center"/>
    </xf>
    <xf numFmtId="0" fontId="26" fillId="0" borderId="0" xfId="0" applyFont="1" applyAlignment="1">
      <alignmen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12" fillId="0" borderId="39" xfId="0" applyFont="1" applyBorder="1" applyAlignment="1">
      <alignment vertical="center"/>
    </xf>
    <xf numFmtId="186" fontId="12" fillId="0" borderId="34" xfId="3" applyNumberFormat="1" applyFont="1" applyBorder="1" applyAlignment="1">
      <alignment vertical="center"/>
    </xf>
    <xf numFmtId="186" fontId="12" fillId="0" borderId="40" xfId="3" applyNumberFormat="1" applyFont="1" applyBorder="1" applyAlignment="1">
      <alignment vertical="center"/>
    </xf>
    <xf numFmtId="0" fontId="12" fillId="0" borderId="29" xfId="0" applyFont="1" applyBorder="1" applyAlignment="1">
      <alignment vertical="center"/>
    </xf>
    <xf numFmtId="186" fontId="12" fillId="0" borderId="31" xfId="3" applyNumberFormat="1" applyFont="1" applyBorder="1" applyAlignment="1">
      <alignment vertical="center"/>
    </xf>
    <xf numFmtId="186" fontId="12" fillId="0" borderId="32" xfId="3" applyNumberFormat="1" applyFont="1" applyBorder="1" applyAlignment="1">
      <alignment vertical="center"/>
    </xf>
    <xf numFmtId="186" fontId="12" fillId="0" borderId="41" xfId="3" applyNumberFormat="1" applyFont="1" applyBorder="1" applyAlignment="1">
      <alignment vertical="center"/>
    </xf>
    <xf numFmtId="186" fontId="12" fillId="0" borderId="6" xfId="3" applyNumberFormat="1" applyFont="1" applyBorder="1" applyAlignment="1">
      <alignment vertical="center"/>
    </xf>
    <xf numFmtId="186" fontId="12" fillId="0" borderId="33" xfId="3" applyNumberFormat="1" applyFont="1" applyBorder="1" applyAlignment="1">
      <alignment vertical="center"/>
    </xf>
    <xf numFmtId="186" fontId="12" fillId="0" borderId="10" xfId="3" applyNumberFormat="1" applyFont="1" applyBorder="1" applyAlignment="1">
      <alignment vertical="center"/>
    </xf>
    <xf numFmtId="186" fontId="12" fillId="0" borderId="27" xfId="3" applyNumberFormat="1" applyFont="1" applyBorder="1" applyAlignment="1">
      <alignment vertical="center"/>
    </xf>
    <xf numFmtId="186" fontId="12" fillId="0" borderId="4" xfId="3" applyNumberFormat="1" applyFont="1" applyBorder="1" applyAlignment="1">
      <alignment vertical="center"/>
    </xf>
    <xf numFmtId="0" fontId="12" fillId="0" borderId="42" xfId="0" applyFont="1" applyBorder="1" applyAlignment="1">
      <alignment vertical="center"/>
    </xf>
    <xf numFmtId="186" fontId="12" fillId="0" borderId="37" xfId="3" applyNumberFormat="1" applyFont="1" applyBorder="1" applyAlignment="1">
      <alignment vertical="center"/>
    </xf>
    <xf numFmtId="186" fontId="12" fillId="0" borderId="38" xfId="3" applyNumberFormat="1" applyFont="1" applyBorder="1" applyAlignment="1">
      <alignment vertical="center"/>
    </xf>
    <xf numFmtId="186" fontId="12" fillId="0" borderId="33" xfId="0" applyNumberFormat="1" applyFont="1" applyBorder="1" applyAlignment="1">
      <alignment vertical="center"/>
    </xf>
    <xf numFmtId="186" fontId="12" fillId="0" borderId="10" xfId="0" applyNumberFormat="1" applyFont="1" applyBorder="1" applyAlignment="1">
      <alignment vertical="center"/>
    </xf>
    <xf numFmtId="0" fontId="12" fillId="0" borderId="43" xfId="0" applyFont="1" applyBorder="1" applyAlignment="1">
      <alignment vertical="center"/>
    </xf>
    <xf numFmtId="186" fontId="12" fillId="0" borderId="44" xfId="3" applyNumberFormat="1" applyFont="1" applyBorder="1" applyAlignment="1">
      <alignment vertical="center"/>
    </xf>
    <xf numFmtId="186" fontId="12" fillId="0" borderId="45" xfId="3" applyNumberFormat="1" applyFont="1" applyBorder="1" applyAlignment="1">
      <alignment vertical="center"/>
    </xf>
    <xf numFmtId="0" fontId="9" fillId="0" borderId="0" xfId="0" applyFont="1" applyBorder="1" applyAlignment="1">
      <alignment vertical="center"/>
    </xf>
    <xf numFmtId="38" fontId="10" fillId="0" borderId="0" xfId="3" applyFont="1" applyBorder="1" applyAlignment="1">
      <alignment horizontal="right" vertical="center"/>
    </xf>
    <xf numFmtId="176" fontId="10" fillId="0" borderId="0" xfId="3" applyNumberFormat="1" applyFont="1" applyBorder="1" applyAlignment="1">
      <alignment horizontal="right" vertical="center"/>
    </xf>
    <xf numFmtId="176" fontId="12" fillId="0" borderId="1" xfId="3" applyNumberFormat="1" applyFont="1" applyBorder="1" applyAlignment="1">
      <alignment horizontal="center" vertical="center" wrapText="1"/>
    </xf>
    <xf numFmtId="0" fontId="10" fillId="0" borderId="11" xfId="0" applyFont="1" applyBorder="1" applyAlignment="1">
      <alignment horizontal="center" vertical="center"/>
    </xf>
    <xf numFmtId="195" fontId="10" fillId="0" borderId="0" xfId="0" applyNumberFormat="1" applyFont="1" applyBorder="1" applyAlignment="1">
      <alignment horizontal="right" vertical="center"/>
    </xf>
    <xf numFmtId="38" fontId="10" fillId="0" borderId="0" xfId="3" applyFont="1" applyFill="1" applyBorder="1" applyAlignment="1">
      <alignment horizontal="right" vertical="center"/>
    </xf>
    <xf numFmtId="195" fontId="10" fillId="0" borderId="0" xfId="3" applyNumberFormat="1" applyFont="1" applyBorder="1" applyAlignment="1">
      <alignment horizontal="right" vertical="center"/>
    </xf>
    <xf numFmtId="176" fontId="12" fillId="0" borderId="0" xfId="3" applyNumberFormat="1" applyFont="1" applyBorder="1" applyAlignment="1">
      <alignment horizontal="center" vertical="center"/>
    </xf>
    <xf numFmtId="0" fontId="12" fillId="0" borderId="0" xfId="0" applyFont="1" applyBorder="1"/>
    <xf numFmtId="0" fontId="12" fillId="0" borderId="14"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center"/>
    </xf>
    <xf numFmtId="176" fontId="12" fillId="0" borderId="0" xfId="3" applyNumberFormat="1" applyFont="1" applyBorder="1" applyAlignment="1">
      <alignment horizontal="right" vertical="center"/>
    </xf>
    <xf numFmtId="0" fontId="12" fillId="0" borderId="0" xfId="0" applyFont="1" applyBorder="1" applyAlignment="1"/>
    <xf numFmtId="38" fontId="31" fillId="0" borderId="0" xfId="3" applyFont="1" applyBorder="1" applyAlignment="1">
      <alignment horizontal="right" vertical="center"/>
    </xf>
    <xf numFmtId="0" fontId="8" fillId="0" borderId="3" xfId="0" applyFont="1" applyBorder="1"/>
    <xf numFmtId="0" fontId="8" fillId="0" borderId="15" xfId="0" applyFont="1" applyBorder="1"/>
    <xf numFmtId="0" fontId="12" fillId="0" borderId="0" xfId="0" applyFont="1" applyAlignment="1"/>
    <xf numFmtId="38" fontId="12" fillId="0" borderId="0" xfId="3" applyFont="1" applyBorder="1" applyAlignment="1">
      <alignment horizontal="center"/>
    </xf>
    <xf numFmtId="58" fontId="12" fillId="0" borderId="0" xfId="0" applyNumberFormat="1" applyFont="1" applyBorder="1" applyAlignment="1">
      <alignment horizontal="left" vertical="center"/>
    </xf>
    <xf numFmtId="58" fontId="12" fillId="0" borderId="0" xfId="0" applyNumberFormat="1" applyFont="1" applyBorder="1" applyAlignment="1">
      <alignment horizontal="center" vertical="center"/>
    </xf>
    <xf numFmtId="41" fontId="12" fillId="0" borderId="1" xfId="0" applyNumberFormat="1" applyFont="1" applyBorder="1" applyAlignment="1">
      <alignment vertical="center"/>
    </xf>
    <xf numFmtId="9" fontId="12" fillId="0" borderId="0" xfId="1" applyFont="1" applyBorder="1" applyAlignment="1">
      <alignment horizontal="center" vertical="center"/>
    </xf>
    <xf numFmtId="9" fontId="12" fillId="0" borderId="0" xfId="1" applyFont="1" applyAlignment="1">
      <alignment vertical="center"/>
    </xf>
    <xf numFmtId="0" fontId="8" fillId="0" borderId="0" xfId="0" applyFont="1" applyAlignment="1">
      <alignment horizontal="center"/>
    </xf>
    <xf numFmtId="0" fontId="8" fillId="0" borderId="0" xfId="0" applyFont="1" applyBorder="1"/>
    <xf numFmtId="0" fontId="8" fillId="0" borderId="1" xfId="0" applyFont="1" applyBorder="1" applyAlignment="1">
      <alignment horizontal="center" shrinkToFit="1"/>
    </xf>
    <xf numFmtId="0" fontId="8" fillId="0" borderId="0" xfId="0" applyFont="1" applyBorder="1" applyAlignment="1">
      <alignment horizontal="center" shrinkToFit="1"/>
    </xf>
    <xf numFmtId="58" fontId="8" fillId="0" borderId="0" xfId="0" applyNumberFormat="1" applyFont="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9" xfId="0" applyFont="1" applyBorder="1" applyAlignment="1">
      <alignment horizontal="left" shrinkToFit="1"/>
    </xf>
    <xf numFmtId="0" fontId="8" fillId="0" borderId="9" xfId="0" applyFont="1" applyBorder="1" applyAlignment="1">
      <alignment horizontal="left"/>
    </xf>
    <xf numFmtId="0" fontId="8" fillId="0" borderId="0" xfId="0" applyFont="1" applyBorder="1" applyAlignment="1">
      <alignment horizontal="left"/>
    </xf>
    <xf numFmtId="58" fontId="8" fillId="0" borderId="9" xfId="0" applyNumberFormat="1" applyFont="1" applyBorder="1" applyAlignment="1">
      <alignment horizontal="left" shrinkToFit="1"/>
    </xf>
    <xf numFmtId="0" fontId="8" fillId="0" borderId="0" xfId="0" applyFont="1" applyBorder="1" applyAlignment="1">
      <alignment shrinkToFit="1"/>
    </xf>
    <xf numFmtId="0" fontId="8" fillId="0" borderId="46" xfId="0" applyFont="1" applyBorder="1" applyAlignment="1">
      <alignment horizontal="left" shrinkToFit="1"/>
    </xf>
    <xf numFmtId="0" fontId="8" fillId="0" borderId="46" xfId="0" applyFont="1" applyBorder="1" applyAlignment="1">
      <alignment horizontal="left"/>
    </xf>
    <xf numFmtId="0" fontId="8" fillId="0" borderId="47" xfId="0" applyFont="1" applyBorder="1" applyAlignment="1">
      <alignment horizontal="left" shrinkToFit="1"/>
    </xf>
    <xf numFmtId="0" fontId="8" fillId="0" borderId="47" xfId="0" applyFont="1" applyBorder="1" applyAlignment="1">
      <alignment horizontal="left"/>
    </xf>
    <xf numFmtId="0" fontId="8" fillId="0" borderId="0" xfId="0" applyFont="1" applyBorder="1" applyAlignment="1">
      <alignment horizontal="left" shrinkToFit="1"/>
    </xf>
    <xf numFmtId="0" fontId="8" fillId="0" borderId="0" xfId="0" applyFont="1" applyAlignment="1">
      <alignment horizontal="left"/>
    </xf>
    <xf numFmtId="0" fontId="8" fillId="0" borderId="0" xfId="0" applyFont="1" applyFill="1" applyBorder="1"/>
    <xf numFmtId="58" fontId="8" fillId="0" borderId="0" xfId="0" applyNumberFormat="1" applyFont="1" applyBorder="1" applyAlignment="1">
      <alignment horizontal="center" shrinkToFit="1"/>
    </xf>
    <xf numFmtId="0" fontId="8" fillId="0" borderId="9" xfId="0" applyFont="1" applyBorder="1" applyAlignment="1"/>
    <xf numFmtId="0" fontId="8" fillId="0" borderId="47" xfId="0" applyFont="1" applyBorder="1" applyAlignment="1"/>
    <xf numFmtId="0" fontId="8" fillId="0" borderId="48" xfId="0" applyFont="1" applyBorder="1" applyAlignment="1">
      <alignment horizontal="left" shrinkToFit="1"/>
    </xf>
    <xf numFmtId="0" fontId="8" fillId="0" borderId="48" xfId="0" applyFont="1" applyBorder="1" applyAlignment="1">
      <alignment horizontal="left"/>
    </xf>
    <xf numFmtId="0" fontId="8" fillId="0" borderId="7" xfId="0" applyFont="1" applyBorder="1" applyAlignment="1">
      <alignment horizontal="left" shrinkToFit="1"/>
    </xf>
    <xf numFmtId="0" fontId="8" fillId="0" borderId="7" xfId="0" applyFont="1" applyBorder="1" applyAlignment="1">
      <alignment horizontal="left"/>
    </xf>
    <xf numFmtId="0" fontId="8" fillId="0" borderId="0" xfId="0" applyFont="1" applyFill="1" applyBorder="1" applyAlignment="1">
      <alignment shrinkToFit="1"/>
    </xf>
    <xf numFmtId="0" fontId="8" fillId="0" borderId="5" xfId="0" applyFont="1" applyBorder="1" applyAlignment="1">
      <alignment horizontal="left" shrinkToFit="1"/>
    </xf>
    <xf numFmtId="0" fontId="8" fillId="0" borderId="5" xfId="0" applyFont="1" applyFill="1" applyBorder="1" applyAlignment="1">
      <alignment horizontal="left"/>
    </xf>
    <xf numFmtId="0" fontId="8" fillId="0" borderId="3" xfId="0" applyFont="1" applyBorder="1" applyAlignment="1">
      <alignment horizontal="left" shrinkToFit="1"/>
    </xf>
    <xf numFmtId="58" fontId="8" fillId="0" borderId="3" xfId="0" applyNumberFormat="1" applyFont="1" applyBorder="1" applyAlignment="1">
      <alignment horizontal="left"/>
    </xf>
    <xf numFmtId="0" fontId="8" fillId="0" borderId="3" xfId="0" applyFont="1" applyFill="1" applyBorder="1" applyAlignment="1">
      <alignment horizontal="left"/>
    </xf>
    <xf numFmtId="58" fontId="8" fillId="0" borderId="15" xfId="0" applyNumberFormat="1" applyFont="1" applyBorder="1" applyAlignment="1">
      <alignment horizontal="left"/>
    </xf>
    <xf numFmtId="0" fontId="8" fillId="0" borderId="15" xfId="0" applyFont="1" applyFill="1" applyBorder="1" applyAlignment="1">
      <alignment horizontal="left"/>
    </xf>
    <xf numFmtId="0" fontId="8" fillId="0" borderId="9" xfId="0" applyFont="1" applyBorder="1" applyAlignment="1">
      <alignment shrinkToFit="1"/>
    </xf>
    <xf numFmtId="0" fontId="8" fillId="0" borderId="6" xfId="0" applyFont="1" applyBorder="1" applyAlignment="1">
      <alignment horizontal="left"/>
    </xf>
    <xf numFmtId="0" fontId="8" fillId="0" borderId="48" xfId="0" applyFont="1" applyBorder="1" applyAlignment="1">
      <alignment shrinkToFit="1"/>
    </xf>
    <xf numFmtId="0" fontId="8" fillId="0" borderId="49" xfId="0" applyFont="1" applyBorder="1" applyAlignment="1">
      <alignment horizontal="left"/>
    </xf>
    <xf numFmtId="0" fontId="8" fillId="0" borderId="49" xfId="0" applyFont="1" applyBorder="1" applyAlignment="1">
      <alignment horizontal="left" shrinkToFit="1"/>
    </xf>
    <xf numFmtId="0" fontId="8" fillId="0" borderId="11" xfId="0" applyFont="1" applyBorder="1"/>
    <xf numFmtId="0" fontId="8" fillId="0" borderId="50" xfId="0" applyFont="1" applyBorder="1" applyAlignment="1">
      <alignment horizontal="left" shrinkToFit="1"/>
    </xf>
    <xf numFmtId="0" fontId="8" fillId="0" borderId="50" xfId="0" applyFont="1" applyBorder="1" applyAlignment="1">
      <alignment shrinkToFit="1"/>
    </xf>
    <xf numFmtId="0" fontId="8" fillId="0" borderId="50" xfId="0" applyFont="1" applyBorder="1" applyAlignment="1">
      <alignment horizontal="left"/>
    </xf>
    <xf numFmtId="58" fontId="8" fillId="0" borderId="5" xfId="0" applyNumberFormat="1" applyFont="1" applyBorder="1" applyAlignment="1">
      <alignment horizontal="left" shrinkToFit="1"/>
    </xf>
    <xf numFmtId="0" fontId="8" fillId="0" borderId="5" xfId="0" applyFont="1" applyBorder="1" applyAlignment="1">
      <alignment horizontal="left"/>
    </xf>
    <xf numFmtId="0" fontId="8" fillId="0" borderId="5" xfId="0" applyFont="1" applyBorder="1" applyAlignment="1">
      <alignment horizontal="left" wrapText="1"/>
    </xf>
    <xf numFmtId="0" fontId="8" fillId="0" borderId="9" xfId="0" applyFont="1" applyBorder="1" applyAlignment="1">
      <alignment horizontal="left" wrapText="1"/>
    </xf>
    <xf numFmtId="58" fontId="8" fillId="0" borderId="46" xfId="0" applyNumberFormat="1" applyFont="1" applyBorder="1" applyAlignment="1">
      <alignment horizontal="left" shrinkToFit="1"/>
    </xf>
    <xf numFmtId="0" fontId="8" fillId="0" borderId="46" xfId="0" applyFont="1" applyBorder="1" applyAlignment="1">
      <alignment horizontal="left" wrapText="1" shrinkToFit="1"/>
    </xf>
    <xf numFmtId="0" fontId="8" fillId="0" borderId="48" xfId="0" applyFont="1" applyFill="1" applyBorder="1" applyAlignment="1">
      <alignment horizontal="left" shrinkToFit="1"/>
    </xf>
    <xf numFmtId="0" fontId="8" fillId="0" borderId="48" xfId="0" applyFont="1" applyFill="1" applyBorder="1" applyAlignment="1">
      <alignment horizontal="left"/>
    </xf>
    <xf numFmtId="0" fontId="8" fillId="0" borderId="0" xfId="0" applyFont="1" applyAlignment="1">
      <alignment shrinkToFit="1"/>
    </xf>
    <xf numFmtId="0" fontId="8" fillId="0" borderId="5" xfId="0" applyFont="1" applyBorder="1" applyAlignment="1"/>
    <xf numFmtId="0" fontId="8" fillId="0" borderId="50" xfId="0" applyFont="1" applyFill="1" applyBorder="1" applyAlignment="1">
      <alignment horizontal="left" shrinkToFit="1"/>
    </xf>
    <xf numFmtId="0" fontId="8" fillId="0" borderId="0" xfId="0" applyFont="1" applyFill="1" applyBorder="1" applyAlignment="1">
      <alignment horizontal="left" shrinkToFit="1"/>
    </xf>
    <xf numFmtId="0" fontId="8" fillId="0" borderId="1" xfId="0" applyFont="1" applyBorder="1" applyAlignment="1">
      <alignment horizontal="left"/>
    </xf>
    <xf numFmtId="49" fontId="8" fillId="0" borderId="0" xfId="0" applyNumberFormat="1" applyFont="1" applyBorder="1"/>
    <xf numFmtId="58" fontId="8" fillId="0" borderId="46" xfId="0" applyNumberFormat="1" applyFont="1" applyBorder="1" applyAlignment="1">
      <alignment horizontal="left"/>
    </xf>
    <xf numFmtId="58" fontId="8" fillId="0" borderId="9" xfId="0" applyNumberFormat="1" applyFont="1" applyBorder="1" applyAlignment="1">
      <alignment horizontal="left"/>
    </xf>
    <xf numFmtId="0" fontId="8" fillId="0" borderId="51" xfId="0" applyFont="1" applyBorder="1" applyAlignment="1">
      <alignment horizontal="left"/>
    </xf>
    <xf numFmtId="0" fontId="12" fillId="0" borderId="51" xfId="0" applyFont="1" applyBorder="1" applyAlignment="1">
      <alignment horizontal="left"/>
    </xf>
    <xf numFmtId="0" fontId="8" fillId="0" borderId="51" xfId="0" applyFont="1" applyBorder="1" applyAlignment="1">
      <alignment horizontal="left" shrinkToFit="1"/>
    </xf>
    <xf numFmtId="0" fontId="12" fillId="0" borderId="48" xfId="0" applyFont="1" applyBorder="1" applyAlignment="1">
      <alignment horizontal="left"/>
    </xf>
    <xf numFmtId="0" fontId="12" fillId="0" borderId="50" xfId="0" applyFont="1" applyBorder="1" applyAlignment="1">
      <alignment horizontal="left" shrinkToFit="1"/>
    </xf>
    <xf numFmtId="0" fontId="8" fillId="0" borderId="1" xfId="0" applyFont="1" applyBorder="1" applyAlignment="1">
      <alignment horizontal="left" shrinkToFit="1"/>
    </xf>
    <xf numFmtId="58" fontId="8" fillId="0" borderId="47" xfId="0" applyNumberFormat="1" applyFont="1" applyBorder="1" applyAlignment="1">
      <alignment horizontal="left"/>
    </xf>
    <xf numFmtId="0" fontId="8" fillId="0" borderId="1" xfId="0" applyFont="1" applyFill="1" applyBorder="1" applyAlignment="1">
      <alignment horizontal="left" shrinkToFit="1"/>
    </xf>
    <xf numFmtId="0" fontId="13" fillId="0" borderId="1" xfId="0" applyFont="1" applyBorder="1" applyAlignment="1">
      <alignment horizontal="left" wrapText="1" shrinkToFit="1"/>
    </xf>
    <xf numFmtId="0" fontId="8" fillId="0" borderId="0" xfId="0" applyFont="1" applyBorder="1" applyAlignment="1">
      <alignment horizontal="left" wrapText="1" shrinkToFit="1"/>
    </xf>
    <xf numFmtId="0" fontId="30" fillId="0" borderId="0" xfId="0" applyFont="1" applyBorder="1" applyAlignment="1">
      <alignment horizontal="left" wrapText="1" shrinkToFit="1"/>
    </xf>
    <xf numFmtId="58" fontId="8" fillId="0" borderId="19" xfId="0" applyNumberFormat="1" applyFont="1" applyBorder="1" applyAlignment="1">
      <alignment horizontal="left" shrinkToFit="1"/>
    </xf>
    <xf numFmtId="58" fontId="8" fillId="0" borderId="48" xfId="0" applyNumberFormat="1" applyFont="1" applyBorder="1" applyAlignment="1">
      <alignment horizontal="left" shrinkToFit="1"/>
    </xf>
    <xf numFmtId="194" fontId="8" fillId="0" borderId="48" xfId="0" applyNumberFormat="1" applyFont="1" applyBorder="1" applyAlignment="1">
      <alignment horizontal="left"/>
    </xf>
    <xf numFmtId="0" fontId="8" fillId="0" borderId="9" xfId="0" applyFont="1" applyFill="1" applyBorder="1" applyAlignment="1">
      <alignment horizontal="left"/>
    </xf>
    <xf numFmtId="58" fontId="8" fillId="0" borderId="51" xfId="0" applyNumberFormat="1" applyFont="1" applyBorder="1" applyAlignment="1">
      <alignment horizontal="left" shrinkToFit="1"/>
    </xf>
    <xf numFmtId="194" fontId="8" fillId="0" borderId="51" xfId="0" applyNumberFormat="1" applyFont="1" applyBorder="1" applyAlignment="1">
      <alignment horizontal="left" shrinkToFit="1"/>
    </xf>
    <xf numFmtId="194" fontId="8" fillId="0" borderId="48" xfId="0" applyNumberFormat="1" applyFont="1" applyBorder="1" applyAlignment="1">
      <alignment horizontal="left" shrinkToFit="1"/>
    </xf>
    <xf numFmtId="0" fontId="8" fillId="0" borderId="51" xfId="0" applyFont="1" applyFill="1" applyBorder="1" applyAlignment="1">
      <alignment horizontal="left" shrinkToFit="1"/>
    </xf>
    <xf numFmtId="0" fontId="30" fillId="0" borderId="9" xfId="0" applyFont="1" applyFill="1" applyBorder="1" applyAlignment="1">
      <alignment horizontal="left" wrapText="1" shrinkToFit="1"/>
    </xf>
    <xf numFmtId="0" fontId="8" fillId="0" borderId="8" xfId="0" applyFont="1" applyFill="1" applyBorder="1" applyAlignment="1">
      <alignment horizontal="left" shrinkToFit="1"/>
    </xf>
    <xf numFmtId="0" fontId="8" fillId="0" borderId="7" xfId="0" applyFont="1" applyFill="1" applyBorder="1" applyAlignment="1">
      <alignment horizontal="left" shrinkToFit="1"/>
    </xf>
    <xf numFmtId="0" fontId="12" fillId="0" borderId="52" xfId="0" applyFont="1" applyBorder="1" applyAlignment="1">
      <alignment horizontal="center"/>
    </xf>
    <xf numFmtId="0" fontId="12" fillId="0" borderId="7" xfId="0" applyFont="1" applyBorder="1" applyAlignment="1">
      <alignment horizontal="center"/>
    </xf>
    <xf numFmtId="0" fontId="12" fillId="0" borderId="5" xfId="0" applyFont="1" applyBorder="1" applyAlignment="1">
      <alignment horizontal="center"/>
    </xf>
    <xf numFmtId="0" fontId="12" fillId="0" borderId="17" xfId="0" applyFont="1" applyBorder="1" applyAlignment="1">
      <alignment horizontal="center"/>
    </xf>
    <xf numFmtId="0" fontId="12" fillId="0" borderId="52" xfId="0" applyFont="1" applyBorder="1" applyAlignment="1">
      <alignment horizontal="center" vertical="center"/>
    </xf>
    <xf numFmtId="0" fontId="12" fillId="0" borderId="17" xfId="0" applyFont="1" applyBorder="1" applyAlignment="1">
      <alignment horizontal="center" vertical="center"/>
    </xf>
    <xf numFmtId="180" fontId="10" fillId="0" borderId="0" xfId="0" applyNumberFormat="1" applyFont="1" applyBorder="1" applyAlignment="1">
      <alignment vertical="center"/>
    </xf>
    <xf numFmtId="179" fontId="12" fillId="0" borderId="0" xfId="3" applyNumberFormat="1" applyFont="1" applyBorder="1" applyAlignment="1">
      <alignment horizontal="right" vertical="center"/>
    </xf>
    <xf numFmtId="38" fontId="12" fillId="0" borderId="0" xfId="3" applyFont="1" applyBorder="1" applyAlignment="1">
      <alignment horizontal="right" vertical="center" wrapText="1"/>
    </xf>
    <xf numFmtId="38" fontId="13" fillId="0" borderId="0" xfId="3" applyFont="1" applyBorder="1" applyAlignment="1">
      <alignment horizontal="right" vertical="center"/>
    </xf>
    <xf numFmtId="0" fontId="13" fillId="0" borderId="0" xfId="0" applyFont="1" applyBorder="1" applyAlignment="1">
      <alignment horizontal="right" vertical="center"/>
    </xf>
    <xf numFmtId="0" fontId="21"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13" fillId="0" borderId="0" xfId="0" applyFont="1" applyBorder="1" applyAlignment="1">
      <alignment horizontal="left" vertical="center"/>
    </xf>
    <xf numFmtId="38" fontId="12" fillId="0" borderId="0" xfId="3" applyNumberFormat="1" applyFont="1" applyBorder="1" applyAlignment="1">
      <alignment horizontal="right" vertical="center"/>
    </xf>
    <xf numFmtId="0" fontId="12" fillId="0" borderId="0" xfId="0" applyFont="1" applyBorder="1" applyAlignment="1">
      <alignment horizontal="center" vertical="center" textRotation="255"/>
    </xf>
    <xf numFmtId="0" fontId="13"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2" fillId="0" borderId="0" xfId="0" applyFont="1" applyBorder="1" applyAlignment="1">
      <alignment horizontal="distributed" vertical="center"/>
    </xf>
    <xf numFmtId="0" fontId="12" fillId="0" borderId="0" xfId="0" applyFont="1" applyBorder="1" applyAlignment="1">
      <alignment horizontal="left" vertical="center" shrinkToFit="1"/>
    </xf>
    <xf numFmtId="190" fontId="8" fillId="0" borderId="0" xfId="0" applyNumberFormat="1" applyFont="1" applyProtection="1">
      <protection locked="0"/>
    </xf>
    <xf numFmtId="190" fontId="8" fillId="0" borderId="2" xfId="0" applyNumberFormat="1" applyFont="1" applyBorder="1" applyProtection="1">
      <protection locked="0"/>
    </xf>
    <xf numFmtId="190" fontId="8" fillId="0" borderId="3" xfId="0" applyNumberFormat="1" applyFont="1" applyBorder="1" applyProtection="1">
      <protection locked="0"/>
    </xf>
    <xf numFmtId="190" fontId="8" fillId="0" borderId="8" xfId="0" applyNumberFormat="1" applyFont="1" applyBorder="1" applyAlignment="1" applyProtection="1">
      <alignment horizontal="center"/>
      <protection locked="0"/>
    </xf>
    <xf numFmtId="190" fontId="8" fillId="0" borderId="5" xfId="0" applyNumberFormat="1" applyFont="1" applyBorder="1" applyAlignment="1" applyProtection="1">
      <alignment horizontal="center"/>
      <protection locked="0"/>
    </xf>
    <xf numFmtId="190" fontId="8" fillId="0" borderId="8" xfId="0" applyNumberFormat="1" applyFont="1" applyBorder="1" applyProtection="1">
      <protection locked="0"/>
    </xf>
    <xf numFmtId="185" fontId="8" fillId="0" borderId="14" xfId="0" applyNumberFormat="1" applyFont="1" applyBorder="1" applyProtection="1"/>
    <xf numFmtId="185" fontId="8" fillId="0" borderId="12" xfId="0" applyNumberFormat="1" applyFont="1" applyBorder="1" applyProtection="1"/>
    <xf numFmtId="190" fontId="8" fillId="0" borderId="12" xfId="0" applyNumberFormat="1" applyFont="1" applyBorder="1" applyProtection="1">
      <protection locked="0"/>
    </xf>
    <xf numFmtId="190" fontId="8" fillId="0" borderId="8" xfId="0" applyNumberFormat="1" applyFont="1" applyBorder="1" applyAlignment="1" applyProtection="1">
      <alignment horizontal="right"/>
      <protection locked="0"/>
    </xf>
    <xf numFmtId="190" fontId="8" fillId="0" borderId="14" xfId="0" applyNumberFormat="1" applyFont="1" applyBorder="1" applyAlignment="1" applyProtection="1">
      <alignment horizontal="right"/>
      <protection locked="0"/>
    </xf>
    <xf numFmtId="185" fontId="8" fillId="0" borderId="14" xfId="0" applyNumberFormat="1" applyFont="1" applyBorder="1" applyAlignment="1" applyProtection="1">
      <alignment horizontal="center"/>
    </xf>
    <xf numFmtId="190" fontId="8" fillId="0" borderId="12" xfId="0" applyNumberFormat="1" applyFont="1" applyBorder="1" applyAlignment="1" applyProtection="1">
      <alignment horizontal="center"/>
      <protection locked="0"/>
    </xf>
    <xf numFmtId="185" fontId="8" fillId="0" borderId="12" xfId="0" applyNumberFormat="1" applyFont="1" applyBorder="1" applyAlignment="1" applyProtection="1">
      <alignment horizontal="center"/>
    </xf>
    <xf numFmtId="190" fontId="8" fillId="0" borderId="8" xfId="0" applyNumberFormat="1" applyFont="1" applyBorder="1" applyAlignment="1" applyProtection="1">
      <protection locked="0"/>
    </xf>
    <xf numFmtId="202" fontId="8" fillId="0" borderId="8" xfId="0" applyNumberFormat="1" applyFont="1" applyBorder="1" applyProtection="1"/>
    <xf numFmtId="203" fontId="8" fillId="0" borderId="14" xfId="0" applyNumberFormat="1" applyFont="1" applyBorder="1" applyProtection="1"/>
    <xf numFmtId="202" fontId="8" fillId="0" borderId="12" xfId="0" applyNumberFormat="1" applyFont="1" applyBorder="1" applyProtection="1"/>
    <xf numFmtId="203" fontId="8" fillId="0" borderId="12" xfId="0" applyNumberFormat="1" applyFont="1" applyBorder="1" applyProtection="1"/>
    <xf numFmtId="190" fontId="8" fillId="0" borderId="7" xfId="0" applyNumberFormat="1" applyFont="1" applyBorder="1" applyAlignment="1" applyProtection="1">
      <alignment horizontal="distributed"/>
      <protection locked="0"/>
    </xf>
    <xf numFmtId="190" fontId="18" fillId="5" borderId="8" xfId="0" applyNumberFormat="1" applyFont="1" applyFill="1" applyBorder="1" applyProtection="1"/>
    <xf numFmtId="185" fontId="18" fillId="5" borderId="14" xfId="0" applyNumberFormat="1" applyFont="1" applyFill="1" applyBorder="1" applyProtection="1"/>
    <xf numFmtId="190" fontId="18" fillId="5" borderId="12" xfId="0" applyNumberFormat="1" applyFont="1" applyFill="1" applyBorder="1" applyProtection="1"/>
    <xf numFmtId="185" fontId="18" fillId="5" borderId="12" xfId="0" applyNumberFormat="1" applyFont="1" applyFill="1" applyBorder="1" applyProtection="1"/>
    <xf numFmtId="190" fontId="18" fillId="5" borderId="1" xfId="0" applyNumberFormat="1" applyFont="1" applyFill="1" applyBorder="1" applyProtection="1"/>
    <xf numFmtId="185" fontId="18" fillId="5" borderId="1" xfId="0" applyNumberFormat="1" applyFont="1" applyFill="1" applyBorder="1" applyProtection="1"/>
    <xf numFmtId="190" fontId="8" fillId="0" borderId="8" xfId="0" applyNumberFormat="1" applyFont="1" applyBorder="1" applyProtection="1"/>
    <xf numFmtId="190" fontId="8" fillId="0" borderId="12" xfId="0" applyNumberFormat="1" applyFont="1" applyBorder="1" applyProtection="1"/>
    <xf numFmtId="190" fontId="8" fillId="0" borderId="5" xfId="0" applyNumberFormat="1" applyFont="1" applyBorder="1" applyProtection="1">
      <protection locked="0"/>
    </xf>
    <xf numFmtId="190" fontId="8" fillId="0" borderId="14" xfId="0" applyNumberFormat="1" applyFont="1" applyBorder="1" applyProtection="1">
      <protection locked="0"/>
    </xf>
    <xf numFmtId="190" fontId="8" fillId="0" borderId="7" xfId="0" applyNumberFormat="1" applyFont="1" applyBorder="1" applyProtection="1">
      <protection locked="0"/>
    </xf>
    <xf numFmtId="190" fontId="8" fillId="0" borderId="9" xfId="0" applyNumberFormat="1" applyFont="1" applyBorder="1" applyProtection="1">
      <protection locked="0"/>
    </xf>
    <xf numFmtId="190" fontId="8" fillId="0" borderId="4" xfId="0" applyNumberFormat="1" applyFont="1" applyBorder="1" applyProtection="1">
      <protection locked="0"/>
    </xf>
    <xf numFmtId="190" fontId="8" fillId="0" borderId="1" xfId="0" applyNumberFormat="1" applyFont="1" applyBorder="1" applyAlignment="1" applyProtection="1">
      <alignment horizontal="distributed"/>
      <protection locked="0"/>
    </xf>
    <xf numFmtId="190" fontId="8" fillId="0" borderId="6" xfId="0" applyNumberFormat="1" applyFont="1" applyBorder="1" applyProtection="1">
      <protection locked="0"/>
    </xf>
    <xf numFmtId="190" fontId="8" fillId="0" borderId="10" xfId="0" applyNumberFormat="1" applyFont="1" applyBorder="1" applyProtection="1">
      <protection locked="0"/>
    </xf>
    <xf numFmtId="190" fontId="8" fillId="0" borderId="0" xfId="0" applyNumberFormat="1" applyFont="1" applyAlignment="1" applyProtection="1">
      <alignment horizontal="right"/>
      <protection locked="0"/>
    </xf>
    <xf numFmtId="0" fontId="9" fillId="0" borderId="0" xfId="0" applyFont="1" applyAlignment="1" applyProtection="1">
      <protection locked="0"/>
    </xf>
    <xf numFmtId="0" fontId="8" fillId="0" borderId="0" xfId="0" applyFont="1" applyAlignment="1" applyProtection="1">
      <alignment wrapText="1"/>
      <protection locked="0"/>
    </xf>
    <xf numFmtId="0" fontId="8" fillId="0" borderId="2" xfId="0" applyFont="1" applyBorder="1" applyAlignment="1" applyProtection="1">
      <alignment wrapText="1"/>
      <protection locked="0"/>
    </xf>
    <xf numFmtId="0" fontId="8" fillId="0" borderId="4" xfId="0" applyFont="1" applyBorder="1" applyAlignment="1" applyProtection="1">
      <alignment wrapText="1"/>
      <protection locked="0"/>
    </xf>
    <xf numFmtId="0" fontId="8" fillId="0" borderId="13" xfId="0" applyFont="1" applyBorder="1" applyAlignment="1" applyProtection="1">
      <alignment wrapText="1"/>
      <protection locked="0"/>
    </xf>
    <xf numFmtId="0" fontId="8" fillId="0" borderId="10" xfId="0" applyFont="1" applyBorder="1" applyAlignment="1" applyProtection="1">
      <alignment wrapText="1"/>
      <protection locked="0"/>
    </xf>
    <xf numFmtId="0" fontId="8" fillId="0" borderId="1"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85" fontId="8" fillId="0" borderId="1" xfId="0" applyNumberFormat="1" applyFont="1" applyBorder="1" applyAlignment="1" applyProtection="1">
      <alignment horizontal="right" vertical="center" wrapText="1"/>
    </xf>
    <xf numFmtId="0" fontId="8" fillId="0" borderId="1" xfId="0" applyFont="1" applyBorder="1" applyAlignment="1" applyProtection="1">
      <alignment horizontal="distributed" wrapText="1"/>
      <protection locked="0"/>
    </xf>
    <xf numFmtId="190" fontId="8" fillId="0" borderId="0" xfId="0" applyNumberFormat="1" applyFont="1" applyAlignment="1" applyProtection="1">
      <alignment wrapText="1"/>
      <protection locked="0"/>
    </xf>
    <xf numFmtId="190" fontId="8" fillId="0" borderId="1" xfId="0" applyNumberFormat="1" applyFont="1" applyBorder="1" applyAlignment="1" applyProtection="1">
      <alignment horizontal="right" vertical="center" wrapText="1"/>
      <protection locked="0"/>
    </xf>
    <xf numFmtId="0" fontId="8" fillId="0" borderId="1" xfId="0" applyFont="1" applyBorder="1" applyAlignment="1" applyProtection="1">
      <alignment horizontal="distributed"/>
      <protection locked="0"/>
    </xf>
    <xf numFmtId="190" fontId="8" fillId="0" borderId="1" xfId="0" applyNumberFormat="1" applyFont="1" applyBorder="1" applyAlignment="1" applyProtection="1">
      <alignment horizontal="right" vertical="center" wrapText="1"/>
    </xf>
    <xf numFmtId="0" fontId="8" fillId="0" borderId="0" xfId="0" applyFont="1" applyAlignment="1" applyProtection="1">
      <alignment horizontal="right"/>
      <protection locked="0"/>
    </xf>
    <xf numFmtId="0" fontId="8" fillId="0" borderId="2" xfId="0" applyFont="1" applyBorder="1" applyAlignment="1" applyProtection="1">
      <alignment horizontal="center"/>
      <protection locked="0"/>
    </xf>
    <xf numFmtId="0" fontId="8" fillId="0" borderId="5" xfId="0" applyFont="1" applyBorder="1" applyAlignment="1" applyProtection="1">
      <alignment horizontal="center" wrapText="1"/>
      <protection locked="0"/>
    </xf>
    <xf numFmtId="0" fontId="12" fillId="0" borderId="5" xfId="0" applyFont="1" applyBorder="1" applyAlignment="1" applyProtection="1">
      <alignment horizontal="center"/>
      <protection locked="0"/>
    </xf>
    <xf numFmtId="0" fontId="8" fillId="0" borderId="13" xfId="0" applyFont="1" applyBorder="1" applyAlignment="1" applyProtection="1">
      <alignment horizontal="center" wrapText="1"/>
      <protection locked="0"/>
    </xf>
    <xf numFmtId="0" fontId="8" fillId="0" borderId="0" xfId="0" applyFont="1" applyAlignment="1" applyProtection="1">
      <protection locked="0"/>
    </xf>
    <xf numFmtId="179" fontId="8" fillId="0" borderId="2" xfId="0" applyNumberFormat="1" applyFont="1" applyBorder="1" applyAlignment="1" applyProtection="1">
      <alignment horizontal="center"/>
      <protection locked="0"/>
    </xf>
    <xf numFmtId="179" fontId="8" fillId="0" borderId="13" xfId="0" applyNumberFormat="1" applyFont="1" applyBorder="1" applyAlignment="1" applyProtection="1">
      <alignment horizontal="center" wrapText="1"/>
      <protection locked="0"/>
    </xf>
    <xf numFmtId="179" fontId="8" fillId="0" borderId="0" xfId="0" applyNumberFormat="1" applyFont="1" applyBorder="1" applyAlignment="1" applyProtection="1">
      <alignment wrapText="1"/>
      <protection locked="0"/>
    </xf>
    <xf numFmtId="179" fontId="8" fillId="0" borderId="0" xfId="0" applyNumberFormat="1" applyFont="1" applyBorder="1" applyAlignment="1" applyProtection="1">
      <alignment wrapText="1"/>
    </xf>
    <xf numFmtId="179" fontId="8" fillId="0" borderId="0" xfId="0" applyNumberFormat="1" applyFont="1" applyBorder="1" applyAlignment="1" applyProtection="1">
      <alignment horizontal="center" wrapText="1"/>
      <protection locked="0"/>
    </xf>
    <xf numFmtId="0" fontId="21" fillId="0" borderId="0" xfId="0" applyFont="1"/>
    <xf numFmtId="190" fontId="8" fillId="0" borderId="13" xfId="0" applyNumberFormat="1" applyFont="1" applyBorder="1" applyProtection="1">
      <protection locked="0"/>
    </xf>
    <xf numFmtId="190" fontId="8" fillId="0" borderId="15" xfId="0" applyNumberFormat="1" applyFont="1" applyBorder="1" applyProtection="1">
      <protection locked="0"/>
    </xf>
    <xf numFmtId="190" fontId="8" fillId="0" borderId="53" xfId="0" applyNumberFormat="1" applyFont="1" applyBorder="1" applyAlignment="1" applyProtection="1">
      <alignment horizontal="center"/>
      <protection locked="0"/>
    </xf>
    <xf numFmtId="190" fontId="8" fillId="0" borderId="54" xfId="0" applyNumberFormat="1" applyFont="1" applyBorder="1" applyAlignment="1" applyProtection="1">
      <alignment horizontal="center"/>
      <protection locked="0"/>
    </xf>
    <xf numFmtId="190" fontId="8" fillId="0" borderId="55" xfId="0" applyNumberFormat="1" applyFont="1" applyBorder="1" applyProtection="1">
      <protection locked="0"/>
    </xf>
    <xf numFmtId="185" fontId="8" fillId="0" borderId="56" xfId="0" applyNumberFormat="1" applyFont="1" applyBorder="1" applyProtection="1"/>
    <xf numFmtId="185" fontId="8" fillId="0" borderId="57" xfId="0" applyNumberFormat="1" applyFont="1" applyBorder="1" applyProtection="1"/>
    <xf numFmtId="202" fontId="8" fillId="0" borderId="54" xfId="0" applyNumberFormat="1" applyFont="1" applyBorder="1" applyProtection="1"/>
    <xf numFmtId="203" fontId="8" fillId="0" borderId="58" xfId="0" applyNumberFormat="1" applyFont="1" applyBorder="1" applyProtection="1"/>
    <xf numFmtId="202" fontId="8" fillId="0" borderId="59" xfId="0" applyNumberFormat="1" applyFont="1" applyBorder="1" applyProtection="1"/>
    <xf numFmtId="203" fontId="8" fillId="0" borderId="59" xfId="0" applyNumberFormat="1" applyFont="1" applyBorder="1" applyProtection="1"/>
    <xf numFmtId="185" fontId="8" fillId="0" borderId="10" xfId="0" applyNumberFormat="1" applyFont="1" applyBorder="1" applyProtection="1"/>
    <xf numFmtId="185" fontId="8" fillId="0" borderId="15" xfId="0" applyNumberFormat="1" applyFont="1" applyBorder="1" applyProtection="1"/>
    <xf numFmtId="190" fontId="8" fillId="0" borderId="9" xfId="0" applyNumberFormat="1" applyFont="1" applyBorder="1" applyAlignment="1" applyProtection="1">
      <alignment horizontal="distributed"/>
      <protection locked="0"/>
    </xf>
    <xf numFmtId="190" fontId="8" fillId="0" borderId="13" xfId="0" applyNumberFormat="1" applyFont="1" applyBorder="1" applyProtection="1"/>
    <xf numFmtId="190" fontId="8" fillId="0" borderId="15" xfId="0" applyNumberFormat="1" applyFont="1" applyBorder="1" applyProtection="1"/>
    <xf numFmtId="190" fontId="18" fillId="5" borderId="54" xfId="0" applyNumberFormat="1" applyFont="1" applyFill="1" applyBorder="1" applyProtection="1"/>
    <xf numFmtId="185" fontId="18" fillId="5" borderId="58" xfId="0" applyNumberFormat="1" applyFont="1" applyFill="1" applyBorder="1" applyProtection="1"/>
    <xf numFmtId="190" fontId="18" fillId="5" borderId="59" xfId="0" applyNumberFormat="1" applyFont="1" applyFill="1" applyBorder="1" applyProtection="1"/>
    <xf numFmtId="185" fontId="18" fillId="5" borderId="59" xfId="0" applyNumberFormat="1" applyFont="1" applyFill="1" applyBorder="1" applyProtection="1"/>
    <xf numFmtId="185" fontId="8" fillId="0" borderId="14" xfId="0" applyNumberFormat="1" applyFont="1" applyBorder="1" applyAlignment="1" applyProtection="1">
      <alignment horizontal="right" vertical="center" wrapText="1"/>
    </xf>
    <xf numFmtId="0" fontId="8" fillId="0" borderId="1" xfId="0" applyFont="1" applyBorder="1" applyAlignment="1" applyProtection="1">
      <alignment shrinkToFit="1"/>
      <protection locked="0"/>
    </xf>
    <xf numFmtId="0" fontId="8" fillId="0" borderId="1"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7" xfId="0" applyFont="1" applyBorder="1" applyAlignment="1" applyProtection="1">
      <alignment horizontal="center" wrapText="1"/>
      <protection locked="0"/>
    </xf>
    <xf numFmtId="0" fontId="12" fillId="0" borderId="7" xfId="0" applyFont="1" applyBorder="1" applyAlignment="1" applyProtection="1">
      <alignment horizontal="center" shrinkToFit="1"/>
      <protection locked="0"/>
    </xf>
    <xf numFmtId="179" fontId="8" fillId="0" borderId="5" xfId="0" applyNumberFormat="1" applyFont="1" applyBorder="1" applyAlignment="1" applyProtection="1">
      <alignment horizontal="center"/>
      <protection locked="0"/>
    </xf>
    <xf numFmtId="179" fontId="8" fillId="0" borderId="5" xfId="0" applyNumberFormat="1" applyFont="1" applyBorder="1" applyAlignment="1" applyProtection="1">
      <alignment horizontal="center" shrinkToFit="1"/>
      <protection locked="0"/>
    </xf>
    <xf numFmtId="179" fontId="8" fillId="0" borderId="7" xfId="0" applyNumberFormat="1"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xf numFmtId="0" fontId="9" fillId="0" borderId="0" xfId="0" applyFont="1" applyAlignment="1">
      <alignment horizontal="justify"/>
    </xf>
    <xf numFmtId="0" fontId="9" fillId="0" borderId="0" xfId="0" applyFont="1" applyAlignment="1">
      <alignment wrapText="1"/>
    </xf>
    <xf numFmtId="0" fontId="4" fillId="0" borderId="0" xfId="0" applyFont="1" applyBorder="1" applyAlignment="1">
      <alignment vertical="center"/>
    </xf>
    <xf numFmtId="0" fontId="34" fillId="0" borderId="1" xfId="0" applyFont="1" applyBorder="1" applyAlignment="1">
      <alignment vertical="center" textRotation="255" wrapText="1" shrinkToFit="1"/>
    </xf>
    <xf numFmtId="0" fontId="4" fillId="0" borderId="1" xfId="0" applyFont="1" applyBorder="1" applyAlignment="1">
      <alignment vertical="center"/>
    </xf>
    <xf numFmtId="0" fontId="4" fillId="0" borderId="0" xfId="0" applyFont="1" applyBorder="1"/>
    <xf numFmtId="0" fontId="8" fillId="0" borderId="0" xfId="2" applyFont="1" applyAlignment="1" applyProtection="1">
      <alignment vertical="center"/>
    </xf>
    <xf numFmtId="0" fontId="8" fillId="0" borderId="15" xfId="0" applyFont="1" applyBorder="1" applyAlignment="1">
      <alignment horizontal="center" shrinkToFit="1"/>
    </xf>
    <xf numFmtId="0" fontId="8" fillId="0" borderId="9"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10" fillId="0" borderId="1" xfId="0" applyFont="1" applyBorder="1" applyAlignment="1">
      <alignment vertical="center"/>
    </xf>
    <xf numFmtId="179" fontId="8" fillId="0" borderId="7" xfId="0" applyNumberFormat="1" applyFont="1" applyBorder="1" applyAlignment="1" applyProtection="1">
      <alignment horizontal="center" vertical="top" wrapText="1"/>
      <protection locked="0"/>
    </xf>
    <xf numFmtId="0" fontId="9" fillId="0" borderId="5" xfId="0" applyFont="1" applyBorder="1" applyAlignment="1">
      <alignment horizontal="center" vertical="center"/>
    </xf>
    <xf numFmtId="0" fontId="9" fillId="0" borderId="1" xfId="0" applyFont="1" applyBorder="1" applyAlignment="1">
      <alignment horizontal="right" vertical="center"/>
    </xf>
    <xf numFmtId="0" fontId="12" fillId="0" borderId="0" xfId="3" applyNumberFormat="1" applyFont="1" applyBorder="1" applyAlignment="1">
      <alignment horizontal="right" vertical="center"/>
    </xf>
    <xf numFmtId="0" fontId="8" fillId="0" borderId="4" xfId="0" applyFont="1" applyBorder="1" applyAlignment="1">
      <alignment vertical="center"/>
    </xf>
    <xf numFmtId="38" fontId="12" fillId="0" borderId="2" xfId="3" applyFont="1" applyBorder="1" applyAlignment="1">
      <alignment vertical="center"/>
    </xf>
    <xf numFmtId="0" fontId="36" fillId="6" borderId="0"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vertical="center"/>
    </xf>
    <xf numFmtId="0" fontId="37" fillId="6" borderId="0" xfId="0" applyFont="1" applyFill="1" applyBorder="1" applyAlignment="1">
      <alignment vertical="center"/>
    </xf>
    <xf numFmtId="0" fontId="36" fillId="7" borderId="0" xfId="0" applyFont="1" applyFill="1" applyBorder="1" applyAlignment="1">
      <alignment vertical="center"/>
    </xf>
    <xf numFmtId="0" fontId="16" fillId="7" borderId="0" xfId="0" applyFont="1" applyFill="1" applyAlignment="1">
      <alignment vertical="center"/>
    </xf>
    <xf numFmtId="0" fontId="12" fillId="7" borderId="0" xfId="0" applyFont="1" applyFill="1" applyBorder="1" applyAlignment="1">
      <alignment vertical="center"/>
    </xf>
    <xf numFmtId="0" fontId="38" fillId="7" borderId="0" xfId="0" applyFont="1" applyFill="1" applyBorder="1" applyAlignment="1">
      <alignment vertical="center"/>
    </xf>
    <xf numFmtId="0" fontId="39" fillId="7" borderId="0" xfId="0" applyFont="1" applyFill="1" applyBorder="1" applyAlignment="1">
      <alignment vertical="center"/>
    </xf>
    <xf numFmtId="49" fontId="8" fillId="0" borderId="5" xfId="0" applyNumberFormat="1" applyFont="1" applyBorder="1" applyAlignment="1">
      <alignment horizontal="left"/>
    </xf>
    <xf numFmtId="49" fontId="8" fillId="0" borderId="46" xfId="0" applyNumberFormat="1" applyFont="1" applyBorder="1" applyAlignment="1">
      <alignment horizontal="left"/>
    </xf>
    <xf numFmtId="49" fontId="8" fillId="0" borderId="1" xfId="0" applyNumberFormat="1" applyFont="1" applyBorder="1" applyAlignment="1">
      <alignment horizontal="left"/>
    </xf>
    <xf numFmtId="49" fontId="8" fillId="0" borderId="48" xfId="0" applyNumberFormat="1" applyFont="1" applyBorder="1" applyAlignment="1">
      <alignment horizontal="left"/>
    </xf>
    <xf numFmtId="49" fontId="8" fillId="0" borderId="9" xfId="0" applyNumberFormat="1" applyFont="1" applyBorder="1" applyAlignment="1">
      <alignment horizontal="left"/>
    </xf>
    <xf numFmtId="49" fontId="8" fillId="0" borderId="51" xfId="0" applyNumberFormat="1" applyFont="1" applyBorder="1" applyAlignment="1">
      <alignment horizontal="left" shrinkToFit="1"/>
    </xf>
    <xf numFmtId="49" fontId="8" fillId="0" borderId="51" xfId="0" applyNumberFormat="1" applyFont="1" applyBorder="1" applyAlignment="1">
      <alignment horizontal="left"/>
    </xf>
    <xf numFmtId="49" fontId="8" fillId="0" borderId="50" xfId="0" applyNumberFormat="1" applyFont="1" applyBorder="1" applyAlignment="1">
      <alignment horizontal="left"/>
    </xf>
    <xf numFmtId="0" fontId="12" fillId="0" borderId="9" xfId="0" applyFont="1" applyBorder="1" applyAlignment="1">
      <alignment horizontal="left"/>
    </xf>
    <xf numFmtId="0" fontId="8" fillId="0" borderId="9" xfId="0" applyFont="1" applyBorder="1" applyAlignment="1">
      <alignment horizontal="left" vertical="center" shrinkToFit="1"/>
    </xf>
    <xf numFmtId="49" fontId="8" fillId="0" borderId="9" xfId="0" applyNumberFormat="1" applyFont="1" applyBorder="1" applyAlignment="1">
      <alignment horizontal="left" vertical="center"/>
    </xf>
    <xf numFmtId="0" fontId="8" fillId="0" borderId="9" xfId="0" applyFont="1" applyFill="1" applyBorder="1" applyAlignment="1">
      <alignment horizontal="left" vertical="center" shrinkToFit="1"/>
    </xf>
    <xf numFmtId="0" fontId="12" fillId="0" borderId="0" xfId="0" applyFont="1" applyBorder="1" applyAlignment="1">
      <alignment horizontal="right"/>
    </xf>
    <xf numFmtId="0" fontId="12" fillId="0" borderId="1" xfId="0" applyFont="1" applyBorder="1" applyAlignment="1">
      <alignment horizontal="center"/>
    </xf>
    <xf numFmtId="0" fontId="12" fillId="0" borderId="46" xfId="0" applyFont="1" applyBorder="1" applyAlignment="1">
      <alignment horizontal="left" shrinkToFit="1"/>
    </xf>
    <xf numFmtId="0" fontId="12" fillId="0" borderId="48" xfId="0" applyFont="1" applyBorder="1" applyAlignment="1">
      <alignment horizontal="left" shrinkToFit="1"/>
    </xf>
    <xf numFmtId="0" fontId="12" fillId="0" borderId="9" xfId="0" applyFont="1" applyBorder="1" applyAlignment="1">
      <alignment horizontal="left" shrinkToFit="1"/>
    </xf>
    <xf numFmtId="0" fontId="12" fillId="0" borderId="7" xfId="0" applyFont="1" applyBorder="1" applyAlignment="1">
      <alignment horizontal="left" shrinkToFit="1"/>
    </xf>
    <xf numFmtId="0" fontId="12" fillId="0" borderId="5" xfId="0" applyFont="1" applyBorder="1" applyAlignment="1">
      <alignment horizontal="left" shrinkToFit="1"/>
    </xf>
    <xf numFmtId="0" fontId="12" fillId="0" borderId="11" xfId="0" applyFont="1" applyBorder="1" applyAlignment="1">
      <alignment horizontal="left" shrinkToFit="1"/>
    </xf>
    <xf numFmtId="0" fontId="12" fillId="0" borderId="60" xfId="0" applyFont="1" applyBorder="1" applyAlignment="1">
      <alignment horizontal="left" shrinkToFit="1"/>
    </xf>
    <xf numFmtId="0" fontId="12" fillId="0" borderId="47" xfId="0" applyFont="1" applyBorder="1" applyAlignment="1">
      <alignment horizontal="left"/>
    </xf>
    <xf numFmtId="0" fontId="12" fillId="0" borderId="47" xfId="0" applyFont="1" applyBorder="1" applyAlignment="1">
      <alignment horizontal="left" shrinkToFit="1"/>
    </xf>
    <xf numFmtId="179" fontId="12" fillId="0" borderId="7" xfId="0" applyNumberFormat="1" applyFont="1" applyBorder="1" applyAlignment="1" applyProtection="1">
      <alignment horizontal="center" wrapText="1"/>
      <protection locked="0"/>
    </xf>
    <xf numFmtId="199" fontId="20" fillId="0" borderId="3" xfId="4" applyNumberFormat="1" applyFont="1" applyFill="1" applyBorder="1" applyAlignment="1">
      <alignment horizontal="right" vertical="center"/>
    </xf>
    <xf numFmtId="199" fontId="20" fillId="0" borderId="0" xfId="4" applyNumberFormat="1" applyFont="1" applyFill="1" applyBorder="1" applyAlignment="1">
      <alignment horizontal="right" vertical="center"/>
    </xf>
    <xf numFmtId="199" fontId="20" fillId="0" borderId="16" xfId="4" applyNumberFormat="1" applyFont="1" applyFill="1" applyBorder="1" applyAlignment="1">
      <alignment horizontal="right" vertical="center"/>
    </xf>
    <xf numFmtId="199" fontId="20" fillId="0" borderId="18" xfId="4" applyNumberFormat="1" applyFont="1" applyFill="1" applyBorder="1" applyAlignment="1">
      <alignment horizontal="right" vertical="center"/>
    </xf>
    <xf numFmtId="184" fontId="8" fillId="0" borderId="0" xfId="0" applyNumberFormat="1" applyFont="1" applyAlignment="1">
      <alignment horizontal="center" vertical="center"/>
    </xf>
    <xf numFmtId="186" fontId="22" fillId="0" borderId="0" xfId="0" applyNumberFormat="1" applyFont="1" applyAlignment="1">
      <alignment vertical="center"/>
    </xf>
    <xf numFmtId="38" fontId="8" fillId="0" borderId="1" xfId="3" applyFont="1" applyFill="1" applyBorder="1" applyAlignment="1">
      <alignment vertical="center"/>
    </xf>
    <xf numFmtId="38" fontId="8" fillId="0" borderId="1" xfId="3" applyFont="1" applyFill="1" applyBorder="1" applyAlignment="1">
      <alignment horizontal="right" vertical="center"/>
    </xf>
    <xf numFmtId="0" fontId="12" fillId="0" borderId="1" xfId="0" applyFont="1" applyFill="1" applyBorder="1" applyAlignment="1">
      <alignment vertical="center"/>
    </xf>
    <xf numFmtId="38" fontId="12" fillId="0" borderId="1" xfId="3" applyFont="1" applyFill="1" applyBorder="1" applyAlignment="1">
      <alignment vertical="center"/>
    </xf>
    <xf numFmtId="38" fontId="12" fillId="0" borderId="1" xfId="3" applyFont="1" applyFill="1" applyBorder="1" applyAlignment="1">
      <alignment horizontal="right" vertical="center"/>
    </xf>
    <xf numFmtId="0" fontId="8" fillId="0" borderId="8" xfId="0" applyFont="1" applyFill="1" applyBorder="1" applyAlignment="1">
      <alignment horizontal="right" vertical="center"/>
    </xf>
    <xf numFmtId="184" fontId="8" fillId="0" borderId="1"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 xfId="0" applyFont="1" applyFill="1" applyBorder="1" applyAlignment="1">
      <alignment horizontal="right" vertical="center"/>
    </xf>
    <xf numFmtId="0" fontId="12" fillId="0" borderId="8" xfId="0" applyFont="1" applyFill="1" applyBorder="1" applyAlignment="1">
      <alignment horizontal="center" vertical="center"/>
    </xf>
    <xf numFmtId="0" fontId="12" fillId="0" borderId="23"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6" xfId="0" applyFont="1" applyFill="1" applyBorder="1" applyAlignment="1">
      <alignment horizontal="center" vertical="center" wrapText="1"/>
    </xf>
    <xf numFmtId="190" fontId="26" fillId="0" borderId="16" xfId="0" applyNumberFormat="1" applyFont="1" applyFill="1" applyBorder="1" applyAlignment="1">
      <alignment vertical="center" wrapText="1"/>
    </xf>
    <xf numFmtId="0" fontId="26" fillId="0" borderId="47" xfId="0" applyFont="1" applyFill="1" applyBorder="1" applyAlignment="1">
      <alignment horizontal="center" vertical="center" wrapText="1"/>
    </xf>
    <xf numFmtId="0" fontId="26" fillId="0" borderId="47" xfId="0" applyFont="1" applyFill="1" applyBorder="1" applyAlignment="1">
      <alignment vertical="center" wrapText="1"/>
    </xf>
    <xf numFmtId="0" fontId="26" fillId="0" borderId="48" xfId="0" applyFont="1" applyFill="1" applyBorder="1" applyAlignment="1">
      <alignment horizontal="center" vertical="center" wrapText="1"/>
    </xf>
    <xf numFmtId="0" fontId="26" fillId="0" borderId="48" xfId="0" applyFont="1" applyFill="1" applyBorder="1" applyAlignment="1">
      <alignment vertical="center" wrapText="1"/>
    </xf>
    <xf numFmtId="0" fontId="26" fillId="0" borderId="50" xfId="0" applyFont="1" applyFill="1" applyBorder="1" applyAlignment="1">
      <alignment horizontal="center" vertical="center" wrapText="1"/>
    </xf>
    <xf numFmtId="0" fontId="26" fillId="0" borderId="50" xfId="0" applyFont="1" applyFill="1" applyBorder="1" applyAlignment="1">
      <alignment vertical="center" wrapText="1"/>
    </xf>
    <xf numFmtId="38" fontId="26" fillId="0" borderId="47" xfId="3" applyFont="1" applyFill="1" applyBorder="1" applyAlignment="1">
      <alignment horizontal="center" vertical="center" wrapText="1" shrinkToFit="1"/>
    </xf>
    <xf numFmtId="38" fontId="26" fillId="0" borderId="47" xfId="3" applyFont="1" applyFill="1" applyBorder="1" applyAlignment="1">
      <alignment vertical="center" wrapText="1"/>
    </xf>
    <xf numFmtId="38" fontId="26" fillId="0" borderId="48" xfId="3" applyFont="1" applyFill="1" applyBorder="1" applyAlignment="1">
      <alignment horizontal="center" vertical="center" wrapText="1"/>
    </xf>
    <xf numFmtId="38" fontId="26" fillId="0" borderId="48" xfId="3" applyFont="1" applyFill="1" applyBorder="1" applyAlignment="1">
      <alignment vertical="center" wrapText="1"/>
    </xf>
    <xf numFmtId="38" fontId="26" fillId="0" borderId="50" xfId="3" applyFont="1" applyFill="1" applyBorder="1" applyAlignment="1">
      <alignment horizontal="center" vertical="center" wrapText="1"/>
    </xf>
    <xf numFmtId="38" fontId="26" fillId="0" borderId="50" xfId="3" applyFont="1" applyFill="1" applyBorder="1" applyAlignment="1">
      <alignment vertical="center" wrapText="1"/>
    </xf>
    <xf numFmtId="38" fontId="26" fillId="0" borderId="47" xfId="3" applyFont="1" applyFill="1" applyBorder="1" applyAlignment="1">
      <alignment horizontal="center" vertical="center" wrapText="1"/>
    </xf>
    <xf numFmtId="0" fontId="26" fillId="0" borderId="46" xfId="0" applyFont="1" applyFill="1" applyBorder="1" applyAlignment="1">
      <alignment vertical="center" wrapText="1"/>
    </xf>
    <xf numFmtId="0" fontId="10" fillId="0" borderId="10" xfId="0" applyFont="1" applyFill="1" applyBorder="1" applyAlignment="1">
      <alignment horizontal="right" vertical="center"/>
    </xf>
    <xf numFmtId="38" fontId="12" fillId="0" borderId="7" xfId="3" applyFont="1" applyFill="1" applyBorder="1" applyAlignment="1">
      <alignment vertical="center" shrinkToFit="1"/>
    </xf>
    <xf numFmtId="184" fontId="12" fillId="0" borderId="7" xfId="0" applyNumberFormat="1" applyFont="1" applyFill="1" applyBorder="1" applyAlignment="1">
      <alignment vertical="center" shrinkToFit="1"/>
    </xf>
    <xf numFmtId="38" fontId="12" fillId="0" borderId="7" xfId="3" applyFont="1" applyFill="1" applyBorder="1" applyAlignment="1">
      <alignment vertical="center" wrapText="1"/>
    </xf>
    <xf numFmtId="184" fontId="12" fillId="0" borderId="1" xfId="0" applyNumberFormat="1" applyFont="1" applyFill="1" applyBorder="1" applyAlignment="1">
      <alignment vertical="center"/>
    </xf>
    <xf numFmtId="0" fontId="8" fillId="0" borderId="1" xfId="0" applyFont="1" applyFill="1" applyBorder="1" applyAlignment="1">
      <alignment vertical="center"/>
    </xf>
    <xf numFmtId="0" fontId="10" fillId="0" borderId="3" xfId="0" applyFont="1" applyFill="1" applyBorder="1" applyAlignment="1">
      <alignment vertical="center"/>
    </xf>
    <xf numFmtId="0" fontId="10" fillId="0" borderId="13" xfId="0" applyFont="1" applyFill="1" applyBorder="1" applyAlignment="1">
      <alignment vertical="center"/>
    </xf>
    <xf numFmtId="0" fontId="10" fillId="0" borderId="10" xfId="0" applyFont="1" applyFill="1" applyBorder="1" applyAlignment="1">
      <alignment vertical="center"/>
    </xf>
    <xf numFmtId="0" fontId="10" fillId="0" borderId="15" xfId="0" applyFont="1" applyFill="1" applyBorder="1" applyAlignment="1">
      <alignment vertical="center"/>
    </xf>
    <xf numFmtId="0" fontId="12" fillId="0" borderId="1" xfId="0" applyFont="1" applyFill="1" applyBorder="1" applyAlignment="1">
      <alignment horizontal="center" vertical="center" wrapText="1"/>
    </xf>
    <xf numFmtId="195" fontId="12" fillId="0" borderId="1" xfId="0" applyNumberFormat="1" applyFont="1" applyFill="1" applyBorder="1" applyAlignment="1">
      <alignment horizontal="right" vertical="center"/>
    </xf>
    <xf numFmtId="195" fontId="10"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0" fontId="12" fillId="0" borderId="5" xfId="0" applyFont="1" applyFill="1" applyBorder="1" applyAlignment="1">
      <alignment horizontal="center"/>
    </xf>
    <xf numFmtId="38" fontId="32" fillId="0" borderId="5" xfId="3" applyFont="1" applyFill="1" applyBorder="1"/>
    <xf numFmtId="0" fontId="12" fillId="0" borderId="17" xfId="0" applyFont="1" applyFill="1" applyBorder="1" applyAlignment="1">
      <alignment horizontal="center"/>
    </xf>
    <xf numFmtId="38" fontId="32" fillId="0" borderId="17" xfId="3" applyFont="1" applyFill="1" applyBorder="1"/>
    <xf numFmtId="0" fontId="12" fillId="0" borderId="7" xfId="0" applyFont="1" applyFill="1" applyBorder="1" applyAlignment="1">
      <alignment horizontal="center"/>
    </xf>
    <xf numFmtId="38" fontId="32" fillId="0" borderId="7" xfId="3" applyFont="1" applyFill="1" applyBorder="1"/>
    <xf numFmtId="0" fontId="12" fillId="0" borderId="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7" xfId="0" applyFont="1" applyFill="1" applyBorder="1" applyAlignment="1">
      <alignment horizontal="center" vertical="center"/>
    </xf>
    <xf numFmtId="190" fontId="8" fillId="0" borderId="1" xfId="0" applyNumberFormat="1" applyFont="1" applyFill="1" applyBorder="1" applyAlignment="1" applyProtection="1">
      <alignment horizontal="center"/>
      <protection locked="0"/>
    </xf>
    <xf numFmtId="190" fontId="8" fillId="0" borderId="1" xfId="0" applyNumberFormat="1" applyFont="1" applyFill="1" applyBorder="1" applyProtection="1">
      <protection locked="0"/>
    </xf>
    <xf numFmtId="185" fontId="8" fillId="0" borderId="1" xfId="0" applyNumberFormat="1" applyFont="1" applyFill="1" applyBorder="1" applyProtection="1"/>
    <xf numFmtId="190" fontId="8" fillId="0" borderId="1" xfId="0" applyNumberFormat="1" applyFont="1" applyFill="1" applyBorder="1" applyAlignment="1" applyProtection="1">
      <protection locked="0"/>
    </xf>
    <xf numFmtId="202" fontId="8" fillId="0" borderId="53" xfId="0" applyNumberFormat="1" applyFont="1" applyFill="1" applyBorder="1" applyProtection="1"/>
    <xf numFmtId="184" fontId="8" fillId="0" borderId="53" xfId="0" applyNumberFormat="1" applyFont="1" applyFill="1" applyBorder="1" applyProtection="1"/>
    <xf numFmtId="190" fontId="8" fillId="0" borderId="7" xfId="0" applyNumberFormat="1" applyFont="1" applyFill="1" applyBorder="1" applyProtection="1">
      <protection locked="0"/>
    </xf>
    <xf numFmtId="185" fontId="8" fillId="0" borderId="7" xfId="0" applyNumberFormat="1" applyFont="1" applyFill="1" applyBorder="1" applyProtection="1"/>
    <xf numFmtId="190" fontId="8" fillId="0" borderId="1" xfId="0" applyNumberFormat="1" applyFont="1" applyFill="1" applyBorder="1" applyProtection="1"/>
    <xf numFmtId="0" fontId="8" fillId="0" borderId="53" xfId="0" applyNumberFormat="1" applyFont="1" applyFill="1" applyBorder="1" applyProtection="1"/>
    <xf numFmtId="188" fontId="8" fillId="0" borderId="53" xfId="0" applyNumberFormat="1" applyFont="1" applyFill="1" applyBorder="1" applyProtection="1"/>
    <xf numFmtId="188" fontId="8" fillId="0" borderId="7" xfId="0" applyNumberFormat="1" applyFont="1" applyFill="1" applyBorder="1" applyProtection="1"/>
    <xf numFmtId="188" fontId="8" fillId="0" borderId="1" xfId="0" applyNumberFormat="1" applyFont="1" applyFill="1" applyBorder="1" applyProtection="1"/>
    <xf numFmtId="190" fontId="8" fillId="0" borderId="7" xfId="0" applyNumberFormat="1" applyFont="1" applyFill="1" applyBorder="1" applyProtection="1"/>
    <xf numFmtId="185" fontId="8" fillId="0" borderId="1" xfId="0" applyNumberFormat="1" applyFont="1" applyFill="1" applyBorder="1" applyAlignment="1" applyProtection="1">
      <alignment horizontal="right"/>
    </xf>
    <xf numFmtId="202" fontId="8" fillId="0" borderId="1" xfId="0" applyNumberFormat="1" applyFont="1" applyFill="1" applyBorder="1" applyProtection="1"/>
    <xf numFmtId="205" fontId="8" fillId="0" borderId="1" xfId="0" applyNumberFormat="1" applyFont="1" applyFill="1" applyBorder="1" applyProtection="1"/>
    <xf numFmtId="190" fontId="8" fillId="0" borderId="0" xfId="0" applyNumberFormat="1" applyFont="1" applyFill="1" applyProtection="1">
      <protection locked="0"/>
    </xf>
    <xf numFmtId="190" fontId="8" fillId="0" borderId="1" xfId="0" applyNumberFormat="1" applyFont="1" applyFill="1" applyBorder="1" applyAlignment="1" applyProtection="1">
      <alignment horizontal="right" vertical="center" wrapText="1"/>
      <protection locked="0"/>
    </xf>
    <xf numFmtId="185" fontId="8" fillId="0" borderId="1" xfId="0" applyNumberFormat="1" applyFont="1" applyFill="1" applyBorder="1" applyAlignment="1" applyProtection="1">
      <alignment horizontal="right" vertical="center" wrapText="1"/>
    </xf>
    <xf numFmtId="190" fontId="8" fillId="0" borderId="1" xfId="0" applyNumberFormat="1" applyFont="1" applyFill="1" applyBorder="1" applyAlignment="1" applyProtection="1">
      <alignment horizontal="right" wrapText="1"/>
      <protection locked="0"/>
    </xf>
    <xf numFmtId="38" fontId="8" fillId="0" borderId="1" xfId="3" applyFont="1" applyFill="1" applyBorder="1" applyAlignment="1" applyProtection="1">
      <alignment horizontal="right" wrapText="1"/>
    </xf>
    <xf numFmtId="204" fontId="8" fillId="0" borderId="1" xfId="0" applyNumberFormat="1" applyFont="1" applyFill="1" applyBorder="1" applyAlignment="1" applyProtection="1">
      <alignment horizontal="right" wrapText="1"/>
    </xf>
    <xf numFmtId="185" fontId="8" fillId="0" borderId="1" xfId="0" applyNumberFormat="1" applyFont="1" applyFill="1" applyBorder="1" applyAlignment="1" applyProtection="1">
      <alignment horizontal="right" wrapText="1"/>
    </xf>
    <xf numFmtId="185" fontId="8" fillId="0" borderId="1" xfId="0" applyNumberFormat="1" applyFont="1" applyFill="1" applyBorder="1" applyAlignment="1" applyProtection="1">
      <alignment horizontal="right" wrapText="1"/>
      <protection locked="0"/>
    </xf>
    <xf numFmtId="179" fontId="8" fillId="0" borderId="1" xfId="0" applyNumberFormat="1" applyFont="1" applyFill="1" applyBorder="1" applyAlignment="1" applyProtection="1">
      <alignment wrapText="1"/>
      <protection locked="0"/>
    </xf>
    <xf numFmtId="179" fontId="8" fillId="0" borderId="1" xfId="0" applyNumberFormat="1" applyFont="1" applyFill="1" applyBorder="1" applyAlignment="1" applyProtection="1">
      <alignment wrapText="1"/>
    </xf>
    <xf numFmtId="177" fontId="8" fillId="0" borderId="1" xfId="0" applyNumberFormat="1" applyFont="1" applyFill="1" applyBorder="1" applyAlignment="1" applyProtection="1">
      <alignment horizontal="right" wrapText="1"/>
      <protection locked="0"/>
    </xf>
    <xf numFmtId="49" fontId="8" fillId="0" borderId="1" xfId="0" applyNumberFormat="1" applyFont="1" applyFill="1" applyBorder="1" applyAlignment="1" applyProtection="1">
      <alignment horizontal="right" wrapText="1"/>
      <protection locked="0"/>
    </xf>
    <xf numFmtId="179" fontId="8" fillId="0" borderId="1" xfId="0" applyNumberFormat="1" applyFont="1" applyFill="1" applyBorder="1" applyAlignment="1" applyProtection="1">
      <alignment horizontal="right" wrapText="1"/>
      <protection locked="0"/>
    </xf>
    <xf numFmtId="0" fontId="10" fillId="0" borderId="1" xfId="0" applyFont="1" applyBorder="1" applyAlignment="1">
      <alignment vertical="center" wrapText="1"/>
    </xf>
    <xf numFmtId="0" fontId="12" fillId="0" borderId="34" xfId="0" applyFont="1" applyFill="1" applyBorder="1" applyAlignment="1">
      <alignment vertical="center"/>
    </xf>
    <xf numFmtId="186" fontId="12" fillId="0" borderId="35" xfId="0" applyNumberFormat="1" applyFont="1" applyFill="1" applyBorder="1" applyAlignment="1">
      <alignment vertical="center"/>
    </xf>
    <xf numFmtId="0" fontId="12" fillId="0" borderId="31" xfId="0" applyFont="1" applyFill="1" applyBorder="1" applyAlignment="1">
      <alignment vertical="center"/>
    </xf>
    <xf numFmtId="186" fontId="12" fillId="0" borderId="30" xfId="0" applyNumberFormat="1" applyFont="1" applyFill="1" applyBorder="1" applyAlignment="1">
      <alignment vertical="center"/>
    </xf>
    <xf numFmtId="0" fontId="12" fillId="0" borderId="37" xfId="0" applyFont="1" applyFill="1" applyBorder="1" applyAlignment="1">
      <alignment vertical="center"/>
    </xf>
    <xf numFmtId="186" fontId="12" fillId="0" borderId="61" xfId="0" applyNumberFormat="1" applyFont="1" applyFill="1" applyBorder="1" applyAlignment="1">
      <alignment vertical="center"/>
    </xf>
    <xf numFmtId="200" fontId="12" fillId="0" borderId="31" xfId="0" applyNumberFormat="1" applyFont="1" applyFill="1" applyBorder="1" applyAlignment="1">
      <alignment vertical="center"/>
    </xf>
    <xf numFmtId="200" fontId="12" fillId="0" borderId="30" xfId="0" applyNumberFormat="1" applyFont="1" applyFill="1" applyBorder="1" applyAlignment="1">
      <alignment vertical="center"/>
    </xf>
    <xf numFmtId="0" fontId="12" fillId="0" borderId="44" xfId="0" applyFont="1" applyFill="1" applyBorder="1" applyAlignment="1">
      <alignment vertical="center"/>
    </xf>
    <xf numFmtId="186" fontId="12" fillId="0" borderId="62" xfId="0" applyNumberFormat="1" applyFont="1" applyFill="1" applyBorder="1" applyAlignment="1">
      <alignment vertical="center"/>
    </xf>
    <xf numFmtId="38" fontId="10" fillId="0" borderId="5" xfId="3" applyFont="1" applyFill="1" applyBorder="1" applyAlignment="1">
      <alignment horizontal="right" vertical="center"/>
    </xf>
    <xf numFmtId="38" fontId="10" fillId="0" borderId="7" xfId="3" applyFont="1" applyFill="1" applyBorder="1" applyAlignment="1">
      <alignment horizontal="right" vertical="center"/>
    </xf>
    <xf numFmtId="0" fontId="12" fillId="0" borderId="34" xfId="0" applyNumberFormat="1" applyFont="1" applyFill="1" applyBorder="1" applyAlignment="1">
      <alignment vertical="center"/>
    </xf>
    <xf numFmtId="0" fontId="12" fillId="0" borderId="31" xfId="0" applyNumberFormat="1" applyFont="1" applyFill="1" applyBorder="1" applyAlignment="1">
      <alignment vertical="center"/>
    </xf>
    <xf numFmtId="38" fontId="12" fillId="0" borderId="41" xfId="3" applyFont="1" applyBorder="1" applyAlignment="1">
      <alignment vertical="center"/>
    </xf>
    <xf numFmtId="38" fontId="12" fillId="0" borderId="6" xfId="3" applyFont="1" applyBorder="1" applyAlignment="1">
      <alignment vertical="center"/>
    </xf>
    <xf numFmtId="0" fontId="12" fillId="0" borderId="63" xfId="0" applyFont="1" applyFill="1" applyBorder="1" applyAlignment="1">
      <alignment vertical="center"/>
    </xf>
    <xf numFmtId="186" fontId="12" fillId="0" borderId="64" xfId="0" applyNumberFormat="1" applyFont="1" applyFill="1" applyBorder="1" applyAlignment="1">
      <alignment vertical="center"/>
    </xf>
    <xf numFmtId="38" fontId="12" fillId="0" borderId="37" xfId="3" quotePrefix="1" applyFont="1" applyBorder="1" applyAlignment="1">
      <alignment horizontal="right" vertical="center"/>
    </xf>
    <xf numFmtId="38" fontId="12" fillId="0" borderId="38" xfId="3" quotePrefix="1" applyFont="1" applyBorder="1" applyAlignment="1">
      <alignment horizontal="right" vertical="center"/>
    </xf>
    <xf numFmtId="0" fontId="12" fillId="0" borderId="37" xfId="0" quotePrefix="1" applyFont="1" applyFill="1" applyBorder="1" applyAlignment="1">
      <alignment horizontal="right" vertical="center"/>
    </xf>
    <xf numFmtId="186" fontId="12" fillId="0" borderId="61" xfId="0" quotePrefix="1" applyNumberFormat="1" applyFont="1" applyFill="1" applyBorder="1" applyAlignment="1">
      <alignment horizontal="right" vertical="center"/>
    </xf>
    <xf numFmtId="0" fontId="12" fillId="0" borderId="8" xfId="0" applyFont="1" applyBorder="1" applyAlignment="1">
      <alignment vertical="center" wrapText="1"/>
    </xf>
    <xf numFmtId="0" fontId="13" fillId="0" borderId="1" xfId="0" applyFont="1" applyBorder="1" applyAlignment="1">
      <alignment vertical="center" wrapText="1"/>
    </xf>
    <xf numFmtId="184" fontId="8" fillId="0" borderId="0" xfId="0" applyNumberFormat="1" applyFont="1" applyAlignment="1">
      <alignment vertical="center"/>
    </xf>
    <xf numFmtId="0" fontId="12" fillId="0" borderId="1" xfId="0" applyFont="1" applyBorder="1" applyAlignment="1">
      <alignment horizontal="center" vertical="center" textRotation="255" wrapText="1" shrinkToFit="1"/>
    </xf>
    <xf numFmtId="190" fontId="8" fillId="0" borderId="14" xfId="0" applyNumberFormat="1" applyFont="1" applyBorder="1" applyAlignment="1" applyProtection="1">
      <alignment horizontal="right" vertical="center" wrapText="1"/>
    </xf>
    <xf numFmtId="38" fontId="8" fillId="0" borderId="1" xfId="3" applyFont="1" applyFill="1" applyBorder="1" applyAlignment="1" applyProtection="1">
      <alignment horizontal="right" wrapText="1"/>
      <protection locked="0"/>
    </xf>
    <xf numFmtId="0" fontId="21" fillId="0" borderId="0" xfId="0" applyFont="1" applyBorder="1" applyAlignment="1">
      <alignment horizontal="center"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58" fontId="8" fillId="0" borderId="1" xfId="0" applyNumberFormat="1" applyFont="1" applyBorder="1" applyAlignment="1">
      <alignment horizontal="left" vertical="center"/>
    </xf>
    <xf numFmtId="0" fontId="8" fillId="0" borderId="1" xfId="0" applyFont="1" applyBorder="1" applyAlignment="1">
      <alignment vertical="center" shrinkToFit="1"/>
    </xf>
    <xf numFmtId="0" fontId="3" fillId="0" borderId="1" xfId="0" applyFont="1" applyBorder="1" applyAlignment="1">
      <alignment shrinkToFit="1"/>
    </xf>
    <xf numFmtId="58" fontId="8" fillId="0" borderId="50" xfId="0" applyNumberFormat="1" applyFont="1" applyBorder="1" applyAlignment="1">
      <alignment horizontal="left"/>
    </xf>
    <xf numFmtId="0" fontId="8" fillId="0" borderId="1" xfId="0" applyFont="1" applyBorder="1" applyAlignment="1">
      <alignment horizontal="left" wrapText="1" shrinkToFit="1"/>
    </xf>
    <xf numFmtId="0" fontId="16" fillId="7" borderId="0" xfId="0" applyFont="1" applyFill="1" applyAlignment="1">
      <alignment horizontal="left" vertical="center"/>
    </xf>
    <xf numFmtId="0" fontId="36" fillId="8" borderId="0" xfId="0" applyFont="1" applyFill="1" applyBorder="1" applyAlignment="1" applyProtection="1">
      <alignment vertical="center"/>
    </xf>
    <xf numFmtId="38" fontId="12" fillId="0" borderId="30" xfId="3" applyFont="1" applyFill="1" applyBorder="1" applyAlignment="1">
      <alignment vertical="center"/>
    </xf>
    <xf numFmtId="0" fontId="12" fillId="0" borderId="35" xfId="0" applyNumberFormat="1" applyFont="1" applyFill="1" applyBorder="1" applyAlignment="1">
      <alignment vertical="center"/>
    </xf>
    <xf numFmtId="38" fontId="32" fillId="0" borderId="16" xfId="3" applyFont="1" applyFill="1" applyBorder="1" applyAlignment="1">
      <alignment horizontal="right"/>
    </xf>
    <xf numFmtId="38" fontId="32" fillId="0" borderId="17" xfId="3" applyFont="1" applyFill="1" applyBorder="1" applyAlignment="1">
      <alignment horizontal="right"/>
    </xf>
    <xf numFmtId="38" fontId="32" fillId="0" borderId="18" xfId="3" applyFont="1" applyFill="1" applyBorder="1" applyAlignment="1">
      <alignment horizontal="right"/>
    </xf>
    <xf numFmtId="38" fontId="12" fillId="0" borderId="40" xfId="3" applyFont="1" applyFill="1" applyBorder="1" applyAlignment="1">
      <alignment vertical="center"/>
    </xf>
    <xf numFmtId="184" fontId="8" fillId="0" borderId="1" xfId="0" applyNumberFormat="1" applyFont="1" applyBorder="1" applyAlignment="1">
      <alignment horizontal="righ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1" xfId="0" applyFont="1" applyBorder="1" applyAlignment="1">
      <alignment vertical="center"/>
    </xf>
    <xf numFmtId="0" fontId="12" fillId="0" borderId="30" xfId="0" applyFont="1" applyBorder="1" applyAlignment="1">
      <alignment vertical="center"/>
    </xf>
    <xf numFmtId="0" fontId="12" fillId="0" borderId="37" xfId="0" applyFont="1" applyBorder="1" applyAlignment="1">
      <alignment vertical="center"/>
    </xf>
    <xf numFmtId="0" fontId="12" fillId="0" borderId="61" xfId="0" applyFont="1" applyBorder="1" applyAlignment="1">
      <alignment vertical="center"/>
    </xf>
    <xf numFmtId="38" fontId="12" fillId="0" borderId="14" xfId="3" applyFont="1" applyBorder="1" applyAlignment="1">
      <alignment vertical="center"/>
    </xf>
    <xf numFmtId="200" fontId="12" fillId="0" borderId="32" xfId="0" applyNumberFormat="1" applyFont="1" applyFill="1" applyBorder="1" applyAlignment="1">
      <alignment vertical="center"/>
    </xf>
    <xf numFmtId="200" fontId="12" fillId="0" borderId="32" xfId="0" applyNumberFormat="1" applyFont="1" applyBorder="1" applyAlignment="1">
      <alignment vertical="center"/>
    </xf>
    <xf numFmtId="0" fontId="12" fillId="0" borderId="66" xfId="0" applyFont="1" applyBorder="1" applyAlignment="1">
      <alignment vertical="center"/>
    </xf>
    <xf numFmtId="38" fontId="12" fillId="0" borderId="61" xfId="3" applyFont="1" applyBorder="1" applyAlignment="1">
      <alignment vertical="center"/>
    </xf>
    <xf numFmtId="0" fontId="12" fillId="0" borderId="1" xfId="0" applyFont="1" applyBorder="1" applyAlignment="1">
      <alignment horizontal="right" vertical="center"/>
    </xf>
    <xf numFmtId="38" fontId="12" fillId="0" borderId="1" xfId="0" applyNumberFormat="1" applyFont="1" applyBorder="1" applyAlignment="1">
      <alignment horizontal="right" vertical="center"/>
    </xf>
    <xf numFmtId="38" fontId="12" fillId="0" borderId="11" xfId="3" applyFont="1" applyBorder="1" applyAlignment="1">
      <alignment vertical="center"/>
    </xf>
    <xf numFmtId="0" fontId="12" fillId="0" borderId="67" xfId="0" applyFont="1" applyBorder="1" applyAlignment="1">
      <alignment vertical="center"/>
    </xf>
    <xf numFmtId="186" fontId="12" fillId="0" borderId="37" xfId="3" applyNumberFormat="1" applyFont="1" applyBorder="1" applyAlignment="1">
      <alignment horizontal="right" vertical="center"/>
    </xf>
    <xf numFmtId="186" fontId="12" fillId="0" borderId="68" xfId="3" applyNumberFormat="1" applyFont="1" applyBorder="1" applyAlignment="1">
      <alignment horizontal="right" vertical="center"/>
    </xf>
    <xf numFmtId="186" fontId="12" fillId="0" borderId="61" xfId="3" applyNumberFormat="1" applyFont="1" applyBorder="1" applyAlignment="1">
      <alignment horizontal="right" vertical="center"/>
    </xf>
    <xf numFmtId="38" fontId="12" fillId="0" borderId="1" xfId="0" applyNumberFormat="1" applyFont="1" applyBorder="1" applyAlignment="1">
      <alignment vertical="center"/>
    </xf>
    <xf numFmtId="38" fontId="12" fillId="0" borderId="14" xfId="0" applyNumberFormat="1" applyFont="1" applyBorder="1" applyAlignment="1">
      <alignment vertical="center"/>
    </xf>
    <xf numFmtId="38" fontId="12" fillId="0" borderId="7" xfId="3" applyFont="1" applyBorder="1" applyAlignment="1">
      <alignment horizontal="right"/>
    </xf>
    <xf numFmtId="0" fontId="12" fillId="0" borderId="52" xfId="0" applyFont="1" applyBorder="1" applyAlignment="1">
      <alignment horizontal="right" vertical="center"/>
    </xf>
    <xf numFmtId="3" fontId="12" fillId="0" borderId="52" xfId="0" applyNumberFormat="1" applyFont="1" applyBorder="1" applyAlignment="1">
      <alignment vertical="center"/>
    </xf>
    <xf numFmtId="38" fontId="12" fillId="0" borderId="52" xfId="3" applyFont="1" applyBorder="1" applyAlignment="1">
      <alignment vertical="center"/>
    </xf>
    <xf numFmtId="179" fontId="12" fillId="0" borderId="52" xfId="3" applyNumberFormat="1" applyFont="1" applyBorder="1" applyAlignment="1">
      <alignment vertical="center"/>
    </xf>
    <xf numFmtId="38" fontId="12" fillId="0" borderId="52" xfId="0" applyNumberFormat="1" applyFont="1" applyBorder="1" applyAlignment="1">
      <alignment horizontal="right" vertical="center"/>
    </xf>
    <xf numFmtId="0" fontId="12" fillId="0" borderId="28" xfId="0" applyFont="1" applyBorder="1" applyAlignment="1">
      <alignment horizontal="right" vertical="center"/>
    </xf>
    <xf numFmtId="3" fontId="12" fillId="0" borderId="28" xfId="0" applyNumberFormat="1" applyFont="1" applyBorder="1" applyAlignment="1">
      <alignment vertical="center"/>
    </xf>
    <xf numFmtId="38" fontId="12" fillId="0" borderId="28" xfId="3" applyFont="1" applyBorder="1" applyAlignment="1">
      <alignment vertical="center"/>
    </xf>
    <xf numFmtId="179" fontId="12" fillId="0" borderId="28" xfId="3" applyNumberFormat="1" applyFont="1" applyBorder="1" applyAlignment="1">
      <alignment vertical="center"/>
    </xf>
    <xf numFmtId="38" fontId="12" fillId="0" borderId="28" xfId="0" applyNumberFormat="1" applyFont="1" applyBorder="1" applyAlignment="1">
      <alignment horizontal="right" vertical="center"/>
    </xf>
    <xf numFmtId="38" fontId="12" fillId="0" borderId="28" xfId="3" applyFont="1" applyBorder="1" applyAlignment="1">
      <alignment vertical="center" wrapText="1"/>
    </xf>
    <xf numFmtId="38" fontId="12" fillId="0" borderId="36" xfId="3" applyFont="1" applyBorder="1" applyAlignment="1">
      <alignment horizontal="right" vertical="center"/>
    </xf>
    <xf numFmtId="3" fontId="12" fillId="0" borderId="36" xfId="0" applyNumberFormat="1" applyFont="1" applyBorder="1" applyAlignment="1">
      <alignment horizontal="right" vertical="center"/>
    </xf>
    <xf numFmtId="3" fontId="12" fillId="0" borderId="14" xfId="0" applyNumberFormat="1" applyFont="1" applyBorder="1" applyAlignment="1">
      <alignment horizontal="right" vertical="center"/>
    </xf>
    <xf numFmtId="182" fontId="12" fillId="0" borderId="1" xfId="0" applyNumberFormat="1" applyFont="1" applyBorder="1" applyAlignment="1">
      <alignment vertical="center"/>
    </xf>
    <xf numFmtId="0" fontId="12" fillId="0" borderId="11" xfId="0" applyFont="1" applyBorder="1" applyAlignment="1">
      <alignment horizontal="center" vertical="center" wrapText="1"/>
    </xf>
    <xf numFmtId="41" fontId="12" fillId="0" borderId="3" xfId="0" applyNumberFormat="1" applyFont="1" applyBorder="1" applyAlignment="1">
      <alignment vertical="center"/>
    </xf>
    <xf numFmtId="38" fontId="12" fillId="0" borderId="3" xfId="3" applyFont="1" applyBorder="1" applyAlignment="1">
      <alignment vertical="center"/>
    </xf>
    <xf numFmtId="41" fontId="12"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6" fontId="12" fillId="0" borderId="0" xfId="0" applyNumberFormat="1" applyFont="1" applyBorder="1" applyAlignment="1">
      <alignment vertical="center"/>
    </xf>
    <xf numFmtId="38" fontId="12" fillId="0" borderId="10" xfId="0" applyNumberFormat="1" applyFont="1" applyBorder="1" applyAlignment="1">
      <alignment vertical="center"/>
    </xf>
    <xf numFmtId="38" fontId="0" fillId="0" borderId="0" xfId="0" applyNumberFormat="1" applyBorder="1" applyAlignment="1">
      <alignment vertical="center"/>
    </xf>
    <xf numFmtId="38" fontId="12" fillId="0" borderId="0" xfId="0" applyNumberFormat="1" applyFont="1" applyBorder="1" applyAlignment="1">
      <alignment horizontal="center" vertical="center"/>
    </xf>
    <xf numFmtId="38" fontId="12" fillId="0" borderId="0" xfId="0" applyNumberFormat="1" applyFont="1" applyBorder="1" applyAlignment="1">
      <alignment vertical="center"/>
    </xf>
    <xf numFmtId="186" fontId="12" fillId="0" borderId="1" xfId="3" applyNumberFormat="1" applyFont="1" applyBorder="1" applyAlignment="1">
      <alignment horizontal="center" vertical="center"/>
    </xf>
    <xf numFmtId="186" fontId="12" fillId="0" borderId="1" xfId="0" applyNumberFormat="1" applyFont="1" applyBorder="1" applyAlignment="1">
      <alignment horizontal="center" vertical="center"/>
    </xf>
    <xf numFmtId="200" fontId="12" fillId="0" borderId="10" xfId="0" applyNumberFormat="1" applyFont="1" applyBorder="1" applyAlignment="1">
      <alignment vertical="center"/>
    </xf>
    <xf numFmtId="202" fontId="12" fillId="0" borderId="10" xfId="3" applyNumberFormat="1" applyFont="1" applyBorder="1" applyAlignment="1">
      <alignment horizontal="right" vertical="center"/>
    </xf>
    <xf numFmtId="0" fontId="0" fillId="0" borderId="0" xfId="0" applyBorder="1" applyAlignment="1">
      <alignment vertical="center" wrapText="1"/>
    </xf>
    <xf numFmtId="38" fontId="41" fillId="0" borderId="0" xfId="0" applyNumberFormat="1" applyFont="1" applyBorder="1" applyAlignment="1">
      <alignment vertical="center"/>
    </xf>
    <xf numFmtId="0" fontId="8" fillId="0" borderId="3" xfId="0" applyFont="1" applyBorder="1" applyAlignment="1">
      <alignment horizontal="center" vertical="center" wrapText="1"/>
    </xf>
    <xf numFmtId="0" fontId="8" fillId="0" borderId="69" xfId="0" applyFont="1" applyBorder="1" applyAlignment="1">
      <alignment horizontal="left"/>
    </xf>
    <xf numFmtId="0" fontId="8" fillId="0" borderId="46" xfId="0" applyFont="1" applyFill="1" applyBorder="1" applyAlignment="1">
      <alignment horizontal="left" shrinkToFit="1"/>
    </xf>
    <xf numFmtId="0" fontId="13" fillId="0" borderId="46" xfId="0" applyFont="1" applyBorder="1" applyAlignment="1">
      <alignment horizontal="left"/>
    </xf>
    <xf numFmtId="0" fontId="8" fillId="0" borderId="13" xfId="0" applyFont="1" applyBorder="1" applyAlignment="1">
      <alignment horizontal="left"/>
    </xf>
    <xf numFmtId="0" fontId="8" fillId="0" borderId="10" xfId="0" applyFont="1" applyBorder="1" applyAlignment="1"/>
    <xf numFmtId="0" fontId="8" fillId="0" borderId="70" xfId="0" applyFont="1" applyBorder="1" applyAlignment="1"/>
    <xf numFmtId="0" fontId="13" fillId="0" borderId="7" xfId="0" applyFont="1" applyBorder="1" applyAlignment="1">
      <alignment horizontal="left"/>
    </xf>
    <xf numFmtId="205" fontId="12" fillId="0" borderId="14" xfId="0" applyNumberFormat="1" applyFont="1" applyBorder="1" applyAlignment="1">
      <alignment horizontal="right" vertical="center"/>
    </xf>
    <xf numFmtId="0" fontId="12" fillId="0" borderId="1" xfId="0" applyFont="1" applyBorder="1" applyAlignment="1">
      <alignment horizontal="center" vertical="center" shrinkToFit="1"/>
    </xf>
    <xf numFmtId="38" fontId="8" fillId="0" borderId="0" xfId="0" applyNumberFormat="1" applyFont="1"/>
    <xf numFmtId="38" fontId="32" fillId="0" borderId="16" xfId="3" applyFont="1" applyFill="1" applyBorder="1"/>
    <xf numFmtId="0" fontId="36" fillId="7" borderId="0" xfId="5" applyFont="1" applyFill="1" applyBorder="1" applyAlignment="1">
      <alignment vertical="center"/>
    </xf>
    <xf numFmtId="0" fontId="39" fillId="7" borderId="0" xfId="5" applyFont="1" applyFill="1" applyBorder="1" applyAlignment="1">
      <alignment vertical="center"/>
    </xf>
    <xf numFmtId="0" fontId="38" fillId="7" borderId="0" xfId="5" applyFont="1" applyFill="1" applyBorder="1" applyAlignment="1">
      <alignment vertical="center"/>
    </xf>
    <xf numFmtId="0" fontId="6" fillId="0" borderId="0" xfId="5"/>
    <xf numFmtId="0" fontId="9" fillId="0" borderId="0" xfId="5" applyFont="1" applyAlignment="1">
      <alignment horizontal="left" vertical="center"/>
    </xf>
    <xf numFmtId="0" fontId="12" fillId="0" borderId="0" xfId="5" applyFont="1" applyBorder="1" applyAlignment="1">
      <alignment horizontal="right" vertical="center"/>
    </xf>
    <xf numFmtId="0" fontId="8" fillId="0" borderId="0" xfId="5" applyFont="1" applyAlignment="1">
      <alignment vertical="center"/>
    </xf>
    <xf numFmtId="0" fontId="8" fillId="0" borderId="0" xfId="5" applyFont="1" applyBorder="1" applyAlignment="1">
      <alignment horizontal="center" vertical="center"/>
    </xf>
    <xf numFmtId="0" fontId="12" fillId="0" borderId="0" xfId="5" applyFont="1" applyBorder="1" applyAlignment="1">
      <alignment horizontal="center" vertical="center" wrapText="1"/>
    </xf>
    <xf numFmtId="0" fontId="12" fillId="0" borderId="0" xfId="5" applyFont="1" applyBorder="1" applyAlignment="1">
      <alignment horizontal="center" vertical="center"/>
    </xf>
    <xf numFmtId="0" fontId="10" fillId="0" borderId="0" xfId="5" applyFont="1" applyBorder="1" applyAlignment="1">
      <alignment horizontal="center" vertical="center"/>
    </xf>
    <xf numFmtId="0" fontId="10" fillId="0" borderId="0" xfId="5" applyFont="1" applyBorder="1" applyAlignment="1">
      <alignment horizontal="center" vertical="center" shrinkToFit="1"/>
    </xf>
    <xf numFmtId="0" fontId="12" fillId="0" borderId="0" xfId="5" applyFont="1" applyBorder="1" applyAlignment="1">
      <alignment vertical="center"/>
    </xf>
    <xf numFmtId="0" fontId="8" fillId="0" borderId="0" xfId="5" applyFont="1" applyBorder="1" applyAlignment="1">
      <alignment vertical="center"/>
    </xf>
    <xf numFmtId="0" fontId="12" fillId="0" borderId="0" xfId="5" applyFont="1" applyAlignment="1">
      <alignment vertical="center"/>
    </xf>
    <xf numFmtId="0" fontId="38" fillId="7" borderId="0" xfId="5" applyFont="1" applyFill="1" applyAlignment="1">
      <alignment vertical="center"/>
    </xf>
    <xf numFmtId="0" fontId="12" fillId="0" borderId="0" xfId="5" applyFont="1" applyBorder="1" applyAlignment="1">
      <alignment vertical="top"/>
    </xf>
    <xf numFmtId="0" fontId="12" fillId="0" borderId="3" xfId="5" applyFont="1" applyBorder="1" applyAlignment="1">
      <alignment vertical="center"/>
    </xf>
    <xf numFmtId="0" fontId="12" fillId="0" borderId="0" xfId="5" applyFont="1" applyAlignment="1">
      <alignment horizontal="center" vertical="center"/>
    </xf>
    <xf numFmtId="0" fontId="8" fillId="0" borderId="6" xfId="0" applyFont="1" applyBorder="1" applyAlignment="1">
      <alignment vertical="center"/>
    </xf>
    <xf numFmtId="38" fontId="12" fillId="0" borderId="71" xfId="3" applyFont="1" applyFill="1" applyBorder="1" applyAlignment="1">
      <alignment horizontal="right" vertical="center"/>
    </xf>
    <xf numFmtId="200" fontId="12" fillId="0" borderId="72" xfId="0" quotePrefix="1" applyNumberFormat="1" applyFont="1" applyFill="1" applyBorder="1" applyAlignment="1">
      <alignment horizontal="right" vertical="center" wrapText="1"/>
    </xf>
    <xf numFmtId="38" fontId="12" fillId="0" borderId="72" xfId="3" applyFont="1" applyFill="1" applyBorder="1" applyAlignment="1">
      <alignment horizontal="right" vertical="center"/>
    </xf>
    <xf numFmtId="0" fontId="12" fillId="0" borderId="72" xfId="3" applyNumberFormat="1" applyFont="1" applyFill="1" applyBorder="1" applyAlignment="1">
      <alignment horizontal="right" vertical="center"/>
    </xf>
    <xf numFmtId="38" fontId="12" fillId="0" borderId="73" xfId="3" applyFont="1" applyFill="1" applyBorder="1" applyAlignment="1">
      <alignment horizontal="right" vertical="center"/>
    </xf>
    <xf numFmtId="0" fontId="12" fillId="0" borderId="74" xfId="0" applyFont="1" applyFill="1" applyBorder="1" applyAlignment="1">
      <alignment horizontal="right" vertical="center"/>
    </xf>
    <xf numFmtId="200" fontId="12" fillId="0" borderId="75" xfId="0" quotePrefix="1" applyNumberFormat="1" applyFont="1" applyFill="1" applyBorder="1" applyAlignment="1">
      <alignment horizontal="right" vertical="center"/>
    </xf>
    <xf numFmtId="0" fontId="12" fillId="0" borderId="75" xfId="0" applyFont="1" applyFill="1" applyBorder="1" applyAlignment="1">
      <alignment horizontal="right" vertical="center"/>
    </xf>
    <xf numFmtId="0" fontId="12" fillId="0" borderId="75" xfId="3" applyNumberFormat="1" applyFont="1" applyFill="1" applyBorder="1" applyAlignment="1">
      <alignment horizontal="right" vertical="center"/>
    </xf>
    <xf numFmtId="0" fontId="12" fillId="0" borderId="76" xfId="0" applyFont="1" applyFill="1" applyBorder="1" applyAlignment="1">
      <alignment horizontal="right" vertical="center"/>
    </xf>
    <xf numFmtId="0" fontId="12" fillId="0" borderId="77" xfId="0" applyFont="1" applyFill="1" applyBorder="1" applyAlignment="1">
      <alignment horizontal="right" vertical="center"/>
    </xf>
    <xf numFmtId="200" fontId="12" fillId="0" borderId="78" xfId="0" quotePrefix="1" applyNumberFormat="1" applyFont="1" applyFill="1" applyBorder="1" applyAlignment="1">
      <alignment horizontal="right" vertical="center"/>
    </xf>
    <xf numFmtId="0" fontId="12" fillId="0" borderId="78" xfId="0" applyFont="1" applyFill="1" applyBorder="1" applyAlignment="1">
      <alignment horizontal="right" vertical="center"/>
    </xf>
    <xf numFmtId="0" fontId="12" fillId="0" borderId="78" xfId="3" applyNumberFormat="1" applyFont="1" applyFill="1" applyBorder="1" applyAlignment="1">
      <alignment horizontal="right" vertical="center"/>
    </xf>
    <xf numFmtId="0" fontId="12" fillId="0" borderId="79" xfId="0" applyFont="1" applyFill="1" applyBorder="1" applyAlignment="1">
      <alignment horizontal="right" vertical="center"/>
    </xf>
    <xf numFmtId="38" fontId="12" fillId="0" borderId="80" xfId="3" applyFont="1" applyFill="1" applyBorder="1" applyAlignment="1">
      <alignment horizontal="right" vertical="center"/>
    </xf>
    <xf numFmtId="0" fontId="12" fillId="0" borderId="81" xfId="0" applyFont="1" applyFill="1" applyBorder="1" applyAlignment="1">
      <alignment horizontal="right" vertical="center"/>
    </xf>
    <xf numFmtId="0" fontId="12" fillId="0" borderId="82" xfId="0" applyFont="1" applyFill="1" applyBorder="1" applyAlignment="1">
      <alignment horizontal="right" vertical="center"/>
    </xf>
    <xf numFmtId="176" fontId="12" fillId="0" borderId="15" xfId="3" applyNumberFormat="1" applyFont="1" applyBorder="1" applyAlignment="1">
      <alignment vertical="center"/>
    </xf>
    <xf numFmtId="38" fontId="10" fillId="0" borderId="83" xfId="3" applyFont="1" applyBorder="1" applyAlignment="1">
      <alignment horizontal="center" vertical="center" wrapText="1"/>
    </xf>
    <xf numFmtId="38" fontId="10" fillId="0" borderId="23" xfId="3" applyFont="1" applyBorder="1" applyAlignment="1">
      <alignment horizontal="center" vertical="center" wrapText="1"/>
    </xf>
    <xf numFmtId="38" fontId="10" fillId="0" borderId="84" xfId="3" applyFont="1" applyBorder="1" applyAlignment="1">
      <alignment horizontal="center" vertical="center" wrapText="1"/>
    </xf>
    <xf numFmtId="0" fontId="8" fillId="0" borderId="11" xfId="0" applyFont="1" applyBorder="1" applyAlignment="1">
      <alignment vertical="center"/>
    </xf>
    <xf numFmtId="0" fontId="8" fillId="0" borderId="5" xfId="0" applyFont="1" applyBorder="1" applyAlignment="1">
      <alignment vertical="center"/>
    </xf>
    <xf numFmtId="38" fontId="12" fillId="0" borderId="0" xfId="3" applyFont="1" applyBorder="1" applyAlignment="1">
      <alignment horizontal="left" vertical="center"/>
    </xf>
    <xf numFmtId="0" fontId="8" fillId="7" borderId="0" xfId="0" applyFont="1" applyFill="1" applyAlignment="1">
      <alignment vertical="center"/>
    </xf>
    <xf numFmtId="0" fontId="36" fillId="9" borderId="0" xfId="0" applyFont="1" applyFill="1" applyBorder="1" applyAlignment="1">
      <alignment vertical="center"/>
    </xf>
    <xf numFmtId="0" fontId="40" fillId="9" borderId="0" xfId="0" applyFont="1" applyFill="1" applyAlignment="1">
      <alignment vertical="center"/>
    </xf>
    <xf numFmtId="0" fontId="38" fillId="9" borderId="0" xfId="0" applyFont="1" applyFill="1" applyAlignment="1">
      <alignment vertical="center"/>
    </xf>
    <xf numFmtId="0" fontId="12" fillId="9" borderId="0" xfId="0" applyFont="1" applyFill="1" applyAlignment="1">
      <alignment vertical="center"/>
    </xf>
    <xf numFmtId="0" fontId="35" fillId="0" borderId="0" xfId="0" applyFont="1" applyAlignment="1">
      <alignment horizontal="center"/>
    </xf>
    <xf numFmtId="0" fontId="8" fillId="0" borderId="8"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95" xfId="0" applyFont="1" applyBorder="1" applyAlignment="1">
      <alignment horizontal="center" vertical="center"/>
    </xf>
    <xf numFmtId="0" fontId="8" fillId="0" borderId="5" xfId="0" applyFont="1" applyBorder="1" applyAlignment="1">
      <alignment horizontal="center" vertical="center"/>
    </xf>
    <xf numFmtId="0" fontId="8" fillId="0" borderId="94"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87" xfId="0" applyFont="1" applyBorder="1" applyAlignment="1">
      <alignment horizontal="center" vertical="center"/>
    </xf>
    <xf numFmtId="192" fontId="8" fillId="0" borderId="90" xfId="0" applyNumberFormat="1" applyFont="1" applyBorder="1" applyAlignment="1">
      <alignment vertical="center"/>
    </xf>
    <xf numFmtId="192" fontId="8" fillId="0" borderId="91" xfId="0" applyNumberFormat="1" applyFont="1" applyBorder="1" applyAlignment="1">
      <alignment vertical="center"/>
    </xf>
    <xf numFmtId="192" fontId="8" fillId="0" borderId="87" xfId="0" applyNumberFormat="1" applyFont="1" applyBorder="1" applyAlignment="1">
      <alignment vertical="center"/>
    </xf>
    <xf numFmtId="0" fontId="8" fillId="0" borderId="60" xfId="0" applyFont="1" applyBorder="1" applyAlignment="1">
      <alignment horizontal="center" vertical="center"/>
    </xf>
    <xf numFmtId="0" fontId="8" fillId="0" borderId="88" xfId="0" applyFont="1" applyBorder="1" applyAlignment="1">
      <alignment horizontal="center" vertical="center"/>
    </xf>
    <xf numFmtId="0" fontId="8" fillId="0" borderId="49" xfId="0" applyFont="1" applyBorder="1" applyAlignment="1">
      <alignment horizontal="center" vertical="center"/>
    </xf>
    <xf numFmtId="192" fontId="8" fillId="0" borderId="60" xfId="0" applyNumberFormat="1" applyFont="1" applyBorder="1" applyAlignment="1">
      <alignment vertical="center"/>
    </xf>
    <xf numFmtId="192" fontId="8" fillId="0" borderId="88" xfId="0" applyNumberFormat="1" applyFont="1" applyBorder="1" applyAlignment="1">
      <alignment vertical="center"/>
    </xf>
    <xf numFmtId="192" fontId="8" fillId="0" borderId="49" xfId="0" applyNumberFormat="1" applyFont="1" applyBorder="1" applyAlignment="1">
      <alignment vertical="center"/>
    </xf>
    <xf numFmtId="0" fontId="8" fillId="0" borderId="65"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192" fontId="8" fillId="0" borderId="65" xfId="0" applyNumberFormat="1" applyFont="1" applyBorder="1" applyAlignment="1">
      <alignment vertical="center"/>
    </xf>
    <xf numFmtId="192" fontId="8" fillId="0" borderId="85" xfId="0" applyNumberFormat="1" applyFont="1" applyBorder="1" applyAlignment="1">
      <alignment vertical="center"/>
    </xf>
    <xf numFmtId="192" fontId="8" fillId="0" borderId="86" xfId="0" applyNumberFormat="1" applyFont="1" applyBorder="1" applyAlignment="1">
      <alignment vertical="center"/>
    </xf>
    <xf numFmtId="0" fontId="12" fillId="0" borderId="15" xfId="0" applyFont="1" applyBorder="1" applyAlignment="1">
      <alignment horizontal="right" vertical="center"/>
    </xf>
    <xf numFmtId="0" fontId="0" fillId="0" borderId="15" xfId="0" applyBorder="1" applyAlignment="1">
      <alignment horizontal="right" vertical="center"/>
    </xf>
    <xf numFmtId="38" fontId="8" fillId="0" borderId="60" xfId="3" applyFont="1" applyBorder="1" applyAlignment="1">
      <alignment vertical="center"/>
    </xf>
    <xf numFmtId="38" fontId="8" fillId="0" borderId="88" xfId="3" applyFont="1" applyBorder="1" applyAlignment="1">
      <alignment vertical="center"/>
    </xf>
    <xf numFmtId="38" fontId="8" fillId="0" borderId="49" xfId="3" applyFont="1" applyBorder="1" applyAlignment="1">
      <alignment vertical="center"/>
    </xf>
    <xf numFmtId="38" fontId="8" fillId="0" borderId="90" xfId="3" applyFont="1" applyBorder="1" applyAlignment="1">
      <alignment vertical="center"/>
    </xf>
    <xf numFmtId="38" fontId="8" fillId="0" borderId="91" xfId="3" applyFont="1" applyBorder="1" applyAlignment="1">
      <alignment vertical="center"/>
    </xf>
    <xf numFmtId="38" fontId="8" fillId="0" borderId="87" xfId="3" applyFont="1" applyBorder="1" applyAlignment="1">
      <alignment vertical="center"/>
    </xf>
    <xf numFmtId="38" fontId="8" fillId="0" borderId="69" xfId="3" applyFont="1" applyBorder="1" applyAlignment="1">
      <alignment vertical="center"/>
    </xf>
    <xf numFmtId="38" fontId="8" fillId="0" borderId="89" xfId="3" applyFont="1" applyBorder="1" applyAlignment="1">
      <alignment vertical="center"/>
    </xf>
    <xf numFmtId="38" fontId="8" fillId="0" borderId="70" xfId="3" applyFont="1" applyBorder="1" applyAlignment="1">
      <alignment vertical="center"/>
    </xf>
    <xf numFmtId="38" fontId="8" fillId="0" borderId="65" xfId="3" applyFont="1" applyFill="1" applyBorder="1" applyAlignment="1">
      <alignment horizontal="right" vertical="center"/>
    </xf>
    <xf numFmtId="38" fontId="8" fillId="0" borderId="85" xfId="3" applyFont="1" applyFill="1" applyBorder="1" applyAlignment="1">
      <alignment horizontal="right" vertical="center"/>
    </xf>
    <xf numFmtId="38" fontId="8" fillId="0" borderId="86" xfId="3" applyFont="1" applyFill="1" applyBorder="1" applyAlignment="1">
      <alignment horizontal="right" vertical="center"/>
    </xf>
    <xf numFmtId="38" fontId="8" fillId="0" borderId="48" xfId="3" applyFont="1" applyFill="1" applyBorder="1" applyAlignment="1">
      <alignmen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3" fillId="0" borderId="2"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10" xfId="0" applyFont="1" applyBorder="1" applyAlignment="1">
      <alignment horizontal="left" vertical="center" wrapText="1" shrinkToFit="1"/>
    </xf>
    <xf numFmtId="176" fontId="8" fillId="0" borderId="8" xfId="3" applyNumberFormat="1" applyFont="1" applyBorder="1" applyAlignment="1">
      <alignment horizontal="right" vertical="center"/>
    </xf>
    <xf numFmtId="176" fontId="8" fillId="0" borderId="14" xfId="3" applyNumberFormat="1" applyFont="1" applyBorder="1" applyAlignment="1">
      <alignment horizontal="right" vertical="center"/>
    </xf>
    <xf numFmtId="184" fontId="8" fillId="0" borderId="8" xfId="0" quotePrefix="1" applyNumberFormat="1" applyFont="1" applyFill="1" applyBorder="1" applyAlignment="1">
      <alignment horizontal="right" vertical="center"/>
    </xf>
    <xf numFmtId="184" fontId="8" fillId="0" borderId="14" xfId="0" quotePrefix="1" applyNumberFormat="1" applyFont="1" applyFill="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194"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15" xfId="0" applyFont="1" applyBorder="1" applyAlignment="1">
      <alignment horizontal="center" vertical="center"/>
    </xf>
    <xf numFmtId="194"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8" fillId="0" borderId="8" xfId="0" applyFont="1" applyBorder="1" applyAlignment="1">
      <alignment horizontal="right" vertical="center"/>
    </xf>
    <xf numFmtId="0" fontId="8" fillId="0" borderId="14" xfId="0" applyFont="1" applyBorder="1" applyAlignment="1">
      <alignment horizontal="righ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2" xfId="0" applyFont="1" applyBorder="1" applyAlignment="1">
      <alignment horizontal="center"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0" fillId="0" borderId="13" xfId="0" applyFont="1" applyBorder="1" applyAlignment="1">
      <alignment horizontal="center" vertical="center"/>
    </xf>
    <xf numFmtId="0" fontId="12" fillId="0" borderId="1" xfId="0" applyFont="1" applyBorder="1" applyAlignment="1">
      <alignment horizontal="distributed" vertical="center" justifyLastLine="1"/>
    </xf>
    <xf numFmtId="0" fontId="8" fillId="0" borderId="8" xfId="0" applyFont="1" applyFill="1" applyBorder="1" applyAlignment="1">
      <alignment horizontal="right" vertical="center"/>
    </xf>
    <xf numFmtId="0" fontId="8" fillId="0" borderId="14" xfId="0" applyFont="1" applyFill="1" applyBorder="1" applyAlignment="1">
      <alignment horizontal="righ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194" fontId="13" fillId="0" borderId="13" xfId="0" applyNumberFormat="1" applyFont="1" applyBorder="1" applyAlignment="1">
      <alignment horizontal="center" vertical="center"/>
    </xf>
    <xf numFmtId="0" fontId="12" fillId="0" borderId="5" xfId="0" applyFont="1" applyBorder="1" applyAlignment="1">
      <alignment horizontal="distributed" vertical="center" justifyLastLine="1"/>
    </xf>
    <xf numFmtId="0" fontId="12" fillId="0" borderId="7" xfId="0" applyFont="1" applyBorder="1" applyAlignment="1">
      <alignment horizontal="distributed" vertical="center" justifyLastLine="1"/>
    </xf>
    <xf numFmtId="194" fontId="10" fillId="0" borderId="13" xfId="0" applyNumberFormat="1" applyFont="1" applyBorder="1" applyAlignment="1">
      <alignment horizontal="center" vertical="center"/>
    </xf>
    <xf numFmtId="38" fontId="10" fillId="0" borderId="5" xfId="3" applyFont="1" applyBorder="1" applyAlignment="1">
      <alignment horizontal="center" vertical="center"/>
    </xf>
    <xf numFmtId="38" fontId="8" fillId="0" borderId="7" xfId="3" applyFont="1" applyBorder="1" applyAlignment="1">
      <alignment horizontal="center" vertical="center"/>
    </xf>
    <xf numFmtId="0" fontId="12" fillId="0" borderId="0" xfId="0" applyFont="1" applyAlignment="1">
      <alignment horizontal="right" vertical="center"/>
    </xf>
    <xf numFmtId="0" fontId="8" fillId="0" borderId="0" xfId="0" applyFont="1" applyAlignment="1">
      <alignmen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4" xfId="0" applyFont="1" applyBorder="1" applyAlignment="1">
      <alignment horizontal="left" wrapText="1"/>
    </xf>
    <xf numFmtId="0" fontId="13" fillId="0" borderId="13" xfId="0" applyFont="1" applyBorder="1" applyAlignment="1">
      <alignment horizontal="left" wrapText="1"/>
    </xf>
    <xf numFmtId="0" fontId="13" fillId="0" borderId="10" xfId="0" applyFont="1" applyBorder="1" applyAlignment="1">
      <alignment horizontal="left" wrapText="1"/>
    </xf>
    <xf numFmtId="184" fontId="8" fillId="0" borderId="8" xfId="0" applyNumberFormat="1" applyFont="1" applyBorder="1" applyAlignment="1">
      <alignment horizontal="right" vertical="center"/>
    </xf>
    <xf numFmtId="184" fontId="8" fillId="0" borderId="14" xfId="0" applyNumberFormat="1" applyFont="1" applyBorder="1" applyAlignment="1">
      <alignment horizontal="right" vertical="center"/>
    </xf>
    <xf numFmtId="184" fontId="8" fillId="0" borderId="1" xfId="0" applyNumberFormat="1" applyFont="1" applyBorder="1" applyAlignment="1">
      <alignment horizontal="right" vertical="center"/>
    </xf>
    <xf numFmtId="184" fontId="8" fillId="0" borderId="1" xfId="0" applyNumberFormat="1" applyFont="1" applyFill="1" applyBorder="1" applyAlignment="1">
      <alignment horizontal="right" vertical="center"/>
    </xf>
    <xf numFmtId="184" fontId="8" fillId="0" borderId="8" xfId="0" applyNumberFormat="1" applyFont="1" applyFill="1" applyBorder="1" applyAlignment="1">
      <alignment horizontal="right" vertical="center"/>
    </xf>
    <xf numFmtId="184" fontId="8" fillId="0" borderId="14" xfId="0" applyNumberFormat="1" applyFont="1" applyFill="1" applyBorder="1" applyAlignment="1">
      <alignment horizontal="right" vertical="center"/>
    </xf>
    <xf numFmtId="0" fontId="8" fillId="0" borderId="1" xfId="0" applyFont="1" applyBorder="1" applyAlignment="1">
      <alignment horizontal="right" vertical="center"/>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38" fontId="10" fillId="0" borderId="5" xfId="3" applyFont="1" applyBorder="1" applyAlignment="1">
      <alignment vertical="center"/>
    </xf>
    <xf numFmtId="38" fontId="8" fillId="0" borderId="7" xfId="3" applyFont="1" applyBorder="1" applyAlignment="1">
      <alignment vertical="center"/>
    </xf>
    <xf numFmtId="0" fontId="0" fillId="0" borderId="15" xfId="0" applyBorder="1" applyAlignment="1">
      <alignment vertical="center"/>
    </xf>
    <xf numFmtId="0" fontId="12" fillId="0" borderId="1" xfId="0" applyFont="1" applyBorder="1" applyAlignment="1">
      <alignment horizontal="center" vertical="center"/>
    </xf>
    <xf numFmtId="194" fontId="10"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8" fillId="0" borderId="4" xfId="0" applyFont="1" applyBorder="1" applyAlignment="1">
      <alignment horizontal="left" wrapText="1"/>
    </xf>
    <xf numFmtId="0" fontId="8" fillId="0" borderId="13" xfId="0" applyFont="1" applyBorder="1" applyAlignment="1">
      <alignment horizontal="left" wrapText="1"/>
    </xf>
    <xf numFmtId="0" fontId="8" fillId="0" borderId="10" xfId="0" applyFont="1" applyBorder="1" applyAlignment="1">
      <alignment horizontal="left" wrapText="1"/>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8" fillId="0" borderId="13"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38" fontId="8" fillId="0" borderId="1" xfId="3" applyFont="1" applyBorder="1" applyAlignment="1">
      <alignment vertical="center"/>
    </xf>
    <xf numFmtId="38" fontId="8" fillId="0" borderId="0" xfId="3" applyFont="1" applyBorder="1" applyAlignment="1">
      <alignment horizontal="center" vertical="center"/>
    </xf>
    <xf numFmtId="40" fontId="8" fillId="0" borderId="1" xfId="3" applyNumberFormat="1" applyFont="1" applyBorder="1" applyAlignment="1">
      <alignment vertical="center"/>
    </xf>
    <xf numFmtId="0" fontId="10" fillId="0" borderId="1" xfId="0" applyFont="1" applyBorder="1" applyAlignment="1">
      <alignment horizontal="center" vertical="center" wrapText="1"/>
    </xf>
    <xf numFmtId="0" fontId="12" fillId="0" borderId="3" xfId="0" applyFont="1" applyBorder="1" applyAlignment="1">
      <alignment vertical="center"/>
    </xf>
    <xf numFmtId="0" fontId="12" fillId="0" borderId="0" xfId="0" applyFont="1" applyBorder="1" applyAlignment="1">
      <alignment horizontal="left" vertical="center"/>
    </xf>
    <xf numFmtId="0" fontId="8" fillId="0" borderId="15" xfId="0" applyFont="1" applyBorder="1" applyAlignment="1">
      <alignment horizontal="right" vertical="center"/>
    </xf>
    <xf numFmtId="0" fontId="8" fillId="0" borderId="12" xfId="0" applyFont="1" applyBorder="1" applyAlignment="1">
      <alignment vertical="center"/>
    </xf>
    <xf numFmtId="0" fontId="8" fillId="0" borderId="14" xfId="0" applyFont="1" applyBorder="1" applyAlignment="1">
      <alignment vertical="center"/>
    </xf>
    <xf numFmtId="199" fontId="20" fillId="0" borderId="1" xfId="4" applyNumberFormat="1" applyFont="1" applyFill="1" applyBorder="1" applyAlignment="1">
      <alignment horizontal="right" vertical="center"/>
    </xf>
    <xf numFmtId="0" fontId="8" fillId="0" borderId="5" xfId="0" applyFont="1" applyBorder="1" applyAlignment="1">
      <alignment horizontal="right" vertical="center"/>
    </xf>
    <xf numFmtId="199" fontId="20" fillId="0" borderId="5" xfId="4" applyNumberFormat="1" applyFont="1" applyFill="1" applyBorder="1" applyAlignment="1">
      <alignment horizontal="right" vertical="center"/>
    </xf>
    <xf numFmtId="0" fontId="8" fillId="0" borderId="20" xfId="0" applyFont="1" applyBorder="1" applyAlignment="1">
      <alignment horizontal="right" vertical="center"/>
    </xf>
    <xf numFmtId="199" fontId="20" fillId="0" borderId="20" xfId="4" applyNumberFormat="1" applyFont="1" applyFill="1" applyBorder="1" applyAlignment="1">
      <alignment horizontal="right" vertical="center"/>
    </xf>
    <xf numFmtId="0" fontId="10" fillId="0" borderId="0" xfId="0" applyFont="1" applyBorder="1" applyAlignment="1">
      <alignment horizontal="right" vertical="center"/>
    </xf>
    <xf numFmtId="0" fontId="8" fillId="0" borderId="7" xfId="0" applyFont="1" applyBorder="1" applyAlignment="1">
      <alignment horizontal="righ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9" xfId="0" applyFont="1" applyBorder="1" applyAlignment="1">
      <alignment horizontal="right" vertical="center"/>
    </xf>
    <xf numFmtId="0" fontId="8" fillId="0" borderId="1" xfId="0" applyFont="1" applyBorder="1" applyAlignment="1">
      <alignment vertical="center" wrapText="1"/>
    </xf>
    <xf numFmtId="185" fontId="12" fillId="0" borderId="0" xfId="3" applyNumberFormat="1" applyFont="1" applyBorder="1" applyAlignment="1">
      <alignment horizontal="right" vertical="center"/>
    </xf>
    <xf numFmtId="0" fontId="12" fillId="0" borderId="0" xfId="0" applyFont="1" applyBorder="1" applyAlignment="1">
      <alignment horizontal="right"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textRotation="255"/>
    </xf>
    <xf numFmtId="0" fontId="12" fillId="0" borderId="9" xfId="0" applyFont="1" applyBorder="1" applyAlignment="1">
      <alignment vertical="center" textRotation="255"/>
    </xf>
    <xf numFmtId="0" fontId="12" fillId="0" borderId="7" xfId="0" applyFont="1" applyBorder="1" applyAlignment="1">
      <alignment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13" xfId="0" applyFont="1" applyBorder="1" applyAlignment="1">
      <alignment horizontal="center" vertical="center"/>
    </xf>
    <xf numFmtId="0" fontId="12" fillId="0" borderId="8" xfId="0" applyFont="1" applyBorder="1" applyAlignment="1">
      <alignment vertical="center" textRotation="255"/>
    </xf>
    <xf numFmtId="0" fontId="12" fillId="0" borderId="5" xfId="0" applyFont="1" applyBorder="1" applyAlignment="1">
      <alignment vertical="center" textRotation="255"/>
    </xf>
    <xf numFmtId="0" fontId="12" fillId="0" borderId="2"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3" xfId="0" applyFont="1" applyBorder="1" applyAlignment="1">
      <alignment horizontal="center" vertical="center" textRotation="255"/>
    </xf>
    <xf numFmtId="0" fontId="26" fillId="0" borderId="3" xfId="0" applyFont="1" applyBorder="1" applyAlignment="1">
      <alignment horizontal="left" vertical="center"/>
    </xf>
    <xf numFmtId="0" fontId="26" fillId="0" borderId="15" xfId="0" applyFont="1" applyBorder="1" applyAlignment="1">
      <alignment horizontal="right" vertical="center"/>
    </xf>
    <xf numFmtId="0" fontId="26" fillId="0" borderId="84" xfId="0" applyFont="1" applyFill="1" applyBorder="1" applyAlignment="1">
      <alignment horizontal="center" vertical="center" wrapText="1"/>
    </xf>
    <xf numFmtId="190" fontId="12" fillId="0" borderId="5" xfId="0" applyNumberFormat="1" applyFont="1" applyFill="1" applyBorder="1" applyAlignment="1">
      <alignment horizontal="center" vertical="center" wrapText="1"/>
    </xf>
    <xf numFmtId="0" fontId="5" fillId="0" borderId="9" xfId="0" applyFont="1" applyFill="1" applyBorder="1"/>
    <xf numFmtId="0" fontId="5" fillId="0" borderId="7" xfId="0" applyFont="1" applyFill="1" applyBorder="1"/>
    <xf numFmtId="188" fontId="26" fillId="0" borderId="5" xfId="0" applyNumberFormat="1" applyFont="1" applyFill="1" applyBorder="1" applyAlignment="1">
      <alignment horizontal="center" vertical="center" wrapText="1"/>
    </xf>
    <xf numFmtId="188" fontId="29" fillId="0" borderId="9" xfId="0" applyNumberFormat="1" applyFont="1" applyFill="1" applyBorder="1"/>
    <xf numFmtId="188" fontId="29" fillId="0" borderId="7" xfId="0" applyNumberFormat="1" applyFont="1" applyFill="1" applyBorder="1"/>
    <xf numFmtId="0" fontId="26" fillId="0" borderId="84" xfId="0" applyFont="1" applyFill="1" applyBorder="1" applyAlignment="1">
      <alignmen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9" fillId="0" borderId="1" xfId="0" applyFont="1" applyBorder="1" applyAlignment="1">
      <alignment horizontal="center" vertical="center"/>
    </xf>
    <xf numFmtId="0" fontId="12" fillId="0" borderId="1" xfId="0" applyFont="1" applyBorder="1" applyAlignment="1"/>
    <xf numFmtId="190" fontId="12" fillId="0" borderId="7" xfId="0" applyNumberFormat="1" applyFont="1" applyBorder="1" applyAlignment="1">
      <alignment horizontal="center" vertical="center" shrinkToFit="1"/>
    </xf>
    <xf numFmtId="190" fontId="12" fillId="0" borderId="5" xfId="0" applyNumberFormat="1" applyFont="1" applyBorder="1" applyAlignment="1">
      <alignment vertical="center"/>
    </xf>
    <xf numFmtId="190" fontId="12" fillId="0" borderId="9" xfId="0" applyNumberFormat="1" applyFont="1" applyBorder="1" applyAlignment="1">
      <alignment vertical="center"/>
    </xf>
    <xf numFmtId="0" fontId="12" fillId="0" borderId="5" xfId="0" applyFont="1" applyBorder="1" applyAlignment="1">
      <alignment vertical="center"/>
    </xf>
    <xf numFmtId="0" fontId="12" fillId="0" borderId="9" xfId="0" applyFont="1" applyBorder="1" applyAlignment="1">
      <alignment vertical="center"/>
    </xf>
    <xf numFmtId="0" fontId="12" fillId="0" borderId="7" xfId="0" applyFont="1" applyBorder="1" applyAlignment="1">
      <alignment horizontal="center" vertical="center" shrinkToFit="1"/>
    </xf>
    <xf numFmtId="0" fontId="4" fillId="0" borderId="0" xfId="0" applyFont="1" applyAlignment="1">
      <alignment horizontal="right" vertical="center"/>
    </xf>
    <xf numFmtId="0" fontId="0" fillId="0" borderId="0" xfId="0" applyAlignment="1">
      <alignment horizontal="right" vertical="center"/>
    </xf>
    <xf numFmtId="0" fontId="8" fillId="0" borderId="1" xfId="0" quotePrefix="1" applyFont="1" applyBorder="1" applyAlignment="1">
      <alignment horizontal="center" vertical="center"/>
    </xf>
    <xf numFmtId="0" fontId="8" fillId="0" borderId="8" xfId="0" applyFont="1" applyBorder="1" applyAlignment="1">
      <alignment vertical="center" wrapText="1"/>
    </xf>
    <xf numFmtId="0" fontId="8" fillId="0" borderId="14" xfId="0" applyFont="1" applyBorder="1" applyAlignment="1">
      <alignment vertical="center" wrapText="1"/>
    </xf>
    <xf numFmtId="0" fontId="8" fillId="0" borderId="1" xfId="0" applyFont="1" applyBorder="1" applyAlignment="1">
      <alignment vertical="center"/>
    </xf>
    <xf numFmtId="0" fontId="8" fillId="0" borderId="1" xfId="0" applyFont="1" applyFill="1" applyBorder="1" applyAlignment="1">
      <alignment horizontal="center" vertical="center"/>
    </xf>
    <xf numFmtId="38" fontId="8" fillId="0" borderId="8" xfId="3" applyFont="1" applyBorder="1" applyAlignment="1">
      <alignment vertical="center"/>
    </xf>
    <xf numFmtId="38" fontId="8" fillId="0" borderId="14" xfId="3" applyFont="1" applyBorder="1" applyAlignment="1">
      <alignment vertical="center"/>
    </xf>
    <xf numFmtId="0" fontId="8" fillId="0" borderId="8" xfId="0" quotePrefix="1" applyFont="1" applyBorder="1" applyAlignment="1">
      <alignment horizontal="center" vertical="center"/>
    </xf>
    <xf numFmtId="38" fontId="8" fillId="0" borderId="1" xfId="3" applyFont="1" applyBorder="1" applyAlignment="1">
      <alignment horizontal="center" vertical="center"/>
    </xf>
    <xf numFmtId="0" fontId="8" fillId="0" borderId="1" xfId="0" applyFont="1" applyBorder="1" applyAlignment="1">
      <alignment horizontal="center" vertical="center" wrapText="1"/>
    </xf>
    <xf numFmtId="0" fontId="8" fillId="0" borderId="14" xfId="0" applyFont="1" applyBorder="1" applyAlignment="1">
      <alignment horizontal="left"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8" xfId="0" applyFont="1" applyBorder="1" applyAlignment="1">
      <alignment horizontal="center" vertical="center" wrapText="1"/>
    </xf>
    <xf numFmtId="38" fontId="8" fillId="0" borderId="1" xfId="3" applyFont="1" applyBorder="1" applyAlignment="1">
      <alignment horizontal="right" vertical="center"/>
    </xf>
    <xf numFmtId="38" fontId="8" fillId="0" borderId="8" xfId="3" applyFont="1" applyBorder="1" applyAlignment="1">
      <alignment horizontal="right" vertical="center"/>
    </xf>
    <xf numFmtId="38" fontId="8" fillId="0" borderId="14" xfId="3" applyFont="1" applyBorder="1" applyAlignment="1">
      <alignment horizontal="right" vertical="center"/>
    </xf>
    <xf numFmtId="0" fontId="12" fillId="0" borderId="15" xfId="0" applyFont="1" applyBorder="1" applyAlignment="1">
      <alignment vertical="center"/>
    </xf>
    <xf numFmtId="38" fontId="8" fillId="0" borderId="8" xfId="3" applyFont="1" applyFill="1" applyBorder="1" applyAlignment="1">
      <alignment vertical="center"/>
    </xf>
    <xf numFmtId="38" fontId="8" fillId="0" borderId="14" xfId="3" applyFont="1" applyFill="1" applyBorder="1" applyAlignment="1">
      <alignment vertical="center"/>
    </xf>
    <xf numFmtId="0" fontId="8" fillId="0" borderId="14" xfId="0" applyFont="1" applyFill="1" applyBorder="1" applyAlignment="1">
      <alignment vertical="center"/>
    </xf>
    <xf numFmtId="38" fontId="8" fillId="0" borderId="1" xfId="3" applyFont="1" applyFill="1" applyBorder="1" applyAlignment="1">
      <alignment vertical="center"/>
    </xf>
    <xf numFmtId="0" fontId="10" fillId="0" borderId="15" xfId="0" applyFont="1" applyFill="1" applyBorder="1" applyAlignment="1">
      <alignment horizontal="right" vertical="center"/>
    </xf>
    <xf numFmtId="0" fontId="10" fillId="0" borderId="15" xfId="0" applyFont="1" applyBorder="1" applyAlignment="1">
      <alignment horizontal="right" vertical="center"/>
    </xf>
    <xf numFmtId="0" fontId="8" fillId="0" borderId="9" xfId="0" applyFont="1" applyBorder="1" applyAlignment="1">
      <alignment horizontal="center" vertical="center"/>
    </xf>
    <xf numFmtId="0" fontId="8" fillId="0" borderId="12" xfId="0" applyFont="1" applyBorder="1" applyAlignment="1"/>
    <xf numFmtId="0" fontId="8" fillId="0" borderId="14" xfId="0" applyFont="1" applyBorder="1" applyAlignment="1"/>
    <xf numFmtId="0" fontId="18" fillId="0" borderId="1" xfId="0" applyFont="1" applyBorder="1" applyAlignment="1">
      <alignment vertical="center"/>
    </xf>
    <xf numFmtId="0" fontId="13" fillId="0" borderId="1" xfId="0" applyFont="1" applyBorder="1" applyAlignment="1">
      <alignment horizontal="left" vertical="center"/>
    </xf>
    <xf numFmtId="0" fontId="13" fillId="0" borderId="8" xfId="0" applyFont="1" applyBorder="1" applyAlignment="1">
      <alignment horizontal="left" vertical="center"/>
    </xf>
    <xf numFmtId="0" fontId="13" fillId="0" borderId="14" xfId="0" applyFont="1" applyBorder="1" applyAlignment="1">
      <alignment horizontal="left" vertical="center"/>
    </xf>
    <xf numFmtId="0" fontId="33" fillId="0" borderId="8" xfId="0" applyFont="1" applyBorder="1" applyAlignment="1">
      <alignment horizontal="left" vertical="center"/>
    </xf>
    <xf numFmtId="0" fontId="33" fillId="0" borderId="14"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Border="1" applyAlignment="1">
      <alignment horizontal="left" vertical="center" wrapText="1"/>
    </xf>
    <xf numFmtId="0" fontId="12" fillId="0" borderId="15" xfId="0" applyFont="1" applyBorder="1" applyAlignment="1">
      <alignment horizontal="right"/>
    </xf>
    <xf numFmtId="0" fontId="8" fillId="0" borderId="15" xfId="0" applyFont="1" applyBorder="1" applyAlignment="1"/>
    <xf numFmtId="0" fontId="12" fillId="0" borderId="0" xfId="5" applyFont="1" applyBorder="1" applyAlignment="1">
      <alignment horizontal="right" vertical="center"/>
    </xf>
    <xf numFmtId="0" fontId="12" fillId="0" borderId="1" xfId="5" applyFont="1" applyBorder="1" applyAlignment="1">
      <alignment horizontal="center" vertical="center"/>
    </xf>
    <xf numFmtId="0" fontId="12" fillId="0" borderId="2" xfId="5" applyFont="1" applyBorder="1" applyAlignment="1">
      <alignment horizontal="center" vertical="center" wrapText="1"/>
    </xf>
    <xf numFmtId="0" fontId="12" fillId="0" borderId="3" xfId="5" applyFont="1" applyBorder="1" applyAlignment="1">
      <alignment horizontal="center" vertical="center" wrapText="1"/>
    </xf>
    <xf numFmtId="0" fontId="12" fillId="0" borderId="11"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13" xfId="5" applyFont="1" applyBorder="1" applyAlignment="1">
      <alignment horizontal="center" vertical="center" wrapText="1"/>
    </xf>
    <xf numFmtId="0" fontId="12" fillId="0" borderId="15" xfId="5" applyFont="1" applyBorder="1" applyAlignment="1">
      <alignment horizontal="center" vertical="center" wrapText="1"/>
    </xf>
    <xf numFmtId="0" fontId="12" fillId="0" borderId="12" xfId="5" applyFont="1" applyBorder="1" applyAlignment="1">
      <alignment horizontal="center" vertical="center"/>
    </xf>
    <xf numFmtId="0" fontId="12" fillId="0" borderId="14" xfId="5" applyFont="1" applyBorder="1" applyAlignment="1">
      <alignment horizontal="center" vertical="center"/>
    </xf>
    <xf numFmtId="0" fontId="12" fillId="0" borderId="8" xfId="5" applyFont="1" applyBorder="1" applyAlignment="1">
      <alignment horizontal="center" vertical="center"/>
    </xf>
    <xf numFmtId="0" fontId="12" fillId="0" borderId="2" xfId="5" applyFont="1" applyBorder="1" applyAlignment="1">
      <alignment horizontal="center" vertical="center"/>
    </xf>
    <xf numFmtId="0" fontId="12" fillId="0" borderId="4" xfId="5" applyFont="1" applyBorder="1" applyAlignment="1">
      <alignment horizontal="center" vertical="center"/>
    </xf>
    <xf numFmtId="0" fontId="12" fillId="0" borderId="13" xfId="5" applyFont="1" applyBorder="1" applyAlignment="1">
      <alignment horizontal="center" vertical="center"/>
    </xf>
    <xf numFmtId="0" fontId="12" fillId="0" borderId="10" xfId="5" applyFont="1" applyBorder="1" applyAlignment="1">
      <alignment horizontal="center" vertical="center"/>
    </xf>
    <xf numFmtId="0" fontId="42" fillId="0" borderId="2" xfId="5" applyFont="1" applyBorder="1" applyAlignment="1">
      <alignment horizontal="center" vertical="center"/>
    </xf>
    <xf numFmtId="0" fontId="42" fillId="0" borderId="4" xfId="5" applyFont="1" applyBorder="1" applyAlignment="1">
      <alignment horizontal="center" vertical="center"/>
    </xf>
    <xf numFmtId="0" fontId="42" fillId="0" borderId="13" xfId="5" applyFont="1" applyBorder="1" applyAlignment="1">
      <alignment horizontal="center" vertical="center"/>
    </xf>
    <xf numFmtId="0" fontId="42" fillId="0" borderId="10" xfId="5" applyFont="1" applyBorder="1" applyAlignment="1">
      <alignment horizontal="center" vertical="center"/>
    </xf>
    <xf numFmtId="38" fontId="12" fillId="0" borderId="8" xfId="3" applyFont="1" applyBorder="1" applyAlignment="1">
      <alignment horizontal="right" vertical="center"/>
    </xf>
    <xf numFmtId="38" fontId="12" fillId="0" borderId="14" xfId="3" applyFont="1" applyBorder="1" applyAlignment="1">
      <alignment horizontal="right" vertical="center"/>
    </xf>
    <xf numFmtId="38" fontId="12" fillId="0" borderId="96" xfId="3" applyFont="1" applyBorder="1" applyAlignment="1">
      <alignment horizontal="right" vertical="center"/>
    </xf>
    <xf numFmtId="38" fontId="12" fillId="0" borderId="97" xfId="3" applyFont="1" applyBorder="1" applyAlignment="1">
      <alignment horizontal="right" vertical="center"/>
    </xf>
    <xf numFmtId="0" fontId="42" fillId="0" borderId="8" xfId="5" applyFont="1" applyBorder="1" applyAlignment="1">
      <alignment horizontal="center" vertical="center"/>
    </xf>
    <xf numFmtId="0" fontId="42" fillId="0" borderId="14" xfId="5" applyFont="1" applyBorder="1" applyAlignment="1">
      <alignment horizontal="center" vertical="center"/>
    </xf>
    <xf numFmtId="38" fontId="12" fillId="0" borderId="2" xfId="3" applyFont="1" applyBorder="1" applyAlignment="1">
      <alignment horizontal="right" vertical="center"/>
    </xf>
    <xf numFmtId="38" fontId="12" fillId="0" borderId="4" xfId="3" applyFont="1" applyBorder="1" applyAlignment="1">
      <alignment horizontal="right" vertical="center"/>
    </xf>
    <xf numFmtId="0" fontId="10" fillId="0" borderId="8" xfId="5" applyFont="1" applyBorder="1" applyAlignment="1">
      <alignment horizontal="center" vertical="center"/>
    </xf>
    <xf numFmtId="0" fontId="10" fillId="0" borderId="14" xfId="5" applyFont="1" applyBorder="1" applyAlignment="1">
      <alignment horizontal="center" vertical="center"/>
    </xf>
    <xf numFmtId="0" fontId="12" fillId="0" borderId="0" xfId="5" applyFont="1" applyAlignment="1">
      <alignment horizontal="left" vertical="center"/>
    </xf>
    <xf numFmtId="0" fontId="12" fillId="0" borderId="15" xfId="5" applyFont="1" applyBorder="1" applyAlignment="1">
      <alignment horizontal="right" vertical="center"/>
    </xf>
    <xf numFmtId="40" fontId="12" fillId="0" borderId="1" xfId="3" applyNumberFormat="1" applyFont="1" applyBorder="1" applyAlignment="1">
      <alignment vertical="center"/>
    </xf>
    <xf numFmtId="40" fontId="12" fillId="0" borderId="1" xfId="3" applyNumberFormat="1" applyFont="1" applyBorder="1" applyAlignment="1">
      <alignment horizontal="right" vertical="center"/>
    </xf>
    <xf numFmtId="0" fontId="12" fillId="0" borderId="1" xfId="5" applyFont="1" applyBorder="1" applyAlignment="1">
      <alignment horizontal="center" vertical="center" wrapText="1"/>
    </xf>
    <xf numFmtId="0" fontId="10" fillId="0" borderId="1" xfId="5" applyFont="1" applyBorder="1" applyAlignment="1">
      <alignment horizontal="center" vertical="center" wrapText="1"/>
    </xf>
    <xf numFmtId="0" fontId="10" fillId="0" borderId="5" xfId="5" applyFont="1" applyBorder="1" applyAlignment="1">
      <alignment horizontal="center" vertical="center" wrapText="1"/>
    </xf>
    <xf numFmtId="0" fontId="12" fillId="0" borderId="0" xfId="5" applyFont="1" applyBorder="1" applyAlignment="1">
      <alignment horizontal="center" vertical="center"/>
    </xf>
    <xf numFmtId="38" fontId="12" fillId="0" borderId="1" xfId="3" applyFont="1" applyBorder="1" applyAlignment="1">
      <alignment vertical="center"/>
    </xf>
    <xf numFmtId="38" fontId="12" fillId="0" borderId="8" xfId="3" applyFont="1" applyBorder="1" applyAlignment="1">
      <alignment vertical="center"/>
    </xf>
    <xf numFmtId="38" fontId="12" fillId="0" borderId="98" xfId="3" applyFont="1" applyBorder="1" applyAlignment="1">
      <alignment horizontal="center" vertical="center"/>
    </xf>
    <xf numFmtId="38" fontId="12" fillId="0" borderId="12" xfId="3" applyFont="1" applyBorder="1" applyAlignment="1">
      <alignment horizontal="right" vertical="center"/>
    </xf>
    <xf numFmtId="0" fontId="12" fillId="0" borderId="3" xfId="5" applyFont="1" applyBorder="1" applyAlignment="1">
      <alignment horizontal="left" vertical="center"/>
    </xf>
    <xf numFmtId="38" fontId="12" fillId="0" borderId="13" xfId="3" applyFont="1" applyBorder="1" applyAlignment="1">
      <alignment horizontal="right" vertical="center"/>
    </xf>
    <xf numFmtId="38" fontId="12" fillId="0" borderId="10" xfId="3" applyFont="1" applyBorder="1" applyAlignment="1">
      <alignment horizontal="right" vertical="center"/>
    </xf>
    <xf numFmtId="38" fontId="8" fillId="0" borderId="48" xfId="3" applyFont="1" applyBorder="1" applyAlignment="1">
      <alignment horizontal="right"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38" fontId="8" fillId="0" borderId="90" xfId="3" applyFont="1" applyBorder="1" applyAlignment="1">
      <alignment horizontal="right" vertical="center"/>
    </xf>
    <xf numFmtId="38" fontId="8" fillId="0" borderId="87" xfId="3" applyFont="1" applyBorder="1" applyAlignment="1">
      <alignment horizontal="right" vertical="center"/>
    </xf>
    <xf numFmtId="38" fontId="8" fillId="0" borderId="50" xfId="3" applyFont="1" applyBorder="1" applyAlignment="1">
      <alignment horizontal="right" vertical="center"/>
    </xf>
    <xf numFmtId="38" fontId="8" fillId="0" borderId="65" xfId="3" applyFont="1" applyBorder="1" applyAlignment="1">
      <alignment horizontal="right" vertical="center"/>
    </xf>
    <xf numFmtId="38" fontId="8" fillId="0" borderId="86" xfId="3" applyFont="1" applyBorder="1" applyAlignment="1">
      <alignment horizontal="right" vertical="center"/>
    </xf>
    <xf numFmtId="38" fontId="8" fillId="0" borderId="85" xfId="3" applyFont="1" applyBorder="1" applyAlignment="1">
      <alignment horizontal="right" vertical="center"/>
    </xf>
    <xf numFmtId="0" fontId="8" fillId="0" borderId="50" xfId="0" applyFont="1" applyBorder="1" applyAlignment="1">
      <alignment vertical="center"/>
    </xf>
    <xf numFmtId="0" fontId="10" fillId="0" borderId="48" xfId="0" applyFont="1" applyBorder="1" applyAlignment="1">
      <alignment vertical="center"/>
    </xf>
    <xf numFmtId="0" fontId="10" fillId="0" borderId="50" xfId="0" applyFont="1" applyBorder="1" applyAlignment="1">
      <alignment vertical="center"/>
    </xf>
    <xf numFmtId="0" fontId="10" fillId="0" borderId="1" xfId="0" applyFont="1" applyBorder="1" applyAlignment="1">
      <alignment horizontal="center" vertical="center"/>
    </xf>
    <xf numFmtId="0" fontId="10" fillId="0" borderId="51" xfId="0" applyFont="1" applyBorder="1" applyAlignment="1">
      <alignment vertical="center"/>
    </xf>
    <xf numFmtId="0" fontId="13" fillId="0" borderId="15" xfId="0" applyFont="1" applyBorder="1" applyAlignment="1">
      <alignment horizontal="right" vertical="center"/>
    </xf>
    <xf numFmtId="38" fontId="8" fillId="0" borderId="60" xfId="3" applyFont="1" applyBorder="1" applyAlignment="1">
      <alignment horizontal="right" vertical="center"/>
    </xf>
    <xf numFmtId="38" fontId="8" fillId="0" borderId="49" xfId="3" applyFont="1" applyBorder="1" applyAlignment="1">
      <alignment horizontal="right" vertical="center"/>
    </xf>
    <xf numFmtId="38" fontId="8" fillId="0" borderId="88" xfId="3" applyFont="1" applyBorder="1" applyAlignment="1">
      <alignment horizontal="right" vertical="center"/>
    </xf>
    <xf numFmtId="3" fontId="8" fillId="0" borderId="48" xfId="0" applyNumberFormat="1" applyFont="1" applyFill="1" applyBorder="1" applyAlignment="1">
      <alignment horizontal="right" vertical="center"/>
    </xf>
    <xf numFmtId="38" fontId="8" fillId="0" borderId="60" xfId="0" applyNumberFormat="1" applyFont="1" applyFill="1" applyBorder="1" applyAlignment="1">
      <alignment horizontal="right" vertical="center"/>
    </xf>
    <xf numFmtId="38" fontId="8" fillId="0" borderId="49" xfId="0"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0" fontId="12" fillId="0" borderId="0" xfId="0" applyFont="1" applyBorder="1" applyAlignment="1">
      <alignment vertical="center"/>
    </xf>
    <xf numFmtId="0" fontId="12" fillId="0" borderId="1" xfId="0" applyFont="1" applyBorder="1" applyAlignment="1">
      <alignment horizontal="left" vertical="center" wrapText="1"/>
    </xf>
    <xf numFmtId="38" fontId="8" fillId="0" borderId="1" xfId="3" applyNumberFormat="1" applyFont="1" applyBorder="1" applyAlignment="1">
      <alignment horizontal="right" vertical="center"/>
    </xf>
    <xf numFmtId="0" fontId="12" fillId="0" borderId="1" xfId="0" applyFont="1" applyBorder="1" applyAlignment="1">
      <alignment horizontal="left"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8" fillId="0" borderId="8" xfId="0" applyFont="1" applyBorder="1" applyAlignment="1">
      <alignment vertical="center"/>
    </xf>
    <xf numFmtId="38" fontId="12" fillId="0" borderId="1" xfId="3" applyFont="1" applyBorder="1" applyAlignment="1">
      <alignment horizontal="right" vertical="center"/>
    </xf>
    <xf numFmtId="0" fontId="12"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11" xfId="0" applyFont="1" applyBorder="1" applyAlignment="1">
      <alignment vertical="center" wrapText="1"/>
    </xf>
    <xf numFmtId="0" fontId="12" fillId="0" borderId="6" xfId="0" applyFont="1" applyBorder="1" applyAlignment="1">
      <alignment vertical="center" wrapText="1"/>
    </xf>
    <xf numFmtId="0" fontId="12" fillId="0" borderId="13" xfId="0" applyFont="1" applyBorder="1" applyAlignment="1">
      <alignment vertical="center" wrapText="1"/>
    </xf>
    <xf numFmtId="0" fontId="12" fillId="0" borderId="10" xfId="0" applyFont="1" applyBorder="1" applyAlignment="1">
      <alignment vertical="center" wrapText="1"/>
    </xf>
    <xf numFmtId="38" fontId="8" fillId="0" borderId="1" xfId="3" applyFont="1" applyFill="1" applyBorder="1" applyAlignment="1">
      <alignment horizontal="right" vertical="center"/>
    </xf>
    <xf numFmtId="38" fontId="8" fillId="0" borderId="12" xfId="3" applyFont="1" applyBorder="1" applyAlignment="1">
      <alignment horizontal="right" vertical="center"/>
    </xf>
    <xf numFmtId="0" fontId="8" fillId="0" borderId="12" xfId="0" applyFont="1" applyBorder="1" applyAlignment="1">
      <alignment horizontal="right" vertical="center"/>
    </xf>
    <xf numFmtId="3" fontId="8" fillId="0" borderId="8" xfId="0"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0" fontId="10" fillId="0" borderId="8" xfId="0" applyFont="1" applyBorder="1" applyAlignment="1">
      <alignment vertical="center" wrapText="1"/>
    </xf>
    <xf numFmtId="0" fontId="10" fillId="0" borderId="12" xfId="0" applyFont="1" applyBorder="1" applyAlignment="1">
      <alignment vertical="center"/>
    </xf>
    <xf numFmtId="0" fontId="10" fillId="0" borderId="14" xfId="0" applyFont="1" applyBorder="1" applyAlignment="1">
      <alignmen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14" xfId="0" applyFont="1" applyBorder="1" applyAlignment="1">
      <alignment horizontal="left" vertical="center"/>
    </xf>
    <xf numFmtId="0" fontId="12" fillId="0" borderId="8"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38" fontId="12" fillId="0" borderId="1" xfId="3" applyNumberFormat="1" applyFont="1" applyBorder="1" applyAlignment="1">
      <alignment horizontal="right" vertical="center"/>
    </xf>
    <xf numFmtId="0" fontId="12" fillId="0" borderId="1" xfId="3" applyNumberFormat="1" applyFont="1" applyBorder="1" applyAlignment="1">
      <alignment horizontal="right" vertical="center"/>
    </xf>
    <xf numFmtId="0" fontId="8" fillId="0" borderId="15" xfId="0" applyFont="1" applyBorder="1" applyAlignment="1">
      <alignment vertical="center"/>
    </xf>
    <xf numFmtId="181" fontId="8" fillId="0" borderId="8" xfId="3" applyNumberFormat="1" applyFont="1" applyBorder="1" applyAlignment="1">
      <alignment horizontal="right" vertical="center"/>
    </xf>
    <xf numFmtId="181" fontId="8" fillId="0" borderId="12" xfId="3" applyNumberFormat="1" applyFont="1" applyBorder="1" applyAlignment="1">
      <alignment horizontal="right" vertical="center"/>
    </xf>
    <xf numFmtId="181" fontId="8" fillId="0" borderId="14" xfId="3" applyNumberFormat="1" applyFont="1" applyBorder="1" applyAlignment="1">
      <alignment horizontal="right" vertical="center"/>
    </xf>
    <xf numFmtId="0" fontId="12" fillId="0" borderId="12" xfId="0" applyFont="1" applyBorder="1" applyAlignment="1">
      <alignment horizontal="center" vertical="center"/>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8" fillId="0" borderId="0" xfId="0" applyFont="1" applyBorder="1" applyAlignment="1">
      <alignment horizontal="center" vertical="center"/>
    </xf>
    <xf numFmtId="38" fontId="19" fillId="0" borderId="99" xfId="3" applyFont="1" applyBorder="1" applyAlignment="1">
      <alignment vertical="center"/>
    </xf>
    <xf numFmtId="38" fontId="19" fillId="0" borderId="100" xfId="3" applyFont="1" applyBorder="1" applyAlignment="1">
      <alignment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38" fontId="19" fillId="0" borderId="101" xfId="3" applyFont="1" applyBorder="1" applyAlignment="1">
      <alignment vertical="center"/>
    </xf>
    <xf numFmtId="38" fontId="19" fillId="0" borderId="102" xfId="3" applyFont="1" applyBorder="1" applyAlignment="1">
      <alignment vertical="center"/>
    </xf>
    <xf numFmtId="38" fontId="19" fillId="0" borderId="8" xfId="3" applyFont="1" applyBorder="1" applyAlignment="1">
      <alignment vertical="center"/>
    </xf>
    <xf numFmtId="38" fontId="19" fillId="0" borderId="14" xfId="3" applyFont="1" applyBorder="1" applyAlignment="1">
      <alignment vertical="center"/>
    </xf>
    <xf numFmtId="0" fontId="18" fillId="0" borderId="1" xfId="0" applyFont="1" applyBorder="1" applyAlignment="1">
      <alignment horizontal="center" vertical="center"/>
    </xf>
    <xf numFmtId="38" fontId="12" fillId="0" borderId="14" xfId="3" applyFont="1" applyBorder="1" applyAlignment="1">
      <alignment vertical="center"/>
    </xf>
    <xf numFmtId="0" fontId="12" fillId="0" borderId="0" xfId="0" applyFont="1" applyAlignment="1">
      <alignment vertical="center"/>
    </xf>
    <xf numFmtId="0" fontId="10" fillId="0" borderId="12" xfId="0" applyFont="1" applyBorder="1" applyAlignment="1">
      <alignment vertical="center" wrapText="1"/>
    </xf>
    <xf numFmtId="38" fontId="19" fillId="0" borderId="1" xfId="3" applyFont="1" applyBorder="1" applyAlignment="1">
      <alignment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0" fillId="0" borderId="0" xfId="0" applyFont="1" applyBorder="1" applyAlignment="1">
      <alignment horizontal="center" vertical="center"/>
    </xf>
    <xf numFmtId="38" fontId="19" fillId="0" borderId="0" xfId="3" applyFont="1" applyBorder="1" applyAlignment="1">
      <alignment vertical="center"/>
    </xf>
    <xf numFmtId="38" fontId="19" fillId="0" borderId="103" xfId="3" applyFont="1" applyBorder="1" applyAlignment="1">
      <alignment vertical="center"/>
    </xf>
    <xf numFmtId="38" fontId="19" fillId="0" borderId="104" xfId="3" applyFont="1" applyBorder="1" applyAlignment="1">
      <alignment vertical="center"/>
    </xf>
    <xf numFmtId="0" fontId="18" fillId="0" borderId="99" xfId="0" applyFont="1" applyBorder="1" applyAlignment="1">
      <alignment horizontal="center" vertical="center"/>
    </xf>
    <xf numFmtId="0" fontId="18" fillId="0" borderId="100" xfId="0" applyFont="1" applyBorder="1" applyAlignment="1">
      <alignment horizontal="center" vertical="center"/>
    </xf>
    <xf numFmtId="0" fontId="10" fillId="0" borderId="12" xfId="0" applyFont="1" applyBorder="1" applyAlignment="1">
      <alignment horizontal="left" vertical="center"/>
    </xf>
    <xf numFmtId="0" fontId="10" fillId="0" borderId="14" xfId="0" applyFont="1" applyBorder="1" applyAlignment="1">
      <alignment horizontal="left" vertical="center"/>
    </xf>
    <xf numFmtId="38" fontId="25" fillId="0" borderId="8" xfId="3" applyFont="1" applyBorder="1" applyAlignment="1">
      <alignment horizontal="right" vertical="center"/>
    </xf>
    <xf numFmtId="38" fontId="25" fillId="0" borderId="12" xfId="3" applyFont="1" applyBorder="1" applyAlignment="1">
      <alignment horizontal="right" vertical="center"/>
    </xf>
    <xf numFmtId="38" fontId="25" fillId="0" borderId="14" xfId="3" applyFont="1" applyBorder="1" applyAlignment="1">
      <alignment horizontal="right" vertical="center"/>
    </xf>
    <xf numFmtId="0" fontId="25" fillId="0" borderId="12" xfId="0" applyFont="1" applyBorder="1" applyAlignment="1">
      <alignment horizontal="left" vertical="center"/>
    </xf>
    <xf numFmtId="0" fontId="25" fillId="0" borderId="14" xfId="0" applyFont="1" applyBorder="1" applyAlignment="1">
      <alignment horizontal="left" vertical="center"/>
    </xf>
    <xf numFmtId="38" fontId="10" fillId="0" borderId="8" xfId="3" applyFont="1" applyBorder="1" applyAlignment="1">
      <alignment horizontal="right" vertical="center"/>
    </xf>
    <xf numFmtId="38" fontId="10" fillId="0" borderId="12" xfId="3" applyFont="1" applyBorder="1" applyAlignment="1">
      <alignment horizontal="right" vertical="center"/>
    </xf>
    <xf numFmtId="38" fontId="10" fillId="0" borderId="14" xfId="3" applyFont="1" applyBorder="1" applyAlignment="1">
      <alignment horizontal="right"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38" fontId="25" fillId="0" borderId="2" xfId="3" applyFont="1" applyBorder="1" applyAlignment="1">
      <alignment horizontal="right" vertical="center"/>
    </xf>
    <xf numFmtId="38" fontId="25" fillId="0" borderId="3" xfId="3" applyFont="1" applyBorder="1" applyAlignment="1">
      <alignment horizontal="right" vertical="center"/>
    </xf>
    <xf numFmtId="38" fontId="25" fillId="0" borderId="4" xfId="3" applyFont="1" applyBorder="1" applyAlignment="1">
      <alignment horizontal="right" vertical="center"/>
    </xf>
    <xf numFmtId="0" fontId="25" fillId="0" borderId="14" xfId="0" applyFont="1" applyBorder="1" applyAlignment="1">
      <alignment horizontal="center" vertical="center"/>
    </xf>
    <xf numFmtId="38" fontId="10" fillId="0" borderId="13" xfId="3" applyFont="1" applyBorder="1" applyAlignment="1">
      <alignment horizontal="right" vertical="center"/>
    </xf>
    <xf numFmtId="38" fontId="10" fillId="0" borderId="15" xfId="3" applyFont="1" applyBorder="1" applyAlignment="1">
      <alignment horizontal="right" vertical="center"/>
    </xf>
    <xf numFmtId="38" fontId="10" fillId="0" borderId="10" xfId="3" applyFont="1" applyBorder="1" applyAlignment="1">
      <alignment horizontal="right" vertical="center"/>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0" fontId="15" fillId="0" borderId="14" xfId="0" applyFont="1" applyBorder="1" applyAlignment="1">
      <alignment horizontal="left" vertical="center"/>
    </xf>
    <xf numFmtId="0" fontId="12" fillId="0" borderId="15" xfId="0" applyFont="1" applyFill="1" applyBorder="1" applyAlignment="1">
      <alignment horizontal="right" vertical="center"/>
    </xf>
    <xf numFmtId="38" fontId="8" fillId="0" borderId="0" xfId="3" applyFont="1" applyBorder="1" applyAlignment="1">
      <alignment horizontal="right" vertical="center"/>
    </xf>
    <xf numFmtId="38" fontId="8" fillId="0" borderId="8" xfId="0" applyNumberFormat="1" applyFont="1" applyBorder="1" applyAlignment="1">
      <alignment vertical="center"/>
    </xf>
    <xf numFmtId="38" fontId="8" fillId="0" borderId="3" xfId="3" applyFont="1" applyBorder="1" applyAlignment="1">
      <alignment horizontal="right" vertical="center"/>
    </xf>
    <xf numFmtId="0" fontId="8" fillId="0" borderId="9" xfId="0" applyFont="1" applyBorder="1" applyAlignment="1">
      <alignment vertical="center"/>
    </xf>
    <xf numFmtId="0" fontId="8" fillId="0" borderId="7" xfId="0" applyFont="1" applyBorder="1" applyAlignment="1">
      <alignmen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0" xfId="0" applyFont="1" applyBorder="1" applyAlignment="1">
      <alignment horizontal="center" vertical="center" shrinkToFit="1"/>
    </xf>
    <xf numFmtId="3" fontId="8" fillId="0" borderId="8" xfId="0" applyNumberFormat="1" applyFont="1" applyFill="1" applyBorder="1" applyAlignment="1">
      <alignment vertical="center"/>
    </xf>
    <xf numFmtId="3" fontId="8" fillId="0" borderId="14" xfId="0" applyNumberFormat="1" applyFont="1" applyFill="1" applyBorder="1" applyAlignment="1">
      <alignment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3" fontId="8" fillId="0" borderId="1" xfId="0" applyNumberFormat="1" applyFont="1" applyFill="1" applyBorder="1" applyAlignment="1">
      <alignment vertical="center"/>
    </xf>
    <xf numFmtId="38" fontId="8" fillId="0" borderId="1" xfId="0" applyNumberFormat="1" applyFont="1" applyBorder="1" applyAlignment="1">
      <alignment vertical="center"/>
    </xf>
    <xf numFmtId="38" fontId="8" fillId="0" borderId="3" xfId="0" applyNumberFormat="1" applyFont="1" applyBorder="1" applyAlignment="1">
      <alignment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38" fontId="8" fillId="0" borderId="8" xfId="3" applyFont="1" applyFill="1" applyBorder="1" applyAlignment="1">
      <alignment horizontal="right" vertical="center"/>
    </xf>
    <xf numFmtId="38" fontId="8" fillId="0" borderId="14" xfId="3" applyFont="1" applyFill="1" applyBorder="1" applyAlignment="1">
      <alignment horizontal="right" vertical="center"/>
    </xf>
    <xf numFmtId="0" fontId="12" fillId="0" borderId="6" xfId="0" applyFont="1" applyBorder="1" applyAlignment="1">
      <alignment horizontal="right" vertical="center"/>
    </xf>
    <xf numFmtId="0" fontId="12" fillId="0" borderId="0" xfId="0" applyFont="1" applyBorder="1" applyAlignment="1">
      <alignment horizontal="center" vertical="center"/>
    </xf>
    <xf numFmtId="184" fontId="12" fillId="0" borderId="11" xfId="0" applyNumberFormat="1" applyFont="1" applyBorder="1" applyAlignment="1">
      <alignment horizontal="center" vertical="center" wrapText="1"/>
    </xf>
    <xf numFmtId="184" fontId="12" fillId="0" borderId="0" xfId="0" applyNumberFormat="1" applyFont="1" applyBorder="1" applyAlignment="1">
      <alignment horizontal="center" vertical="center" wrapText="1"/>
    </xf>
    <xf numFmtId="184" fontId="12" fillId="0" borderId="6" xfId="0" applyNumberFormat="1" applyFont="1" applyBorder="1" applyAlignment="1">
      <alignment horizontal="center" vertical="center" wrapText="1"/>
    </xf>
    <xf numFmtId="184" fontId="12" fillId="0" borderId="13" xfId="0" applyNumberFormat="1" applyFont="1" applyBorder="1" applyAlignment="1">
      <alignment horizontal="center" vertical="center" wrapText="1"/>
    </xf>
    <xf numFmtId="184" fontId="12" fillId="0" borderId="15" xfId="0" applyNumberFormat="1" applyFont="1" applyBorder="1" applyAlignment="1">
      <alignment horizontal="center" vertical="center" wrapText="1"/>
    </xf>
    <xf numFmtId="184" fontId="12" fillId="0" borderId="10" xfId="0" applyNumberFormat="1" applyFont="1" applyBorder="1" applyAlignment="1">
      <alignment horizontal="center" vertical="center" wrapText="1"/>
    </xf>
    <xf numFmtId="185" fontId="12" fillId="0" borderId="8" xfId="0" applyNumberFormat="1"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188" fontId="12"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0" xfId="0" applyFont="1" applyAlignment="1">
      <alignment horizontal="center" vertical="center"/>
    </xf>
    <xf numFmtId="184"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187" fontId="8" fillId="0" borderId="13" xfId="0" applyNumberFormat="1" applyFont="1" applyBorder="1" applyAlignment="1">
      <alignment vertical="center"/>
    </xf>
    <xf numFmtId="187" fontId="8" fillId="0" borderId="15" xfId="0" applyNumberFormat="1" applyFont="1" applyBorder="1" applyAlignment="1">
      <alignment vertical="center"/>
    </xf>
    <xf numFmtId="185" fontId="8" fillId="0" borderId="13" xfId="0" applyNumberFormat="1" applyFont="1" applyBorder="1" applyAlignment="1">
      <alignment horizontal="right" vertical="center"/>
    </xf>
    <xf numFmtId="185" fontId="8" fillId="0" borderId="15" xfId="0" applyNumberFormat="1" applyFont="1" applyBorder="1" applyAlignment="1">
      <alignment horizontal="right" vertical="center"/>
    </xf>
    <xf numFmtId="0" fontId="12"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8" fillId="0" borderId="6" xfId="0" applyFont="1" applyBorder="1" applyAlignment="1">
      <alignment vertical="center"/>
    </xf>
    <xf numFmtId="191" fontId="12" fillId="0" borderId="11" xfId="0" applyNumberFormat="1" applyFont="1" applyBorder="1" applyAlignment="1">
      <alignment horizontal="center" vertical="center" wrapText="1"/>
    </xf>
    <xf numFmtId="191" fontId="12" fillId="0" borderId="0" xfId="0" applyNumberFormat="1" applyFont="1" applyAlignment="1">
      <alignment horizontal="center" vertical="center" wrapText="1"/>
    </xf>
    <xf numFmtId="191" fontId="12" fillId="0" borderId="6" xfId="0" applyNumberFormat="1" applyFont="1" applyBorder="1" applyAlignment="1">
      <alignment horizontal="center" vertical="center" wrapText="1"/>
    </xf>
    <xf numFmtId="191" fontId="12" fillId="0" borderId="2" xfId="0" applyNumberFormat="1" applyFont="1" applyBorder="1" applyAlignment="1">
      <alignment horizontal="center" vertical="center" wrapText="1"/>
    </xf>
    <xf numFmtId="191" fontId="12" fillId="0" borderId="3" xfId="0" applyNumberFormat="1" applyFont="1" applyBorder="1" applyAlignment="1">
      <alignment horizontal="center" vertical="center" wrapText="1"/>
    </xf>
    <xf numFmtId="191" fontId="12" fillId="0" borderId="4" xfId="0" applyNumberFormat="1" applyFont="1" applyBorder="1" applyAlignment="1">
      <alignment horizontal="center" vertical="center" wrapText="1"/>
    </xf>
    <xf numFmtId="0" fontId="12" fillId="0" borderId="2" xfId="0" applyFont="1" applyBorder="1" applyAlignment="1">
      <alignment horizontal="left" vertical="center"/>
    </xf>
    <xf numFmtId="0" fontId="12" fillId="0" borderId="12" xfId="0" applyFont="1" applyBorder="1" applyAlignment="1">
      <alignment horizontal="right" vertical="center"/>
    </xf>
    <xf numFmtId="0" fontId="12" fillId="0" borderId="4" xfId="0" applyFont="1" applyBorder="1" applyAlignment="1">
      <alignment vertical="center"/>
    </xf>
    <xf numFmtId="38" fontId="12" fillId="0" borderId="1" xfId="0" applyNumberFormat="1" applyFont="1" applyBorder="1" applyAlignment="1">
      <alignment vertical="center"/>
    </xf>
    <xf numFmtId="176" fontId="12" fillId="0" borderId="8" xfId="3" applyNumberFormat="1" applyFont="1" applyBorder="1" applyAlignment="1">
      <alignment horizontal="right" vertical="center"/>
    </xf>
    <xf numFmtId="176" fontId="12" fillId="0" borderId="14" xfId="3" applyNumberFormat="1" applyFont="1" applyBorder="1" applyAlignment="1">
      <alignment horizontal="right" vertical="center"/>
    </xf>
    <xf numFmtId="0" fontId="12" fillId="0" borderId="1" xfId="0" applyFont="1" applyBorder="1" applyAlignment="1">
      <alignment horizontal="right" vertical="center"/>
    </xf>
    <xf numFmtId="0" fontId="10" fillId="0" borderId="8" xfId="0" applyFont="1" applyBorder="1" applyAlignment="1">
      <alignment horizontal="center" vertical="center" wrapText="1"/>
    </xf>
    <xf numFmtId="0" fontId="12" fillId="0" borderId="8" xfId="0" applyFont="1" applyBorder="1" applyAlignment="1">
      <alignment horizontal="right" vertical="center"/>
    </xf>
    <xf numFmtId="0" fontId="12" fillId="0" borderId="14" xfId="0" applyFont="1" applyBorder="1" applyAlignment="1">
      <alignment horizontal="right" vertical="center"/>
    </xf>
    <xf numFmtId="38" fontId="12" fillId="0" borderId="1" xfId="3" applyFont="1" applyFill="1" applyBorder="1" applyAlignment="1">
      <alignment horizontal="right" vertical="center"/>
    </xf>
    <xf numFmtId="0" fontId="12" fillId="0" borderId="8" xfId="0" applyNumberFormat="1" applyFont="1" applyBorder="1" applyAlignment="1">
      <alignment vertical="center"/>
    </xf>
    <xf numFmtId="0" fontId="12" fillId="0" borderId="14" xfId="0" applyNumberFormat="1" applyFont="1" applyBorder="1" applyAlignment="1">
      <alignment vertical="center"/>
    </xf>
    <xf numFmtId="184" fontId="12" fillId="0" borderId="1" xfId="0" applyNumberFormat="1" applyFont="1" applyBorder="1" applyAlignment="1">
      <alignment vertical="center"/>
    </xf>
    <xf numFmtId="0" fontId="12" fillId="0" borderId="1" xfId="0" applyNumberFormat="1" applyFont="1" applyBorder="1" applyAlignment="1">
      <alignment vertical="center"/>
    </xf>
    <xf numFmtId="38" fontId="12" fillId="0" borderId="8" xfId="0" applyNumberFormat="1" applyFont="1" applyBorder="1" applyAlignment="1">
      <alignment vertical="center"/>
    </xf>
    <xf numFmtId="38" fontId="12" fillId="0" borderId="14" xfId="0" applyNumberFormat="1" applyFont="1" applyBorder="1" applyAlignment="1">
      <alignment vertical="center"/>
    </xf>
    <xf numFmtId="184" fontId="12" fillId="0" borderId="8" xfId="0" applyNumberFormat="1" applyFont="1" applyBorder="1" applyAlignment="1">
      <alignment vertical="center"/>
    </xf>
    <xf numFmtId="184" fontId="8" fillId="0" borderId="14" xfId="0" applyNumberFormat="1" applyFont="1" applyBorder="1" applyAlignment="1">
      <alignment vertical="center"/>
    </xf>
    <xf numFmtId="38" fontId="10" fillId="0" borderId="2" xfId="3" applyFont="1" applyFill="1" applyBorder="1" applyAlignment="1">
      <alignment horizontal="right" vertical="center"/>
    </xf>
    <xf numFmtId="38" fontId="10" fillId="0" borderId="4" xfId="3" applyFont="1" applyFill="1" applyBorder="1" applyAlignment="1">
      <alignment horizontal="right" vertical="center"/>
    </xf>
    <xf numFmtId="38" fontId="10" fillId="0" borderId="13" xfId="3" applyFont="1" applyFill="1" applyBorder="1" applyAlignment="1">
      <alignment horizontal="right" vertical="center"/>
    </xf>
    <xf numFmtId="38" fontId="10" fillId="0" borderId="10" xfId="3" applyFont="1" applyFill="1" applyBorder="1" applyAlignment="1">
      <alignment horizontal="right"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38" fontId="13" fillId="0" borderId="13" xfId="3" applyFont="1" applyFill="1" applyBorder="1" applyAlignment="1">
      <alignment horizontal="right" vertical="center"/>
    </xf>
    <xf numFmtId="38" fontId="13" fillId="0" borderId="10" xfId="3" applyFont="1" applyFill="1" applyBorder="1" applyAlignment="1">
      <alignment horizontal="right" vertical="center"/>
    </xf>
    <xf numFmtId="38" fontId="10" fillId="0" borderId="13" xfId="3" applyFont="1" applyFill="1" applyBorder="1" applyAlignment="1">
      <alignment vertical="center"/>
    </xf>
    <xf numFmtId="38" fontId="10" fillId="0" borderId="10" xfId="3" applyFont="1" applyFill="1" applyBorder="1" applyAlignment="1">
      <alignment vertical="center"/>
    </xf>
    <xf numFmtId="38" fontId="10" fillId="0" borderId="13" xfId="3" applyFont="1" applyBorder="1" applyAlignment="1">
      <alignment vertical="center"/>
    </xf>
    <xf numFmtId="38" fontId="10" fillId="0" borderId="10" xfId="3" applyFont="1" applyBorder="1" applyAlignment="1">
      <alignment vertical="center"/>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14" xfId="0" applyFont="1" applyBorder="1" applyAlignment="1">
      <alignment horizontal="center" vertical="center" wrapText="1"/>
    </xf>
    <xf numFmtId="38" fontId="13" fillId="0" borderId="13" xfId="3" applyFont="1" applyBorder="1" applyAlignment="1">
      <alignment vertical="center"/>
    </xf>
    <xf numFmtId="38" fontId="13" fillId="0" borderId="10" xfId="3" applyFont="1" applyBorder="1" applyAlignment="1">
      <alignment vertical="center"/>
    </xf>
    <xf numFmtId="38" fontId="10" fillId="0" borderId="2" xfId="3" applyFont="1" applyBorder="1" applyAlignment="1">
      <alignment vertical="center"/>
    </xf>
    <xf numFmtId="38" fontId="10" fillId="0" borderId="4" xfId="3" applyFont="1" applyBorder="1" applyAlignment="1">
      <alignment vertical="center"/>
    </xf>
    <xf numFmtId="0" fontId="10" fillId="0" borderId="14" xfId="0" applyFont="1" applyBorder="1" applyAlignment="1">
      <alignment vertical="center" wrapText="1"/>
    </xf>
    <xf numFmtId="38" fontId="10" fillId="0" borderId="2" xfId="3" applyFont="1" applyFill="1" applyBorder="1" applyAlignment="1">
      <alignment vertical="center"/>
    </xf>
    <xf numFmtId="38" fontId="10" fillId="0" borderId="4" xfId="3" applyFont="1" applyFill="1" applyBorder="1" applyAlignment="1">
      <alignment vertical="center"/>
    </xf>
    <xf numFmtId="38" fontId="13" fillId="0" borderId="13" xfId="3" applyFont="1" applyFill="1" applyBorder="1" applyAlignment="1">
      <alignment vertical="center"/>
    </xf>
    <xf numFmtId="38" fontId="13" fillId="0" borderId="10" xfId="3" applyFont="1" applyFill="1" applyBorder="1" applyAlignment="1">
      <alignment vertical="center"/>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8" fillId="0" borderId="10" xfId="0" applyFont="1" applyBorder="1" applyAlignment="1">
      <alignment horizontal="center" vertical="center" wrapText="1"/>
    </xf>
    <xf numFmtId="0" fontId="10" fillId="0" borderId="0" xfId="0" applyFont="1" applyAlignment="1">
      <alignment horizontal="righ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0"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0" fillId="0" borderId="0" xfId="0" applyFont="1" applyBorder="1" applyAlignment="1">
      <alignment horizontal="center" vertical="center" wrapText="1"/>
    </xf>
    <xf numFmtId="0" fontId="10" fillId="0" borderId="8" xfId="0" applyFont="1" applyBorder="1" applyAlignment="1">
      <alignment horizontal="right" vertical="center"/>
    </xf>
    <xf numFmtId="0" fontId="10" fillId="0" borderId="14" xfId="0" applyFont="1" applyBorder="1" applyAlignment="1">
      <alignment horizontal="right" vertical="center"/>
    </xf>
    <xf numFmtId="190" fontId="10" fillId="0" borderId="1" xfId="0" applyNumberFormat="1" applyFont="1" applyFill="1" applyBorder="1" applyAlignment="1">
      <alignment horizontal="right" vertical="center"/>
    </xf>
    <xf numFmtId="38" fontId="10" fillId="0" borderId="1" xfId="3" applyFont="1" applyFill="1" applyBorder="1" applyAlignment="1">
      <alignment horizontal="right" vertical="center"/>
    </xf>
    <xf numFmtId="176" fontId="8" fillId="0" borderId="1" xfId="3" applyNumberFormat="1" applyFont="1" applyFill="1" applyBorder="1" applyAlignment="1">
      <alignment vertical="center"/>
    </xf>
    <xf numFmtId="0" fontId="10" fillId="0" borderId="1" xfId="0" applyFont="1" applyFill="1" applyBorder="1" applyAlignment="1">
      <alignment horizontal="right" vertical="center"/>
    </xf>
    <xf numFmtId="0" fontId="10" fillId="0" borderId="1" xfId="0" applyFont="1" applyBorder="1" applyAlignment="1">
      <alignment vertical="center"/>
    </xf>
    <xf numFmtId="190"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8"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0" xfId="0" applyFont="1" applyAlignment="1">
      <alignment horizontal="left" vertical="center"/>
    </xf>
    <xf numFmtId="176" fontId="8" fillId="0" borderId="1" xfId="3" applyNumberFormat="1" applyFont="1" applyBorder="1" applyAlignment="1">
      <alignment vertical="center"/>
    </xf>
    <xf numFmtId="0" fontId="10" fillId="0" borderId="1" xfId="0" applyFont="1" applyBorder="1" applyAlignment="1">
      <alignment horizontal="right" vertical="center"/>
    </xf>
    <xf numFmtId="0" fontId="10" fillId="0" borderId="1" xfId="0" applyFont="1" applyFill="1" applyBorder="1" applyAlignment="1">
      <alignment vertical="center"/>
    </xf>
    <xf numFmtId="38" fontId="12" fillId="0" borderId="8" xfId="3" applyFont="1" applyFill="1" applyBorder="1" applyAlignment="1">
      <alignment horizontal="right" vertical="center"/>
    </xf>
    <xf numFmtId="38" fontId="12" fillId="0" borderId="14" xfId="3" applyFont="1" applyFill="1" applyBorder="1" applyAlignment="1">
      <alignment horizontal="right" vertical="center"/>
    </xf>
    <xf numFmtId="0" fontId="12" fillId="0" borderId="5" xfId="0" applyNumberFormat="1" applyFont="1" applyBorder="1" applyAlignment="1">
      <alignment horizontal="center" vertical="center" textRotation="255" wrapText="1" shrinkToFit="1"/>
    </xf>
    <xf numFmtId="0" fontId="12" fillId="0" borderId="9" xfId="0" applyNumberFormat="1" applyFont="1" applyBorder="1" applyAlignment="1">
      <alignment horizontal="center" vertical="center" textRotation="255" wrapText="1" shrinkToFit="1"/>
    </xf>
    <xf numFmtId="0" fontId="12" fillId="0" borderId="9" xfId="0" applyFont="1" applyBorder="1" applyAlignment="1">
      <alignment horizontal="center" vertical="center" textRotation="255" wrapText="1"/>
    </xf>
    <xf numFmtId="193" fontId="12" fillId="0" borderId="8" xfId="3" applyNumberFormat="1" applyFont="1" applyFill="1" applyBorder="1" applyAlignment="1">
      <alignment horizontal="right" vertical="center"/>
    </xf>
    <xf numFmtId="193" fontId="12" fillId="0" borderId="14" xfId="0" applyNumberFormat="1" applyFont="1" applyFill="1" applyBorder="1" applyAlignment="1">
      <alignment horizontal="right" vertical="center"/>
    </xf>
    <xf numFmtId="0" fontId="12" fillId="0" borderId="1" xfId="0" applyFont="1" applyBorder="1" applyAlignment="1">
      <alignment horizontal="center" vertical="center" textRotation="255" wrapText="1"/>
    </xf>
    <xf numFmtId="193" fontId="12" fillId="0" borderId="8" xfId="3" applyNumberFormat="1" applyFont="1" applyBorder="1" applyAlignment="1">
      <alignment horizontal="right" vertical="center"/>
    </xf>
    <xf numFmtId="193" fontId="12" fillId="0" borderId="14" xfId="0" applyNumberFormat="1" applyFont="1" applyBorder="1" applyAlignment="1">
      <alignment horizontal="right" vertical="center"/>
    </xf>
    <xf numFmtId="0" fontId="12" fillId="0" borderId="1" xfId="0" applyFont="1" applyBorder="1" applyAlignment="1">
      <alignment horizontal="center" vertical="center" textRotation="255"/>
    </xf>
    <xf numFmtId="0" fontId="12" fillId="0" borderId="5"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NumberFormat="1" applyFont="1" applyBorder="1" applyAlignment="1">
      <alignment horizontal="center" vertical="center" textRotation="255" shrinkToFit="1"/>
    </xf>
    <xf numFmtId="0" fontId="12" fillId="0" borderId="9" xfId="0" applyNumberFormat="1" applyFont="1" applyBorder="1" applyAlignment="1">
      <alignment horizontal="center" vertical="center" textRotation="255" shrinkToFit="1"/>
    </xf>
    <xf numFmtId="0" fontId="12" fillId="0" borderId="7" xfId="0" applyNumberFormat="1" applyFont="1" applyBorder="1" applyAlignment="1">
      <alignment horizontal="center" vertical="center" textRotation="255" shrinkToFit="1"/>
    </xf>
    <xf numFmtId="38" fontId="5" fillId="0" borderId="1" xfId="3" applyFont="1" applyBorder="1" applyAlignment="1">
      <alignment horizontal="right" vertical="center"/>
    </xf>
    <xf numFmtId="0" fontId="13" fillId="0" borderId="48" xfId="0" applyFont="1" applyFill="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10" fillId="0" borderId="48" xfId="0" applyFont="1" applyFill="1" applyBorder="1" applyAlignment="1">
      <alignment horizontal="left" vertical="center" wrapText="1"/>
    </xf>
    <xf numFmtId="0" fontId="12" fillId="0" borderId="83" xfId="0" applyFont="1" applyBorder="1" applyAlignment="1">
      <alignment horizontal="center" vertical="center" wrapText="1"/>
    </xf>
    <xf numFmtId="0" fontId="8" fillId="0" borderId="83" xfId="0" applyFont="1" applyBorder="1" applyAlignment="1">
      <alignment horizontal="center" vertical="center" wrapText="1"/>
    </xf>
    <xf numFmtId="0" fontId="12" fillId="0" borderId="2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2" xfId="0" applyFont="1" applyBorder="1" applyAlignment="1">
      <alignment wrapText="1"/>
    </xf>
    <xf numFmtId="0" fontId="8" fillId="0" borderId="14" xfId="0" applyFont="1" applyBorder="1" applyAlignment="1">
      <alignment wrapText="1"/>
    </xf>
    <xf numFmtId="0" fontId="0" fillId="0" borderId="1" xfId="0" applyBorder="1" applyAlignment="1"/>
    <xf numFmtId="38" fontId="12" fillId="0" borderId="1" xfId="3" applyFont="1" applyFill="1" applyBorder="1" applyAlignment="1">
      <alignment vertical="center"/>
    </xf>
    <xf numFmtId="0" fontId="0" fillId="0" borderId="1" xfId="0" applyBorder="1" applyAlignment="1">
      <alignment horizontal="right" vertical="center"/>
    </xf>
    <xf numFmtId="0" fontId="30" fillId="0" borderId="1" xfId="0" applyFont="1" applyBorder="1" applyAlignment="1">
      <alignment vertical="center" textRotation="255" wrapText="1" shrinkToFit="1"/>
    </xf>
    <xf numFmtId="0" fontId="13" fillId="0" borderId="50" xfId="0" applyFont="1" applyFill="1" applyBorder="1" applyAlignment="1">
      <alignment horizontal="left" vertical="center" wrapText="1"/>
    </xf>
    <xf numFmtId="0" fontId="13" fillId="0" borderId="1" xfId="0" applyFont="1" applyBorder="1" applyAlignment="1">
      <alignment vertical="center" textRotation="255" wrapText="1"/>
    </xf>
    <xf numFmtId="0" fontId="12" fillId="0" borderId="1" xfId="0" applyFont="1" applyBorder="1" applyAlignment="1">
      <alignment vertical="center" textRotation="255"/>
    </xf>
    <xf numFmtId="0" fontId="10" fillId="0" borderId="51" xfId="0" applyFont="1" applyFill="1" applyBorder="1" applyAlignment="1">
      <alignment horizontal="left" vertical="center" wrapText="1"/>
    </xf>
    <xf numFmtId="38" fontId="12" fillId="0" borderId="8" xfId="3" applyFont="1" applyFill="1" applyBorder="1" applyAlignment="1">
      <alignment vertical="center" wrapText="1"/>
    </xf>
    <xf numFmtId="38" fontId="8" fillId="0" borderId="12" xfId="3" applyFont="1" applyFill="1" applyBorder="1" applyAlignment="1"/>
    <xf numFmtId="38" fontId="8" fillId="0" borderId="14" xfId="3" applyFont="1" applyFill="1" applyBorder="1" applyAlignment="1"/>
    <xf numFmtId="38" fontId="12" fillId="0" borderId="8" xfId="3" applyFont="1" applyFill="1" applyBorder="1" applyAlignment="1">
      <alignment vertical="center"/>
    </xf>
    <xf numFmtId="38" fontId="12" fillId="0" borderId="12" xfId="3" applyFont="1" applyFill="1" applyBorder="1" applyAlignment="1">
      <alignment vertical="center"/>
    </xf>
    <xf numFmtId="38" fontId="12" fillId="0" borderId="14" xfId="3" applyFont="1" applyFill="1" applyBorder="1" applyAlignment="1">
      <alignment vertical="center"/>
    </xf>
    <xf numFmtId="38" fontId="12" fillId="0" borderId="8" xfId="3" applyFont="1" applyBorder="1" applyAlignment="1">
      <alignment vertical="center" wrapText="1"/>
    </xf>
    <xf numFmtId="38" fontId="8" fillId="0" borderId="12" xfId="3" applyFont="1" applyBorder="1" applyAlignment="1"/>
    <xf numFmtId="38" fontId="8" fillId="0" borderId="14" xfId="3" applyFont="1" applyBorder="1" applyAlignment="1"/>
    <xf numFmtId="38" fontId="12" fillId="0" borderId="8" xfId="3" applyFont="1" applyBorder="1" applyAlignment="1">
      <alignment horizontal="center" vertical="center"/>
    </xf>
    <xf numFmtId="38" fontId="12" fillId="0" borderId="0" xfId="3"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13" xfId="0" applyFont="1" applyBorder="1" applyAlignment="1">
      <alignment horizontal="center"/>
    </xf>
    <xf numFmtId="0" fontId="8" fillId="0" borderId="15" xfId="0" applyFont="1" applyBorder="1" applyAlignment="1">
      <alignment horizontal="center"/>
    </xf>
    <xf numFmtId="0" fontId="8" fillId="0" borderId="10" xfId="0" applyFont="1" applyBorder="1" applyAlignment="1">
      <alignment horizontal="center"/>
    </xf>
    <xf numFmtId="0" fontId="8" fillId="0" borderId="12" xfId="0" applyFont="1" applyBorder="1"/>
    <xf numFmtId="0" fontId="8" fillId="0" borderId="14" xfId="0" applyFont="1" applyBorder="1"/>
    <xf numFmtId="189" fontId="12" fillId="0" borderId="8" xfId="0" applyNumberFormat="1" applyFont="1" applyBorder="1" applyAlignment="1">
      <alignment horizontal="right" vertical="center" shrinkToFit="1"/>
    </xf>
    <xf numFmtId="38" fontId="13" fillId="0" borderId="2" xfId="3" applyFont="1" applyBorder="1" applyAlignment="1">
      <alignment horizontal="center" vertical="center" wrapText="1"/>
    </xf>
    <xf numFmtId="38" fontId="13" fillId="0" borderId="3" xfId="3" applyFont="1" applyBorder="1" applyAlignment="1">
      <alignment horizontal="center" vertical="center" wrapText="1"/>
    </xf>
    <xf numFmtId="38" fontId="13" fillId="0" borderId="4" xfId="3" applyFont="1" applyBorder="1" applyAlignment="1">
      <alignment horizontal="center" vertical="center" wrapText="1"/>
    </xf>
    <xf numFmtId="38" fontId="13" fillId="0" borderId="13" xfId="3" applyFont="1" applyBorder="1" applyAlignment="1">
      <alignment horizontal="center" vertical="center" wrapText="1"/>
    </xf>
    <xf numFmtId="38" fontId="13" fillId="0" borderId="15" xfId="3" applyFont="1" applyBorder="1" applyAlignment="1">
      <alignment horizontal="center" vertical="center" wrapText="1"/>
    </xf>
    <xf numFmtId="38" fontId="13" fillId="0" borderId="10" xfId="3" applyFont="1" applyBorder="1" applyAlignment="1">
      <alignment horizontal="center" vertical="center" wrapText="1"/>
    </xf>
    <xf numFmtId="176" fontId="12" fillId="0" borderId="8" xfId="3" applyNumberFormat="1" applyFont="1" applyBorder="1" applyAlignment="1">
      <alignment horizontal="center" vertical="center"/>
    </xf>
    <xf numFmtId="176" fontId="13" fillId="0" borderId="8" xfId="3" applyNumberFormat="1" applyFont="1" applyBorder="1" applyAlignment="1">
      <alignment horizontal="center" vertical="center" wrapText="1"/>
    </xf>
    <xf numFmtId="0" fontId="13" fillId="0" borderId="12" xfId="0" applyFont="1" applyBorder="1" applyAlignment="1"/>
    <xf numFmtId="0" fontId="13" fillId="0" borderId="14" xfId="0" applyFont="1" applyBorder="1" applyAlignment="1"/>
    <xf numFmtId="176" fontId="12" fillId="0" borderId="15" xfId="3" applyNumberFormat="1" applyFont="1" applyBorder="1" applyAlignment="1">
      <alignment horizontal="right" vertical="center"/>
    </xf>
    <xf numFmtId="0" fontId="8" fillId="0" borderId="12" xfId="0" applyFont="1" applyBorder="1" applyAlignment="1">
      <alignment horizontal="right"/>
    </xf>
    <xf numFmtId="0" fontId="8" fillId="0" borderId="14" xfId="0" applyFont="1" applyBorder="1" applyAlignment="1">
      <alignment horizontal="right"/>
    </xf>
    <xf numFmtId="0" fontId="8" fillId="0" borderId="3" xfId="0" applyFont="1" applyBorder="1"/>
    <xf numFmtId="0" fontId="8" fillId="0" borderId="4" xfId="0" applyFont="1" applyBorder="1"/>
    <xf numFmtId="0" fontId="8" fillId="0" borderId="13" xfId="0" applyFont="1" applyBorder="1"/>
    <xf numFmtId="0" fontId="8" fillId="0" borderId="15" xfId="0" applyFont="1" applyBorder="1"/>
    <xf numFmtId="0" fontId="8" fillId="0" borderId="10" xfId="0" applyFont="1" applyBorder="1"/>
    <xf numFmtId="189" fontId="12" fillId="0" borderId="13" xfId="0" applyNumberFormat="1" applyFont="1" applyFill="1" applyBorder="1" applyAlignment="1">
      <alignment horizontal="right" vertical="center" shrinkToFit="1"/>
    </xf>
    <xf numFmtId="0" fontId="8" fillId="0" borderId="15" xfId="0" applyFont="1" applyFill="1" applyBorder="1" applyAlignment="1"/>
    <xf numFmtId="0" fontId="8" fillId="0" borderId="10" xfId="0" applyFont="1" applyFill="1" applyBorder="1" applyAlignment="1"/>
    <xf numFmtId="38" fontId="12" fillId="0" borderId="13" xfId="3" applyFont="1" applyFill="1" applyBorder="1" applyAlignment="1">
      <alignment horizontal="right" vertical="center"/>
    </xf>
    <xf numFmtId="0" fontId="8" fillId="0" borderId="15" xfId="0" applyFont="1" applyFill="1" applyBorder="1" applyAlignment="1">
      <alignment horizontal="right" vertical="center"/>
    </xf>
    <xf numFmtId="0" fontId="12" fillId="0" borderId="3" xfId="0" applyFont="1" applyBorder="1" applyAlignment="1">
      <alignment horizontal="left" vertical="center" wrapText="1"/>
    </xf>
    <xf numFmtId="38" fontId="12" fillId="0" borderId="1" xfId="3" applyFont="1" applyFill="1" applyBorder="1" applyAlignment="1"/>
    <xf numFmtId="38" fontId="12" fillId="0" borderId="1" xfId="3" applyFont="1" applyBorder="1" applyAlignment="1"/>
    <xf numFmtId="38" fontId="12" fillId="0" borderId="1" xfId="3" applyFont="1" applyBorder="1" applyAlignment="1">
      <alignment horizontal="center" vertical="center"/>
    </xf>
    <xf numFmtId="0" fontId="8" fillId="0" borderId="3" xfId="0" applyFont="1" applyBorder="1" applyAlignment="1">
      <alignment horizontal="left" vertical="center"/>
    </xf>
    <xf numFmtId="176" fontId="12" fillId="0" borderId="1" xfId="3" applyNumberFormat="1" applyFont="1" applyBorder="1" applyAlignment="1">
      <alignment horizontal="right" vertical="center"/>
    </xf>
    <xf numFmtId="38" fontId="12" fillId="0" borderId="5" xfId="3" applyFont="1" applyBorder="1" applyAlignment="1">
      <alignment horizontal="right" vertical="center"/>
    </xf>
    <xf numFmtId="0" fontId="12" fillId="0" borderId="2" xfId="0" applyFont="1" applyBorder="1" applyAlignment="1">
      <alignment horizontal="center"/>
    </xf>
    <xf numFmtId="0" fontId="12" fillId="0" borderId="4" xfId="0" applyFont="1" applyBorder="1" applyAlignment="1">
      <alignment horizontal="center"/>
    </xf>
    <xf numFmtId="0" fontId="12" fillId="0" borderId="13" xfId="0" applyFont="1" applyBorder="1" applyAlignment="1">
      <alignment horizontal="center"/>
    </xf>
    <xf numFmtId="0" fontId="12" fillId="0" borderId="10" xfId="0" applyFont="1" applyBorder="1" applyAlignment="1">
      <alignment horizontal="center"/>
    </xf>
    <xf numFmtId="0" fontId="12" fillId="0" borderId="5" xfId="0" applyFont="1" applyBorder="1" applyAlignment="1">
      <alignment horizontal="center"/>
    </xf>
    <xf numFmtId="0" fontId="12" fillId="0" borderId="7" xfId="0" applyFont="1" applyBorder="1" applyAlignment="1">
      <alignment horizontal="center"/>
    </xf>
    <xf numFmtId="0" fontId="12" fillId="0" borderId="28" xfId="0" applyFont="1" applyBorder="1" applyAlignment="1">
      <alignment horizontal="center" vertical="center" wrapText="1"/>
    </xf>
    <xf numFmtId="0" fontId="12" fillId="0" borderId="52" xfId="0" applyFont="1" applyBorder="1" applyAlignment="1">
      <alignment horizontal="center" vertical="center"/>
    </xf>
    <xf numFmtId="0" fontId="8" fillId="0" borderId="52" xfId="0" applyFont="1" applyBorder="1" applyAlignment="1">
      <alignment horizontal="center" vertical="center"/>
    </xf>
    <xf numFmtId="0" fontId="12"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lignment vertical="center"/>
    </xf>
    <xf numFmtId="0" fontId="12" fillId="0" borderId="36" xfId="0" applyFont="1" applyBorder="1" applyAlignment="1">
      <alignment horizontal="center" vertical="center"/>
    </xf>
    <xf numFmtId="0" fontId="8" fillId="0" borderId="36" xfId="0" applyFont="1" applyBorder="1" applyAlignment="1">
      <alignment vertical="center"/>
    </xf>
    <xf numFmtId="38" fontId="12" fillId="0" borderId="1" xfId="0" applyNumberFormat="1" applyFont="1" applyBorder="1" applyAlignment="1">
      <alignment horizontal="left" vertical="center"/>
    </xf>
    <xf numFmtId="38" fontId="12" fillId="0" borderId="1" xfId="0" applyNumberFormat="1" applyFont="1" applyBorder="1" applyAlignment="1">
      <alignment horizontal="center" vertical="center"/>
    </xf>
    <xf numFmtId="38" fontId="12" fillId="0" borderId="2" xfId="0" applyNumberFormat="1" applyFont="1" applyBorder="1" applyAlignment="1">
      <alignment horizontal="center" vertical="center"/>
    </xf>
    <xf numFmtId="38" fontId="12" fillId="0" borderId="4" xfId="0" applyNumberFormat="1" applyFont="1" applyBorder="1" applyAlignment="1">
      <alignment horizontal="center" vertical="center"/>
    </xf>
    <xf numFmtId="38" fontId="12" fillId="0" borderId="11" xfId="0" applyNumberFormat="1" applyFont="1" applyBorder="1" applyAlignment="1">
      <alignment horizontal="center" vertical="center"/>
    </xf>
    <xf numFmtId="38" fontId="12" fillId="0" borderId="6" xfId="0" applyNumberFormat="1" applyFont="1" applyBorder="1" applyAlignment="1">
      <alignment horizontal="center" vertical="center"/>
    </xf>
    <xf numFmtId="38" fontId="12" fillId="0" borderId="13" xfId="0" applyNumberFormat="1" applyFont="1" applyBorder="1" applyAlignment="1">
      <alignment horizontal="center" vertical="center"/>
    </xf>
    <xf numFmtId="38" fontId="12" fillId="0" borderId="10" xfId="0" applyNumberFormat="1" applyFont="1" applyBorder="1" applyAlignment="1">
      <alignment horizontal="center" vertical="center"/>
    </xf>
    <xf numFmtId="38" fontId="12" fillId="0" borderId="8" xfId="0" applyNumberFormat="1" applyFont="1" applyBorder="1" applyAlignment="1">
      <alignment horizontal="center" vertical="center"/>
    </xf>
    <xf numFmtId="38" fontId="12" fillId="0" borderId="12" xfId="0" applyNumberFormat="1" applyFont="1" applyBorder="1" applyAlignment="1">
      <alignment horizontal="center" vertical="center"/>
    </xf>
    <xf numFmtId="38" fontId="12" fillId="0" borderId="14" xfId="0" applyNumberFormat="1" applyFont="1" applyBorder="1" applyAlignment="1">
      <alignment horizontal="center" vertical="center"/>
    </xf>
    <xf numFmtId="0" fontId="8" fillId="0" borderId="0" xfId="0" applyFont="1" applyBorder="1" applyAlignment="1">
      <alignment horizontal="left" vertical="center" wrapText="1"/>
    </xf>
    <xf numFmtId="49" fontId="12" fillId="0" borderId="8" xfId="0" applyNumberFormat="1" applyFont="1" applyBorder="1" applyAlignment="1">
      <alignment shrinkToFit="1"/>
    </xf>
    <xf numFmtId="0" fontId="12" fillId="0" borderId="14" xfId="0" applyFont="1" applyBorder="1" applyAlignment="1">
      <alignment shrinkToFit="1"/>
    </xf>
    <xf numFmtId="0" fontId="8" fillId="0" borderId="8" xfId="0" applyFont="1" applyBorder="1" applyAlignment="1">
      <alignment shrinkToFit="1"/>
    </xf>
    <xf numFmtId="0" fontId="0" fillId="0" borderId="12" xfId="0" applyBorder="1" applyAlignment="1">
      <alignment shrinkToFit="1"/>
    </xf>
    <xf numFmtId="0" fontId="0" fillId="0" borderId="14" xfId="0" applyBorder="1" applyAlignment="1">
      <alignment shrinkToFit="1"/>
    </xf>
    <xf numFmtId="0" fontId="30" fillId="0" borderId="8" xfId="0" applyFont="1" applyBorder="1" applyAlignment="1">
      <alignment horizontal="left" wrapText="1" shrinkToFit="1"/>
    </xf>
    <xf numFmtId="0" fontId="8" fillId="0" borderId="14" xfId="0" applyFont="1" applyBorder="1" applyAlignment="1">
      <alignment horizontal="left" shrinkToFit="1"/>
    </xf>
    <xf numFmtId="0" fontId="8" fillId="0" borderId="90" xfId="0" applyFont="1" applyBorder="1" applyAlignment="1">
      <alignment horizontal="left" shrinkToFit="1"/>
    </xf>
    <xf numFmtId="0" fontId="8" fillId="0" borderId="87" xfId="0" applyFont="1" applyBorder="1" applyAlignment="1">
      <alignment horizontal="left" shrinkToFit="1"/>
    </xf>
    <xf numFmtId="0" fontId="8" fillId="0" borderId="65" xfId="0" applyFont="1" applyBorder="1" applyAlignment="1">
      <alignment horizontal="left" shrinkToFit="1"/>
    </xf>
    <xf numFmtId="0" fontId="8" fillId="0" borderId="86" xfId="0" applyFont="1" applyBorder="1" applyAlignment="1">
      <alignment horizontal="left" shrinkToFit="1"/>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wrapText="1"/>
    </xf>
    <xf numFmtId="0" fontId="8" fillId="0" borderId="0" xfId="0" applyFont="1" applyBorder="1" applyAlignment="1">
      <alignment horizontal="left"/>
    </xf>
    <xf numFmtId="38" fontId="10" fillId="0" borderId="5" xfId="3" applyFont="1" applyBorder="1" applyAlignment="1">
      <alignment horizontal="center" vertical="top" textRotation="255" wrapText="1"/>
    </xf>
    <xf numFmtId="0" fontId="10" fillId="0" borderId="9" xfId="0" applyFont="1" applyBorder="1" applyAlignment="1">
      <alignment horizontal="center" vertical="top" textRotation="255" wrapText="1"/>
    </xf>
    <xf numFmtId="0" fontId="10" fillId="0" borderId="7" xfId="0" applyFont="1" applyBorder="1" applyAlignment="1">
      <alignment horizontal="center" vertical="top" textRotation="255" wrapText="1"/>
    </xf>
    <xf numFmtId="38" fontId="12" fillId="0" borderId="0" xfId="3" applyFont="1" applyBorder="1" applyAlignment="1">
      <alignment horizontal="right" vertical="center" wrapText="1"/>
    </xf>
    <xf numFmtId="0" fontId="8" fillId="0" borderId="0" xfId="0" applyFont="1" applyBorder="1" applyAlignment="1">
      <alignment horizontal="right" vertical="center" wrapText="1"/>
    </xf>
    <xf numFmtId="38" fontId="12" fillId="0" borderId="1" xfId="0" applyNumberFormat="1" applyFont="1" applyBorder="1" applyAlignment="1">
      <alignment horizontal="right" vertical="center"/>
    </xf>
    <xf numFmtId="38" fontId="12"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38" fontId="12" fillId="0" borderId="1" xfId="3" applyFont="1" applyBorder="1" applyAlignment="1">
      <alignment horizontal="center" vertical="center" wrapText="1"/>
    </xf>
    <xf numFmtId="0" fontId="8" fillId="0" borderId="1" xfId="0" applyFont="1" applyFill="1" applyBorder="1" applyAlignment="1">
      <alignment horizontal="right" vertical="center"/>
    </xf>
    <xf numFmtId="38" fontId="12" fillId="0" borderId="3" xfId="3" applyFont="1" applyBorder="1" applyAlignment="1">
      <alignment horizontal="left" vertical="center"/>
    </xf>
    <xf numFmtId="197" fontId="8" fillId="0" borderId="1" xfId="3" applyNumberFormat="1" applyFont="1" applyFill="1" applyBorder="1" applyAlignment="1">
      <alignment horizontal="center" vertical="center"/>
    </xf>
    <xf numFmtId="190" fontId="8" fillId="0" borderId="8" xfId="0" applyNumberFormat="1" applyFont="1" applyBorder="1" applyAlignment="1">
      <alignment horizontal="center" vertical="center"/>
    </xf>
    <xf numFmtId="190" fontId="8" fillId="0" borderId="12" xfId="0" applyNumberFormat="1" applyFont="1" applyBorder="1" applyAlignment="1">
      <alignment horizontal="center" vertical="center"/>
    </xf>
    <xf numFmtId="190" fontId="8" fillId="0" borderId="14" xfId="0" applyNumberFormat="1" applyFont="1" applyBorder="1" applyAlignment="1">
      <alignment horizontal="center" vertical="center"/>
    </xf>
    <xf numFmtId="0" fontId="9" fillId="0" borderId="1" xfId="0" applyFont="1" applyBorder="1" applyAlignment="1">
      <alignment horizontal="center" vertical="center"/>
    </xf>
    <xf numFmtId="201" fontId="8" fillId="0" borderId="12" xfId="0" applyNumberFormat="1" applyFont="1" applyBorder="1" applyAlignment="1">
      <alignment horizontal="right" vertical="center"/>
    </xf>
    <xf numFmtId="201" fontId="8" fillId="0" borderId="14" xfId="0" applyNumberFormat="1" applyFont="1" applyBorder="1" applyAlignment="1">
      <alignment horizontal="right" vertical="center"/>
    </xf>
    <xf numFmtId="190" fontId="8" fillId="0" borderId="8" xfId="0" applyNumberFormat="1" applyFont="1" applyBorder="1" applyAlignment="1">
      <alignment horizontal="right" vertical="center"/>
    </xf>
    <xf numFmtId="190" fontId="8" fillId="0" borderId="12" xfId="0" applyNumberFormat="1" applyFont="1" applyBorder="1" applyAlignment="1">
      <alignment horizontal="right" vertical="center"/>
    </xf>
    <xf numFmtId="190" fontId="8" fillId="0" borderId="14" xfId="0" applyNumberFormat="1" applyFont="1" applyBorder="1" applyAlignment="1">
      <alignment horizontal="right" vertical="center"/>
    </xf>
    <xf numFmtId="190" fontId="12" fillId="0" borderId="1" xfId="0" applyNumberFormat="1" applyFont="1" applyBorder="1" applyAlignment="1">
      <alignment horizontal="right" vertical="center"/>
    </xf>
    <xf numFmtId="201" fontId="8" fillId="0" borderId="8"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4" xfId="0" applyFont="1" applyBorder="1" applyAlignment="1">
      <alignment horizontal="right" vertical="center"/>
    </xf>
    <xf numFmtId="0" fontId="12" fillId="0" borderId="13" xfId="0" applyFont="1" applyBorder="1" applyAlignment="1">
      <alignment horizontal="center" vertical="center" wrapText="1"/>
    </xf>
    <xf numFmtId="38" fontId="8" fillId="0" borderId="2" xfId="3" applyFont="1" applyBorder="1" applyAlignment="1">
      <alignment vertical="center"/>
    </xf>
    <xf numFmtId="201" fontId="8" fillId="0" borderId="0" xfId="0" applyNumberFormat="1" applyFont="1" applyBorder="1" applyAlignment="1">
      <alignment horizontal="right" vertical="center"/>
    </xf>
    <xf numFmtId="201" fontId="8" fillId="0" borderId="6" xfId="0" applyNumberFormat="1" applyFont="1" applyBorder="1" applyAlignment="1">
      <alignment horizontal="right" vertical="center"/>
    </xf>
    <xf numFmtId="190" fontId="8" fillId="0" borderId="11" xfId="0" applyNumberFormat="1" applyFont="1" applyBorder="1" applyAlignment="1">
      <alignment horizontal="right" vertical="center"/>
    </xf>
    <xf numFmtId="190" fontId="8" fillId="0" borderId="0" xfId="0" applyNumberFormat="1" applyFont="1" applyBorder="1" applyAlignment="1">
      <alignment horizontal="right" vertical="center"/>
    </xf>
    <xf numFmtId="190" fontId="8" fillId="0" borderId="6" xfId="0" applyNumberFormat="1" applyFont="1" applyBorder="1" applyAlignment="1">
      <alignment horizontal="right" vertical="center"/>
    </xf>
    <xf numFmtId="57" fontId="12" fillId="0" borderId="15" xfId="0" applyNumberFormat="1" applyFont="1" applyBorder="1" applyAlignment="1">
      <alignment vertical="center"/>
    </xf>
    <xf numFmtId="190" fontId="8" fillId="0" borderId="2" xfId="0" applyNumberFormat="1" applyFont="1" applyFill="1" applyBorder="1" applyAlignment="1">
      <alignment horizontal="right" vertical="center"/>
    </xf>
    <xf numFmtId="190" fontId="8" fillId="0" borderId="3" xfId="0" applyNumberFormat="1" applyFont="1" applyFill="1" applyBorder="1" applyAlignment="1">
      <alignment horizontal="right" vertical="center"/>
    </xf>
    <xf numFmtId="190" fontId="8" fillId="0" borderId="4" xfId="0" applyNumberFormat="1" applyFont="1" applyFill="1" applyBorder="1" applyAlignment="1">
      <alignment horizontal="right" vertical="center"/>
    </xf>
    <xf numFmtId="190" fontId="8" fillId="0" borderId="13" xfId="0" applyNumberFormat="1" applyFont="1" applyFill="1" applyBorder="1" applyAlignment="1">
      <alignment horizontal="right" vertical="center"/>
    </xf>
    <xf numFmtId="190" fontId="8" fillId="0" borderId="15" xfId="0" applyNumberFormat="1" applyFont="1" applyFill="1" applyBorder="1" applyAlignment="1">
      <alignment horizontal="right" vertical="center"/>
    </xf>
    <xf numFmtId="190" fontId="8" fillId="0" borderId="10" xfId="0" applyNumberFormat="1" applyFont="1" applyFill="1" applyBorder="1" applyAlignment="1">
      <alignment horizontal="right" vertical="center"/>
    </xf>
    <xf numFmtId="201" fontId="8" fillId="0" borderId="2" xfId="0" applyNumberFormat="1" applyFont="1" applyFill="1" applyBorder="1" applyAlignment="1">
      <alignment horizontal="right" vertical="center"/>
    </xf>
    <xf numFmtId="201" fontId="8" fillId="0" borderId="3" xfId="0" applyNumberFormat="1" applyFont="1" applyFill="1" applyBorder="1" applyAlignment="1">
      <alignment horizontal="right" vertical="center"/>
    </xf>
    <xf numFmtId="201" fontId="8" fillId="0" borderId="4" xfId="0" applyNumberFormat="1" applyFont="1" applyFill="1" applyBorder="1" applyAlignment="1">
      <alignment horizontal="right" vertical="center"/>
    </xf>
    <xf numFmtId="201" fontId="8" fillId="0" borderId="13" xfId="0" applyNumberFormat="1" applyFont="1" applyFill="1" applyBorder="1" applyAlignment="1">
      <alignment horizontal="right" vertical="center"/>
    </xf>
    <xf numFmtId="201" fontId="8" fillId="0" borderId="15" xfId="0" applyNumberFormat="1" applyFont="1" applyFill="1" applyBorder="1" applyAlignment="1">
      <alignment horizontal="right" vertical="center"/>
    </xf>
    <xf numFmtId="201" fontId="8" fillId="0" borderId="10" xfId="0" applyNumberFormat="1" applyFont="1" applyFill="1" applyBorder="1" applyAlignment="1">
      <alignment horizontal="right" vertical="center"/>
    </xf>
    <xf numFmtId="0" fontId="12" fillId="0" borderId="3" xfId="0" applyFont="1" applyBorder="1" applyAlignment="1">
      <alignment vertical="center" wrapText="1"/>
    </xf>
    <xf numFmtId="57" fontId="12" fillId="0" borderId="2" xfId="0" applyNumberFormat="1" applyFont="1" applyBorder="1" applyAlignment="1">
      <alignment horizontal="left" vertical="center"/>
    </xf>
    <xf numFmtId="0" fontId="12" fillId="0" borderId="4" xfId="0" applyFont="1" applyBorder="1" applyAlignment="1">
      <alignment horizontal="left" vertical="center"/>
    </xf>
    <xf numFmtId="190" fontId="12" fillId="0" borderId="15" xfId="0" applyNumberFormat="1" applyFont="1" applyBorder="1" applyAlignment="1">
      <alignment vertical="center"/>
    </xf>
    <xf numFmtId="57" fontId="12" fillId="0" borderId="8" xfId="0" applyNumberFormat="1" applyFont="1" applyBorder="1" applyAlignment="1">
      <alignment horizontal="left" vertical="center"/>
    </xf>
    <xf numFmtId="57" fontId="12" fillId="0" borderId="14" xfId="0" applyNumberFormat="1" applyFont="1" applyBorder="1" applyAlignment="1">
      <alignment horizontal="left" vertical="center"/>
    </xf>
    <xf numFmtId="190" fontId="8" fillId="0" borderId="8" xfId="3" applyNumberFormat="1" applyFont="1" applyBorder="1" applyAlignment="1">
      <alignment horizontal="right" vertical="center"/>
    </xf>
    <xf numFmtId="190" fontId="8" fillId="0" borderId="12" xfId="3" applyNumberFormat="1" applyFont="1" applyBorder="1" applyAlignment="1">
      <alignment horizontal="right" vertical="center"/>
    </xf>
    <xf numFmtId="190" fontId="8" fillId="0" borderId="14" xfId="3"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12" xfId="0" applyNumberFormat="1" applyFont="1" applyBorder="1" applyAlignment="1">
      <alignment horizontal="right" vertical="center"/>
    </xf>
    <xf numFmtId="189" fontId="8" fillId="0" borderId="14" xfId="0" applyNumberFormat="1" applyFont="1" applyBorder="1" applyAlignment="1">
      <alignment horizontal="right" vertical="center"/>
    </xf>
    <xf numFmtId="57" fontId="12" fillId="0" borderId="1" xfId="0" applyNumberFormat="1" applyFont="1" applyBorder="1" applyAlignment="1">
      <alignment horizontal="left" vertical="center"/>
    </xf>
    <xf numFmtId="0" fontId="9" fillId="0" borderId="1" xfId="0" applyFont="1" applyBorder="1" applyAlignment="1">
      <alignment vertical="center"/>
    </xf>
    <xf numFmtId="38" fontId="8" fillId="0" borderId="11" xfId="3" applyFont="1" applyBorder="1" applyAlignment="1">
      <alignment vertical="center"/>
    </xf>
    <xf numFmtId="0" fontId="8" fillId="0" borderId="0" xfId="0" applyFont="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0" xfId="0" applyFont="1" applyFill="1" applyBorder="1" applyAlignment="1">
      <alignment horizontal="center" vertical="center"/>
    </xf>
    <xf numFmtId="57" fontId="12" fillId="0" borderId="2" xfId="0" applyNumberFormat="1" applyFont="1" applyFill="1" applyBorder="1" applyAlignment="1">
      <alignment horizontal="left" vertical="center"/>
    </xf>
    <xf numFmtId="57" fontId="12" fillId="0" borderId="4" xfId="0" applyNumberFormat="1" applyFont="1" applyFill="1" applyBorder="1" applyAlignment="1">
      <alignment horizontal="left" vertical="center"/>
    </xf>
    <xf numFmtId="57" fontId="12" fillId="0" borderId="13" xfId="0" applyNumberFormat="1" applyFont="1" applyFill="1" applyBorder="1" applyAlignment="1">
      <alignment horizontal="left" vertical="center"/>
    </xf>
    <xf numFmtId="57" fontId="12" fillId="0" borderId="10" xfId="0" applyNumberFormat="1" applyFont="1" applyFill="1" applyBorder="1" applyAlignment="1">
      <alignment horizontal="left" vertical="center"/>
    </xf>
    <xf numFmtId="0" fontId="8" fillId="0" borderId="5" xfId="0" applyFont="1" applyFill="1" applyBorder="1" applyAlignment="1">
      <alignment horizontal="right" vertical="center"/>
    </xf>
    <xf numFmtId="0" fontId="8" fillId="0" borderId="7" xfId="0" applyFont="1" applyFill="1" applyBorder="1" applyAlignment="1">
      <alignment horizontal="right" vertical="center"/>
    </xf>
    <xf numFmtId="0" fontId="8" fillId="0" borderId="2" xfId="0" applyFont="1" applyFill="1" applyBorder="1" applyAlignment="1">
      <alignment horizontal="right" vertical="center"/>
    </xf>
    <xf numFmtId="0" fontId="8" fillId="0" borderId="4" xfId="0" applyFont="1" applyFill="1" applyBorder="1" applyAlignment="1">
      <alignment horizontal="right" vertical="center"/>
    </xf>
    <xf numFmtId="0" fontId="8" fillId="0" borderId="13" xfId="0" applyFont="1" applyFill="1" applyBorder="1" applyAlignment="1">
      <alignment horizontal="right" vertical="center"/>
    </xf>
    <xf numFmtId="0" fontId="8" fillId="0" borderId="10" xfId="0" applyFont="1" applyFill="1" applyBorder="1" applyAlignment="1">
      <alignment horizontal="right" vertical="center"/>
    </xf>
    <xf numFmtId="38" fontId="8" fillId="0" borderId="2" xfId="3" applyFont="1" applyFill="1" applyBorder="1" applyAlignment="1">
      <alignment horizontal="right" vertical="center"/>
    </xf>
    <xf numFmtId="38" fontId="8" fillId="0" borderId="3" xfId="3" applyFont="1" applyFill="1" applyBorder="1" applyAlignment="1">
      <alignment horizontal="right" vertical="center"/>
    </xf>
    <xf numFmtId="38" fontId="8" fillId="0" borderId="4" xfId="3" applyFont="1" applyFill="1" applyBorder="1" applyAlignment="1">
      <alignment horizontal="right" vertical="center"/>
    </xf>
    <xf numFmtId="38" fontId="8" fillId="0" borderId="13" xfId="3" applyFont="1" applyFill="1" applyBorder="1" applyAlignment="1">
      <alignment horizontal="right" vertical="center"/>
    </xf>
    <xf numFmtId="38" fontId="8" fillId="0" borderId="15" xfId="3" applyFont="1" applyFill="1" applyBorder="1" applyAlignment="1">
      <alignment horizontal="right" vertical="center"/>
    </xf>
    <xf numFmtId="38" fontId="8" fillId="0" borderId="10" xfId="3" applyFont="1" applyFill="1" applyBorder="1" applyAlignment="1">
      <alignment horizontal="right" vertical="center"/>
    </xf>
    <xf numFmtId="190" fontId="8" fillId="0" borderId="13" xfId="0" applyNumberFormat="1" applyFont="1" applyBorder="1" applyAlignment="1" applyProtection="1">
      <alignment horizontal="distributed"/>
      <protection locked="0"/>
    </xf>
    <xf numFmtId="190" fontId="8" fillId="0" borderId="15" xfId="0" applyNumberFormat="1" applyFont="1" applyBorder="1" applyAlignment="1" applyProtection="1">
      <alignment horizontal="distributed"/>
      <protection locked="0"/>
    </xf>
    <xf numFmtId="190" fontId="8" fillId="0" borderId="10" xfId="0" applyNumberFormat="1" applyFont="1" applyBorder="1" applyAlignment="1" applyProtection="1">
      <alignment horizontal="distributed"/>
      <protection locked="0"/>
    </xf>
    <xf numFmtId="190" fontId="8" fillId="0" borderId="8" xfId="0" applyNumberFormat="1" applyFont="1" applyBorder="1" applyAlignment="1" applyProtection="1">
      <alignment horizontal="distributed"/>
      <protection locked="0"/>
    </xf>
    <xf numFmtId="190" fontId="8" fillId="0" borderId="12" xfId="0" applyNumberFormat="1" applyFont="1" applyBorder="1" applyAlignment="1" applyProtection="1">
      <alignment horizontal="distributed"/>
      <protection locked="0"/>
    </xf>
    <xf numFmtId="190" fontId="8" fillId="0" borderId="14" xfId="0" applyNumberFormat="1" applyFont="1" applyBorder="1" applyAlignment="1" applyProtection="1">
      <alignment horizontal="distributed"/>
      <protection locked="0"/>
    </xf>
    <xf numFmtId="190" fontId="8" fillId="0" borderId="54" xfId="0" applyNumberFormat="1" applyFont="1" applyBorder="1" applyAlignment="1" applyProtection="1">
      <alignment horizontal="distributed"/>
      <protection locked="0"/>
    </xf>
    <xf numFmtId="190" fontId="8" fillId="0" borderId="59" xfId="0" applyNumberFormat="1" applyFont="1" applyBorder="1" applyAlignment="1" applyProtection="1">
      <alignment horizontal="distributed"/>
      <protection locked="0"/>
    </xf>
    <xf numFmtId="190" fontId="8" fillId="0" borderId="58" xfId="0" applyNumberFormat="1" applyFont="1" applyBorder="1" applyAlignment="1" applyProtection="1">
      <alignment horizontal="distributed"/>
      <protection locked="0"/>
    </xf>
    <xf numFmtId="190" fontId="18" fillId="5" borderId="8" xfId="0" applyNumberFormat="1" applyFont="1" applyFill="1" applyBorder="1" applyAlignment="1" applyProtection="1">
      <alignment horizontal="distributed"/>
      <protection locked="0"/>
    </xf>
    <xf numFmtId="190" fontId="18" fillId="5" borderId="12" xfId="0" applyNumberFormat="1" applyFont="1" applyFill="1" applyBorder="1" applyAlignment="1" applyProtection="1">
      <alignment horizontal="distributed"/>
      <protection locked="0"/>
    </xf>
    <xf numFmtId="190" fontId="18" fillId="5" borderId="14" xfId="0" applyNumberFormat="1" applyFont="1" applyFill="1" applyBorder="1" applyAlignment="1" applyProtection="1">
      <alignment horizontal="distributed"/>
      <protection locked="0"/>
    </xf>
    <xf numFmtId="0" fontId="8" fillId="0" borderId="10" xfId="0" applyFont="1" applyBorder="1" applyAlignment="1">
      <alignment horizontal="distributed"/>
    </xf>
    <xf numFmtId="0" fontId="8" fillId="0" borderId="14" xfId="0" applyFont="1" applyBorder="1" applyAlignment="1">
      <alignment horizontal="distributed"/>
    </xf>
    <xf numFmtId="190" fontId="8" fillId="0" borderId="2" xfId="0" applyNumberFormat="1" applyFont="1" applyBorder="1" applyAlignment="1" applyProtection="1">
      <alignment horizontal="distributed"/>
      <protection locked="0"/>
    </xf>
    <xf numFmtId="190" fontId="8" fillId="0" borderId="3" xfId="0" applyNumberFormat="1" applyFont="1" applyBorder="1" applyAlignment="1" applyProtection="1">
      <alignment horizontal="distributed"/>
      <protection locked="0"/>
    </xf>
    <xf numFmtId="190" fontId="8" fillId="0" borderId="4" xfId="0" applyNumberFormat="1" applyFont="1" applyBorder="1" applyAlignment="1" applyProtection="1">
      <alignment horizontal="distributed"/>
      <protection locked="0"/>
    </xf>
    <xf numFmtId="190" fontId="8" fillId="0" borderId="8" xfId="0" applyNumberFormat="1" applyFont="1" applyBorder="1" applyAlignment="1" applyProtection="1">
      <alignment wrapText="1"/>
      <protection locked="0"/>
    </xf>
    <xf numFmtId="190" fontId="8" fillId="0" borderId="55" xfId="0" applyNumberFormat="1" applyFont="1" applyBorder="1" applyAlignment="1" applyProtection="1">
      <alignment horizontal="center"/>
      <protection locked="0"/>
    </xf>
    <xf numFmtId="0" fontId="8" fillId="0" borderId="56" xfId="0" applyFont="1" applyBorder="1" applyAlignment="1">
      <alignment horizontal="center"/>
    </xf>
    <xf numFmtId="0" fontId="8" fillId="0" borderId="57" xfId="0" applyFont="1" applyBorder="1" applyAlignment="1">
      <alignment horizontal="center"/>
    </xf>
    <xf numFmtId="190" fontId="8" fillId="0" borderId="8" xfId="0" applyNumberFormat="1" applyFont="1" applyBorder="1" applyAlignment="1" applyProtection="1">
      <alignment horizontal="center"/>
      <protection locked="0"/>
    </xf>
    <xf numFmtId="190" fontId="8" fillId="0" borderId="15" xfId="0" applyNumberFormat="1" applyFont="1" applyBorder="1" applyAlignment="1" applyProtection="1">
      <alignment horizontal="right"/>
      <protection locked="0"/>
    </xf>
    <xf numFmtId="0" fontId="8" fillId="0" borderId="15" xfId="0" applyFont="1" applyBorder="1" applyAlignment="1">
      <alignment horizontal="right"/>
    </xf>
    <xf numFmtId="190" fontId="9" fillId="0" borderId="0" xfId="0" applyNumberFormat="1" applyFont="1" applyBorder="1" applyAlignment="1" applyProtection="1">
      <protection locked="0"/>
    </xf>
    <xf numFmtId="0" fontId="8" fillId="0" borderId="0" xfId="0" applyFont="1" applyBorder="1" applyAlignment="1"/>
    <xf numFmtId="0" fontId="8" fillId="0" borderId="105" xfId="0" applyFont="1" applyBorder="1" applyAlignment="1"/>
    <xf numFmtId="190" fontId="8" fillId="0" borderId="3" xfId="0" applyNumberFormat="1" applyFont="1" applyBorder="1" applyAlignment="1" applyProtection="1">
      <alignment horizontal="right"/>
      <protection locked="0"/>
    </xf>
    <xf numFmtId="0" fontId="8" fillId="0" borderId="12" xfId="0" applyFont="1" applyBorder="1" applyAlignment="1">
      <alignment horizontal="distributed"/>
    </xf>
    <xf numFmtId="0" fontId="8" fillId="0" borderId="1" xfId="0" applyFont="1" applyBorder="1" applyAlignment="1" applyProtection="1">
      <alignment horizontal="distributed" vertical="center"/>
      <protection locked="0"/>
    </xf>
    <xf numFmtId="0" fontId="8" fillId="0" borderId="5" xfId="0" applyFont="1" applyBorder="1" applyAlignment="1" applyProtection="1">
      <alignment horizontal="distributed" vertical="center"/>
      <protection locked="0"/>
    </xf>
    <xf numFmtId="0" fontId="8" fillId="0" borderId="8" xfId="0" applyFont="1" applyBorder="1" applyAlignment="1" applyProtection="1">
      <alignment horizontal="distributed"/>
      <protection locked="0"/>
    </xf>
    <xf numFmtId="0" fontId="8" fillId="0" borderId="14" xfId="0" applyFont="1" applyBorder="1" applyAlignment="1" applyProtection="1">
      <alignment horizontal="distributed"/>
      <protection locked="0"/>
    </xf>
    <xf numFmtId="0" fontId="8" fillId="0" borderId="8" xfId="0" applyFont="1" applyFill="1" applyBorder="1" applyAlignment="1" applyProtection="1">
      <alignment horizontal="distributed"/>
      <protection locked="0"/>
    </xf>
    <xf numFmtId="0" fontId="8" fillId="0" borderId="14" xfId="0" applyFont="1" applyFill="1" applyBorder="1" applyAlignment="1" applyProtection="1">
      <alignment horizontal="distributed"/>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7" xfId="0" applyFont="1" applyBorder="1" applyAlignment="1">
      <alignment horizontal="distributed" vertical="center"/>
    </xf>
    <xf numFmtId="179" fontId="8" fillId="0" borderId="5" xfId="0" applyNumberFormat="1" applyFont="1" applyBorder="1" applyAlignment="1" applyProtection="1">
      <alignment horizontal="center" vertical="center"/>
      <protection locked="0"/>
    </xf>
    <xf numFmtId="179" fontId="8" fillId="0" borderId="5" xfId="0" applyNumberFormat="1" applyFont="1" applyBorder="1" applyAlignment="1" applyProtection="1">
      <alignment horizontal="center" vertical="center" wrapText="1"/>
      <protection locked="0"/>
    </xf>
    <xf numFmtId="179" fontId="10" fillId="0" borderId="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right"/>
      <protection locked="0"/>
    </xf>
    <xf numFmtId="0" fontId="8" fillId="0" borderId="3" xfId="0" applyFont="1" applyBorder="1" applyAlignment="1" applyProtection="1">
      <alignment horizontal="right" wrapText="1"/>
      <protection locked="0"/>
    </xf>
    <xf numFmtId="0" fontId="8" fillId="0" borderId="3" xfId="0" applyFont="1" applyBorder="1" applyAlignment="1">
      <alignment horizontal="right"/>
    </xf>
    <xf numFmtId="0" fontId="8" fillId="0" borderId="15" xfId="0" applyFont="1" applyBorder="1" applyAlignment="1" applyProtection="1">
      <alignment horizontal="right" vertical="center" wrapText="1"/>
      <protection locked="0"/>
    </xf>
    <xf numFmtId="0" fontId="8" fillId="0" borderId="15" xfId="0" applyFont="1" applyBorder="1" applyAlignment="1">
      <alignment wrapText="1"/>
    </xf>
    <xf numFmtId="0" fontId="8" fillId="0" borderId="8" xfId="0" applyFont="1" applyBorder="1" applyAlignment="1" applyProtection="1">
      <alignment horizontal="center"/>
      <protection locked="0"/>
    </xf>
    <xf numFmtId="0" fontId="9" fillId="0" borderId="0" xfId="0" applyFont="1" applyAlignment="1">
      <alignment horizontal="left"/>
    </xf>
    <xf numFmtId="0" fontId="9" fillId="0" borderId="0" xfId="0" applyFont="1" applyAlignment="1"/>
  </cellXfs>
  <cellStyles count="6">
    <cellStyle name="パーセント" xfId="1" builtinId="5"/>
    <cellStyle name="ハイパーリンク" xfId="2" builtinId="8"/>
    <cellStyle name="桁区切り" xfId="3" builtinId="6"/>
    <cellStyle name="標準" xfId="0" builtinId="0"/>
    <cellStyle name="標準_JB16" xfId="4"/>
    <cellStyle name="標準_Shee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959219872"/>
        <c:axId val="-95922803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959218240"/>
        <c:axId val="-959223680"/>
      </c:lineChart>
      <c:catAx>
        <c:axId val="-95921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228032"/>
        <c:crosses val="autoZero"/>
        <c:auto val="0"/>
        <c:lblAlgn val="ctr"/>
        <c:lblOffset val="100"/>
        <c:tickLblSkip val="1"/>
        <c:tickMarkSkip val="1"/>
        <c:noMultiLvlLbl val="0"/>
      </c:catAx>
      <c:valAx>
        <c:axId val="-95922803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59219872"/>
        <c:crosses val="autoZero"/>
        <c:crossBetween val="between"/>
      </c:valAx>
      <c:catAx>
        <c:axId val="-959218240"/>
        <c:scaling>
          <c:orientation val="minMax"/>
        </c:scaling>
        <c:delete val="1"/>
        <c:axPos val="b"/>
        <c:numFmt formatCode="General" sourceLinked="1"/>
        <c:majorTickMark val="out"/>
        <c:minorTickMark val="none"/>
        <c:tickLblPos val="nextTo"/>
        <c:crossAx val="-959223680"/>
        <c:crosses val="autoZero"/>
        <c:auto val="0"/>
        <c:lblAlgn val="ctr"/>
        <c:lblOffset val="100"/>
        <c:noMultiLvlLbl val="0"/>
      </c:catAx>
      <c:valAx>
        <c:axId val="-95922368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592182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959226944"/>
        <c:axId val="-959226400"/>
        <c:axId val="0"/>
      </c:bar3DChart>
      <c:catAx>
        <c:axId val="-9592269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59226400"/>
        <c:crosses val="autoZero"/>
        <c:auto val="1"/>
        <c:lblAlgn val="ctr"/>
        <c:lblOffset val="100"/>
        <c:tickLblSkip val="1"/>
        <c:tickMarkSkip val="1"/>
        <c:noMultiLvlLbl val="0"/>
      </c:catAx>
      <c:valAx>
        <c:axId val="-959226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592269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59223136"/>
        <c:axId val="-95922096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59225856"/>
        <c:axId val="-959220416"/>
      </c:lineChart>
      <c:catAx>
        <c:axId val="-95922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220960"/>
        <c:crosses val="autoZero"/>
        <c:auto val="0"/>
        <c:lblAlgn val="ctr"/>
        <c:lblOffset val="100"/>
        <c:tickLblSkip val="1"/>
        <c:tickMarkSkip val="1"/>
        <c:noMultiLvlLbl val="0"/>
      </c:catAx>
      <c:valAx>
        <c:axId val="-95922096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59223136"/>
        <c:crosses val="autoZero"/>
        <c:crossBetween val="between"/>
      </c:valAx>
      <c:catAx>
        <c:axId val="-959225856"/>
        <c:scaling>
          <c:orientation val="minMax"/>
        </c:scaling>
        <c:delete val="1"/>
        <c:axPos val="b"/>
        <c:numFmt formatCode="General" sourceLinked="1"/>
        <c:majorTickMark val="out"/>
        <c:minorTickMark val="none"/>
        <c:tickLblPos val="nextTo"/>
        <c:crossAx val="-959220416"/>
        <c:crosses val="autoZero"/>
        <c:auto val="0"/>
        <c:lblAlgn val="ctr"/>
        <c:lblOffset val="100"/>
        <c:noMultiLvlLbl val="0"/>
      </c:catAx>
      <c:valAx>
        <c:axId val="-95922041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5922585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59217696"/>
        <c:axId val="-959217152"/>
        <c:axId val="0"/>
      </c:bar3DChart>
      <c:catAx>
        <c:axId val="-9592176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59217152"/>
        <c:crosses val="autoZero"/>
        <c:auto val="1"/>
        <c:lblAlgn val="ctr"/>
        <c:lblOffset val="100"/>
        <c:tickLblSkip val="1"/>
        <c:tickMarkSkip val="1"/>
        <c:noMultiLvlLbl val="0"/>
      </c:catAx>
      <c:valAx>
        <c:axId val="-9592171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9592176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959216608"/>
        <c:axId val="-9592318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959231296"/>
        <c:axId val="-1047468736"/>
      </c:lineChart>
      <c:catAx>
        <c:axId val="-959216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231840"/>
        <c:crosses val="autoZero"/>
        <c:auto val="0"/>
        <c:lblAlgn val="ctr"/>
        <c:lblOffset val="100"/>
        <c:tickLblSkip val="1"/>
        <c:tickMarkSkip val="1"/>
        <c:noMultiLvlLbl val="0"/>
      </c:catAx>
      <c:valAx>
        <c:axId val="-9592318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59216608"/>
        <c:crosses val="autoZero"/>
        <c:crossBetween val="between"/>
      </c:valAx>
      <c:catAx>
        <c:axId val="-959231296"/>
        <c:scaling>
          <c:orientation val="minMax"/>
        </c:scaling>
        <c:delete val="1"/>
        <c:axPos val="b"/>
        <c:numFmt formatCode="General" sourceLinked="1"/>
        <c:majorTickMark val="out"/>
        <c:minorTickMark val="none"/>
        <c:tickLblPos val="nextTo"/>
        <c:crossAx val="-1047468736"/>
        <c:crosses val="autoZero"/>
        <c:auto val="0"/>
        <c:lblAlgn val="ctr"/>
        <c:lblOffset val="100"/>
        <c:noMultiLvlLbl val="0"/>
      </c:catAx>
      <c:valAx>
        <c:axId val="-104746873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592312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47493760"/>
        <c:axId val="-1782155568"/>
        <c:axId val="0"/>
      </c:bar3DChart>
      <c:catAx>
        <c:axId val="-1047493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782155568"/>
        <c:crosses val="autoZero"/>
        <c:auto val="1"/>
        <c:lblAlgn val="ctr"/>
        <c:lblOffset val="100"/>
        <c:tickLblSkip val="1"/>
        <c:tickMarkSkip val="1"/>
        <c:noMultiLvlLbl val="0"/>
      </c:catAx>
      <c:valAx>
        <c:axId val="-17821555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47493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7685728"/>
        <c:axId val="-94768083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7687904"/>
        <c:axId val="-947697696"/>
      </c:lineChart>
      <c:catAx>
        <c:axId val="-947685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680832"/>
        <c:crosses val="autoZero"/>
        <c:auto val="0"/>
        <c:lblAlgn val="ctr"/>
        <c:lblOffset val="100"/>
        <c:tickLblSkip val="1"/>
        <c:tickMarkSkip val="1"/>
        <c:noMultiLvlLbl val="0"/>
      </c:catAx>
      <c:valAx>
        <c:axId val="-94768083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85728"/>
        <c:crosses val="autoZero"/>
        <c:crossBetween val="between"/>
      </c:valAx>
      <c:catAx>
        <c:axId val="-947687904"/>
        <c:scaling>
          <c:orientation val="minMax"/>
        </c:scaling>
        <c:delete val="1"/>
        <c:axPos val="b"/>
        <c:numFmt formatCode="General" sourceLinked="1"/>
        <c:majorTickMark val="out"/>
        <c:minorTickMark val="none"/>
        <c:tickLblPos val="nextTo"/>
        <c:crossAx val="-947697696"/>
        <c:crosses val="autoZero"/>
        <c:auto val="0"/>
        <c:lblAlgn val="ctr"/>
        <c:lblOffset val="100"/>
        <c:noMultiLvlLbl val="0"/>
      </c:catAx>
      <c:valAx>
        <c:axId val="-9476976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8790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7686272"/>
        <c:axId val="-947707488"/>
        <c:axId val="0"/>
      </c:bar3DChart>
      <c:catAx>
        <c:axId val="-9476862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707488"/>
        <c:crosses val="autoZero"/>
        <c:auto val="1"/>
        <c:lblAlgn val="ctr"/>
        <c:lblOffset val="100"/>
        <c:tickLblSkip val="1"/>
        <c:tickMarkSkip val="1"/>
        <c:noMultiLvlLbl val="0"/>
      </c:catAx>
      <c:valAx>
        <c:axId val="-9477074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862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947690080"/>
        <c:axId val="-94769552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947685184"/>
        <c:axId val="-947684640"/>
      </c:lineChart>
      <c:catAx>
        <c:axId val="-947690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695520"/>
        <c:crosses val="autoZero"/>
        <c:auto val="0"/>
        <c:lblAlgn val="ctr"/>
        <c:lblOffset val="100"/>
        <c:tickLblSkip val="1"/>
        <c:tickMarkSkip val="1"/>
        <c:noMultiLvlLbl val="0"/>
      </c:catAx>
      <c:valAx>
        <c:axId val="-94769552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90080"/>
        <c:crosses val="autoZero"/>
        <c:crossBetween val="between"/>
      </c:valAx>
      <c:catAx>
        <c:axId val="-947685184"/>
        <c:scaling>
          <c:orientation val="minMax"/>
        </c:scaling>
        <c:delete val="1"/>
        <c:axPos val="b"/>
        <c:numFmt formatCode="General" sourceLinked="1"/>
        <c:majorTickMark val="out"/>
        <c:minorTickMark val="none"/>
        <c:tickLblPos val="nextTo"/>
        <c:crossAx val="-947684640"/>
        <c:crosses val="autoZero"/>
        <c:auto val="0"/>
        <c:lblAlgn val="ctr"/>
        <c:lblOffset val="100"/>
        <c:noMultiLvlLbl val="0"/>
      </c:catAx>
      <c:valAx>
        <c:axId val="-94768464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851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947708032"/>
        <c:axId val="-947697152"/>
        <c:axId val="0"/>
      </c:bar3DChart>
      <c:catAx>
        <c:axId val="-94770803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97152"/>
        <c:crosses val="autoZero"/>
        <c:auto val="1"/>
        <c:lblAlgn val="ctr"/>
        <c:lblOffset val="100"/>
        <c:tickLblSkip val="1"/>
        <c:tickMarkSkip val="1"/>
        <c:noMultiLvlLbl val="0"/>
      </c:catAx>
      <c:valAx>
        <c:axId val="-9476971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70803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7682464"/>
        <c:axId val="-9476813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7709664"/>
        <c:axId val="-947694976"/>
      </c:lineChart>
      <c:catAx>
        <c:axId val="-947682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681376"/>
        <c:crosses val="autoZero"/>
        <c:auto val="0"/>
        <c:lblAlgn val="ctr"/>
        <c:lblOffset val="100"/>
        <c:tickLblSkip val="1"/>
        <c:tickMarkSkip val="1"/>
        <c:noMultiLvlLbl val="0"/>
      </c:catAx>
      <c:valAx>
        <c:axId val="-9476813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82464"/>
        <c:crosses val="autoZero"/>
        <c:crossBetween val="between"/>
      </c:valAx>
      <c:catAx>
        <c:axId val="-947709664"/>
        <c:scaling>
          <c:orientation val="minMax"/>
        </c:scaling>
        <c:delete val="1"/>
        <c:axPos val="b"/>
        <c:numFmt formatCode="General" sourceLinked="1"/>
        <c:majorTickMark val="out"/>
        <c:minorTickMark val="none"/>
        <c:tickLblPos val="nextTo"/>
        <c:crossAx val="-947694976"/>
        <c:crosses val="autoZero"/>
        <c:auto val="0"/>
        <c:lblAlgn val="ctr"/>
        <c:lblOffset val="100"/>
        <c:noMultiLvlLbl val="0"/>
      </c:catAx>
      <c:valAx>
        <c:axId val="-9476949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0966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7692256"/>
        <c:axId val="-947679744"/>
        <c:axId val="0"/>
      </c:bar3DChart>
      <c:catAx>
        <c:axId val="-9476922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79744"/>
        <c:crosses val="autoZero"/>
        <c:auto val="1"/>
        <c:lblAlgn val="ctr"/>
        <c:lblOffset val="100"/>
        <c:tickLblSkip val="1"/>
        <c:tickMarkSkip val="1"/>
        <c:noMultiLvlLbl val="0"/>
      </c:catAx>
      <c:valAx>
        <c:axId val="-9476797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922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947705312"/>
        <c:axId val="-94769280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947691712"/>
        <c:axId val="-947696608"/>
      </c:lineChart>
      <c:catAx>
        <c:axId val="-947705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692800"/>
        <c:crosses val="autoZero"/>
        <c:auto val="0"/>
        <c:lblAlgn val="ctr"/>
        <c:lblOffset val="100"/>
        <c:tickLblSkip val="1"/>
        <c:tickMarkSkip val="1"/>
        <c:noMultiLvlLbl val="0"/>
      </c:catAx>
      <c:valAx>
        <c:axId val="-94769280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05312"/>
        <c:crosses val="autoZero"/>
        <c:crossBetween val="between"/>
      </c:valAx>
      <c:catAx>
        <c:axId val="-947691712"/>
        <c:scaling>
          <c:orientation val="minMax"/>
        </c:scaling>
        <c:delete val="1"/>
        <c:axPos val="b"/>
        <c:numFmt formatCode="General" sourceLinked="1"/>
        <c:majorTickMark val="out"/>
        <c:minorTickMark val="none"/>
        <c:tickLblPos val="nextTo"/>
        <c:crossAx val="-947696608"/>
        <c:crosses val="autoZero"/>
        <c:auto val="0"/>
        <c:lblAlgn val="ctr"/>
        <c:lblOffset val="100"/>
        <c:noMultiLvlLbl val="0"/>
      </c:catAx>
      <c:valAx>
        <c:axId val="-9476966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917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947710752"/>
        <c:axId val="-947694432"/>
        <c:axId val="0"/>
      </c:bar3DChart>
      <c:catAx>
        <c:axId val="-9477107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94432"/>
        <c:crosses val="autoZero"/>
        <c:auto val="1"/>
        <c:lblAlgn val="ctr"/>
        <c:lblOffset val="100"/>
        <c:tickLblSkip val="1"/>
        <c:tickMarkSkip val="1"/>
        <c:noMultiLvlLbl val="0"/>
      </c:catAx>
      <c:valAx>
        <c:axId val="-9476944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7107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7711296"/>
        <c:axId val="-9476960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7703680"/>
        <c:axId val="-947702048"/>
      </c:lineChart>
      <c:catAx>
        <c:axId val="-947711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696064"/>
        <c:crosses val="autoZero"/>
        <c:auto val="0"/>
        <c:lblAlgn val="ctr"/>
        <c:lblOffset val="100"/>
        <c:tickLblSkip val="1"/>
        <c:tickMarkSkip val="1"/>
        <c:noMultiLvlLbl val="0"/>
      </c:catAx>
      <c:valAx>
        <c:axId val="-9476960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11296"/>
        <c:crosses val="autoZero"/>
        <c:crossBetween val="between"/>
      </c:valAx>
      <c:catAx>
        <c:axId val="-947703680"/>
        <c:scaling>
          <c:orientation val="minMax"/>
        </c:scaling>
        <c:delete val="1"/>
        <c:axPos val="b"/>
        <c:numFmt formatCode="General" sourceLinked="1"/>
        <c:majorTickMark val="out"/>
        <c:minorTickMark val="none"/>
        <c:tickLblPos val="nextTo"/>
        <c:crossAx val="-947702048"/>
        <c:crosses val="autoZero"/>
        <c:auto val="0"/>
        <c:lblAlgn val="ctr"/>
        <c:lblOffset val="100"/>
        <c:noMultiLvlLbl val="0"/>
      </c:catAx>
      <c:valAx>
        <c:axId val="-9477020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036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7690624"/>
        <c:axId val="-947681920"/>
        <c:axId val="0"/>
      </c:bar3DChart>
      <c:catAx>
        <c:axId val="-9476906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81920"/>
        <c:crosses val="autoZero"/>
        <c:auto val="1"/>
        <c:lblAlgn val="ctr"/>
        <c:lblOffset val="100"/>
        <c:tickLblSkip val="1"/>
        <c:tickMarkSkip val="1"/>
        <c:noMultiLvlLbl val="0"/>
      </c:catAx>
      <c:valAx>
        <c:axId val="-9476819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906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7704768"/>
        <c:axId val="-9477025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7693888"/>
        <c:axId val="-947680288"/>
      </c:lineChart>
      <c:catAx>
        <c:axId val="-947704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702592"/>
        <c:crosses val="autoZero"/>
        <c:auto val="0"/>
        <c:lblAlgn val="ctr"/>
        <c:lblOffset val="100"/>
        <c:tickLblSkip val="1"/>
        <c:tickMarkSkip val="1"/>
        <c:noMultiLvlLbl val="0"/>
      </c:catAx>
      <c:valAx>
        <c:axId val="-9477025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04768"/>
        <c:crosses val="autoZero"/>
        <c:crossBetween val="between"/>
      </c:valAx>
      <c:catAx>
        <c:axId val="-947693888"/>
        <c:scaling>
          <c:orientation val="minMax"/>
        </c:scaling>
        <c:delete val="1"/>
        <c:axPos val="b"/>
        <c:numFmt formatCode="General" sourceLinked="1"/>
        <c:majorTickMark val="out"/>
        <c:minorTickMark val="none"/>
        <c:tickLblPos val="nextTo"/>
        <c:crossAx val="-947680288"/>
        <c:crosses val="autoZero"/>
        <c:auto val="0"/>
        <c:lblAlgn val="ctr"/>
        <c:lblOffset val="100"/>
        <c:noMultiLvlLbl val="0"/>
      </c:catAx>
      <c:valAx>
        <c:axId val="-94768028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9388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7684096"/>
        <c:axId val="-947698784"/>
        <c:axId val="0"/>
      </c:bar3DChart>
      <c:catAx>
        <c:axId val="-9476840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98784"/>
        <c:crosses val="autoZero"/>
        <c:auto val="1"/>
        <c:lblAlgn val="ctr"/>
        <c:lblOffset val="100"/>
        <c:tickLblSkip val="1"/>
        <c:tickMarkSkip val="1"/>
        <c:noMultiLvlLbl val="0"/>
      </c:catAx>
      <c:valAx>
        <c:axId val="-9476987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840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7704224"/>
        <c:axId val="-9477118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7710208"/>
        <c:axId val="-947700960"/>
      </c:lineChart>
      <c:catAx>
        <c:axId val="-947704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711840"/>
        <c:crosses val="autoZero"/>
        <c:auto val="0"/>
        <c:lblAlgn val="ctr"/>
        <c:lblOffset val="100"/>
        <c:tickLblSkip val="1"/>
        <c:tickMarkSkip val="1"/>
        <c:noMultiLvlLbl val="0"/>
      </c:catAx>
      <c:valAx>
        <c:axId val="-9477118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04224"/>
        <c:crosses val="autoZero"/>
        <c:crossBetween val="between"/>
      </c:valAx>
      <c:catAx>
        <c:axId val="-947710208"/>
        <c:scaling>
          <c:orientation val="minMax"/>
        </c:scaling>
        <c:delete val="1"/>
        <c:axPos val="b"/>
        <c:numFmt formatCode="General" sourceLinked="1"/>
        <c:majorTickMark val="out"/>
        <c:minorTickMark val="none"/>
        <c:tickLblPos val="nextTo"/>
        <c:crossAx val="-947700960"/>
        <c:crosses val="autoZero"/>
        <c:auto val="0"/>
        <c:lblAlgn val="ctr"/>
        <c:lblOffset val="100"/>
        <c:noMultiLvlLbl val="0"/>
      </c:catAx>
      <c:valAx>
        <c:axId val="-9477009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1020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7691168"/>
        <c:axId val="-947693344"/>
        <c:axId val="0"/>
      </c:bar3DChart>
      <c:catAx>
        <c:axId val="-9476911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93344"/>
        <c:crosses val="autoZero"/>
        <c:auto val="1"/>
        <c:lblAlgn val="ctr"/>
        <c:lblOffset val="100"/>
        <c:tickLblSkip val="1"/>
        <c:tickMarkSkip val="1"/>
        <c:noMultiLvlLbl val="0"/>
      </c:catAx>
      <c:valAx>
        <c:axId val="-9476933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911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947709120"/>
        <c:axId val="-94770857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947689536"/>
        <c:axId val="-947688448"/>
      </c:lineChart>
      <c:catAx>
        <c:axId val="-947709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708576"/>
        <c:crosses val="autoZero"/>
        <c:auto val="0"/>
        <c:lblAlgn val="ctr"/>
        <c:lblOffset val="100"/>
        <c:tickLblSkip val="1"/>
        <c:tickMarkSkip val="1"/>
        <c:noMultiLvlLbl val="0"/>
      </c:catAx>
      <c:valAx>
        <c:axId val="-94770857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09120"/>
        <c:crosses val="autoZero"/>
        <c:crossBetween val="between"/>
      </c:valAx>
      <c:catAx>
        <c:axId val="-947689536"/>
        <c:scaling>
          <c:orientation val="minMax"/>
        </c:scaling>
        <c:delete val="1"/>
        <c:axPos val="b"/>
        <c:numFmt formatCode="General" sourceLinked="1"/>
        <c:majorTickMark val="out"/>
        <c:minorTickMark val="none"/>
        <c:tickLblPos val="nextTo"/>
        <c:crossAx val="-947688448"/>
        <c:crosses val="autoZero"/>
        <c:auto val="0"/>
        <c:lblAlgn val="ctr"/>
        <c:lblOffset val="100"/>
        <c:noMultiLvlLbl val="0"/>
      </c:catAx>
      <c:valAx>
        <c:axId val="-9476884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895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947683552"/>
        <c:axId val="-947683008"/>
        <c:axId val="0"/>
      </c:bar3DChart>
      <c:catAx>
        <c:axId val="-9476835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83008"/>
        <c:crosses val="autoZero"/>
        <c:auto val="1"/>
        <c:lblAlgn val="ctr"/>
        <c:lblOffset val="100"/>
        <c:tickLblSkip val="1"/>
        <c:tickMarkSkip val="1"/>
        <c:noMultiLvlLbl val="0"/>
      </c:catAx>
      <c:valAx>
        <c:axId val="-9476830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835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7699872"/>
        <c:axId val="-9476993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7688992"/>
        <c:axId val="-947706944"/>
      </c:lineChart>
      <c:catAx>
        <c:axId val="-94769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699328"/>
        <c:crosses val="autoZero"/>
        <c:auto val="0"/>
        <c:lblAlgn val="ctr"/>
        <c:lblOffset val="100"/>
        <c:tickLblSkip val="1"/>
        <c:tickMarkSkip val="1"/>
        <c:noMultiLvlLbl val="0"/>
      </c:catAx>
      <c:valAx>
        <c:axId val="-9476993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99872"/>
        <c:crosses val="autoZero"/>
        <c:crossBetween val="between"/>
      </c:valAx>
      <c:catAx>
        <c:axId val="-947688992"/>
        <c:scaling>
          <c:orientation val="minMax"/>
        </c:scaling>
        <c:delete val="1"/>
        <c:axPos val="b"/>
        <c:numFmt formatCode="General" sourceLinked="1"/>
        <c:majorTickMark val="out"/>
        <c:minorTickMark val="none"/>
        <c:tickLblPos val="nextTo"/>
        <c:crossAx val="-947706944"/>
        <c:crosses val="autoZero"/>
        <c:auto val="0"/>
        <c:lblAlgn val="ctr"/>
        <c:lblOffset val="100"/>
        <c:noMultiLvlLbl val="0"/>
      </c:catAx>
      <c:valAx>
        <c:axId val="-9477069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6889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7687360"/>
        <c:axId val="-947686816"/>
        <c:axId val="0"/>
      </c:bar3DChart>
      <c:catAx>
        <c:axId val="-9476873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86816"/>
        <c:crosses val="autoZero"/>
        <c:auto val="1"/>
        <c:lblAlgn val="ctr"/>
        <c:lblOffset val="100"/>
        <c:tickLblSkip val="1"/>
        <c:tickMarkSkip val="1"/>
        <c:noMultiLvlLbl val="0"/>
      </c:catAx>
      <c:valAx>
        <c:axId val="-9476868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873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7706400"/>
        <c:axId val="-94770585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7703136"/>
        <c:axId val="-947701504"/>
      </c:lineChart>
      <c:catAx>
        <c:axId val="-947706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705856"/>
        <c:crosses val="autoZero"/>
        <c:auto val="0"/>
        <c:lblAlgn val="ctr"/>
        <c:lblOffset val="100"/>
        <c:tickLblSkip val="1"/>
        <c:tickMarkSkip val="1"/>
        <c:noMultiLvlLbl val="0"/>
      </c:catAx>
      <c:valAx>
        <c:axId val="-94770585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06400"/>
        <c:crosses val="autoZero"/>
        <c:crossBetween val="between"/>
      </c:valAx>
      <c:catAx>
        <c:axId val="-947703136"/>
        <c:scaling>
          <c:orientation val="minMax"/>
        </c:scaling>
        <c:delete val="1"/>
        <c:axPos val="b"/>
        <c:numFmt formatCode="General" sourceLinked="1"/>
        <c:majorTickMark val="out"/>
        <c:minorTickMark val="none"/>
        <c:tickLblPos val="nextTo"/>
        <c:crossAx val="-947701504"/>
        <c:crosses val="autoZero"/>
        <c:auto val="0"/>
        <c:lblAlgn val="ctr"/>
        <c:lblOffset val="100"/>
        <c:noMultiLvlLbl val="0"/>
      </c:catAx>
      <c:valAx>
        <c:axId val="-9477015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77031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7700416"/>
        <c:axId val="-947698240"/>
        <c:axId val="0"/>
      </c:bar3DChart>
      <c:catAx>
        <c:axId val="-9477004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698240"/>
        <c:crosses val="autoZero"/>
        <c:auto val="1"/>
        <c:lblAlgn val="ctr"/>
        <c:lblOffset val="100"/>
        <c:tickLblSkip val="1"/>
        <c:tickMarkSkip val="1"/>
        <c:noMultiLvlLbl val="0"/>
      </c:catAx>
      <c:valAx>
        <c:axId val="-9476982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77004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8021888"/>
        <c:axId val="-9480251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8022432"/>
        <c:axId val="-948028960"/>
      </c:lineChart>
      <c:catAx>
        <c:axId val="-948021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025152"/>
        <c:crosses val="autoZero"/>
        <c:auto val="0"/>
        <c:lblAlgn val="ctr"/>
        <c:lblOffset val="100"/>
        <c:tickLblSkip val="1"/>
        <c:tickMarkSkip val="1"/>
        <c:noMultiLvlLbl val="0"/>
      </c:catAx>
      <c:valAx>
        <c:axId val="-9480251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8021888"/>
        <c:crosses val="autoZero"/>
        <c:crossBetween val="between"/>
      </c:valAx>
      <c:catAx>
        <c:axId val="-948022432"/>
        <c:scaling>
          <c:orientation val="minMax"/>
        </c:scaling>
        <c:delete val="1"/>
        <c:axPos val="b"/>
        <c:numFmt formatCode="General" sourceLinked="1"/>
        <c:majorTickMark val="out"/>
        <c:minorTickMark val="none"/>
        <c:tickLblPos val="nextTo"/>
        <c:crossAx val="-948028960"/>
        <c:crosses val="autoZero"/>
        <c:auto val="0"/>
        <c:lblAlgn val="ctr"/>
        <c:lblOffset val="100"/>
        <c:noMultiLvlLbl val="0"/>
      </c:catAx>
      <c:valAx>
        <c:axId val="-94802896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80224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20256"/>
        <c:axId val="-948023520"/>
        <c:axId val="0"/>
      </c:bar3DChart>
      <c:catAx>
        <c:axId val="-9480202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23520"/>
        <c:crosses val="autoZero"/>
        <c:auto val="1"/>
        <c:lblAlgn val="ctr"/>
        <c:lblOffset val="100"/>
        <c:tickLblSkip val="1"/>
        <c:tickMarkSkip val="1"/>
        <c:noMultiLvlLbl val="0"/>
      </c:catAx>
      <c:valAx>
        <c:axId val="-9480235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202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30592"/>
        <c:axId val="-948031680"/>
        <c:axId val="0"/>
      </c:bar3DChart>
      <c:catAx>
        <c:axId val="-9480305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31680"/>
        <c:crosses val="autoZero"/>
        <c:auto val="1"/>
        <c:lblAlgn val="ctr"/>
        <c:lblOffset val="100"/>
        <c:tickLblSkip val="1"/>
        <c:tickMarkSkip val="1"/>
        <c:noMultiLvlLbl val="0"/>
      </c:catAx>
      <c:valAx>
        <c:axId val="-9480316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305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43104"/>
        <c:axId val="-948019168"/>
        <c:axId val="0"/>
      </c:bar3DChart>
      <c:catAx>
        <c:axId val="-9480431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19168"/>
        <c:crosses val="autoZero"/>
        <c:auto val="1"/>
        <c:lblAlgn val="ctr"/>
        <c:lblOffset val="100"/>
        <c:tickLblSkip val="1"/>
        <c:tickMarkSkip val="1"/>
        <c:noMultiLvlLbl val="0"/>
      </c:catAx>
      <c:valAx>
        <c:axId val="-9480191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431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42016"/>
        <c:axId val="-948027328"/>
        <c:axId val="0"/>
      </c:bar3DChart>
      <c:catAx>
        <c:axId val="-9480420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27328"/>
        <c:crosses val="autoZero"/>
        <c:auto val="1"/>
        <c:lblAlgn val="ctr"/>
        <c:lblOffset val="100"/>
        <c:tickLblSkip val="1"/>
        <c:tickMarkSkip val="1"/>
        <c:noMultiLvlLbl val="0"/>
      </c:catAx>
      <c:valAx>
        <c:axId val="-9480273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420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39296"/>
        <c:axId val="-948040384"/>
        <c:axId val="0"/>
      </c:bar3DChart>
      <c:catAx>
        <c:axId val="-94803929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40384"/>
        <c:crosses val="autoZero"/>
        <c:auto val="1"/>
        <c:lblAlgn val="ctr"/>
        <c:lblOffset val="100"/>
        <c:tickLblSkip val="1"/>
        <c:tickMarkSkip val="1"/>
        <c:noMultiLvlLbl val="0"/>
      </c:catAx>
      <c:valAx>
        <c:axId val="-9480403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3929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45824"/>
        <c:axId val="-948021344"/>
        <c:axId val="0"/>
      </c:bar3DChart>
      <c:catAx>
        <c:axId val="-9480458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21344"/>
        <c:crosses val="autoZero"/>
        <c:auto val="1"/>
        <c:lblAlgn val="ctr"/>
        <c:lblOffset val="100"/>
        <c:tickLblSkip val="1"/>
        <c:tickMarkSkip val="1"/>
        <c:noMultiLvlLbl val="0"/>
      </c:catAx>
      <c:valAx>
        <c:axId val="-9480213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458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'[1]人口(6)'!#REF!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18624"/>
        <c:axId val="-948031136"/>
        <c:axId val="0"/>
      </c:bar3DChart>
      <c:catAx>
        <c:axId val="-9480186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31136"/>
        <c:crosses val="autoZero"/>
        <c:auto val="1"/>
        <c:lblAlgn val="ctr"/>
        <c:lblOffset val="100"/>
        <c:tickLblSkip val="1"/>
        <c:tickMarkSkip val="1"/>
        <c:noMultiLvlLbl val="0"/>
      </c:catAx>
      <c:valAx>
        <c:axId val="-9480311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186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42560"/>
        <c:axId val="-948025696"/>
        <c:axId val="0"/>
      </c:bar3DChart>
      <c:catAx>
        <c:axId val="-9480425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25696"/>
        <c:crosses val="autoZero"/>
        <c:auto val="1"/>
        <c:lblAlgn val="ctr"/>
        <c:lblOffset val="100"/>
        <c:tickLblSkip val="1"/>
        <c:tickMarkSkip val="1"/>
        <c:noMultiLvlLbl val="0"/>
      </c:catAx>
      <c:valAx>
        <c:axId val="-94802569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425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'[1]人口(7)'!#REF!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44736"/>
        <c:axId val="-948019712"/>
        <c:axId val="0"/>
      </c:bar3DChart>
      <c:catAx>
        <c:axId val="-9480447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19712"/>
        <c:crosses val="autoZero"/>
        <c:auto val="1"/>
        <c:lblAlgn val="ctr"/>
        <c:lblOffset val="100"/>
        <c:tickLblSkip val="1"/>
        <c:tickMarkSkip val="1"/>
        <c:noMultiLvlLbl val="0"/>
      </c:catAx>
      <c:valAx>
        <c:axId val="-9480197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447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44192"/>
        <c:axId val="-948024608"/>
        <c:axId val="0"/>
      </c:bar3DChart>
      <c:catAx>
        <c:axId val="-9480441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24608"/>
        <c:crosses val="autoZero"/>
        <c:auto val="1"/>
        <c:lblAlgn val="ctr"/>
        <c:lblOffset val="100"/>
        <c:tickLblSkip val="1"/>
        <c:tickMarkSkip val="1"/>
        <c:noMultiLvlLbl val="0"/>
      </c:catAx>
      <c:valAx>
        <c:axId val="-9480246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441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24064"/>
        <c:axId val="-948037120"/>
        <c:axId val="0"/>
      </c:bar3DChart>
      <c:catAx>
        <c:axId val="-9480240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37120"/>
        <c:crosses val="autoZero"/>
        <c:auto val="1"/>
        <c:lblAlgn val="ctr"/>
        <c:lblOffset val="100"/>
        <c:tickLblSkip val="16"/>
        <c:tickMarkSkip val="1"/>
        <c:noMultiLvlLbl val="0"/>
      </c:catAx>
      <c:valAx>
        <c:axId val="-94803712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240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38208"/>
        <c:axId val="-948037664"/>
        <c:axId val="0"/>
      </c:bar3DChart>
      <c:catAx>
        <c:axId val="-9480382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37664"/>
        <c:crosses val="autoZero"/>
        <c:auto val="1"/>
        <c:lblAlgn val="ctr"/>
        <c:lblOffset val="100"/>
        <c:tickLblSkip val="16"/>
        <c:tickMarkSkip val="1"/>
        <c:noMultiLvlLbl val="0"/>
      </c:catAx>
      <c:valAx>
        <c:axId val="-94803766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382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22976"/>
        <c:axId val="-948043648"/>
        <c:axId val="0"/>
      </c:bar3DChart>
      <c:catAx>
        <c:axId val="-9480229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43648"/>
        <c:crosses val="autoZero"/>
        <c:auto val="1"/>
        <c:lblAlgn val="ctr"/>
        <c:lblOffset val="100"/>
        <c:tickLblSkip val="16"/>
        <c:tickMarkSkip val="1"/>
        <c:noMultiLvlLbl val="0"/>
      </c:catAx>
      <c:valAx>
        <c:axId val="-9480436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229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41472"/>
        <c:axId val="-948020800"/>
        <c:axId val="0"/>
      </c:bar3DChart>
      <c:catAx>
        <c:axId val="-9480414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20800"/>
        <c:crosses val="autoZero"/>
        <c:auto val="1"/>
        <c:lblAlgn val="ctr"/>
        <c:lblOffset val="100"/>
        <c:tickLblSkip val="16"/>
        <c:tickMarkSkip val="1"/>
        <c:noMultiLvlLbl val="0"/>
      </c:catAx>
      <c:valAx>
        <c:axId val="-9480208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414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30048"/>
        <c:axId val="-948034944"/>
        <c:axId val="0"/>
      </c:bar3DChart>
      <c:catAx>
        <c:axId val="-9480300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34944"/>
        <c:crosses val="autoZero"/>
        <c:auto val="1"/>
        <c:lblAlgn val="ctr"/>
        <c:lblOffset val="100"/>
        <c:tickLblSkip val="16"/>
        <c:tickMarkSkip val="1"/>
        <c:noMultiLvlLbl val="0"/>
      </c:catAx>
      <c:valAx>
        <c:axId val="-94803494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3004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40928"/>
        <c:axId val="-948018080"/>
        <c:axId val="0"/>
      </c:bar3DChart>
      <c:catAx>
        <c:axId val="-9480409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18080"/>
        <c:crosses val="autoZero"/>
        <c:auto val="1"/>
        <c:lblAlgn val="ctr"/>
        <c:lblOffset val="100"/>
        <c:tickLblSkip val="16"/>
        <c:tickMarkSkip val="1"/>
        <c:noMultiLvlLbl val="0"/>
      </c:catAx>
      <c:valAx>
        <c:axId val="-94801808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409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17536"/>
        <c:axId val="-948016992"/>
        <c:axId val="0"/>
      </c:bar3DChart>
      <c:catAx>
        <c:axId val="-9480175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16992"/>
        <c:crosses val="autoZero"/>
        <c:auto val="1"/>
        <c:lblAlgn val="ctr"/>
        <c:lblOffset val="100"/>
        <c:tickLblSkip val="16"/>
        <c:tickMarkSkip val="1"/>
        <c:noMultiLvlLbl val="0"/>
      </c:catAx>
      <c:valAx>
        <c:axId val="-94801699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1753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28416"/>
        <c:axId val="-948016448"/>
        <c:axId val="0"/>
      </c:bar3DChart>
      <c:catAx>
        <c:axId val="-9480284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16448"/>
        <c:crosses val="autoZero"/>
        <c:auto val="1"/>
        <c:lblAlgn val="ctr"/>
        <c:lblOffset val="100"/>
        <c:tickLblSkip val="16"/>
        <c:tickMarkSkip val="1"/>
        <c:noMultiLvlLbl val="0"/>
      </c:catAx>
      <c:valAx>
        <c:axId val="-9480164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284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27872"/>
        <c:axId val="-948015904"/>
        <c:axId val="0"/>
      </c:bar3DChart>
      <c:catAx>
        <c:axId val="-9480278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15904"/>
        <c:crosses val="autoZero"/>
        <c:auto val="1"/>
        <c:lblAlgn val="ctr"/>
        <c:lblOffset val="100"/>
        <c:tickLblSkip val="16"/>
        <c:tickMarkSkip val="1"/>
        <c:noMultiLvlLbl val="0"/>
      </c:catAx>
      <c:valAx>
        <c:axId val="-9480159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2787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38752"/>
        <c:axId val="-948034400"/>
        <c:axId val="0"/>
      </c:bar3DChart>
      <c:catAx>
        <c:axId val="-94803875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34400"/>
        <c:crosses val="autoZero"/>
        <c:auto val="1"/>
        <c:lblAlgn val="ctr"/>
        <c:lblOffset val="100"/>
        <c:tickLblSkip val="16"/>
        <c:tickMarkSkip val="1"/>
        <c:noMultiLvlLbl val="0"/>
      </c:catAx>
      <c:valAx>
        <c:axId val="-9480344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3875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39840"/>
        <c:axId val="-948015360"/>
        <c:axId val="0"/>
      </c:bar3DChart>
      <c:catAx>
        <c:axId val="-9480398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15360"/>
        <c:crosses val="autoZero"/>
        <c:auto val="1"/>
        <c:lblAlgn val="ctr"/>
        <c:lblOffset val="100"/>
        <c:tickLblSkip val="16"/>
        <c:tickMarkSkip val="1"/>
        <c:noMultiLvlLbl val="0"/>
      </c:catAx>
      <c:valAx>
        <c:axId val="-9480153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398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948026784"/>
        <c:axId val="-948013728"/>
        <c:axId val="0"/>
      </c:bar3DChart>
      <c:catAx>
        <c:axId val="-9480267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13728"/>
        <c:crosses val="autoZero"/>
        <c:auto val="1"/>
        <c:lblAlgn val="ctr"/>
        <c:lblOffset val="100"/>
        <c:tickLblSkip val="16"/>
        <c:tickMarkSkip val="1"/>
        <c:noMultiLvlLbl val="0"/>
      </c:catAx>
      <c:valAx>
        <c:axId val="-9480137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9480267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13184"/>
        <c:axId val="-948014816"/>
        <c:axId val="0"/>
      </c:bar3DChart>
      <c:catAx>
        <c:axId val="-9480131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14816"/>
        <c:crosses val="autoZero"/>
        <c:auto val="1"/>
        <c:lblAlgn val="ctr"/>
        <c:lblOffset val="100"/>
        <c:tickLblSkip val="1"/>
        <c:tickMarkSkip val="1"/>
        <c:noMultiLvlLbl val="0"/>
      </c:catAx>
      <c:valAx>
        <c:axId val="-9480148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131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45280"/>
        <c:axId val="-948012640"/>
        <c:axId val="0"/>
      </c:bar3DChart>
      <c:catAx>
        <c:axId val="-9480452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12640"/>
        <c:crosses val="autoZero"/>
        <c:auto val="1"/>
        <c:lblAlgn val="ctr"/>
        <c:lblOffset val="100"/>
        <c:tickLblSkip val="1"/>
        <c:tickMarkSkip val="1"/>
        <c:noMultiLvlLbl val="0"/>
      </c:catAx>
      <c:valAx>
        <c:axId val="-9480126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452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948035488"/>
        <c:axId val="-948036032"/>
        <c:axId val="0"/>
      </c:bar3DChart>
      <c:catAx>
        <c:axId val="-94803548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48036032"/>
        <c:crosses val="autoZero"/>
        <c:auto val="1"/>
        <c:lblAlgn val="ctr"/>
        <c:lblOffset val="100"/>
        <c:tickLblSkip val="1"/>
        <c:tickMarkSkip val="1"/>
        <c:noMultiLvlLbl val="0"/>
      </c:catAx>
      <c:valAx>
        <c:axId val="-9480360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94803548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8014272"/>
        <c:axId val="-948012096"/>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948011552"/>
        <c:axId val="-948036576"/>
      </c:lineChart>
      <c:catAx>
        <c:axId val="-948014272"/>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012096"/>
        <c:crosses val="autoZero"/>
        <c:auto val="0"/>
        <c:lblAlgn val="ctr"/>
        <c:lblOffset val="100"/>
        <c:tickLblSkip val="1"/>
        <c:tickMarkSkip val="1"/>
        <c:noMultiLvlLbl val="0"/>
      </c:catAx>
      <c:valAx>
        <c:axId val="-948012096"/>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8014272"/>
        <c:crosses val="autoZero"/>
        <c:crossBetween val="between"/>
      </c:valAx>
      <c:catAx>
        <c:axId val="-948011552"/>
        <c:scaling>
          <c:orientation val="minMax"/>
        </c:scaling>
        <c:delete val="1"/>
        <c:axPos val="b"/>
        <c:numFmt formatCode="General" sourceLinked="1"/>
        <c:majorTickMark val="out"/>
        <c:minorTickMark val="none"/>
        <c:tickLblPos val="nextTo"/>
        <c:crossAx val="-948036576"/>
        <c:crosses val="autoZero"/>
        <c:auto val="0"/>
        <c:lblAlgn val="ctr"/>
        <c:lblOffset val="100"/>
        <c:noMultiLvlLbl val="0"/>
      </c:catAx>
      <c:valAx>
        <c:axId val="-948036576"/>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8011552"/>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３．資料は、指定統計調査、官公庁、民間団体などから収集したものです。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12</xdr:col>
      <xdr:colOff>0</xdr:colOff>
      <xdr:row>0</xdr:row>
      <xdr:rowOff>0</xdr:rowOff>
    </xdr:to>
    <xdr:graphicFrame macro="">
      <xdr:nvGraphicFramePr>
        <xdr:cNvPr id="12083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12</xdr:col>
      <xdr:colOff>0</xdr:colOff>
      <xdr:row>0</xdr:row>
      <xdr:rowOff>0</xdr:rowOff>
    </xdr:to>
    <xdr:graphicFrame macro="">
      <xdr:nvGraphicFramePr>
        <xdr:cNvPr id="12083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0</xdr:row>
      <xdr:rowOff>0</xdr:rowOff>
    </xdr:from>
    <xdr:to>
      <xdr:col>12</xdr:col>
      <xdr:colOff>0</xdr:colOff>
      <xdr:row>0</xdr:row>
      <xdr:rowOff>0</xdr:rowOff>
    </xdr:to>
    <xdr:graphicFrame macro="">
      <xdr:nvGraphicFramePr>
        <xdr:cNvPr id="12083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0</xdr:row>
      <xdr:rowOff>0</xdr:rowOff>
    </xdr:from>
    <xdr:to>
      <xdr:col>12</xdr:col>
      <xdr:colOff>0</xdr:colOff>
      <xdr:row>0</xdr:row>
      <xdr:rowOff>0</xdr:rowOff>
    </xdr:to>
    <xdr:graphicFrame macro="">
      <xdr:nvGraphicFramePr>
        <xdr:cNvPr id="12083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66675</xdr:colOff>
      <xdr:row>0</xdr:row>
      <xdr:rowOff>0</xdr:rowOff>
    </xdr:from>
    <xdr:to>
      <xdr:col>25</xdr:col>
      <xdr:colOff>0</xdr:colOff>
      <xdr:row>0</xdr:row>
      <xdr:rowOff>0</xdr:rowOff>
    </xdr:to>
    <xdr:graphicFrame macro="">
      <xdr:nvGraphicFramePr>
        <xdr:cNvPr id="12083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19050</xdr:colOff>
      <xdr:row>0</xdr:row>
      <xdr:rowOff>0</xdr:rowOff>
    </xdr:from>
    <xdr:to>
      <xdr:col>25</xdr:col>
      <xdr:colOff>0</xdr:colOff>
      <xdr:row>0</xdr:row>
      <xdr:rowOff>0</xdr:rowOff>
    </xdr:to>
    <xdr:graphicFrame macro="">
      <xdr:nvGraphicFramePr>
        <xdr:cNvPr id="12083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66675</xdr:colOff>
      <xdr:row>0</xdr:row>
      <xdr:rowOff>0</xdr:rowOff>
    </xdr:from>
    <xdr:to>
      <xdr:col>25</xdr:col>
      <xdr:colOff>0</xdr:colOff>
      <xdr:row>0</xdr:row>
      <xdr:rowOff>0</xdr:rowOff>
    </xdr:to>
    <xdr:graphicFrame macro="">
      <xdr:nvGraphicFramePr>
        <xdr:cNvPr id="12083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19050</xdr:colOff>
      <xdr:row>0</xdr:row>
      <xdr:rowOff>0</xdr:rowOff>
    </xdr:from>
    <xdr:to>
      <xdr:col>25</xdr:col>
      <xdr:colOff>0</xdr:colOff>
      <xdr:row>0</xdr:row>
      <xdr:rowOff>0</xdr:rowOff>
    </xdr:to>
    <xdr:graphicFrame macro="">
      <xdr:nvGraphicFramePr>
        <xdr:cNvPr id="12084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66675</xdr:colOff>
      <xdr:row>0</xdr:row>
      <xdr:rowOff>0</xdr:rowOff>
    </xdr:from>
    <xdr:to>
      <xdr:col>38</xdr:col>
      <xdr:colOff>0</xdr:colOff>
      <xdr:row>0</xdr:row>
      <xdr:rowOff>0</xdr:rowOff>
    </xdr:to>
    <xdr:graphicFrame macro="">
      <xdr:nvGraphicFramePr>
        <xdr:cNvPr id="12084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19050</xdr:colOff>
      <xdr:row>0</xdr:row>
      <xdr:rowOff>0</xdr:rowOff>
    </xdr:from>
    <xdr:to>
      <xdr:col>38</xdr:col>
      <xdr:colOff>0</xdr:colOff>
      <xdr:row>0</xdr:row>
      <xdr:rowOff>0</xdr:rowOff>
    </xdr:to>
    <xdr:graphicFrame macro="">
      <xdr:nvGraphicFramePr>
        <xdr:cNvPr id="12084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66675</xdr:colOff>
      <xdr:row>0</xdr:row>
      <xdr:rowOff>0</xdr:rowOff>
    </xdr:from>
    <xdr:to>
      <xdr:col>38</xdr:col>
      <xdr:colOff>0</xdr:colOff>
      <xdr:row>0</xdr:row>
      <xdr:rowOff>0</xdr:rowOff>
    </xdr:to>
    <xdr:graphicFrame macro="">
      <xdr:nvGraphicFramePr>
        <xdr:cNvPr id="12084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19050</xdr:colOff>
      <xdr:row>0</xdr:row>
      <xdr:rowOff>0</xdr:rowOff>
    </xdr:from>
    <xdr:to>
      <xdr:col>38</xdr:col>
      <xdr:colOff>0</xdr:colOff>
      <xdr:row>0</xdr:row>
      <xdr:rowOff>0</xdr:rowOff>
    </xdr:to>
    <xdr:graphicFrame macro="">
      <xdr:nvGraphicFramePr>
        <xdr:cNvPr id="12084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39</xdr:col>
      <xdr:colOff>66675</xdr:colOff>
      <xdr:row>0</xdr:row>
      <xdr:rowOff>0</xdr:rowOff>
    </xdr:from>
    <xdr:to>
      <xdr:col>51</xdr:col>
      <xdr:colOff>0</xdr:colOff>
      <xdr:row>0</xdr:row>
      <xdr:rowOff>0</xdr:rowOff>
    </xdr:to>
    <xdr:graphicFrame macro="">
      <xdr:nvGraphicFramePr>
        <xdr:cNvPr id="120845"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39</xdr:col>
      <xdr:colOff>19050</xdr:colOff>
      <xdr:row>0</xdr:row>
      <xdr:rowOff>0</xdr:rowOff>
    </xdr:from>
    <xdr:to>
      <xdr:col>51</xdr:col>
      <xdr:colOff>0</xdr:colOff>
      <xdr:row>0</xdr:row>
      <xdr:rowOff>0</xdr:rowOff>
    </xdr:to>
    <xdr:graphicFrame macro="">
      <xdr:nvGraphicFramePr>
        <xdr:cNvPr id="120846"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39</xdr:col>
      <xdr:colOff>66675</xdr:colOff>
      <xdr:row>0</xdr:row>
      <xdr:rowOff>0</xdr:rowOff>
    </xdr:from>
    <xdr:to>
      <xdr:col>51</xdr:col>
      <xdr:colOff>0</xdr:colOff>
      <xdr:row>0</xdr:row>
      <xdr:rowOff>0</xdr:rowOff>
    </xdr:to>
    <xdr:graphicFrame macro="">
      <xdr:nvGraphicFramePr>
        <xdr:cNvPr id="120847"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39</xdr:col>
      <xdr:colOff>19050</xdr:colOff>
      <xdr:row>0</xdr:row>
      <xdr:rowOff>0</xdr:rowOff>
    </xdr:from>
    <xdr:to>
      <xdr:col>51</xdr:col>
      <xdr:colOff>0</xdr:colOff>
      <xdr:row>0</xdr:row>
      <xdr:rowOff>0</xdr:rowOff>
    </xdr:to>
    <xdr:graphicFrame macro="">
      <xdr:nvGraphicFramePr>
        <xdr:cNvPr id="120848"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0</xdr:rowOff>
    </xdr:from>
    <xdr:to>
      <xdr:col>11</xdr:col>
      <xdr:colOff>352425</xdr:colOff>
      <xdr:row>1</xdr:row>
      <xdr:rowOff>0</xdr:rowOff>
    </xdr:to>
    <xdr:graphicFrame macro="">
      <xdr:nvGraphicFramePr>
        <xdr:cNvPr id="276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352425</xdr:colOff>
      <xdr:row>0</xdr:row>
      <xdr:rowOff>0</xdr:rowOff>
    </xdr:to>
    <xdr:graphicFrame macro="">
      <xdr:nvGraphicFramePr>
        <xdr:cNvPr id="49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0</xdr:row>
      <xdr:rowOff>0</xdr:rowOff>
    </xdr:from>
    <xdr:to>
      <xdr:col>11</xdr:col>
      <xdr:colOff>352425</xdr:colOff>
      <xdr:row>0</xdr:row>
      <xdr:rowOff>0</xdr:rowOff>
    </xdr:to>
    <xdr:graphicFrame macro="">
      <xdr:nvGraphicFramePr>
        <xdr:cNvPr id="491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12</xdr:col>
      <xdr:colOff>0</xdr:colOff>
      <xdr:row>0</xdr:row>
      <xdr:rowOff>0</xdr:rowOff>
    </xdr:to>
    <xdr:graphicFrame macro="">
      <xdr:nvGraphicFramePr>
        <xdr:cNvPr id="1177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8</xdr:col>
      <xdr:colOff>514350</xdr:colOff>
      <xdr:row>0</xdr:row>
      <xdr:rowOff>0</xdr:rowOff>
    </xdr:to>
    <xdr:graphicFrame macro="">
      <xdr:nvGraphicFramePr>
        <xdr:cNvPr id="409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542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300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327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514350</xdr:colOff>
      <xdr:row>0</xdr:row>
      <xdr:rowOff>0</xdr:rowOff>
    </xdr:to>
    <xdr:graphicFrame macro="">
      <xdr:nvGraphicFramePr>
        <xdr:cNvPr id="3278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514350</xdr:colOff>
      <xdr:row>0</xdr:row>
      <xdr:rowOff>0</xdr:rowOff>
    </xdr:to>
    <xdr:graphicFrame macro="">
      <xdr:nvGraphicFramePr>
        <xdr:cNvPr id="348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482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83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24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24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46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246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246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247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788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788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788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788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788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450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604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133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1331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filesev001\&#20225;&#30011;&#36001;&#25919;&#35506;\kikaku12\&#20225;&#30011;&#35519;&#25972;\&#32113;&#35336;&#26360;\H21&#29256;&#20316;&#25104;\H21&#24180;&#32113;&#3533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sfilesev001\&#20225;&#30011;&#36001;&#25919;&#35506;\DOCUME~1\hisyoka\LOCALS~1\Temp\Domino%20Web%20Access\&#24066;&#27665;&#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中表紙 (市章)"/>
      <sheetName val="はじめに"/>
      <sheetName val="凡例"/>
      <sheetName val="第１章"/>
      <sheetName val="目次"/>
      <sheetName val="土地・気象"/>
      <sheetName val="土地・気象 (2)"/>
      <sheetName val="土地・気象 (3)"/>
      <sheetName val="土地・気象 (4)"/>
      <sheetName val="第２章"/>
      <sheetName val="人口(1)"/>
      <sheetName val="人口（2）"/>
      <sheetName val="人口(3)"/>
      <sheetName val="人口(4)"/>
      <sheetName val="人口(5)"/>
      <sheetName val="人口(6)"/>
      <sheetName val="人口(7)"/>
      <sheetName val="人口(8)"/>
      <sheetName val="人口(9)"/>
      <sheetName val="人口(10)"/>
      <sheetName val="人口(11)"/>
      <sheetName val="人口(12)"/>
      <sheetName val="人口(13)"/>
      <sheetName val="第３章"/>
      <sheetName val="事業所"/>
      <sheetName val="第４章"/>
      <sheetName val="農業・水産業(1)"/>
      <sheetName val="農業・水産業 (2)"/>
      <sheetName val="農業・水産業 (3)"/>
      <sheetName val="農業・水産業 (4)"/>
      <sheetName val="第５章"/>
      <sheetName val="工業(1)"/>
      <sheetName val="工業 (2)"/>
      <sheetName val="工業 (3)"/>
      <sheetName val="工業 (４)"/>
      <sheetName val="第６章"/>
      <sheetName val="商業(1)"/>
      <sheetName val="商業 (2)"/>
      <sheetName val="第７章 "/>
      <sheetName val="電気・水道(1)"/>
      <sheetName val="電気・水道 (2)"/>
      <sheetName val="第８章"/>
      <sheetName val="住宅・建設(1)"/>
      <sheetName val="住宅・建設 (2)"/>
      <sheetName val="住宅・建設 (3)"/>
      <sheetName val="第９章"/>
      <sheetName val="運輸・通信"/>
      <sheetName val="運輸・通信 (2)"/>
      <sheetName val="第１０章"/>
      <sheetName val="保健・衛生(1)"/>
      <sheetName val="保健・衛生 (2)"/>
      <sheetName val="保健・衛生 (3)"/>
      <sheetName val="第１１章"/>
      <sheetName val="社会福祉(1)"/>
      <sheetName val="社会福祉 (2)"/>
      <sheetName val="社会福祉 (3)"/>
      <sheetName val="社会福祉 (4)"/>
      <sheetName val="第１２章"/>
      <sheetName val="教育・文化(1)"/>
      <sheetName val="教育・文化（2）"/>
      <sheetName val="教育・文化(3)"/>
      <sheetName val="教育・文化(4)"/>
      <sheetName val="教育・文化(5)"/>
      <sheetName val="教育・文化(6)"/>
      <sheetName val="教育・文化(7)"/>
      <sheetName val="第１３章"/>
      <sheetName val="観光"/>
      <sheetName val="第１４章"/>
      <sheetName val="治安・災害(1)"/>
      <sheetName val="治安・災害 (2)"/>
      <sheetName val="第１５章"/>
      <sheetName val="選挙"/>
      <sheetName val="第１６章"/>
      <sheetName val="市財政(1）"/>
      <sheetName val="市財政 (2)"/>
      <sheetName val="市財政（3）"/>
      <sheetName val="市財政 (4)"/>
      <sheetName val="市財政 (5)"/>
      <sheetName val="市財政 (6)"/>
      <sheetName val="市財政 (7)"/>
      <sheetName val="市財政 (８)"/>
      <sheetName val="付録"/>
      <sheetName val="市のあゆみ"/>
      <sheetName val="市までのあゆみ(1)"/>
      <sheetName val="市までのあゆみ(2)"/>
      <sheetName val="市までのあゆみ(3)"/>
      <sheetName val="市までのあゆみ(4)"/>
      <sheetName val="背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
          <cell r="G12">
            <v>4.5999999999999996</v>
          </cell>
          <cell r="I12">
            <v>87</v>
          </cell>
          <cell r="K12">
            <v>77.599999999999994</v>
          </cell>
        </row>
        <row r="13">
          <cell r="G13">
            <v>6.1</v>
          </cell>
          <cell r="I13">
            <v>96</v>
          </cell>
          <cell r="K13">
            <v>74.400000000000006</v>
          </cell>
        </row>
        <row r="14">
          <cell r="G14">
            <v>8.1</v>
          </cell>
          <cell r="I14">
            <v>107.5</v>
          </cell>
          <cell r="K14">
            <v>68.3</v>
          </cell>
        </row>
        <row r="15">
          <cell r="G15">
            <v>13.7</v>
          </cell>
          <cell r="I15">
            <v>83.5</v>
          </cell>
          <cell r="K15">
            <v>63.4</v>
          </cell>
        </row>
        <row r="16">
          <cell r="G16">
            <v>18.7</v>
          </cell>
          <cell r="I16">
            <v>71</v>
          </cell>
          <cell r="K16">
            <v>67</v>
          </cell>
        </row>
        <row r="17">
          <cell r="G17">
            <v>22.7</v>
          </cell>
          <cell r="I17">
            <v>142.5</v>
          </cell>
          <cell r="K17">
            <v>68.2</v>
          </cell>
        </row>
        <row r="18">
          <cell r="G18">
            <v>26</v>
          </cell>
          <cell r="I18">
            <v>252.5</v>
          </cell>
          <cell r="K18">
            <v>75.400000000000006</v>
          </cell>
        </row>
        <row r="19">
          <cell r="G19">
            <v>26.6</v>
          </cell>
          <cell r="I19">
            <v>64.5</v>
          </cell>
          <cell r="K19">
            <v>70.400000000000006</v>
          </cell>
        </row>
        <row r="20">
          <cell r="G20">
            <v>22.8</v>
          </cell>
          <cell r="I20">
            <v>37.5</v>
          </cell>
          <cell r="K20">
            <v>69.099999999999994</v>
          </cell>
        </row>
        <row r="21">
          <cell r="G21">
            <v>17.399999999999999</v>
          </cell>
          <cell r="I21">
            <v>140.5</v>
          </cell>
          <cell r="K21">
            <v>72.7</v>
          </cell>
        </row>
        <row r="22">
          <cell r="G22">
            <v>11.8</v>
          </cell>
          <cell r="I22">
            <v>137.5</v>
          </cell>
          <cell r="K22">
            <v>78.5</v>
          </cell>
        </row>
        <row r="23">
          <cell r="G23">
            <v>6.9</v>
          </cell>
          <cell r="I23">
            <v>35.5</v>
          </cell>
          <cell r="K23">
            <v>72.599999999999994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6)"/>
      <sheetName val="人口(7)"/>
      <sheetName val="人口(8)"/>
      <sheetName val="人口(9)"/>
      <sheetName val="人口(10)"/>
      <sheetName val="人口(11)"/>
      <sheetName val="人口(12)"/>
    </sheetNames>
    <sheetDataSet>
      <sheetData sheetId="0">
        <row r="5">
          <cell r="D5">
            <v>412</v>
          </cell>
          <cell r="E5">
            <v>1186</v>
          </cell>
          <cell r="F5">
            <v>420</v>
          </cell>
          <cell r="G5">
            <v>1195</v>
          </cell>
          <cell r="H5">
            <v>413</v>
          </cell>
          <cell r="I5">
            <v>1162</v>
          </cell>
        </row>
        <row r="10">
          <cell r="D10">
            <v>417</v>
          </cell>
          <cell r="E10">
            <v>1128</v>
          </cell>
          <cell r="F10">
            <v>440</v>
          </cell>
          <cell r="G10">
            <v>1181</v>
          </cell>
          <cell r="H10">
            <v>435</v>
          </cell>
          <cell r="I10">
            <v>1173</v>
          </cell>
        </row>
        <row r="11">
          <cell r="D11">
            <v>229</v>
          </cell>
          <cell r="E11">
            <v>659</v>
          </cell>
          <cell r="F11">
            <v>228</v>
          </cell>
          <cell r="G11">
            <v>650</v>
          </cell>
          <cell r="H11">
            <v>230</v>
          </cell>
          <cell r="I11">
            <v>643</v>
          </cell>
        </row>
        <row r="12">
          <cell r="D12">
            <v>218</v>
          </cell>
          <cell r="E12">
            <v>564</v>
          </cell>
          <cell r="F12">
            <v>218</v>
          </cell>
          <cell r="G12">
            <v>559</v>
          </cell>
          <cell r="H12">
            <v>219</v>
          </cell>
          <cell r="I12">
            <v>550</v>
          </cell>
        </row>
        <row r="13">
          <cell r="D13">
            <v>496</v>
          </cell>
          <cell r="E13">
            <v>1400</v>
          </cell>
          <cell r="F13">
            <v>510</v>
          </cell>
          <cell r="G13">
            <v>1431</v>
          </cell>
          <cell r="H13">
            <v>629</v>
          </cell>
          <cell r="I13">
            <v>1795</v>
          </cell>
        </row>
        <row r="17">
          <cell r="D17">
            <v>556</v>
          </cell>
          <cell r="E17">
            <v>1406</v>
          </cell>
          <cell r="F17">
            <v>546</v>
          </cell>
          <cell r="G17">
            <v>1394</v>
          </cell>
          <cell r="H17">
            <v>519</v>
          </cell>
          <cell r="I17">
            <v>1341</v>
          </cell>
        </row>
        <row r="18">
          <cell r="D18">
            <v>813</v>
          </cell>
          <cell r="E18">
            <v>2001</v>
          </cell>
          <cell r="F18">
            <v>831</v>
          </cell>
          <cell r="G18">
            <v>2026</v>
          </cell>
          <cell r="H18">
            <v>829</v>
          </cell>
          <cell r="I18">
            <v>1973</v>
          </cell>
        </row>
        <row r="19">
          <cell r="D19">
            <v>170</v>
          </cell>
          <cell r="E19">
            <v>475</v>
          </cell>
          <cell r="F19">
            <v>182</v>
          </cell>
          <cell r="G19">
            <v>510</v>
          </cell>
          <cell r="H19">
            <v>185</v>
          </cell>
          <cell r="I19">
            <v>520</v>
          </cell>
        </row>
        <row r="20">
          <cell r="D20">
            <v>189</v>
          </cell>
          <cell r="E20">
            <v>433</v>
          </cell>
          <cell r="F20">
            <v>192</v>
          </cell>
          <cell r="G20">
            <v>423</v>
          </cell>
          <cell r="H20">
            <v>192</v>
          </cell>
          <cell r="I20">
            <v>440</v>
          </cell>
        </row>
        <row r="21">
          <cell r="D21">
            <v>221</v>
          </cell>
          <cell r="E21">
            <v>569</v>
          </cell>
          <cell r="F21">
            <v>300</v>
          </cell>
          <cell r="G21">
            <v>735</v>
          </cell>
          <cell r="H21">
            <v>293</v>
          </cell>
          <cell r="I21">
            <v>728</v>
          </cell>
        </row>
        <row r="22">
          <cell r="D22">
            <v>123</v>
          </cell>
          <cell r="E22">
            <v>352</v>
          </cell>
          <cell r="F22">
            <v>126</v>
          </cell>
          <cell r="G22">
            <v>372</v>
          </cell>
          <cell r="H22">
            <v>126</v>
          </cell>
          <cell r="I22">
            <v>363</v>
          </cell>
        </row>
        <row r="23">
          <cell r="D23">
            <v>273</v>
          </cell>
          <cell r="E23">
            <v>589</v>
          </cell>
          <cell r="F23">
            <v>276</v>
          </cell>
          <cell r="G23">
            <v>585</v>
          </cell>
          <cell r="H23">
            <v>272</v>
          </cell>
          <cell r="I23">
            <v>577</v>
          </cell>
        </row>
        <row r="24">
          <cell r="D24">
            <v>94</v>
          </cell>
          <cell r="E24">
            <v>285</v>
          </cell>
          <cell r="F24">
            <v>97</v>
          </cell>
          <cell r="G24">
            <v>281</v>
          </cell>
          <cell r="H24">
            <v>96</v>
          </cell>
          <cell r="I24">
            <v>272</v>
          </cell>
        </row>
        <row r="25">
          <cell r="D25">
            <v>60</v>
          </cell>
          <cell r="E25">
            <v>161</v>
          </cell>
          <cell r="F25">
            <v>58</v>
          </cell>
          <cell r="G25">
            <v>153</v>
          </cell>
          <cell r="H25">
            <v>55</v>
          </cell>
          <cell r="I25">
            <v>150</v>
          </cell>
        </row>
        <row r="26">
          <cell r="D26">
            <v>108</v>
          </cell>
          <cell r="E26">
            <v>328</v>
          </cell>
          <cell r="F26">
            <v>109</v>
          </cell>
          <cell r="G26">
            <v>315</v>
          </cell>
          <cell r="H26">
            <v>110</v>
          </cell>
          <cell r="I26">
            <v>307</v>
          </cell>
        </row>
        <row r="27">
          <cell r="D27">
            <v>139</v>
          </cell>
          <cell r="E27">
            <v>377</v>
          </cell>
          <cell r="F27">
            <v>136</v>
          </cell>
          <cell r="G27">
            <v>370</v>
          </cell>
          <cell r="H27">
            <v>141</v>
          </cell>
          <cell r="I27">
            <v>380</v>
          </cell>
        </row>
        <row r="28">
          <cell r="D28" t="str">
            <v>－</v>
          </cell>
          <cell r="E28" t="str">
            <v>－</v>
          </cell>
          <cell r="F28" t="str">
            <v>－</v>
          </cell>
          <cell r="G28" t="str">
            <v>－</v>
          </cell>
          <cell r="H28">
            <v>1</v>
          </cell>
          <cell r="I28">
            <v>1</v>
          </cell>
        </row>
        <row r="29">
          <cell r="D29">
            <v>328</v>
          </cell>
          <cell r="E29">
            <v>1041</v>
          </cell>
          <cell r="F29">
            <v>326</v>
          </cell>
          <cell r="G29">
            <v>1015</v>
          </cell>
          <cell r="H29">
            <v>328</v>
          </cell>
          <cell r="I29">
            <v>1007</v>
          </cell>
        </row>
        <row r="30">
          <cell r="D30">
            <v>470</v>
          </cell>
          <cell r="E30">
            <v>1110</v>
          </cell>
          <cell r="F30">
            <v>455</v>
          </cell>
          <cell r="G30">
            <v>1079</v>
          </cell>
          <cell r="H30">
            <v>443</v>
          </cell>
          <cell r="I30">
            <v>1063</v>
          </cell>
        </row>
        <row r="31">
          <cell r="D31">
            <v>397</v>
          </cell>
          <cell r="E31">
            <v>882</v>
          </cell>
          <cell r="F31">
            <v>407</v>
          </cell>
          <cell r="G31">
            <v>900</v>
          </cell>
          <cell r="H31">
            <v>404</v>
          </cell>
          <cell r="I31">
            <v>887</v>
          </cell>
        </row>
        <row r="32">
          <cell r="D32">
            <v>113</v>
          </cell>
          <cell r="E32">
            <v>247</v>
          </cell>
          <cell r="F32">
            <v>110</v>
          </cell>
          <cell r="G32">
            <v>235</v>
          </cell>
          <cell r="H32">
            <v>110</v>
          </cell>
          <cell r="I32">
            <v>240</v>
          </cell>
        </row>
        <row r="33">
          <cell r="D33">
            <v>127</v>
          </cell>
          <cell r="E33">
            <v>336</v>
          </cell>
          <cell r="F33">
            <v>127</v>
          </cell>
          <cell r="G33">
            <v>335</v>
          </cell>
          <cell r="H33">
            <v>127</v>
          </cell>
          <cell r="I33">
            <v>327</v>
          </cell>
        </row>
        <row r="34">
          <cell r="D34">
            <v>129</v>
          </cell>
          <cell r="E34">
            <v>328</v>
          </cell>
          <cell r="F34">
            <v>129</v>
          </cell>
          <cell r="G34">
            <v>317</v>
          </cell>
          <cell r="H34">
            <v>128</v>
          </cell>
          <cell r="I34">
            <v>316</v>
          </cell>
        </row>
        <row r="35">
          <cell r="D35">
            <v>123</v>
          </cell>
          <cell r="E35">
            <v>331</v>
          </cell>
          <cell r="F35">
            <v>126</v>
          </cell>
          <cell r="G35">
            <v>336</v>
          </cell>
          <cell r="H35">
            <v>122</v>
          </cell>
          <cell r="I35">
            <v>321</v>
          </cell>
        </row>
        <row r="36">
          <cell r="D36">
            <v>119</v>
          </cell>
          <cell r="E36">
            <v>284</v>
          </cell>
          <cell r="F36">
            <v>127</v>
          </cell>
          <cell r="G36">
            <v>311</v>
          </cell>
          <cell r="H36">
            <v>128</v>
          </cell>
          <cell r="I36">
            <v>312</v>
          </cell>
        </row>
        <row r="37">
          <cell r="D37">
            <v>127</v>
          </cell>
          <cell r="E37">
            <v>332</v>
          </cell>
          <cell r="F37">
            <v>124</v>
          </cell>
          <cell r="G37">
            <v>321</v>
          </cell>
          <cell r="H37">
            <v>128</v>
          </cell>
          <cell r="I37">
            <v>326</v>
          </cell>
        </row>
        <row r="38">
          <cell r="D38">
            <v>74</v>
          </cell>
          <cell r="E38">
            <v>193</v>
          </cell>
          <cell r="F38">
            <v>77</v>
          </cell>
          <cell r="G38">
            <v>193</v>
          </cell>
          <cell r="H38">
            <v>77</v>
          </cell>
          <cell r="I38">
            <v>188</v>
          </cell>
        </row>
        <row r="39">
          <cell r="D39">
            <v>482</v>
          </cell>
          <cell r="E39">
            <v>1059</v>
          </cell>
          <cell r="F39">
            <v>497</v>
          </cell>
          <cell r="G39">
            <v>1076</v>
          </cell>
          <cell r="H39">
            <v>494</v>
          </cell>
          <cell r="I39">
            <v>1071</v>
          </cell>
        </row>
        <row r="40">
          <cell r="D40">
            <v>241</v>
          </cell>
          <cell r="E40">
            <v>680</v>
          </cell>
          <cell r="F40">
            <v>240</v>
          </cell>
          <cell r="G40">
            <v>666</v>
          </cell>
          <cell r="H40">
            <v>247</v>
          </cell>
          <cell r="I40">
            <v>674</v>
          </cell>
        </row>
        <row r="41">
          <cell r="D41">
            <v>46</v>
          </cell>
          <cell r="E41">
            <v>147</v>
          </cell>
          <cell r="F41">
            <v>46</v>
          </cell>
          <cell r="G41">
            <v>147</v>
          </cell>
          <cell r="H41">
            <v>44</v>
          </cell>
          <cell r="I41">
            <v>140</v>
          </cell>
        </row>
        <row r="42">
          <cell r="D42">
            <v>62</v>
          </cell>
          <cell r="E42">
            <v>253</v>
          </cell>
          <cell r="F42">
            <v>61</v>
          </cell>
          <cell r="G42">
            <v>251</v>
          </cell>
          <cell r="H42">
            <v>64</v>
          </cell>
          <cell r="I42">
            <v>250</v>
          </cell>
        </row>
        <row r="43">
          <cell r="D43">
            <v>126</v>
          </cell>
          <cell r="E43">
            <v>358</v>
          </cell>
          <cell r="F43">
            <v>127</v>
          </cell>
          <cell r="G43">
            <v>363</v>
          </cell>
          <cell r="H43">
            <v>125</v>
          </cell>
          <cell r="I43">
            <v>346</v>
          </cell>
        </row>
        <row r="44">
          <cell r="D44">
            <v>131</v>
          </cell>
          <cell r="E44">
            <v>335</v>
          </cell>
          <cell r="F44">
            <v>137</v>
          </cell>
          <cell r="G44">
            <v>332</v>
          </cell>
          <cell r="H44">
            <v>134</v>
          </cell>
          <cell r="I44">
            <v>328</v>
          </cell>
        </row>
        <row r="45">
          <cell r="D45">
            <v>138</v>
          </cell>
          <cell r="E45">
            <v>364</v>
          </cell>
          <cell r="F45">
            <v>139</v>
          </cell>
          <cell r="G45">
            <v>362</v>
          </cell>
          <cell r="H45">
            <v>139</v>
          </cell>
          <cell r="I45">
            <v>359</v>
          </cell>
        </row>
        <row r="46">
          <cell r="D46">
            <v>41</v>
          </cell>
          <cell r="E46">
            <v>120</v>
          </cell>
          <cell r="F46">
            <v>41</v>
          </cell>
          <cell r="G46">
            <v>122</v>
          </cell>
          <cell r="H46">
            <v>40</v>
          </cell>
          <cell r="I46">
            <v>117</v>
          </cell>
        </row>
        <row r="47">
          <cell r="D47">
            <v>98</v>
          </cell>
          <cell r="E47">
            <v>346</v>
          </cell>
          <cell r="F47">
            <v>97</v>
          </cell>
          <cell r="G47">
            <v>341</v>
          </cell>
          <cell r="H47">
            <v>95</v>
          </cell>
          <cell r="I47">
            <v>336</v>
          </cell>
        </row>
        <row r="48">
          <cell r="D48">
            <v>149</v>
          </cell>
          <cell r="E48">
            <v>437</v>
          </cell>
          <cell r="F48">
            <v>152</v>
          </cell>
          <cell r="G48">
            <v>440</v>
          </cell>
          <cell r="H48">
            <v>149</v>
          </cell>
          <cell r="I48">
            <v>426</v>
          </cell>
        </row>
        <row r="49">
          <cell r="D49">
            <v>35</v>
          </cell>
          <cell r="E49">
            <v>124</v>
          </cell>
          <cell r="F49">
            <v>37</v>
          </cell>
          <cell r="G49">
            <v>128</v>
          </cell>
          <cell r="H49">
            <v>38</v>
          </cell>
          <cell r="I49">
            <v>135</v>
          </cell>
        </row>
        <row r="50">
          <cell r="D50">
            <v>283</v>
          </cell>
          <cell r="E50">
            <v>1035</v>
          </cell>
          <cell r="F50">
            <v>295</v>
          </cell>
          <cell r="G50">
            <v>1039</v>
          </cell>
          <cell r="H50">
            <v>293</v>
          </cell>
          <cell r="I50">
            <v>1021</v>
          </cell>
        </row>
        <row r="56">
          <cell r="D56">
            <v>303</v>
          </cell>
          <cell r="E56">
            <v>878</v>
          </cell>
          <cell r="F56">
            <v>319</v>
          </cell>
          <cell r="G56">
            <v>883</v>
          </cell>
          <cell r="H56">
            <v>318</v>
          </cell>
          <cell r="I56">
            <v>881</v>
          </cell>
        </row>
        <row r="57">
          <cell r="D57">
            <v>104</v>
          </cell>
          <cell r="E57">
            <v>277</v>
          </cell>
          <cell r="F57">
            <v>109</v>
          </cell>
          <cell r="G57">
            <v>284</v>
          </cell>
          <cell r="H57">
            <v>115</v>
          </cell>
          <cell r="I57">
            <v>294</v>
          </cell>
        </row>
        <row r="58">
          <cell r="D58">
            <v>66</v>
          </cell>
          <cell r="E58">
            <v>255</v>
          </cell>
          <cell r="F58">
            <v>65</v>
          </cell>
          <cell r="G58">
            <v>249</v>
          </cell>
          <cell r="H58">
            <v>67</v>
          </cell>
          <cell r="I58">
            <v>248</v>
          </cell>
        </row>
        <row r="59">
          <cell r="D59">
            <v>110</v>
          </cell>
          <cell r="E59">
            <v>434</v>
          </cell>
          <cell r="F59">
            <v>110</v>
          </cell>
          <cell r="G59">
            <v>429</v>
          </cell>
          <cell r="H59">
            <v>111</v>
          </cell>
          <cell r="I59">
            <v>421</v>
          </cell>
        </row>
        <row r="60">
          <cell r="D60">
            <v>127</v>
          </cell>
          <cell r="E60">
            <v>349</v>
          </cell>
          <cell r="F60">
            <v>125</v>
          </cell>
          <cell r="G60">
            <v>342</v>
          </cell>
          <cell r="H60">
            <v>125</v>
          </cell>
          <cell r="I60">
            <v>343</v>
          </cell>
        </row>
        <row r="61">
          <cell r="D61">
            <v>153</v>
          </cell>
          <cell r="E61">
            <v>411</v>
          </cell>
          <cell r="F61">
            <v>153</v>
          </cell>
          <cell r="G61">
            <v>411</v>
          </cell>
          <cell r="H61">
            <v>149</v>
          </cell>
          <cell r="I61">
            <v>396</v>
          </cell>
        </row>
        <row r="62">
          <cell r="D62">
            <v>102</v>
          </cell>
          <cell r="E62">
            <v>280</v>
          </cell>
          <cell r="F62">
            <v>104</v>
          </cell>
          <cell r="G62">
            <v>274</v>
          </cell>
          <cell r="H62">
            <v>107</v>
          </cell>
          <cell r="I62">
            <v>276</v>
          </cell>
        </row>
        <row r="63">
          <cell r="D63">
            <v>97</v>
          </cell>
          <cell r="E63">
            <v>266</v>
          </cell>
          <cell r="F63">
            <v>95</v>
          </cell>
          <cell r="G63">
            <v>253</v>
          </cell>
          <cell r="H63">
            <v>94</v>
          </cell>
          <cell r="I63">
            <v>252</v>
          </cell>
        </row>
      </sheetData>
      <sheetData sheetId="1">
        <row r="3">
          <cell r="D3">
            <v>146</v>
          </cell>
          <cell r="E3">
            <v>423</v>
          </cell>
          <cell r="F3">
            <v>148</v>
          </cell>
          <cell r="G3">
            <v>413</v>
          </cell>
          <cell r="H3">
            <v>163</v>
          </cell>
          <cell r="I3">
            <v>445</v>
          </cell>
        </row>
        <row r="4">
          <cell r="D4">
            <v>83</v>
          </cell>
          <cell r="E4">
            <v>239</v>
          </cell>
          <cell r="F4">
            <v>82</v>
          </cell>
          <cell r="G4">
            <v>220</v>
          </cell>
          <cell r="H4">
            <v>83</v>
          </cell>
          <cell r="I4">
            <v>214</v>
          </cell>
        </row>
        <row r="5">
          <cell r="D5">
            <v>53</v>
          </cell>
          <cell r="E5">
            <v>195</v>
          </cell>
          <cell r="F5">
            <v>53</v>
          </cell>
          <cell r="G5">
            <v>196</v>
          </cell>
          <cell r="H5">
            <v>52</v>
          </cell>
          <cell r="I5">
            <v>189</v>
          </cell>
        </row>
        <row r="6">
          <cell r="D6">
            <v>79</v>
          </cell>
          <cell r="E6">
            <v>79</v>
          </cell>
          <cell r="F6">
            <v>76</v>
          </cell>
          <cell r="G6">
            <v>76</v>
          </cell>
          <cell r="H6">
            <v>75</v>
          </cell>
          <cell r="I6">
            <v>75</v>
          </cell>
        </row>
        <row r="7">
          <cell r="D7">
            <v>22</v>
          </cell>
          <cell r="E7">
            <v>22</v>
          </cell>
          <cell r="F7">
            <v>23</v>
          </cell>
          <cell r="G7">
            <v>23</v>
          </cell>
          <cell r="H7">
            <v>21</v>
          </cell>
          <cell r="I7">
            <v>21</v>
          </cell>
        </row>
        <row r="8">
          <cell r="D8">
            <v>2</v>
          </cell>
          <cell r="E8">
            <v>2</v>
          </cell>
          <cell r="F8">
            <v>2</v>
          </cell>
          <cell r="G8">
            <v>2</v>
          </cell>
          <cell r="H8">
            <v>1</v>
          </cell>
          <cell r="I8">
            <v>1</v>
          </cell>
        </row>
        <row r="9">
          <cell r="D9">
            <v>17</v>
          </cell>
          <cell r="E9">
            <v>54</v>
          </cell>
          <cell r="F9">
            <v>16</v>
          </cell>
          <cell r="G9">
            <v>50</v>
          </cell>
          <cell r="H9">
            <v>12</v>
          </cell>
          <cell r="I9">
            <v>30</v>
          </cell>
        </row>
        <row r="10">
          <cell r="D10">
            <v>23</v>
          </cell>
          <cell r="E10">
            <v>29</v>
          </cell>
          <cell r="F10">
            <v>23</v>
          </cell>
          <cell r="G10">
            <v>23</v>
          </cell>
          <cell r="H10">
            <v>14</v>
          </cell>
          <cell r="I10">
            <v>14</v>
          </cell>
        </row>
        <row r="11">
          <cell r="D11">
            <v>468</v>
          </cell>
          <cell r="E11">
            <v>1269</v>
          </cell>
          <cell r="F11">
            <v>462</v>
          </cell>
          <cell r="G11">
            <v>1223</v>
          </cell>
          <cell r="H11">
            <v>462</v>
          </cell>
          <cell r="I11">
            <v>1229</v>
          </cell>
        </row>
        <row r="12">
          <cell r="D12">
            <v>63</v>
          </cell>
          <cell r="E12">
            <v>218</v>
          </cell>
          <cell r="F12">
            <v>64</v>
          </cell>
          <cell r="G12">
            <v>216</v>
          </cell>
          <cell r="H12">
            <v>64</v>
          </cell>
          <cell r="I12">
            <v>210</v>
          </cell>
        </row>
        <row r="13">
          <cell r="D13">
            <v>401</v>
          </cell>
          <cell r="E13">
            <v>1211</v>
          </cell>
          <cell r="F13">
            <v>406</v>
          </cell>
          <cell r="G13">
            <v>1212</v>
          </cell>
          <cell r="H13">
            <v>407</v>
          </cell>
          <cell r="I13">
            <v>1209</v>
          </cell>
        </row>
        <row r="14">
          <cell r="D14">
            <v>43</v>
          </cell>
          <cell r="E14">
            <v>167</v>
          </cell>
          <cell r="F14">
            <v>44</v>
          </cell>
          <cell r="G14">
            <v>167</v>
          </cell>
          <cell r="H14">
            <v>42</v>
          </cell>
          <cell r="I14">
            <v>164</v>
          </cell>
        </row>
        <row r="15">
          <cell r="D15">
            <v>168</v>
          </cell>
          <cell r="E15">
            <v>596</v>
          </cell>
          <cell r="F15">
            <v>168</v>
          </cell>
          <cell r="G15">
            <v>580</v>
          </cell>
          <cell r="H15">
            <v>168</v>
          </cell>
          <cell r="I15">
            <v>570</v>
          </cell>
        </row>
        <row r="16">
          <cell r="D16">
            <v>146</v>
          </cell>
          <cell r="E16">
            <v>315</v>
          </cell>
          <cell r="F16">
            <v>138</v>
          </cell>
          <cell r="G16">
            <v>312</v>
          </cell>
          <cell r="H16">
            <v>154</v>
          </cell>
          <cell r="I16">
            <v>335</v>
          </cell>
        </row>
        <row r="17">
          <cell r="D17">
            <v>137</v>
          </cell>
          <cell r="E17">
            <v>311</v>
          </cell>
          <cell r="F17">
            <v>139</v>
          </cell>
          <cell r="G17">
            <v>309</v>
          </cell>
          <cell r="H17">
            <v>139</v>
          </cell>
          <cell r="I17">
            <v>308</v>
          </cell>
        </row>
        <row r="18">
          <cell r="D18">
            <v>52</v>
          </cell>
          <cell r="E18">
            <v>189</v>
          </cell>
          <cell r="F18">
            <v>54</v>
          </cell>
          <cell r="G18">
            <v>196</v>
          </cell>
          <cell r="H18">
            <v>55</v>
          </cell>
          <cell r="I18">
            <v>193</v>
          </cell>
        </row>
        <row r="19">
          <cell r="D19">
            <v>373</v>
          </cell>
          <cell r="E19">
            <v>1030</v>
          </cell>
          <cell r="F19">
            <v>368</v>
          </cell>
          <cell r="G19">
            <v>1045</v>
          </cell>
          <cell r="H19">
            <v>381</v>
          </cell>
          <cell r="I19">
            <v>1061</v>
          </cell>
        </row>
        <row r="20">
          <cell r="D20">
            <v>103</v>
          </cell>
          <cell r="E20">
            <v>282</v>
          </cell>
          <cell r="F20">
            <v>109</v>
          </cell>
          <cell r="G20">
            <v>301</v>
          </cell>
          <cell r="H20">
            <v>111</v>
          </cell>
          <cell r="I20">
            <v>301</v>
          </cell>
        </row>
        <row r="21">
          <cell r="D21">
            <v>180</v>
          </cell>
          <cell r="E21">
            <v>525</v>
          </cell>
          <cell r="F21">
            <v>178</v>
          </cell>
          <cell r="G21">
            <v>511</v>
          </cell>
          <cell r="H21">
            <v>175</v>
          </cell>
          <cell r="I21">
            <v>500</v>
          </cell>
        </row>
        <row r="22">
          <cell r="D22">
            <v>96</v>
          </cell>
          <cell r="E22">
            <v>362</v>
          </cell>
          <cell r="F22">
            <v>96</v>
          </cell>
          <cell r="G22">
            <v>362</v>
          </cell>
          <cell r="H22">
            <v>97</v>
          </cell>
          <cell r="I22">
            <v>364</v>
          </cell>
        </row>
        <row r="23">
          <cell r="D23">
            <v>198</v>
          </cell>
          <cell r="E23">
            <v>679</v>
          </cell>
          <cell r="F23">
            <v>208</v>
          </cell>
          <cell r="G23">
            <v>700</v>
          </cell>
          <cell r="H23">
            <v>213</v>
          </cell>
          <cell r="I23">
            <v>727</v>
          </cell>
        </row>
        <row r="24">
          <cell r="D24">
            <v>386</v>
          </cell>
          <cell r="E24">
            <v>386</v>
          </cell>
          <cell r="F24">
            <v>377</v>
          </cell>
          <cell r="G24">
            <v>377</v>
          </cell>
          <cell r="H24">
            <v>510</v>
          </cell>
          <cell r="I24">
            <v>510</v>
          </cell>
        </row>
        <row r="25">
          <cell r="D25">
            <v>8</v>
          </cell>
          <cell r="E25">
            <v>8</v>
          </cell>
          <cell r="F25">
            <v>10</v>
          </cell>
          <cell r="G25">
            <v>10</v>
          </cell>
          <cell r="H25">
            <v>8</v>
          </cell>
          <cell r="I25">
            <v>8</v>
          </cell>
        </row>
        <row r="26">
          <cell r="D26">
            <v>25</v>
          </cell>
          <cell r="E26">
            <v>77</v>
          </cell>
          <cell r="F26">
            <v>37</v>
          </cell>
          <cell r="G26">
            <v>121</v>
          </cell>
          <cell r="H26">
            <v>53</v>
          </cell>
          <cell r="I26">
            <v>176</v>
          </cell>
        </row>
        <row r="27">
          <cell r="D27">
            <v>263</v>
          </cell>
          <cell r="E27">
            <v>804</v>
          </cell>
          <cell r="F27">
            <v>277</v>
          </cell>
          <cell r="G27">
            <v>808</v>
          </cell>
          <cell r="H27">
            <v>263</v>
          </cell>
          <cell r="I27">
            <v>775</v>
          </cell>
        </row>
        <row r="32">
          <cell r="D32">
            <v>97</v>
          </cell>
          <cell r="E32">
            <v>309</v>
          </cell>
          <cell r="F32">
            <v>86</v>
          </cell>
          <cell r="G32">
            <v>292</v>
          </cell>
          <cell r="H32">
            <v>85</v>
          </cell>
          <cell r="I32">
            <v>292</v>
          </cell>
        </row>
        <row r="33">
          <cell r="D33">
            <v>48</v>
          </cell>
          <cell r="E33">
            <v>192</v>
          </cell>
          <cell r="F33">
            <v>50</v>
          </cell>
          <cell r="G33">
            <v>195</v>
          </cell>
          <cell r="H33">
            <v>49</v>
          </cell>
          <cell r="I33">
            <v>191</v>
          </cell>
        </row>
        <row r="34">
          <cell r="D34">
            <v>30</v>
          </cell>
          <cell r="E34">
            <v>118</v>
          </cell>
          <cell r="F34">
            <v>30</v>
          </cell>
          <cell r="G34">
            <v>117</v>
          </cell>
          <cell r="H34">
            <v>32</v>
          </cell>
          <cell r="I34">
            <v>116</v>
          </cell>
        </row>
        <row r="35">
          <cell r="D35">
            <v>94</v>
          </cell>
          <cell r="E35">
            <v>356</v>
          </cell>
          <cell r="F35">
            <v>92</v>
          </cell>
          <cell r="G35">
            <v>350</v>
          </cell>
          <cell r="H35">
            <v>93</v>
          </cell>
          <cell r="I35">
            <v>357</v>
          </cell>
        </row>
        <row r="36">
          <cell r="D36">
            <v>219</v>
          </cell>
          <cell r="E36">
            <v>860</v>
          </cell>
          <cell r="F36">
            <v>222</v>
          </cell>
          <cell r="G36">
            <v>853</v>
          </cell>
          <cell r="H36">
            <v>220</v>
          </cell>
          <cell r="I36">
            <v>838</v>
          </cell>
        </row>
        <row r="37">
          <cell r="D37">
            <v>422</v>
          </cell>
          <cell r="E37">
            <v>1213</v>
          </cell>
          <cell r="F37">
            <v>428</v>
          </cell>
          <cell r="G37">
            <v>1201</v>
          </cell>
          <cell r="H37">
            <v>438</v>
          </cell>
          <cell r="I37">
            <v>1206</v>
          </cell>
        </row>
        <row r="38">
          <cell r="D38">
            <v>0</v>
          </cell>
          <cell r="E38">
            <v>0</v>
          </cell>
          <cell r="F38">
            <v>0</v>
          </cell>
          <cell r="G38">
            <v>0</v>
          </cell>
          <cell r="H38">
            <v>0</v>
          </cell>
          <cell r="I38">
            <v>0</v>
          </cell>
        </row>
        <row r="39">
          <cell r="D39">
            <v>299</v>
          </cell>
          <cell r="E39">
            <v>1019</v>
          </cell>
          <cell r="F39">
            <v>303</v>
          </cell>
          <cell r="G39">
            <v>1015</v>
          </cell>
          <cell r="H39">
            <v>309</v>
          </cell>
          <cell r="I39">
            <v>1019</v>
          </cell>
        </row>
        <row r="40">
          <cell r="D40">
            <v>17</v>
          </cell>
          <cell r="E40">
            <v>76</v>
          </cell>
          <cell r="F40">
            <v>18</v>
          </cell>
          <cell r="G40">
            <v>77</v>
          </cell>
          <cell r="H40">
            <v>20</v>
          </cell>
          <cell r="I40">
            <v>81</v>
          </cell>
        </row>
        <row r="41">
          <cell r="D41">
            <v>80</v>
          </cell>
          <cell r="E41">
            <v>220</v>
          </cell>
          <cell r="F41">
            <v>80</v>
          </cell>
          <cell r="G41">
            <v>219</v>
          </cell>
          <cell r="H41">
            <v>76</v>
          </cell>
          <cell r="I41">
            <v>208</v>
          </cell>
        </row>
        <row r="42">
          <cell r="D42">
            <v>55</v>
          </cell>
          <cell r="E42">
            <v>221</v>
          </cell>
          <cell r="F42">
            <v>56</v>
          </cell>
          <cell r="G42">
            <v>218</v>
          </cell>
          <cell r="H42">
            <v>59</v>
          </cell>
          <cell r="I42">
            <v>230</v>
          </cell>
        </row>
        <row r="43">
          <cell r="D43">
            <v>94</v>
          </cell>
          <cell r="E43">
            <v>315</v>
          </cell>
          <cell r="F43">
            <v>95</v>
          </cell>
          <cell r="G43">
            <v>319</v>
          </cell>
          <cell r="H43">
            <v>95</v>
          </cell>
          <cell r="I43">
            <v>323</v>
          </cell>
        </row>
        <row r="44">
          <cell r="D44">
            <v>339</v>
          </cell>
          <cell r="E44">
            <v>1033</v>
          </cell>
          <cell r="F44">
            <v>360</v>
          </cell>
          <cell r="G44">
            <v>1076</v>
          </cell>
          <cell r="H44">
            <v>367</v>
          </cell>
          <cell r="I44">
            <v>1098</v>
          </cell>
        </row>
        <row r="45">
          <cell r="D45">
            <v>629</v>
          </cell>
          <cell r="E45">
            <v>1967</v>
          </cell>
          <cell r="F45">
            <v>619</v>
          </cell>
          <cell r="G45">
            <v>1955</v>
          </cell>
          <cell r="H45">
            <v>616</v>
          </cell>
          <cell r="I45">
            <v>1930</v>
          </cell>
        </row>
        <row r="46">
          <cell r="D46">
            <v>297</v>
          </cell>
          <cell r="E46">
            <v>1147</v>
          </cell>
          <cell r="F46">
            <v>302</v>
          </cell>
          <cell r="G46">
            <v>1140</v>
          </cell>
          <cell r="H46">
            <v>302</v>
          </cell>
          <cell r="I46">
            <v>1133</v>
          </cell>
        </row>
        <row r="47">
          <cell r="D47">
            <v>89</v>
          </cell>
          <cell r="E47">
            <v>304</v>
          </cell>
          <cell r="F47">
            <v>101</v>
          </cell>
          <cell r="G47">
            <v>326</v>
          </cell>
          <cell r="H47">
            <v>101</v>
          </cell>
          <cell r="I47">
            <v>317</v>
          </cell>
        </row>
        <row r="48">
          <cell r="D48">
            <v>86</v>
          </cell>
          <cell r="E48">
            <v>338</v>
          </cell>
          <cell r="F48">
            <v>87</v>
          </cell>
          <cell r="G48">
            <v>340</v>
          </cell>
          <cell r="H48">
            <v>88</v>
          </cell>
          <cell r="I48">
            <v>331</v>
          </cell>
        </row>
        <row r="49">
          <cell r="D49">
            <v>176</v>
          </cell>
          <cell r="E49">
            <v>597</v>
          </cell>
          <cell r="F49">
            <v>180</v>
          </cell>
          <cell r="G49">
            <v>593</v>
          </cell>
          <cell r="H49">
            <v>187</v>
          </cell>
          <cell r="I49">
            <v>607</v>
          </cell>
        </row>
        <row r="50">
          <cell r="D50">
            <v>201</v>
          </cell>
          <cell r="E50">
            <v>815</v>
          </cell>
          <cell r="F50">
            <v>207</v>
          </cell>
          <cell r="G50">
            <v>807</v>
          </cell>
          <cell r="H50">
            <v>211</v>
          </cell>
          <cell r="I50">
            <v>797</v>
          </cell>
        </row>
        <row r="51">
          <cell r="D51">
            <v>93</v>
          </cell>
          <cell r="E51">
            <v>322</v>
          </cell>
          <cell r="F51">
            <v>91</v>
          </cell>
          <cell r="G51">
            <v>319</v>
          </cell>
          <cell r="H51">
            <v>90</v>
          </cell>
          <cell r="I51">
            <v>308</v>
          </cell>
        </row>
        <row r="52">
          <cell r="D52">
            <v>126</v>
          </cell>
          <cell r="E52">
            <v>474</v>
          </cell>
          <cell r="F52">
            <v>127</v>
          </cell>
          <cell r="G52">
            <v>463</v>
          </cell>
          <cell r="H52">
            <v>127</v>
          </cell>
          <cell r="I52">
            <v>450</v>
          </cell>
        </row>
        <row r="53">
          <cell r="D53">
            <v>82</v>
          </cell>
          <cell r="E53">
            <v>326</v>
          </cell>
          <cell r="F53">
            <v>85</v>
          </cell>
          <cell r="G53">
            <v>331</v>
          </cell>
          <cell r="H53">
            <v>85</v>
          </cell>
          <cell r="I53">
            <v>320</v>
          </cell>
        </row>
        <row r="54">
          <cell r="D54">
            <v>29</v>
          </cell>
          <cell r="E54">
            <v>100</v>
          </cell>
          <cell r="F54">
            <v>31</v>
          </cell>
          <cell r="G54">
            <v>96</v>
          </cell>
          <cell r="H54">
            <v>29</v>
          </cell>
          <cell r="I54">
            <v>93</v>
          </cell>
        </row>
        <row r="55">
          <cell r="D55">
            <v>114</v>
          </cell>
          <cell r="E55">
            <v>422</v>
          </cell>
          <cell r="F55">
            <v>116</v>
          </cell>
          <cell r="G55">
            <v>423</v>
          </cell>
          <cell r="H55">
            <v>116</v>
          </cell>
          <cell r="I55">
            <v>418</v>
          </cell>
        </row>
        <row r="56">
          <cell r="D56">
            <v>112</v>
          </cell>
          <cell r="E56">
            <v>384</v>
          </cell>
          <cell r="F56">
            <v>112</v>
          </cell>
          <cell r="G56">
            <v>385</v>
          </cell>
          <cell r="H56">
            <v>113</v>
          </cell>
          <cell r="I56">
            <v>377</v>
          </cell>
        </row>
        <row r="57">
          <cell r="D57">
            <v>174</v>
          </cell>
          <cell r="E57">
            <v>576</v>
          </cell>
          <cell r="F57">
            <v>169</v>
          </cell>
          <cell r="G57">
            <v>556</v>
          </cell>
          <cell r="H57">
            <v>177</v>
          </cell>
          <cell r="I57">
            <v>566</v>
          </cell>
        </row>
        <row r="58">
          <cell r="D58">
            <v>339</v>
          </cell>
          <cell r="E58">
            <v>1189</v>
          </cell>
          <cell r="F58">
            <v>344</v>
          </cell>
          <cell r="G58">
            <v>1188</v>
          </cell>
          <cell r="H58">
            <v>351</v>
          </cell>
          <cell r="I58">
            <v>1168</v>
          </cell>
        </row>
        <row r="59">
          <cell r="D59">
            <v>68</v>
          </cell>
          <cell r="E59">
            <v>244</v>
          </cell>
          <cell r="F59">
            <v>76</v>
          </cell>
          <cell r="G59">
            <v>248</v>
          </cell>
          <cell r="H59">
            <v>77</v>
          </cell>
          <cell r="I59">
            <v>236</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tabSelected="1" zoomScaleNormal="100" zoomScaleSheetLayoutView="75" workbookViewId="0">
      <selection activeCell="B1" sqref="B1:F1"/>
    </sheetView>
  </sheetViews>
  <sheetFormatPr defaultRowHeight="15" customHeight="1"/>
  <cols>
    <col min="1" max="1" width="2.125" style="163" customWidth="1"/>
    <col min="2" max="2" width="44.375" style="163" customWidth="1"/>
    <col min="3" max="5" width="9" style="163"/>
    <col min="6" max="6" width="11.625" style="163" customWidth="1"/>
    <col min="7" max="16384" width="9" style="163"/>
  </cols>
  <sheetData>
    <row r="1" spans="2:6" ht="25.5" customHeight="1">
      <c r="B1" s="846" t="s">
        <v>2511</v>
      </c>
      <c r="C1" s="846"/>
      <c r="D1" s="846"/>
      <c r="E1" s="846"/>
      <c r="F1" s="846"/>
    </row>
    <row r="2" spans="2:6" s="21" customFormat="1" ht="23.25" customHeight="1">
      <c r="B2" s="21" t="s">
        <v>646</v>
      </c>
    </row>
    <row r="3" spans="2:6" s="21" customFormat="1" ht="23.25" customHeight="1">
      <c r="B3" t="s">
        <v>2424</v>
      </c>
      <c r="C3"/>
      <c r="D3"/>
      <c r="E3"/>
      <c r="F3"/>
    </row>
    <row r="4" spans="2:6" s="21" customFormat="1" ht="23.25" customHeight="1">
      <c r="B4" t="s">
        <v>2426</v>
      </c>
      <c r="C4"/>
      <c r="D4"/>
      <c r="E4"/>
      <c r="F4"/>
    </row>
    <row r="5" spans="2:6" s="21" customFormat="1" ht="23.25" customHeight="1">
      <c r="B5" t="s">
        <v>2425</v>
      </c>
      <c r="C5"/>
      <c r="D5"/>
      <c r="E5"/>
      <c r="F5"/>
    </row>
    <row r="6" spans="2:6" s="21" customFormat="1" ht="23.25" customHeight="1">
      <c r="B6" t="s">
        <v>2427</v>
      </c>
      <c r="C6"/>
      <c r="D6"/>
      <c r="E6"/>
      <c r="F6"/>
    </row>
    <row r="7" spans="2:6" s="21" customFormat="1" ht="23.25" customHeight="1">
      <c r="B7" t="s">
        <v>2428</v>
      </c>
      <c r="C7"/>
      <c r="D7"/>
      <c r="E7"/>
      <c r="F7"/>
    </row>
    <row r="8" spans="2:6" s="21" customFormat="1" ht="23.25" customHeight="1">
      <c r="B8" t="s">
        <v>2429</v>
      </c>
      <c r="C8"/>
      <c r="D8"/>
      <c r="E8"/>
      <c r="F8"/>
    </row>
    <row r="9" spans="2:6" s="21" customFormat="1" ht="23.25" customHeight="1">
      <c r="B9" t="s">
        <v>2430</v>
      </c>
      <c r="C9"/>
      <c r="D9"/>
      <c r="E9"/>
      <c r="F9"/>
    </row>
    <row r="10" spans="2:6" s="21" customFormat="1" ht="23.25" customHeight="1">
      <c r="B10" s="549" t="s">
        <v>1534</v>
      </c>
    </row>
    <row r="11" spans="2:6" s="21" customFormat="1" ht="23.25" customHeight="1">
      <c r="B11" t="s">
        <v>2431</v>
      </c>
      <c r="C11"/>
      <c r="D11"/>
      <c r="E11"/>
      <c r="F11"/>
    </row>
    <row r="12" spans="2:6" s="21" customFormat="1" ht="23.25" customHeight="1">
      <c r="B12" t="s">
        <v>2432</v>
      </c>
      <c r="C12"/>
      <c r="D12"/>
      <c r="E12"/>
      <c r="F12"/>
    </row>
    <row r="13" spans="2:6" s="21" customFormat="1" ht="23.25" customHeight="1">
      <c r="B13" t="s">
        <v>2434</v>
      </c>
      <c r="C13"/>
      <c r="D13"/>
      <c r="E13"/>
      <c r="F13"/>
    </row>
    <row r="14" spans="2:6" s="21" customFormat="1" ht="23.25" customHeight="1">
      <c r="B14" t="s">
        <v>2433</v>
      </c>
      <c r="C14"/>
      <c r="D14"/>
      <c r="E14"/>
      <c r="F14"/>
    </row>
    <row r="15" spans="2:6" s="21" customFormat="1" ht="23.25" customHeight="1">
      <c r="B15" t="s">
        <v>2435</v>
      </c>
      <c r="C15"/>
      <c r="D15"/>
      <c r="E15"/>
      <c r="F15"/>
    </row>
    <row r="16" spans="2:6" s="21" customFormat="1" ht="23.25" customHeight="1">
      <c r="B16" t="s">
        <v>2436</v>
      </c>
      <c r="C16"/>
      <c r="D16"/>
      <c r="E16"/>
      <c r="F16"/>
    </row>
    <row r="17" spans="2:6" s="21" customFormat="1" ht="23.25" customHeight="1">
      <c r="B17" t="s">
        <v>2437</v>
      </c>
      <c r="C17"/>
      <c r="D17"/>
      <c r="E17"/>
      <c r="F17"/>
    </row>
    <row r="18" spans="2:6" s="21" customFormat="1" ht="23.25" customHeight="1">
      <c r="B18" t="s">
        <v>2438</v>
      </c>
      <c r="C18"/>
      <c r="D18"/>
      <c r="E18"/>
      <c r="F18"/>
    </row>
    <row r="19" spans="2:6" s="21" customFormat="1" ht="23.25" customHeight="1">
      <c r="B19" t="s">
        <v>2439</v>
      </c>
      <c r="C19"/>
      <c r="D19"/>
      <c r="E19"/>
      <c r="F19"/>
    </row>
    <row r="20" spans="2:6" s="21" customFormat="1" ht="23.25" customHeight="1">
      <c r="B20" t="s">
        <v>2440</v>
      </c>
      <c r="C20"/>
      <c r="D20"/>
      <c r="E20"/>
      <c r="F20"/>
    </row>
    <row r="21" spans="2:6" s="21" customFormat="1" ht="23.25" customHeight="1">
      <c r="B21" t="s">
        <v>2441</v>
      </c>
      <c r="C21"/>
      <c r="D21"/>
      <c r="E21"/>
      <c r="F21"/>
    </row>
    <row r="22" spans="2:6" s="21" customFormat="1" ht="23.25" customHeight="1">
      <c r="B22" t="s">
        <v>2442</v>
      </c>
      <c r="C22"/>
      <c r="D22"/>
      <c r="E22"/>
      <c r="F22"/>
    </row>
    <row r="23" spans="2:6" s="21" customFormat="1" ht="23.25" customHeight="1">
      <c r="B23" t="s">
        <v>2443</v>
      </c>
      <c r="C23"/>
      <c r="D23"/>
      <c r="E23"/>
      <c r="F23"/>
    </row>
    <row r="24" spans="2:6" s="21" customFormat="1" ht="23.25" customHeight="1">
      <c r="B24" s="549" t="s">
        <v>1535</v>
      </c>
    </row>
    <row r="25" spans="2:6" s="21" customFormat="1" ht="23.25" customHeight="1">
      <c r="B25" t="s">
        <v>2444</v>
      </c>
      <c r="C25"/>
      <c r="D25"/>
      <c r="E25"/>
      <c r="F25"/>
    </row>
    <row r="26" spans="2:6" s="21" customFormat="1" ht="23.25" customHeight="1">
      <c r="B26" t="s">
        <v>2445</v>
      </c>
      <c r="C26"/>
      <c r="D26"/>
      <c r="E26"/>
      <c r="F26"/>
    </row>
    <row r="27" spans="2:6" s="21" customFormat="1" ht="23.25" customHeight="1">
      <c r="B27" s="549" t="s">
        <v>1904</v>
      </c>
    </row>
    <row r="28" spans="2:6" s="21" customFormat="1" ht="23.25" customHeight="1">
      <c r="B28" t="s">
        <v>2446</v>
      </c>
      <c r="C28"/>
      <c r="D28"/>
      <c r="E28"/>
      <c r="F28"/>
    </row>
    <row r="29" spans="2:6" s="21" customFormat="1" ht="23.25" customHeight="1">
      <c r="B29" t="s">
        <v>2447</v>
      </c>
      <c r="C29"/>
      <c r="D29"/>
      <c r="E29"/>
      <c r="F29"/>
    </row>
    <row r="30" spans="2:6" s="21" customFormat="1" ht="23.25" customHeight="1">
      <c r="B30" t="s">
        <v>2448</v>
      </c>
      <c r="C30"/>
      <c r="D30"/>
      <c r="E30"/>
      <c r="F30"/>
    </row>
    <row r="31" spans="2:6" s="21" customFormat="1" ht="23.25" customHeight="1">
      <c r="B31" t="s">
        <v>2449</v>
      </c>
      <c r="C31"/>
      <c r="D31"/>
      <c r="E31"/>
      <c r="F31"/>
    </row>
    <row r="32" spans="2:6" s="21" customFormat="1" ht="23.25" customHeight="1">
      <c r="B32" t="s">
        <v>2450</v>
      </c>
      <c r="C32"/>
      <c r="D32"/>
      <c r="E32"/>
      <c r="F32"/>
    </row>
    <row r="33" spans="1:6" s="21" customFormat="1" ht="23.25" customHeight="1">
      <c r="B33" t="s">
        <v>2452</v>
      </c>
      <c r="C33"/>
      <c r="D33"/>
      <c r="E33"/>
      <c r="F33"/>
    </row>
    <row r="34" spans="1:6" s="21" customFormat="1" ht="23.25" customHeight="1">
      <c r="B34" t="s">
        <v>2451</v>
      </c>
      <c r="C34"/>
      <c r="D34"/>
      <c r="E34"/>
      <c r="F34"/>
    </row>
    <row r="35" spans="1:6" s="21" customFormat="1" ht="23.25" customHeight="1">
      <c r="B35" t="s">
        <v>2453</v>
      </c>
      <c r="C35"/>
      <c r="D35"/>
      <c r="E35"/>
      <c r="F35"/>
    </row>
    <row r="36" spans="1:6" s="21" customFormat="1" ht="23.25" customHeight="1">
      <c r="B36" t="s">
        <v>2454</v>
      </c>
      <c r="C36"/>
      <c r="D36"/>
      <c r="E36"/>
      <c r="F36"/>
    </row>
    <row r="37" spans="1:6" s="21" customFormat="1" ht="23.25" customHeight="1">
      <c r="B37" s="549" t="s">
        <v>1536</v>
      </c>
    </row>
    <row r="38" spans="1:6" s="21" customFormat="1" ht="23.25" customHeight="1">
      <c r="B38" t="s">
        <v>2455</v>
      </c>
      <c r="C38"/>
      <c r="D38"/>
      <c r="E38"/>
      <c r="F38"/>
    </row>
    <row r="39" spans="1:6" s="21" customFormat="1" ht="23.25" customHeight="1">
      <c r="B39" t="s">
        <v>2456</v>
      </c>
      <c r="C39"/>
      <c r="D39"/>
      <c r="E39"/>
      <c r="F39"/>
    </row>
    <row r="40" spans="1:6" s="21" customFormat="1" ht="23.25" customHeight="1">
      <c r="B40" t="s">
        <v>2457</v>
      </c>
      <c r="C40"/>
      <c r="D40"/>
      <c r="E40"/>
      <c r="F40"/>
    </row>
    <row r="41" spans="1:6" s="21" customFormat="1" ht="23.25" customHeight="1">
      <c r="B41" s="549" t="s">
        <v>1537</v>
      </c>
    </row>
    <row r="42" spans="1:6" s="21" customFormat="1" ht="23.25" customHeight="1">
      <c r="A42" s="549"/>
      <c r="B42" t="s">
        <v>2458</v>
      </c>
      <c r="C42"/>
      <c r="D42"/>
      <c r="E42"/>
      <c r="F42"/>
    </row>
    <row r="43" spans="1:6" s="21" customFormat="1" ht="23.25" customHeight="1">
      <c r="A43" s="549"/>
      <c r="B43" t="s">
        <v>2459</v>
      </c>
      <c r="C43"/>
      <c r="D43"/>
      <c r="E43"/>
      <c r="F43"/>
    </row>
    <row r="44" spans="1:6" s="21" customFormat="1" ht="23.25" customHeight="1">
      <c r="A44" s="549"/>
      <c r="B44" t="s">
        <v>2460</v>
      </c>
      <c r="C44"/>
      <c r="D44"/>
      <c r="E44"/>
      <c r="F44"/>
    </row>
    <row r="45" spans="1:6" s="21" customFormat="1" ht="23.25" customHeight="1">
      <c r="B45" s="549" t="s">
        <v>1538</v>
      </c>
    </row>
    <row r="46" spans="1:6" s="21" customFormat="1" ht="23.25" customHeight="1">
      <c r="B46" t="s">
        <v>2461</v>
      </c>
      <c r="C46"/>
      <c r="D46"/>
      <c r="E46"/>
      <c r="F46"/>
    </row>
    <row r="47" spans="1:6" s="21" customFormat="1" ht="23.25" customHeight="1">
      <c r="B47" t="s">
        <v>2462</v>
      </c>
      <c r="C47"/>
      <c r="D47"/>
      <c r="E47"/>
      <c r="F47"/>
    </row>
    <row r="48" spans="1:6" s="21" customFormat="1" ht="23.25" customHeight="1">
      <c r="B48" t="s">
        <v>2463</v>
      </c>
      <c r="C48"/>
      <c r="D48"/>
      <c r="E48"/>
      <c r="F48"/>
    </row>
    <row r="49" spans="2:6" s="21" customFormat="1" ht="23.25" customHeight="1">
      <c r="B49" s="549" t="s">
        <v>1539</v>
      </c>
    </row>
    <row r="50" spans="2:6" s="21" customFormat="1" ht="23.25" customHeight="1">
      <c r="B50" t="s">
        <v>2464</v>
      </c>
      <c r="C50"/>
      <c r="D50"/>
      <c r="E50"/>
      <c r="F50"/>
    </row>
    <row r="51" spans="2:6" s="21" customFormat="1" ht="23.25" customHeight="1">
      <c r="B51" t="s">
        <v>2465</v>
      </c>
      <c r="C51"/>
      <c r="D51"/>
      <c r="E51"/>
      <c r="F51"/>
    </row>
    <row r="52" spans="2:6" s="21" customFormat="1" ht="23.25" customHeight="1">
      <c r="B52" t="s">
        <v>2466</v>
      </c>
      <c r="C52"/>
      <c r="D52"/>
      <c r="E52"/>
      <c r="F52"/>
    </row>
    <row r="53" spans="2:6" s="21" customFormat="1" ht="23.25" customHeight="1">
      <c r="B53" t="s">
        <v>2467</v>
      </c>
      <c r="C53"/>
      <c r="D53"/>
      <c r="E53"/>
      <c r="F53"/>
    </row>
    <row r="54" spans="2:6" s="21" customFormat="1" ht="23.25" customHeight="1">
      <c r="B54" t="s">
        <v>2468</v>
      </c>
      <c r="C54"/>
      <c r="D54"/>
      <c r="E54"/>
      <c r="F54"/>
    </row>
    <row r="55" spans="2:6" s="21" customFormat="1" ht="23.25" customHeight="1">
      <c r="B55" t="s">
        <v>2469</v>
      </c>
      <c r="C55"/>
      <c r="D55"/>
      <c r="E55"/>
      <c r="F55"/>
    </row>
    <row r="56" spans="2:6" s="21" customFormat="1" ht="23.25" customHeight="1">
      <c r="B56" s="549" t="s">
        <v>1540</v>
      </c>
    </row>
    <row r="57" spans="2:6" s="21" customFormat="1" ht="23.25" customHeight="1">
      <c r="B57" t="s">
        <v>2470</v>
      </c>
      <c r="C57"/>
      <c r="D57"/>
      <c r="E57"/>
      <c r="F57"/>
    </row>
    <row r="58" spans="2:6" s="21" customFormat="1" ht="23.25" customHeight="1">
      <c r="B58" t="s">
        <v>2471</v>
      </c>
      <c r="C58"/>
      <c r="D58"/>
      <c r="E58"/>
      <c r="F58"/>
    </row>
    <row r="59" spans="2:6" s="21" customFormat="1" ht="23.25" customHeight="1">
      <c r="B59" t="s">
        <v>2472</v>
      </c>
      <c r="C59"/>
      <c r="D59"/>
      <c r="E59"/>
      <c r="F59"/>
    </row>
    <row r="60" spans="2:6" s="21" customFormat="1" ht="23.25" customHeight="1">
      <c r="B60" s="549" t="s">
        <v>1541</v>
      </c>
    </row>
    <row r="61" spans="2:6" s="21" customFormat="1" ht="23.25" customHeight="1">
      <c r="B61" t="s">
        <v>2473</v>
      </c>
      <c r="C61"/>
      <c r="D61"/>
      <c r="E61"/>
      <c r="F61"/>
    </row>
    <row r="62" spans="2:6" s="21" customFormat="1" ht="23.25" customHeight="1">
      <c r="B62" t="s">
        <v>2474</v>
      </c>
      <c r="C62"/>
      <c r="D62"/>
      <c r="E62"/>
      <c r="F62"/>
    </row>
    <row r="63" spans="2:6" s="21" customFormat="1" ht="23.25" customHeight="1">
      <c r="B63" t="s">
        <v>2475</v>
      </c>
      <c r="C63"/>
      <c r="D63"/>
      <c r="E63"/>
      <c r="F63"/>
    </row>
    <row r="64" spans="2:6" s="21" customFormat="1" ht="23.25" customHeight="1">
      <c r="B64" t="s">
        <v>2476</v>
      </c>
      <c r="C64"/>
      <c r="D64"/>
      <c r="E64"/>
      <c r="F64"/>
    </row>
    <row r="65" spans="2:6" s="21" customFormat="1" ht="23.25" customHeight="1">
      <c r="B65" t="s">
        <v>2477</v>
      </c>
      <c r="C65"/>
      <c r="D65"/>
      <c r="E65"/>
      <c r="F65"/>
    </row>
    <row r="66" spans="2:6" s="21" customFormat="1" ht="23.25" customHeight="1">
      <c r="B66" t="s">
        <v>2478</v>
      </c>
      <c r="C66"/>
      <c r="D66"/>
      <c r="E66"/>
      <c r="F66"/>
    </row>
    <row r="67" spans="2:6" s="21" customFormat="1" ht="23.25" customHeight="1">
      <c r="B67" t="s">
        <v>2479</v>
      </c>
      <c r="C67"/>
      <c r="D67"/>
      <c r="E67"/>
      <c r="F67"/>
    </row>
    <row r="68" spans="2:6" s="21" customFormat="1" ht="23.25" customHeight="1">
      <c r="B68" s="549" t="s">
        <v>1542</v>
      </c>
    </row>
    <row r="69" spans="2:6" s="21" customFormat="1" ht="23.25" customHeight="1">
      <c r="B69" t="s">
        <v>2480</v>
      </c>
      <c r="C69"/>
      <c r="D69"/>
      <c r="E69"/>
      <c r="F69"/>
    </row>
    <row r="70" spans="2:6" s="21" customFormat="1" ht="23.25" customHeight="1">
      <c r="B70" t="s">
        <v>2481</v>
      </c>
      <c r="C70"/>
      <c r="D70"/>
      <c r="E70"/>
      <c r="F70"/>
    </row>
    <row r="71" spans="2:6" s="21" customFormat="1" ht="23.25" customHeight="1">
      <c r="B71" t="s">
        <v>2482</v>
      </c>
      <c r="C71"/>
      <c r="D71"/>
      <c r="E71"/>
      <c r="F71"/>
    </row>
    <row r="72" spans="2:6" s="21" customFormat="1" ht="23.25" customHeight="1">
      <c r="B72" t="s">
        <v>2483</v>
      </c>
      <c r="C72"/>
      <c r="D72"/>
      <c r="E72"/>
      <c r="F72"/>
    </row>
    <row r="73" spans="2:6" s="21" customFormat="1" ht="23.25" customHeight="1">
      <c r="B73" t="s">
        <v>2484</v>
      </c>
      <c r="C73"/>
      <c r="D73"/>
      <c r="E73"/>
      <c r="F73"/>
    </row>
    <row r="74" spans="2:6" s="21" customFormat="1" ht="23.25" customHeight="1">
      <c r="B74" t="s">
        <v>2485</v>
      </c>
      <c r="C74"/>
      <c r="D74"/>
      <c r="E74"/>
      <c r="F74"/>
    </row>
    <row r="75" spans="2:6" s="21" customFormat="1" ht="23.25" customHeight="1">
      <c r="B75" t="s">
        <v>2486</v>
      </c>
      <c r="C75"/>
      <c r="D75"/>
      <c r="E75"/>
      <c r="F75"/>
    </row>
    <row r="76" spans="2:6" s="21" customFormat="1" ht="23.25" customHeight="1">
      <c r="B76" t="s">
        <v>2487</v>
      </c>
      <c r="C76"/>
      <c r="D76"/>
      <c r="E76"/>
      <c r="F76"/>
    </row>
    <row r="77" spans="2:6" s="21" customFormat="1" ht="23.25" customHeight="1">
      <c r="B77" s="549" t="s">
        <v>1543</v>
      </c>
    </row>
    <row r="78" spans="2:6" s="21" customFormat="1" ht="23.25" customHeight="1">
      <c r="B78" t="s">
        <v>2488</v>
      </c>
      <c r="C78"/>
      <c r="D78"/>
      <c r="E78"/>
      <c r="F78"/>
    </row>
    <row r="79" spans="2:6" s="21" customFormat="1" ht="23.25" customHeight="1">
      <c r="B79" t="s">
        <v>2489</v>
      </c>
      <c r="C79"/>
      <c r="D79"/>
      <c r="E79"/>
      <c r="F79"/>
    </row>
    <row r="80" spans="2:6" s="21" customFormat="1" ht="23.25" customHeight="1">
      <c r="B80" t="s">
        <v>2490</v>
      </c>
      <c r="C80"/>
      <c r="D80"/>
      <c r="E80"/>
      <c r="F80"/>
    </row>
    <row r="81" spans="2:6" s="21" customFormat="1" ht="23.25" customHeight="1">
      <c r="B81" t="s">
        <v>2491</v>
      </c>
      <c r="C81"/>
      <c r="D81"/>
      <c r="E81"/>
      <c r="F81"/>
    </row>
    <row r="82" spans="2:6" s="21" customFormat="1" ht="23.25" customHeight="1">
      <c r="B82" t="s">
        <v>2492</v>
      </c>
      <c r="C82"/>
      <c r="D82"/>
      <c r="E82"/>
      <c r="F82"/>
    </row>
    <row r="83" spans="2:6" s="21" customFormat="1" ht="23.25" customHeight="1">
      <c r="B83" t="s">
        <v>2494</v>
      </c>
      <c r="C83"/>
      <c r="D83"/>
      <c r="E83"/>
      <c r="F83"/>
    </row>
    <row r="84" spans="2:6" s="21" customFormat="1" ht="23.25" customHeight="1">
      <c r="B84" t="s">
        <v>2493</v>
      </c>
      <c r="C84"/>
      <c r="D84"/>
      <c r="E84"/>
      <c r="F84"/>
    </row>
    <row r="85" spans="2:6" s="21" customFormat="1" ht="23.25" customHeight="1">
      <c r="B85" t="s">
        <v>2495</v>
      </c>
      <c r="C85"/>
      <c r="D85"/>
      <c r="E85"/>
      <c r="F85"/>
    </row>
    <row r="86" spans="2:6" s="21" customFormat="1" ht="23.25" customHeight="1">
      <c r="B86" t="s">
        <v>2496</v>
      </c>
      <c r="C86"/>
      <c r="D86"/>
      <c r="E86"/>
      <c r="F86"/>
    </row>
    <row r="87" spans="2:6" s="21" customFormat="1" ht="23.25" customHeight="1">
      <c r="B87" t="s">
        <v>2497</v>
      </c>
      <c r="C87"/>
      <c r="D87"/>
      <c r="E87"/>
      <c r="F87"/>
    </row>
    <row r="88" spans="2:6" s="21" customFormat="1" ht="23.25" customHeight="1">
      <c r="B88" s="549" t="s">
        <v>1544</v>
      </c>
    </row>
    <row r="89" spans="2:6" s="21" customFormat="1" ht="23.25" customHeight="1">
      <c r="B89" t="s">
        <v>2499</v>
      </c>
      <c r="C89"/>
      <c r="D89"/>
      <c r="E89"/>
      <c r="F89"/>
    </row>
    <row r="90" spans="2:6" s="21" customFormat="1" ht="23.25" customHeight="1">
      <c r="B90" t="s">
        <v>2498</v>
      </c>
      <c r="C90"/>
      <c r="D90"/>
      <c r="E90"/>
      <c r="F90"/>
    </row>
    <row r="91" spans="2:6" s="21" customFormat="1" ht="23.25" customHeight="1">
      <c r="B91" s="549" t="s">
        <v>1545</v>
      </c>
    </row>
    <row r="92" spans="2:6" s="21" customFormat="1" ht="23.25" customHeight="1">
      <c r="B92" t="s">
        <v>2500</v>
      </c>
      <c r="C92"/>
      <c r="D92"/>
      <c r="E92"/>
      <c r="F92"/>
    </row>
    <row r="93" spans="2:6" s="21" customFormat="1" ht="23.25" customHeight="1">
      <c r="B93" t="s">
        <v>2501</v>
      </c>
      <c r="C93"/>
      <c r="D93"/>
      <c r="E93"/>
      <c r="F93"/>
    </row>
    <row r="94" spans="2:6" s="21" customFormat="1" ht="23.25" customHeight="1">
      <c r="B94" t="s">
        <v>2502</v>
      </c>
      <c r="C94"/>
      <c r="D94"/>
      <c r="E94"/>
      <c r="F94"/>
    </row>
    <row r="95" spans="2:6" s="21" customFormat="1" ht="23.25" customHeight="1">
      <c r="B95" t="s">
        <v>2503</v>
      </c>
      <c r="C95"/>
      <c r="D95"/>
      <c r="E95"/>
      <c r="F95"/>
    </row>
    <row r="96" spans="2:6" s="21" customFormat="1" ht="23.25" customHeight="1">
      <c r="B96" t="s">
        <v>2504</v>
      </c>
      <c r="C96"/>
      <c r="D96"/>
      <c r="E96"/>
      <c r="F96"/>
    </row>
    <row r="97" spans="2:6" s="21" customFormat="1" ht="23.25" customHeight="1">
      <c r="B97" s="549" t="s">
        <v>1546</v>
      </c>
    </row>
    <row r="98" spans="2:6" s="21" customFormat="1" ht="23.25" customHeight="1">
      <c r="B98" t="s">
        <v>2505</v>
      </c>
      <c r="C98"/>
      <c r="D98"/>
      <c r="E98"/>
      <c r="F98"/>
    </row>
    <row r="99" spans="2:6" s="21" customFormat="1" ht="23.25" customHeight="1">
      <c r="B99" t="s">
        <v>2506</v>
      </c>
      <c r="C99"/>
      <c r="D99"/>
      <c r="E99"/>
      <c r="F99"/>
    </row>
    <row r="100" spans="2:6" s="21" customFormat="1" ht="23.25" customHeight="1">
      <c r="B100" s="549" t="s">
        <v>1547</v>
      </c>
    </row>
    <row r="101" spans="2:6" s="21" customFormat="1" ht="23.25" customHeight="1">
      <c r="B101" t="s">
        <v>2507</v>
      </c>
      <c r="C101"/>
      <c r="D101"/>
      <c r="E101"/>
      <c r="F101"/>
    </row>
    <row r="102" spans="2:6" s="21" customFormat="1" ht="23.25" customHeight="1">
      <c r="B102" s="549" t="s">
        <v>1548</v>
      </c>
    </row>
    <row r="103" spans="2:6" s="21" customFormat="1" ht="23.25" customHeight="1">
      <c r="B103" t="s">
        <v>2508</v>
      </c>
      <c r="C103"/>
      <c r="D103"/>
      <c r="E103"/>
      <c r="F103"/>
    </row>
    <row r="104" spans="2:6" s="21" customFormat="1" ht="23.25" customHeight="1">
      <c r="B104" t="s">
        <v>2509</v>
      </c>
      <c r="C104"/>
      <c r="D104"/>
      <c r="E104"/>
      <c r="F104"/>
    </row>
    <row r="105" spans="2:6" s="21" customFormat="1" ht="23.25" customHeight="1">
      <c r="B105" t="s">
        <v>2510</v>
      </c>
      <c r="C105"/>
      <c r="D105"/>
      <c r="E105"/>
      <c r="F105"/>
    </row>
    <row r="106" spans="2:6" s="21" customFormat="1" ht="23.25" customHeight="1"/>
    <row r="107" spans="2:6" s="21" customFormat="1" ht="23.25" customHeight="1"/>
    <row r="108" spans="2:6" s="2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75" workbookViewId="0">
      <selection activeCell="A8" sqref="A8"/>
    </sheetView>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
  <sheetViews>
    <sheetView zoomScaleNormal="100" workbookViewId="0">
      <selection activeCell="N11" sqref="N11"/>
    </sheetView>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570" customFormat="1" ht="26.25" customHeight="1">
      <c r="A1" s="568" t="s">
        <v>332</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51" ht="20.25" customHeight="1"/>
    <row r="3" spans="1:51" ht="29.25" customHeight="1">
      <c r="B3" s="5"/>
      <c r="C3" s="871" t="s">
        <v>1578</v>
      </c>
      <c r="D3" s="872"/>
      <c r="E3" s="872"/>
      <c r="F3" s="873"/>
      <c r="G3" s="871" t="s">
        <v>1579</v>
      </c>
      <c r="H3" s="872"/>
      <c r="I3" s="873"/>
      <c r="J3" s="871" t="s">
        <v>1580</v>
      </c>
      <c r="K3" s="872"/>
      <c r="L3" s="873"/>
    </row>
    <row r="4" spans="1:51" ht="50.25" customHeight="1">
      <c r="B4" s="18" t="s">
        <v>1962</v>
      </c>
      <c r="C4" s="853" t="s">
        <v>123</v>
      </c>
      <c r="D4" s="851"/>
      <c r="E4" s="851"/>
      <c r="F4" s="852"/>
      <c r="G4" s="871" t="s">
        <v>1688</v>
      </c>
      <c r="H4" s="872"/>
      <c r="I4" s="873"/>
      <c r="J4" s="871" t="s">
        <v>1469</v>
      </c>
      <c r="K4" s="872"/>
      <c r="L4" s="873"/>
    </row>
    <row r="5" spans="1:51" ht="14.25" customHeight="1">
      <c r="B5" s="784"/>
      <c r="C5" s="875"/>
      <c r="D5" s="875"/>
      <c r="E5" s="875"/>
      <c r="F5" s="875"/>
      <c r="G5" s="874"/>
      <c r="H5" s="874"/>
      <c r="I5" s="874"/>
      <c r="J5" s="874"/>
      <c r="K5" s="874"/>
      <c r="L5" s="874"/>
    </row>
    <row r="6" spans="1:51" s="6" customFormat="1" ht="47.25" customHeight="1"/>
    <row r="7" spans="1:51" s="570" customFormat="1" ht="26.25" customHeight="1">
      <c r="A7" s="568" t="s">
        <v>1581</v>
      </c>
      <c r="B7" s="572"/>
      <c r="C7" s="572"/>
      <c r="D7" s="572"/>
      <c r="E7" s="572"/>
      <c r="F7" s="572"/>
      <c r="G7" s="572"/>
      <c r="H7" s="572"/>
      <c r="I7" s="572"/>
      <c r="J7" s="572"/>
      <c r="K7" s="572"/>
      <c r="L7" s="572"/>
      <c r="M7" s="572"/>
      <c r="N7" s="572"/>
      <c r="O7" s="572"/>
      <c r="P7" s="572"/>
      <c r="Q7" s="572"/>
      <c r="R7" s="572"/>
      <c r="S7" s="572"/>
      <c r="T7" s="572"/>
      <c r="U7" s="572"/>
      <c r="V7" s="572"/>
      <c r="W7" s="572"/>
      <c r="X7" s="571"/>
      <c r="Y7" s="571"/>
      <c r="Z7" s="571"/>
      <c r="AA7" s="571"/>
      <c r="AB7" s="571"/>
      <c r="AC7" s="571"/>
      <c r="AD7" s="571"/>
      <c r="AE7" s="571"/>
      <c r="AF7" s="571"/>
      <c r="AG7" s="571"/>
      <c r="AH7" s="571"/>
      <c r="AI7" s="571"/>
    </row>
    <row r="8" spans="1:51" s="6" customFormat="1" ht="20.25" customHeight="1"/>
    <row r="9" spans="1:51" s="6" customFormat="1" ht="18.95" customHeight="1">
      <c r="B9" s="879" t="s">
        <v>1582</v>
      </c>
      <c r="C9" s="879"/>
      <c r="D9" s="879" t="s">
        <v>1583</v>
      </c>
      <c r="E9" s="879"/>
      <c r="F9" s="879" t="s">
        <v>1584</v>
      </c>
      <c r="G9" s="879"/>
      <c r="H9" s="876" t="s">
        <v>1585</v>
      </c>
      <c r="I9" s="876"/>
      <c r="J9" s="876"/>
      <c r="K9" s="876"/>
    </row>
    <row r="10" spans="1:51" s="6" customFormat="1" ht="18.95" customHeight="1">
      <c r="B10" s="877"/>
      <c r="C10" s="877"/>
      <c r="D10" s="877"/>
      <c r="E10" s="877"/>
      <c r="F10" s="877"/>
      <c r="G10" s="877"/>
      <c r="H10" s="877" t="s">
        <v>1586</v>
      </c>
      <c r="I10" s="877"/>
      <c r="J10" s="877" t="s">
        <v>1549</v>
      </c>
      <c r="K10" s="877"/>
    </row>
    <row r="11" spans="1:51" s="6" customFormat="1" ht="50.25" customHeight="1">
      <c r="B11" s="871" t="s">
        <v>1513</v>
      </c>
      <c r="C11" s="872"/>
      <c r="D11" s="869" t="s">
        <v>1514</v>
      </c>
      <c r="E11" s="870"/>
      <c r="F11" s="869" t="s">
        <v>357</v>
      </c>
      <c r="G11" s="878"/>
      <c r="H11" s="880" t="s">
        <v>1470</v>
      </c>
      <c r="I11" s="878"/>
      <c r="J11" s="872" t="s">
        <v>1471</v>
      </c>
      <c r="K11" s="873"/>
    </row>
    <row r="12" spans="1:51" s="6" customFormat="1" ht="47.25" customHeight="1"/>
    <row r="13" spans="1:51" s="570" customFormat="1" ht="26.25" customHeight="1">
      <c r="A13" s="568" t="s">
        <v>801</v>
      </c>
      <c r="B13" s="572"/>
      <c r="C13" s="572"/>
      <c r="D13" s="572"/>
      <c r="E13" s="572"/>
      <c r="F13" s="572"/>
      <c r="G13" s="572"/>
      <c r="H13" s="572"/>
      <c r="I13" s="572"/>
      <c r="J13" s="572"/>
      <c r="K13" s="572"/>
      <c r="L13" s="572"/>
      <c r="M13" s="572"/>
      <c r="N13" s="572"/>
      <c r="O13" s="572"/>
      <c r="P13" s="572"/>
      <c r="Q13" s="572"/>
      <c r="R13" s="572"/>
      <c r="S13" s="572"/>
      <c r="T13" s="572"/>
      <c r="U13" s="572"/>
      <c r="V13" s="572"/>
      <c r="W13" s="572"/>
      <c r="X13" s="571"/>
      <c r="Y13" s="571"/>
      <c r="Z13" s="571"/>
      <c r="AA13" s="571"/>
      <c r="AB13" s="571"/>
      <c r="AC13" s="571"/>
      <c r="AD13" s="571"/>
      <c r="AE13" s="571"/>
      <c r="AF13" s="571"/>
      <c r="AG13" s="571"/>
      <c r="AH13" s="571"/>
      <c r="AI13" s="571"/>
    </row>
    <row r="14" spans="1:51" s="6" customFormat="1" ht="20.25" customHeight="1">
      <c r="A14" s="7"/>
    </row>
    <row r="15" spans="1:51" s="6" customFormat="1" ht="30" customHeight="1">
      <c r="B15" s="876" t="s">
        <v>2334</v>
      </c>
      <c r="C15" s="876"/>
      <c r="D15" s="876"/>
      <c r="E15" s="876"/>
      <c r="F15" s="876" t="s">
        <v>2335</v>
      </c>
      <c r="G15" s="876"/>
      <c r="H15" s="876"/>
      <c r="I15" s="23" t="s">
        <v>333</v>
      </c>
      <c r="J15" s="876" t="s">
        <v>2336</v>
      </c>
      <c r="K15" s="876"/>
      <c r="L15" s="876"/>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6" customFormat="1" ht="15.75" customHeight="1">
      <c r="B16" s="854" t="s">
        <v>334</v>
      </c>
      <c r="C16" s="855"/>
      <c r="D16" s="855"/>
      <c r="E16" s="856"/>
      <c r="F16" s="9"/>
      <c r="G16" s="10"/>
      <c r="H16" s="11"/>
      <c r="I16" s="12"/>
      <c r="J16" s="8"/>
      <c r="K16" s="8"/>
      <c r="L16" s="1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1" s="6" customFormat="1" ht="18.95" customHeight="1">
      <c r="B17" s="857"/>
      <c r="C17" s="858"/>
      <c r="D17" s="858"/>
      <c r="E17" s="859"/>
      <c r="F17" s="866" t="s">
        <v>140</v>
      </c>
      <c r="G17" s="867"/>
      <c r="H17" s="868"/>
      <c r="I17" s="24">
        <v>61.45</v>
      </c>
      <c r="J17" s="867" t="s">
        <v>141</v>
      </c>
      <c r="K17" s="867"/>
      <c r="L17" s="868"/>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2:51" s="6" customFormat="1" ht="18.95" customHeight="1">
      <c r="B18" s="860"/>
      <c r="C18" s="861"/>
      <c r="D18" s="861"/>
      <c r="E18" s="862"/>
      <c r="F18" s="863"/>
      <c r="G18" s="864"/>
      <c r="H18" s="865"/>
      <c r="I18" s="15"/>
      <c r="J18" s="864"/>
      <c r="K18" s="864"/>
      <c r="L18" s="865"/>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2:51" s="6" customFormat="1" ht="47.25" customHeight="1">
      <c r="B19" s="847" t="s">
        <v>1386</v>
      </c>
      <c r="C19" s="848"/>
      <c r="D19" s="848"/>
      <c r="E19" s="849"/>
      <c r="F19" s="850" t="s">
        <v>1385</v>
      </c>
      <c r="G19" s="851"/>
      <c r="H19" s="852"/>
      <c r="I19" s="74">
        <v>81.069999999999993</v>
      </c>
      <c r="J19" s="853"/>
      <c r="K19" s="851"/>
      <c r="L19" s="852"/>
    </row>
    <row r="20" spans="2:51" s="6" customFormat="1" ht="47.25" customHeight="1">
      <c r="B20" s="847" t="s">
        <v>677</v>
      </c>
      <c r="C20" s="848"/>
      <c r="D20" s="848"/>
      <c r="E20" s="849"/>
      <c r="F20" s="850" t="s">
        <v>1019</v>
      </c>
      <c r="G20" s="851"/>
      <c r="H20" s="852"/>
      <c r="I20" s="74">
        <v>80.150000000000006</v>
      </c>
      <c r="J20" s="853"/>
      <c r="K20" s="851"/>
      <c r="L20" s="852"/>
    </row>
    <row r="35" spans="2:6">
      <c r="B35" s="2"/>
      <c r="D35" s="2"/>
      <c r="F35" s="2"/>
    </row>
  </sheetData>
  <mergeCells count="34">
    <mergeCell ref="B15:E15"/>
    <mergeCell ref="B9:C10"/>
    <mergeCell ref="D9:E10"/>
    <mergeCell ref="H11:I11"/>
    <mergeCell ref="F9:G10"/>
    <mergeCell ref="B11:C11"/>
    <mergeCell ref="J15:L15"/>
    <mergeCell ref="H9:K9"/>
    <mergeCell ref="J10:K10"/>
    <mergeCell ref="F11:G11"/>
    <mergeCell ref="H10:I10"/>
    <mergeCell ref="F15:H15"/>
    <mergeCell ref="J11:K11"/>
    <mergeCell ref="D11:E11"/>
    <mergeCell ref="J3:L3"/>
    <mergeCell ref="J4:L4"/>
    <mergeCell ref="J5:L5"/>
    <mergeCell ref="G3:I3"/>
    <mergeCell ref="G4:I4"/>
    <mergeCell ref="G5:I5"/>
    <mergeCell ref="C3:F3"/>
    <mergeCell ref="C4:F4"/>
    <mergeCell ref="C5:F5"/>
    <mergeCell ref="B20:E20"/>
    <mergeCell ref="F20:H20"/>
    <mergeCell ref="J20:L20"/>
    <mergeCell ref="B16:E18"/>
    <mergeCell ref="F18:H18"/>
    <mergeCell ref="J18:L18"/>
    <mergeCell ref="F17:H17"/>
    <mergeCell ref="J17:L17"/>
    <mergeCell ref="B19:E19"/>
    <mergeCell ref="F19:H19"/>
    <mergeCell ref="J19:L19"/>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
  <sheetViews>
    <sheetView zoomScaleNormal="100" workbookViewId="0"/>
  </sheetViews>
  <sheetFormatPr defaultColWidth="1.625" defaultRowHeight="24.95" customHeight="1"/>
  <cols>
    <col min="1" max="16384" width="1.625" style="3"/>
  </cols>
  <sheetData>
    <row r="1" spans="1:60" s="570" customFormat="1" ht="26.25" customHeight="1">
      <c r="A1" s="568" t="s">
        <v>848</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60" ht="24.95" customHeight="1">
      <c r="AT2" s="6"/>
      <c r="AU2" s="21" t="s">
        <v>335</v>
      </c>
    </row>
    <row r="3" spans="1:60" ht="18.75" customHeight="1">
      <c r="B3" s="871" t="s">
        <v>1986</v>
      </c>
      <c r="C3" s="872"/>
      <c r="D3" s="872"/>
      <c r="E3" s="872"/>
      <c r="F3" s="872"/>
      <c r="G3" s="872"/>
      <c r="H3" s="873"/>
      <c r="I3" s="872" t="s">
        <v>1467</v>
      </c>
      <c r="J3" s="872"/>
      <c r="K3" s="872"/>
      <c r="L3" s="872"/>
      <c r="M3" s="872"/>
      <c r="N3" s="871" t="s">
        <v>1986</v>
      </c>
      <c r="O3" s="872"/>
      <c r="P3" s="872"/>
      <c r="Q3" s="872"/>
      <c r="R3" s="872"/>
      <c r="S3" s="872"/>
      <c r="T3" s="872"/>
      <c r="U3" s="873"/>
      <c r="V3" s="872" t="s">
        <v>1467</v>
      </c>
      <c r="W3" s="872"/>
      <c r="X3" s="872"/>
      <c r="Y3" s="872"/>
      <c r="Z3" s="872"/>
      <c r="AA3" s="871" t="s">
        <v>1986</v>
      </c>
      <c r="AB3" s="872"/>
      <c r="AC3" s="872"/>
      <c r="AD3" s="872"/>
      <c r="AE3" s="872"/>
      <c r="AF3" s="872"/>
      <c r="AG3" s="872"/>
      <c r="AH3" s="873"/>
      <c r="AI3" s="872" t="s">
        <v>1467</v>
      </c>
      <c r="AJ3" s="872"/>
      <c r="AK3" s="872"/>
      <c r="AL3" s="872"/>
      <c r="AM3" s="872"/>
      <c r="AN3" s="871" t="s">
        <v>1986</v>
      </c>
      <c r="AO3" s="872"/>
      <c r="AP3" s="872"/>
      <c r="AQ3" s="872"/>
      <c r="AR3" s="872"/>
      <c r="AS3" s="872"/>
      <c r="AT3" s="872"/>
      <c r="AU3" s="873"/>
      <c r="AV3" s="872" t="s">
        <v>1467</v>
      </c>
      <c r="AW3" s="872"/>
      <c r="AX3" s="872"/>
      <c r="AY3" s="872"/>
      <c r="AZ3" s="873"/>
      <c r="BA3" s="37"/>
      <c r="BB3" s="8"/>
      <c r="BC3" s="8"/>
      <c r="BD3" s="8"/>
      <c r="BE3" s="8"/>
      <c r="BF3" s="8"/>
      <c r="BG3" s="8"/>
      <c r="BH3" s="8"/>
    </row>
    <row r="4" spans="1:60" ht="18.75" customHeight="1">
      <c r="B4" s="881" t="s">
        <v>1987</v>
      </c>
      <c r="C4" s="882"/>
      <c r="D4" s="882"/>
      <c r="E4" s="882"/>
      <c r="F4" s="882"/>
      <c r="G4" s="882"/>
      <c r="H4" s="882"/>
      <c r="I4" s="884">
        <v>1.8720000000000001</v>
      </c>
      <c r="J4" s="885"/>
      <c r="K4" s="885"/>
      <c r="L4" s="885"/>
      <c r="M4" s="886"/>
      <c r="N4" s="881" t="s">
        <v>1985</v>
      </c>
      <c r="O4" s="882"/>
      <c r="P4" s="882"/>
      <c r="Q4" s="882"/>
      <c r="R4" s="882"/>
      <c r="S4" s="882"/>
      <c r="T4" s="882"/>
      <c r="U4" s="883"/>
      <c r="V4" s="884">
        <v>0.98599999999999999</v>
      </c>
      <c r="W4" s="885"/>
      <c r="X4" s="885"/>
      <c r="Y4" s="885"/>
      <c r="Z4" s="886"/>
      <c r="AA4" s="881" t="s">
        <v>1472</v>
      </c>
      <c r="AB4" s="882"/>
      <c r="AC4" s="882"/>
      <c r="AD4" s="882"/>
      <c r="AE4" s="882"/>
      <c r="AF4" s="882"/>
      <c r="AG4" s="882"/>
      <c r="AH4" s="883"/>
      <c r="AI4" s="884">
        <v>1.0620000000000001</v>
      </c>
      <c r="AJ4" s="885"/>
      <c r="AK4" s="885"/>
      <c r="AL4" s="885"/>
      <c r="AM4" s="886"/>
      <c r="AN4" s="881" t="s">
        <v>28</v>
      </c>
      <c r="AO4" s="882"/>
      <c r="AP4" s="882"/>
      <c r="AQ4" s="882"/>
      <c r="AR4" s="882"/>
      <c r="AS4" s="882"/>
      <c r="AT4" s="882"/>
      <c r="AU4" s="883"/>
      <c r="AV4" s="884">
        <v>1.2</v>
      </c>
      <c r="AW4" s="885"/>
      <c r="AX4" s="885"/>
      <c r="AY4" s="885"/>
      <c r="AZ4" s="886"/>
      <c r="BA4" s="37"/>
      <c r="BB4" s="8"/>
      <c r="BC4" s="8"/>
      <c r="BD4" s="8"/>
      <c r="BE4" s="8"/>
      <c r="BF4" s="8"/>
      <c r="BG4" s="8"/>
      <c r="BH4" s="8"/>
    </row>
    <row r="5" spans="1:60" ht="18.75" customHeight="1">
      <c r="B5" s="887" t="s">
        <v>1988</v>
      </c>
      <c r="C5" s="888"/>
      <c r="D5" s="888"/>
      <c r="E5" s="888"/>
      <c r="F5" s="888"/>
      <c r="G5" s="888"/>
      <c r="H5" s="888"/>
      <c r="I5" s="890">
        <v>0.38800000000000001</v>
      </c>
      <c r="J5" s="891"/>
      <c r="K5" s="891"/>
      <c r="L5" s="891"/>
      <c r="M5" s="892"/>
      <c r="N5" s="887" t="s">
        <v>1984</v>
      </c>
      <c r="O5" s="888"/>
      <c r="P5" s="888"/>
      <c r="Q5" s="888"/>
      <c r="R5" s="888"/>
      <c r="S5" s="888"/>
      <c r="T5" s="888"/>
      <c r="U5" s="889"/>
      <c r="V5" s="890">
        <v>0.36</v>
      </c>
      <c r="W5" s="891"/>
      <c r="X5" s="891"/>
      <c r="Y5" s="891"/>
      <c r="Z5" s="892"/>
      <c r="AA5" s="887" t="s">
        <v>1924</v>
      </c>
      <c r="AB5" s="888"/>
      <c r="AC5" s="888"/>
      <c r="AD5" s="888"/>
      <c r="AE5" s="888"/>
      <c r="AF5" s="888"/>
      <c r="AG5" s="888"/>
      <c r="AH5" s="889"/>
      <c r="AI5" s="890">
        <v>2.27</v>
      </c>
      <c r="AJ5" s="891"/>
      <c r="AK5" s="891"/>
      <c r="AL5" s="891"/>
      <c r="AM5" s="892"/>
      <c r="AN5" s="887" t="s">
        <v>1769</v>
      </c>
      <c r="AO5" s="888"/>
      <c r="AP5" s="888"/>
      <c r="AQ5" s="888"/>
      <c r="AR5" s="888"/>
      <c r="AS5" s="888"/>
      <c r="AT5" s="888"/>
      <c r="AU5" s="889"/>
      <c r="AV5" s="890">
        <v>2.2400000000000002</v>
      </c>
      <c r="AW5" s="891"/>
      <c r="AX5" s="891"/>
      <c r="AY5" s="891"/>
      <c r="AZ5" s="892"/>
      <c r="BA5" s="37"/>
      <c r="BB5" s="8"/>
      <c r="BC5" s="8"/>
      <c r="BD5" s="8"/>
      <c r="BE5" s="8"/>
      <c r="BF5" s="8"/>
      <c r="BG5" s="8"/>
      <c r="BH5" s="8"/>
    </row>
    <row r="6" spans="1:60" ht="18.75" customHeight="1">
      <c r="B6" s="887" t="s">
        <v>1869</v>
      </c>
      <c r="C6" s="888"/>
      <c r="D6" s="888"/>
      <c r="E6" s="888"/>
      <c r="F6" s="888"/>
      <c r="G6" s="888"/>
      <c r="H6" s="888"/>
      <c r="I6" s="890">
        <v>2.722</v>
      </c>
      <c r="J6" s="891"/>
      <c r="K6" s="891"/>
      <c r="L6" s="891"/>
      <c r="M6" s="892"/>
      <c r="N6" s="887" t="s">
        <v>1439</v>
      </c>
      <c r="O6" s="888"/>
      <c r="P6" s="888"/>
      <c r="Q6" s="888"/>
      <c r="R6" s="888"/>
      <c r="S6" s="888"/>
      <c r="T6" s="888"/>
      <c r="U6" s="889"/>
      <c r="V6" s="890">
        <v>1.1279999999999999</v>
      </c>
      <c r="W6" s="891"/>
      <c r="X6" s="891"/>
      <c r="Y6" s="891"/>
      <c r="Z6" s="892"/>
      <c r="AA6" s="887" t="s">
        <v>1485</v>
      </c>
      <c r="AB6" s="888"/>
      <c r="AC6" s="888"/>
      <c r="AD6" s="888"/>
      <c r="AE6" s="888"/>
      <c r="AF6" s="888"/>
      <c r="AG6" s="888"/>
      <c r="AH6" s="889"/>
      <c r="AI6" s="890">
        <v>1.36</v>
      </c>
      <c r="AJ6" s="891"/>
      <c r="AK6" s="891"/>
      <c r="AL6" s="891"/>
      <c r="AM6" s="892"/>
      <c r="AN6" s="887" t="s">
        <v>1770</v>
      </c>
      <c r="AO6" s="888"/>
      <c r="AP6" s="888"/>
      <c r="AQ6" s="888"/>
      <c r="AR6" s="888"/>
      <c r="AS6" s="888"/>
      <c r="AT6" s="888"/>
      <c r="AU6" s="889"/>
      <c r="AV6" s="890">
        <v>0.48</v>
      </c>
      <c r="AW6" s="891"/>
      <c r="AX6" s="891"/>
      <c r="AY6" s="891"/>
      <c r="AZ6" s="892"/>
      <c r="BA6" s="37"/>
      <c r="BB6" s="8"/>
      <c r="BC6" s="8"/>
      <c r="BD6" s="8"/>
      <c r="BE6" s="8"/>
      <c r="BF6" s="8"/>
      <c r="BG6" s="8"/>
      <c r="BH6" s="8"/>
    </row>
    <row r="7" spans="1:60" ht="18.75" customHeight="1">
      <c r="B7" s="887" t="s">
        <v>1870</v>
      </c>
      <c r="C7" s="888"/>
      <c r="D7" s="888"/>
      <c r="E7" s="888"/>
      <c r="F7" s="888"/>
      <c r="G7" s="888"/>
      <c r="H7" s="888"/>
      <c r="I7" s="890">
        <v>2.056</v>
      </c>
      <c r="J7" s="891"/>
      <c r="K7" s="891"/>
      <c r="L7" s="891"/>
      <c r="M7" s="892"/>
      <c r="N7" s="887" t="s">
        <v>1873</v>
      </c>
      <c r="O7" s="888"/>
      <c r="P7" s="888"/>
      <c r="Q7" s="888"/>
      <c r="R7" s="888"/>
      <c r="S7" s="888"/>
      <c r="T7" s="888"/>
      <c r="U7" s="889"/>
      <c r="V7" s="890">
        <v>1.39</v>
      </c>
      <c r="W7" s="891"/>
      <c r="X7" s="891"/>
      <c r="Y7" s="891"/>
      <c r="Z7" s="892"/>
      <c r="AA7" s="887" t="s">
        <v>1486</v>
      </c>
      <c r="AB7" s="888"/>
      <c r="AC7" s="888"/>
      <c r="AD7" s="888"/>
      <c r="AE7" s="888"/>
      <c r="AF7" s="888"/>
      <c r="AG7" s="888"/>
      <c r="AH7" s="889"/>
      <c r="AI7" s="890">
        <v>0.15</v>
      </c>
      <c r="AJ7" s="891"/>
      <c r="AK7" s="891"/>
      <c r="AL7" s="891"/>
      <c r="AM7" s="892"/>
      <c r="AN7" s="887" t="s">
        <v>33</v>
      </c>
      <c r="AO7" s="888"/>
      <c r="AP7" s="888"/>
      <c r="AQ7" s="888"/>
      <c r="AR7" s="888"/>
      <c r="AS7" s="888"/>
      <c r="AT7" s="888"/>
      <c r="AU7" s="889"/>
      <c r="AV7" s="890">
        <v>1.51</v>
      </c>
      <c r="AW7" s="891"/>
      <c r="AX7" s="891"/>
      <c r="AY7" s="891"/>
      <c r="AZ7" s="892"/>
      <c r="BA7" s="37"/>
      <c r="BB7" s="8"/>
      <c r="BC7" s="8"/>
      <c r="BD7" s="8"/>
      <c r="BE7" s="8"/>
      <c r="BF7" s="8"/>
      <c r="BG7" s="8"/>
      <c r="BH7" s="8"/>
    </row>
    <row r="8" spans="1:60" ht="18.75" customHeight="1">
      <c r="B8" s="887" t="s">
        <v>1871</v>
      </c>
      <c r="C8" s="888"/>
      <c r="D8" s="888"/>
      <c r="E8" s="888"/>
      <c r="F8" s="888"/>
      <c r="G8" s="888"/>
      <c r="H8" s="888"/>
      <c r="I8" s="890">
        <v>0.25600000000000001</v>
      </c>
      <c r="J8" s="891"/>
      <c r="K8" s="891"/>
      <c r="L8" s="891"/>
      <c r="M8" s="892"/>
      <c r="N8" s="887" t="s">
        <v>1983</v>
      </c>
      <c r="O8" s="888"/>
      <c r="P8" s="888"/>
      <c r="Q8" s="888"/>
      <c r="R8" s="888"/>
      <c r="S8" s="888"/>
      <c r="T8" s="888"/>
      <c r="U8" s="889"/>
      <c r="V8" s="890">
        <v>1.8879999999999999</v>
      </c>
      <c r="W8" s="891"/>
      <c r="X8" s="891"/>
      <c r="Y8" s="891"/>
      <c r="Z8" s="892"/>
      <c r="AA8" s="887" t="s">
        <v>1487</v>
      </c>
      <c r="AB8" s="888"/>
      <c r="AC8" s="888"/>
      <c r="AD8" s="888"/>
      <c r="AE8" s="888"/>
      <c r="AF8" s="888"/>
      <c r="AG8" s="888"/>
      <c r="AH8" s="889"/>
      <c r="AI8" s="890">
        <v>0.33</v>
      </c>
      <c r="AJ8" s="891"/>
      <c r="AK8" s="891"/>
      <c r="AL8" s="891"/>
      <c r="AM8" s="892"/>
      <c r="AN8" s="887" t="s">
        <v>2116</v>
      </c>
      <c r="AO8" s="888"/>
      <c r="AP8" s="888"/>
      <c r="AQ8" s="888"/>
      <c r="AR8" s="888"/>
      <c r="AS8" s="888"/>
      <c r="AT8" s="888"/>
      <c r="AU8" s="889"/>
      <c r="AV8" s="890">
        <v>0.72</v>
      </c>
      <c r="AW8" s="891"/>
      <c r="AX8" s="891"/>
      <c r="AY8" s="891"/>
      <c r="AZ8" s="892"/>
      <c r="BA8" s="37"/>
      <c r="BB8" s="8"/>
      <c r="BC8" s="8"/>
      <c r="BD8" s="8"/>
      <c r="BE8" s="8"/>
      <c r="BF8" s="8"/>
      <c r="BG8" s="8"/>
      <c r="BH8" s="8"/>
    </row>
    <row r="9" spans="1:60" ht="18.75" customHeight="1">
      <c r="B9" s="887" t="s">
        <v>1872</v>
      </c>
      <c r="C9" s="888"/>
      <c r="D9" s="888"/>
      <c r="E9" s="888"/>
      <c r="F9" s="888"/>
      <c r="G9" s="888"/>
      <c r="H9" s="888"/>
      <c r="I9" s="890">
        <v>0.34</v>
      </c>
      <c r="J9" s="891"/>
      <c r="K9" s="891"/>
      <c r="L9" s="891"/>
      <c r="M9" s="892"/>
      <c r="N9" s="887" t="s">
        <v>1956</v>
      </c>
      <c r="O9" s="888"/>
      <c r="P9" s="888"/>
      <c r="Q9" s="888"/>
      <c r="R9" s="888"/>
      <c r="S9" s="888"/>
      <c r="T9" s="888"/>
      <c r="U9" s="889"/>
      <c r="V9" s="890">
        <v>1.0640000000000001</v>
      </c>
      <c r="W9" s="891"/>
      <c r="X9" s="891"/>
      <c r="Y9" s="891"/>
      <c r="Z9" s="892"/>
      <c r="AA9" s="887" t="s">
        <v>1488</v>
      </c>
      <c r="AB9" s="888"/>
      <c r="AC9" s="888"/>
      <c r="AD9" s="888"/>
      <c r="AE9" s="888"/>
      <c r="AF9" s="888"/>
      <c r="AG9" s="888"/>
      <c r="AH9" s="889"/>
      <c r="AI9" s="890">
        <v>0.33</v>
      </c>
      <c r="AJ9" s="891"/>
      <c r="AK9" s="891"/>
      <c r="AL9" s="891"/>
      <c r="AM9" s="892"/>
      <c r="AN9" s="887" t="s">
        <v>606</v>
      </c>
      <c r="AO9" s="888"/>
      <c r="AP9" s="888"/>
      <c r="AQ9" s="888"/>
      <c r="AR9" s="888"/>
      <c r="AS9" s="888"/>
      <c r="AT9" s="888"/>
      <c r="AU9" s="889"/>
      <c r="AV9" s="890">
        <v>1.18</v>
      </c>
      <c r="AW9" s="891"/>
      <c r="AX9" s="891"/>
      <c r="AY9" s="891"/>
      <c r="AZ9" s="892"/>
      <c r="BA9" s="37"/>
      <c r="BB9" s="8"/>
      <c r="BC9" s="8"/>
      <c r="BD9" s="8"/>
      <c r="BE9" s="8"/>
      <c r="BF9" s="8"/>
      <c r="BG9" s="8"/>
      <c r="BH9" s="8"/>
    </row>
    <row r="10" spans="1:60" ht="18.75" customHeight="1">
      <c r="B10" s="887" t="s">
        <v>792</v>
      </c>
      <c r="C10" s="888"/>
      <c r="D10" s="888"/>
      <c r="E10" s="888"/>
      <c r="F10" s="888"/>
      <c r="G10" s="888"/>
      <c r="H10" s="888"/>
      <c r="I10" s="890">
        <v>0.43</v>
      </c>
      <c r="J10" s="891"/>
      <c r="K10" s="891"/>
      <c r="L10" s="891"/>
      <c r="M10" s="892"/>
      <c r="N10" s="887" t="s">
        <v>849</v>
      </c>
      <c r="O10" s="888"/>
      <c r="P10" s="888"/>
      <c r="Q10" s="888"/>
      <c r="R10" s="888"/>
      <c r="S10" s="888"/>
      <c r="T10" s="888"/>
      <c r="U10" s="889"/>
      <c r="V10" s="890">
        <v>0.81200000000000006</v>
      </c>
      <c r="W10" s="891"/>
      <c r="X10" s="891"/>
      <c r="Y10" s="891"/>
      <c r="Z10" s="892"/>
      <c r="AA10" s="887" t="s">
        <v>24</v>
      </c>
      <c r="AB10" s="888"/>
      <c r="AC10" s="888"/>
      <c r="AD10" s="888"/>
      <c r="AE10" s="888"/>
      <c r="AF10" s="888"/>
      <c r="AG10" s="888"/>
      <c r="AH10" s="889"/>
      <c r="AI10" s="890">
        <v>0.47</v>
      </c>
      <c r="AJ10" s="891"/>
      <c r="AK10" s="891"/>
      <c r="AL10" s="891"/>
      <c r="AM10" s="892"/>
      <c r="AN10" s="887" t="s">
        <v>2156</v>
      </c>
      <c r="AO10" s="888"/>
      <c r="AP10" s="888"/>
      <c r="AQ10" s="888"/>
      <c r="AR10" s="888"/>
      <c r="AS10" s="888"/>
      <c r="AT10" s="888"/>
      <c r="AU10" s="889"/>
      <c r="AV10" s="890">
        <v>0.78</v>
      </c>
      <c r="AW10" s="891"/>
      <c r="AX10" s="891"/>
      <c r="AY10" s="891"/>
      <c r="AZ10" s="892"/>
      <c r="BA10" s="37"/>
      <c r="BB10" s="8"/>
      <c r="BC10" s="8"/>
      <c r="BD10" s="8"/>
      <c r="BE10" s="8"/>
      <c r="BF10" s="8"/>
      <c r="BG10" s="8"/>
      <c r="BH10" s="8"/>
    </row>
    <row r="11" spans="1:60" ht="18.75" customHeight="1">
      <c r="B11" s="887" t="s">
        <v>1468</v>
      </c>
      <c r="C11" s="888"/>
      <c r="D11" s="888"/>
      <c r="E11" s="888"/>
      <c r="F11" s="888"/>
      <c r="G11" s="888"/>
      <c r="H11" s="888"/>
      <c r="I11" s="890">
        <v>4.79</v>
      </c>
      <c r="J11" s="891"/>
      <c r="K11" s="891"/>
      <c r="L11" s="891"/>
      <c r="M11" s="892"/>
      <c r="N11" s="887" t="s">
        <v>850</v>
      </c>
      <c r="O11" s="888"/>
      <c r="P11" s="888"/>
      <c r="Q11" s="888"/>
      <c r="R11" s="888"/>
      <c r="S11" s="888"/>
      <c r="T11" s="888"/>
      <c r="U11" s="889"/>
      <c r="V11" s="890">
        <v>7.2119999999999997</v>
      </c>
      <c r="W11" s="891"/>
      <c r="X11" s="891"/>
      <c r="Y11" s="891"/>
      <c r="Z11" s="892"/>
      <c r="AA11" s="887" t="s">
        <v>25</v>
      </c>
      <c r="AB11" s="888"/>
      <c r="AC11" s="888"/>
      <c r="AD11" s="888"/>
      <c r="AE11" s="888"/>
      <c r="AF11" s="888"/>
      <c r="AG11" s="888"/>
      <c r="AH11" s="889"/>
      <c r="AI11" s="890">
        <v>0.63</v>
      </c>
      <c r="AJ11" s="891"/>
      <c r="AK11" s="891"/>
      <c r="AL11" s="891"/>
      <c r="AM11" s="892"/>
      <c r="AN11" s="887" t="s">
        <v>2157</v>
      </c>
      <c r="AO11" s="888"/>
      <c r="AP11" s="888"/>
      <c r="AQ11" s="888"/>
      <c r="AR11" s="888"/>
      <c r="AS11" s="888"/>
      <c r="AT11" s="888"/>
      <c r="AU11" s="889"/>
      <c r="AV11" s="890">
        <v>0.38</v>
      </c>
      <c r="AW11" s="891"/>
      <c r="AX11" s="891"/>
      <c r="AY11" s="891"/>
      <c r="AZ11" s="892"/>
      <c r="BA11" s="37"/>
      <c r="BB11" s="8"/>
      <c r="BC11" s="8"/>
      <c r="BD11" s="8"/>
      <c r="BE11" s="8"/>
      <c r="BF11" s="8"/>
      <c r="BG11" s="8"/>
      <c r="BH11" s="8"/>
    </row>
    <row r="12" spans="1:60" ht="18.75" customHeight="1">
      <c r="B12" s="887" t="s">
        <v>798</v>
      </c>
      <c r="C12" s="888"/>
      <c r="D12" s="888"/>
      <c r="E12" s="888"/>
      <c r="F12" s="888"/>
      <c r="G12" s="888"/>
      <c r="H12" s="888"/>
      <c r="I12" s="890">
        <v>1.32</v>
      </c>
      <c r="J12" s="891"/>
      <c r="K12" s="891"/>
      <c r="L12" s="891"/>
      <c r="M12" s="892"/>
      <c r="N12" s="887" t="s">
        <v>851</v>
      </c>
      <c r="O12" s="888"/>
      <c r="P12" s="888"/>
      <c r="Q12" s="888"/>
      <c r="R12" s="888"/>
      <c r="S12" s="888"/>
      <c r="T12" s="888"/>
      <c r="U12" s="889"/>
      <c r="V12" s="890">
        <v>1.3160000000000001</v>
      </c>
      <c r="W12" s="891"/>
      <c r="X12" s="891"/>
      <c r="Y12" s="891"/>
      <c r="Z12" s="892"/>
      <c r="AA12" s="887" t="s">
        <v>26</v>
      </c>
      <c r="AB12" s="888"/>
      <c r="AC12" s="888"/>
      <c r="AD12" s="888"/>
      <c r="AE12" s="888"/>
      <c r="AF12" s="888"/>
      <c r="AG12" s="888"/>
      <c r="AH12" s="889"/>
      <c r="AI12" s="890">
        <v>2.59</v>
      </c>
      <c r="AJ12" s="891"/>
      <c r="AK12" s="891"/>
      <c r="AL12" s="891"/>
      <c r="AM12" s="892"/>
      <c r="AN12" s="887" t="s">
        <v>2158</v>
      </c>
      <c r="AO12" s="888"/>
      <c r="AP12" s="888"/>
      <c r="AQ12" s="888"/>
      <c r="AR12" s="888"/>
      <c r="AS12" s="888"/>
      <c r="AT12" s="888"/>
      <c r="AU12" s="889"/>
      <c r="AV12" s="890">
        <v>4.38</v>
      </c>
      <c r="AW12" s="891"/>
      <c r="AX12" s="891"/>
      <c r="AY12" s="891"/>
      <c r="AZ12" s="892"/>
      <c r="BA12" s="37"/>
      <c r="BB12" s="8"/>
      <c r="BC12" s="8"/>
      <c r="BD12" s="8"/>
      <c r="BE12" s="8"/>
      <c r="BF12" s="8"/>
      <c r="BG12" s="8"/>
      <c r="BH12" s="8"/>
    </row>
    <row r="13" spans="1:60" ht="18.75" customHeight="1">
      <c r="B13" s="887" t="s">
        <v>209</v>
      </c>
      <c r="C13" s="888"/>
      <c r="D13" s="888"/>
      <c r="E13" s="888"/>
      <c r="F13" s="888"/>
      <c r="G13" s="888"/>
      <c r="H13" s="888"/>
      <c r="I13" s="890">
        <v>2.9</v>
      </c>
      <c r="J13" s="891"/>
      <c r="K13" s="891"/>
      <c r="L13" s="891"/>
      <c r="M13" s="892"/>
      <c r="N13" s="887" t="s">
        <v>1955</v>
      </c>
      <c r="O13" s="888"/>
      <c r="P13" s="888"/>
      <c r="Q13" s="888"/>
      <c r="R13" s="888"/>
      <c r="S13" s="888"/>
      <c r="T13" s="888"/>
      <c r="U13" s="889"/>
      <c r="V13" s="890">
        <v>0.79200000000000004</v>
      </c>
      <c r="W13" s="891"/>
      <c r="X13" s="891"/>
      <c r="Y13" s="891"/>
      <c r="Z13" s="892"/>
      <c r="AA13" s="887" t="s">
        <v>1489</v>
      </c>
      <c r="AB13" s="888"/>
      <c r="AC13" s="888"/>
      <c r="AD13" s="888"/>
      <c r="AE13" s="888"/>
      <c r="AF13" s="888"/>
      <c r="AG13" s="888"/>
      <c r="AH13" s="889"/>
      <c r="AI13" s="890">
        <v>0.59</v>
      </c>
      <c r="AJ13" s="891"/>
      <c r="AK13" s="891"/>
      <c r="AL13" s="891"/>
      <c r="AM13" s="892"/>
      <c r="AN13" s="887" t="s">
        <v>2159</v>
      </c>
      <c r="AO13" s="888"/>
      <c r="AP13" s="888"/>
      <c r="AQ13" s="888"/>
      <c r="AR13" s="888"/>
      <c r="AS13" s="888"/>
      <c r="AT13" s="888"/>
      <c r="AU13" s="889"/>
      <c r="AV13" s="890">
        <v>0.68</v>
      </c>
      <c r="AW13" s="891"/>
      <c r="AX13" s="891"/>
      <c r="AY13" s="891"/>
      <c r="AZ13" s="892"/>
      <c r="BA13" s="37"/>
      <c r="BB13" s="8"/>
      <c r="BC13" s="8"/>
      <c r="BD13" s="8"/>
      <c r="BE13" s="8"/>
      <c r="BF13" s="8"/>
      <c r="BG13" s="8"/>
      <c r="BH13" s="8"/>
    </row>
    <row r="14" spans="1:60" ht="18.75" customHeight="1">
      <c r="B14" s="893" t="s">
        <v>111</v>
      </c>
      <c r="C14" s="894"/>
      <c r="D14" s="894"/>
      <c r="E14" s="894"/>
      <c r="F14" s="894"/>
      <c r="G14" s="894"/>
      <c r="H14" s="894"/>
      <c r="I14" s="896">
        <v>2.56</v>
      </c>
      <c r="J14" s="897"/>
      <c r="K14" s="897"/>
      <c r="L14" s="897"/>
      <c r="M14" s="898"/>
      <c r="N14" s="893" t="s">
        <v>852</v>
      </c>
      <c r="O14" s="894"/>
      <c r="P14" s="894"/>
      <c r="Q14" s="894"/>
      <c r="R14" s="894"/>
      <c r="S14" s="894"/>
      <c r="T14" s="894"/>
      <c r="U14" s="895"/>
      <c r="V14" s="896">
        <v>0.53600000000000003</v>
      </c>
      <c r="W14" s="897"/>
      <c r="X14" s="897"/>
      <c r="Y14" s="897"/>
      <c r="Z14" s="898"/>
      <c r="AA14" s="893" t="s">
        <v>27</v>
      </c>
      <c r="AB14" s="894"/>
      <c r="AC14" s="894"/>
      <c r="AD14" s="894"/>
      <c r="AE14" s="894"/>
      <c r="AF14" s="894"/>
      <c r="AG14" s="894"/>
      <c r="AH14" s="895"/>
      <c r="AI14" s="896">
        <v>0.94</v>
      </c>
      <c r="AJ14" s="897"/>
      <c r="AK14" s="897"/>
      <c r="AL14" s="897"/>
      <c r="AM14" s="898"/>
      <c r="AN14" s="893"/>
      <c r="AO14" s="894"/>
      <c r="AP14" s="894"/>
      <c r="AQ14" s="894"/>
      <c r="AR14" s="894"/>
      <c r="AS14" s="894"/>
      <c r="AT14" s="894"/>
      <c r="AU14" s="895"/>
      <c r="AV14" s="896"/>
      <c r="AW14" s="897"/>
      <c r="AX14" s="897"/>
      <c r="AY14" s="897"/>
      <c r="AZ14" s="898"/>
      <c r="BA14" s="37"/>
      <c r="BB14" s="8"/>
      <c r="BC14" s="8"/>
      <c r="BD14" s="8"/>
      <c r="BE14" s="8"/>
      <c r="BF14" s="8"/>
      <c r="BG14" s="8"/>
      <c r="BH14" s="8"/>
    </row>
    <row r="15" spans="1:60" ht="24.95" customHeight="1">
      <c r="B15" s="34" t="s">
        <v>336</v>
      </c>
    </row>
    <row r="16" spans="1:60" ht="24.95" customHeight="1">
      <c r="B16" s="34" t="s">
        <v>853</v>
      </c>
    </row>
    <row r="17" spans="1:53" ht="24.95" customHeight="1">
      <c r="J17" s="38"/>
      <c r="V17" s="38"/>
      <c r="AJ17" s="38"/>
      <c r="AV17" s="38"/>
    </row>
    <row r="18" spans="1:53" s="570" customFormat="1" ht="26.25" customHeight="1">
      <c r="A18" s="568" t="s">
        <v>854</v>
      </c>
      <c r="B18" s="572"/>
      <c r="C18" s="572"/>
      <c r="D18" s="572"/>
      <c r="E18" s="572"/>
      <c r="F18" s="572"/>
      <c r="G18" s="572"/>
      <c r="H18" s="572"/>
      <c r="I18" s="572"/>
      <c r="J18" s="572"/>
      <c r="K18" s="572"/>
      <c r="L18" s="572"/>
      <c r="M18" s="572"/>
      <c r="N18" s="572"/>
      <c r="O18" s="572"/>
      <c r="P18" s="572"/>
      <c r="Q18" s="572"/>
      <c r="R18" s="572"/>
      <c r="S18" s="572"/>
      <c r="T18" s="572"/>
      <c r="U18" s="572"/>
      <c r="V18" s="572"/>
      <c r="W18" s="572"/>
      <c r="X18" s="571"/>
      <c r="Y18" s="571"/>
      <c r="Z18" s="571"/>
      <c r="AA18" s="571"/>
      <c r="AB18" s="571"/>
      <c r="AC18" s="571"/>
      <c r="AD18" s="571"/>
      <c r="AE18" s="571"/>
      <c r="AF18" s="571"/>
      <c r="AG18" s="571"/>
      <c r="AH18" s="571"/>
      <c r="AI18" s="571"/>
    </row>
    <row r="19" spans="1:53" ht="24.95" customHeight="1">
      <c r="Z19" s="899" t="s">
        <v>337</v>
      </c>
      <c r="AA19" s="900"/>
      <c r="AB19" s="900"/>
      <c r="AC19" s="900"/>
      <c r="AD19" s="900"/>
      <c r="AE19" s="900"/>
      <c r="AF19" s="900"/>
      <c r="AG19" s="900"/>
      <c r="AH19" s="900"/>
      <c r="AI19" s="900"/>
      <c r="AJ19" s="900"/>
      <c r="AK19" s="900"/>
      <c r="AL19" s="900"/>
      <c r="AM19" s="900"/>
      <c r="AN19" s="900"/>
      <c r="AO19" s="900"/>
      <c r="AP19" s="900"/>
      <c r="AQ19" s="900"/>
      <c r="AR19" s="900"/>
      <c r="AS19" s="900"/>
      <c r="AT19" s="900"/>
      <c r="AU19" s="900"/>
      <c r="AV19" s="900"/>
      <c r="AW19" s="900"/>
      <c r="AX19" s="900"/>
      <c r="AY19" s="900"/>
      <c r="AZ19" s="900"/>
      <c r="BA19" s="900"/>
    </row>
    <row r="20" spans="1:53" ht="24.95" customHeight="1">
      <c r="B20" s="871" t="s">
        <v>745</v>
      </c>
      <c r="C20" s="872"/>
      <c r="D20" s="872"/>
      <c r="E20" s="872"/>
      <c r="F20" s="872"/>
      <c r="G20" s="872"/>
      <c r="H20" s="872"/>
      <c r="I20" s="871" t="s">
        <v>605</v>
      </c>
      <c r="J20" s="872"/>
      <c r="K20" s="872"/>
      <c r="L20" s="872"/>
      <c r="M20" s="873"/>
      <c r="N20" s="871" t="s">
        <v>697</v>
      </c>
      <c r="O20" s="872"/>
      <c r="P20" s="872"/>
      <c r="Q20" s="872"/>
      <c r="R20" s="873"/>
      <c r="S20" s="871" t="s">
        <v>29</v>
      </c>
      <c r="T20" s="872"/>
      <c r="U20" s="872"/>
      <c r="V20" s="872"/>
      <c r="W20" s="873"/>
      <c r="X20" s="871" t="s">
        <v>30</v>
      </c>
      <c r="Y20" s="872"/>
      <c r="Z20" s="872"/>
      <c r="AA20" s="872"/>
      <c r="AB20" s="873"/>
      <c r="AC20" s="871" t="s">
        <v>776</v>
      </c>
      <c r="AD20" s="872"/>
      <c r="AE20" s="872"/>
      <c r="AF20" s="872"/>
      <c r="AG20" s="873"/>
      <c r="AH20" s="871" t="s">
        <v>777</v>
      </c>
      <c r="AI20" s="872"/>
      <c r="AJ20" s="872"/>
      <c r="AK20" s="872"/>
      <c r="AL20" s="873"/>
      <c r="AM20" s="871" t="s">
        <v>31</v>
      </c>
      <c r="AN20" s="872"/>
      <c r="AO20" s="872"/>
      <c r="AP20" s="872"/>
      <c r="AQ20" s="873"/>
      <c r="AR20" s="871" t="s">
        <v>699</v>
      </c>
      <c r="AS20" s="872"/>
      <c r="AT20" s="872"/>
      <c r="AU20" s="872"/>
      <c r="AV20" s="873"/>
      <c r="AW20" s="871" t="s">
        <v>32</v>
      </c>
      <c r="AX20" s="872"/>
      <c r="AY20" s="872"/>
      <c r="AZ20" s="872"/>
      <c r="BA20" s="873"/>
    </row>
    <row r="21" spans="1:53" ht="24.95" customHeight="1">
      <c r="B21" s="881" t="s">
        <v>729</v>
      </c>
      <c r="C21" s="882"/>
      <c r="D21" s="882"/>
      <c r="E21" s="882"/>
      <c r="F21" s="882"/>
      <c r="G21" s="882"/>
      <c r="H21" s="883"/>
      <c r="I21" s="901">
        <v>6145</v>
      </c>
      <c r="J21" s="902"/>
      <c r="K21" s="902"/>
      <c r="L21" s="902"/>
      <c r="M21" s="903"/>
      <c r="N21" s="904">
        <v>2265</v>
      </c>
      <c r="O21" s="905"/>
      <c r="P21" s="905"/>
      <c r="Q21" s="905"/>
      <c r="R21" s="906"/>
      <c r="S21" s="904">
        <v>198</v>
      </c>
      <c r="T21" s="905"/>
      <c r="U21" s="905"/>
      <c r="V21" s="905"/>
      <c r="W21" s="906"/>
      <c r="X21" s="904">
        <v>750</v>
      </c>
      <c r="Y21" s="905"/>
      <c r="Z21" s="905"/>
      <c r="AA21" s="905"/>
      <c r="AB21" s="906"/>
      <c r="AC21" s="904">
        <v>126</v>
      </c>
      <c r="AD21" s="905"/>
      <c r="AE21" s="905"/>
      <c r="AF21" s="905"/>
      <c r="AG21" s="906"/>
      <c r="AH21" s="904">
        <v>52</v>
      </c>
      <c r="AI21" s="905"/>
      <c r="AJ21" s="905"/>
      <c r="AK21" s="905"/>
      <c r="AL21" s="906"/>
      <c r="AM21" s="904">
        <v>2</v>
      </c>
      <c r="AN21" s="905"/>
      <c r="AO21" s="905"/>
      <c r="AP21" s="905"/>
      <c r="AQ21" s="906"/>
      <c r="AR21" s="904">
        <v>99</v>
      </c>
      <c r="AS21" s="905"/>
      <c r="AT21" s="905"/>
      <c r="AU21" s="905"/>
      <c r="AV21" s="906"/>
      <c r="AW21" s="904">
        <v>2653</v>
      </c>
      <c r="AX21" s="905"/>
      <c r="AY21" s="905"/>
      <c r="AZ21" s="905"/>
      <c r="BA21" s="906"/>
    </row>
    <row r="22" spans="1:53" ht="24.95" customHeight="1">
      <c r="B22" s="887" t="s">
        <v>810</v>
      </c>
      <c r="C22" s="888"/>
      <c r="D22" s="888"/>
      <c r="E22" s="888"/>
      <c r="F22" s="888"/>
      <c r="G22" s="888"/>
      <c r="H22" s="889"/>
      <c r="I22" s="901">
        <v>6146</v>
      </c>
      <c r="J22" s="902"/>
      <c r="K22" s="902"/>
      <c r="L22" s="902"/>
      <c r="M22" s="903"/>
      <c r="N22" s="901">
        <v>2255</v>
      </c>
      <c r="O22" s="902"/>
      <c r="P22" s="902"/>
      <c r="Q22" s="902"/>
      <c r="R22" s="903"/>
      <c r="S22" s="901">
        <v>198</v>
      </c>
      <c r="T22" s="902"/>
      <c r="U22" s="902"/>
      <c r="V22" s="902"/>
      <c r="W22" s="903"/>
      <c r="X22" s="901">
        <v>754</v>
      </c>
      <c r="Y22" s="902"/>
      <c r="Z22" s="902"/>
      <c r="AA22" s="902"/>
      <c r="AB22" s="903"/>
      <c r="AC22" s="901">
        <v>125</v>
      </c>
      <c r="AD22" s="902"/>
      <c r="AE22" s="902"/>
      <c r="AF22" s="902"/>
      <c r="AG22" s="903"/>
      <c r="AH22" s="901">
        <v>52</v>
      </c>
      <c r="AI22" s="902"/>
      <c r="AJ22" s="902"/>
      <c r="AK22" s="902"/>
      <c r="AL22" s="903"/>
      <c r="AM22" s="901">
        <v>2</v>
      </c>
      <c r="AN22" s="902"/>
      <c r="AO22" s="902"/>
      <c r="AP22" s="902"/>
      <c r="AQ22" s="903"/>
      <c r="AR22" s="901">
        <v>101</v>
      </c>
      <c r="AS22" s="902"/>
      <c r="AT22" s="902"/>
      <c r="AU22" s="902"/>
      <c r="AV22" s="903"/>
      <c r="AW22" s="901">
        <v>2659</v>
      </c>
      <c r="AX22" s="902"/>
      <c r="AY22" s="902"/>
      <c r="AZ22" s="902"/>
      <c r="BA22" s="903"/>
    </row>
    <row r="23" spans="1:53" ht="24.95" customHeight="1">
      <c r="B23" s="887" t="s">
        <v>1798</v>
      </c>
      <c r="C23" s="888"/>
      <c r="D23" s="888"/>
      <c r="E23" s="888"/>
      <c r="F23" s="888"/>
      <c r="G23" s="888"/>
      <c r="H23" s="889"/>
      <c r="I23" s="901">
        <v>6145</v>
      </c>
      <c r="J23" s="902"/>
      <c r="K23" s="902"/>
      <c r="L23" s="902"/>
      <c r="M23" s="903"/>
      <c r="N23" s="901">
        <v>2250</v>
      </c>
      <c r="O23" s="902"/>
      <c r="P23" s="902"/>
      <c r="Q23" s="902"/>
      <c r="R23" s="903"/>
      <c r="S23" s="901">
        <v>251</v>
      </c>
      <c r="T23" s="902"/>
      <c r="U23" s="902"/>
      <c r="V23" s="902"/>
      <c r="W23" s="903"/>
      <c r="X23" s="901">
        <v>757</v>
      </c>
      <c r="Y23" s="902"/>
      <c r="Z23" s="902"/>
      <c r="AA23" s="902"/>
      <c r="AB23" s="903"/>
      <c r="AC23" s="901">
        <v>176</v>
      </c>
      <c r="AD23" s="902"/>
      <c r="AE23" s="902"/>
      <c r="AF23" s="902"/>
      <c r="AG23" s="903"/>
      <c r="AH23" s="901">
        <v>2</v>
      </c>
      <c r="AI23" s="902"/>
      <c r="AJ23" s="902"/>
      <c r="AK23" s="902"/>
      <c r="AL23" s="903"/>
      <c r="AM23" s="901">
        <v>2</v>
      </c>
      <c r="AN23" s="902"/>
      <c r="AO23" s="902"/>
      <c r="AP23" s="902"/>
      <c r="AQ23" s="903"/>
      <c r="AR23" s="901">
        <v>102</v>
      </c>
      <c r="AS23" s="902"/>
      <c r="AT23" s="902"/>
      <c r="AU23" s="902"/>
      <c r="AV23" s="903"/>
      <c r="AW23" s="901">
        <v>2605</v>
      </c>
      <c r="AX23" s="902"/>
      <c r="AY23" s="902"/>
      <c r="AZ23" s="902"/>
      <c r="BA23" s="903"/>
    </row>
    <row r="24" spans="1:53" ht="24.95" customHeight="1">
      <c r="B24" s="887" t="s">
        <v>36</v>
      </c>
      <c r="C24" s="888"/>
      <c r="D24" s="888"/>
      <c r="E24" s="888"/>
      <c r="F24" s="888"/>
      <c r="G24" s="888"/>
      <c r="H24" s="889"/>
      <c r="I24" s="901">
        <v>6145</v>
      </c>
      <c r="J24" s="902"/>
      <c r="K24" s="902"/>
      <c r="L24" s="902"/>
      <c r="M24" s="903"/>
      <c r="N24" s="901">
        <v>2244</v>
      </c>
      <c r="O24" s="902"/>
      <c r="P24" s="902"/>
      <c r="Q24" s="902"/>
      <c r="R24" s="903"/>
      <c r="S24" s="901">
        <v>250</v>
      </c>
      <c r="T24" s="902"/>
      <c r="U24" s="902"/>
      <c r="V24" s="902"/>
      <c r="W24" s="903"/>
      <c r="X24" s="901">
        <v>765</v>
      </c>
      <c r="Y24" s="902"/>
      <c r="Z24" s="902"/>
      <c r="AA24" s="902"/>
      <c r="AB24" s="903"/>
      <c r="AC24" s="901">
        <v>174</v>
      </c>
      <c r="AD24" s="902"/>
      <c r="AE24" s="902"/>
      <c r="AF24" s="902"/>
      <c r="AG24" s="903"/>
      <c r="AH24" s="901">
        <v>2</v>
      </c>
      <c r="AI24" s="902"/>
      <c r="AJ24" s="902"/>
      <c r="AK24" s="902"/>
      <c r="AL24" s="903"/>
      <c r="AM24" s="901">
        <v>2</v>
      </c>
      <c r="AN24" s="902"/>
      <c r="AO24" s="902"/>
      <c r="AP24" s="902"/>
      <c r="AQ24" s="903"/>
      <c r="AR24" s="901">
        <v>100</v>
      </c>
      <c r="AS24" s="902"/>
      <c r="AT24" s="902"/>
      <c r="AU24" s="902"/>
      <c r="AV24" s="903"/>
      <c r="AW24" s="901">
        <v>2608</v>
      </c>
      <c r="AX24" s="902"/>
      <c r="AY24" s="902"/>
      <c r="AZ24" s="902"/>
      <c r="BA24" s="903"/>
    </row>
    <row r="25" spans="1:53" ht="24.95" customHeight="1">
      <c r="B25" s="887" t="s">
        <v>149</v>
      </c>
      <c r="C25" s="888"/>
      <c r="D25" s="888"/>
      <c r="E25" s="888"/>
      <c r="F25" s="888"/>
      <c r="G25" s="888"/>
      <c r="H25" s="889"/>
      <c r="I25" s="907">
        <v>6145</v>
      </c>
      <c r="J25" s="908"/>
      <c r="K25" s="908"/>
      <c r="L25" s="908"/>
      <c r="M25" s="909"/>
      <c r="N25" s="907">
        <v>2237</v>
      </c>
      <c r="O25" s="908"/>
      <c r="P25" s="908"/>
      <c r="Q25" s="908"/>
      <c r="R25" s="909"/>
      <c r="S25" s="907">
        <v>249</v>
      </c>
      <c r="T25" s="908"/>
      <c r="U25" s="908"/>
      <c r="V25" s="908"/>
      <c r="W25" s="909"/>
      <c r="X25" s="907">
        <v>771</v>
      </c>
      <c r="Y25" s="908"/>
      <c r="Z25" s="908"/>
      <c r="AA25" s="908"/>
      <c r="AB25" s="909"/>
      <c r="AC25" s="907">
        <v>173</v>
      </c>
      <c r="AD25" s="908"/>
      <c r="AE25" s="908"/>
      <c r="AF25" s="908"/>
      <c r="AG25" s="909"/>
      <c r="AH25" s="907">
        <v>2</v>
      </c>
      <c r="AI25" s="908"/>
      <c r="AJ25" s="908"/>
      <c r="AK25" s="908"/>
      <c r="AL25" s="909"/>
      <c r="AM25" s="907">
        <v>2</v>
      </c>
      <c r="AN25" s="908"/>
      <c r="AO25" s="908"/>
      <c r="AP25" s="908"/>
      <c r="AQ25" s="909"/>
      <c r="AR25" s="907">
        <v>100</v>
      </c>
      <c r="AS25" s="908"/>
      <c r="AT25" s="908"/>
      <c r="AU25" s="908"/>
      <c r="AV25" s="909"/>
      <c r="AW25" s="907">
        <v>2611</v>
      </c>
      <c r="AX25" s="908"/>
      <c r="AY25" s="908"/>
      <c r="AZ25" s="908"/>
      <c r="BA25" s="909"/>
    </row>
    <row r="26" spans="1:53" ht="24.95" customHeight="1">
      <c r="B26" s="887" t="s">
        <v>1053</v>
      </c>
      <c r="C26" s="888"/>
      <c r="D26" s="888"/>
      <c r="E26" s="888"/>
      <c r="F26" s="888"/>
      <c r="G26" s="888"/>
      <c r="H26" s="889"/>
      <c r="I26" s="913">
        <v>6145</v>
      </c>
      <c r="J26" s="913"/>
      <c r="K26" s="913"/>
      <c r="L26" s="913"/>
      <c r="M26" s="913"/>
      <c r="N26" s="913">
        <v>2223</v>
      </c>
      <c r="O26" s="913"/>
      <c r="P26" s="913"/>
      <c r="Q26" s="913"/>
      <c r="R26" s="913"/>
      <c r="S26" s="913">
        <v>244</v>
      </c>
      <c r="T26" s="913"/>
      <c r="U26" s="913"/>
      <c r="V26" s="913"/>
      <c r="W26" s="913"/>
      <c r="X26" s="913">
        <v>790</v>
      </c>
      <c r="Y26" s="913"/>
      <c r="Z26" s="913"/>
      <c r="AA26" s="913"/>
      <c r="AB26" s="913"/>
      <c r="AC26" s="913">
        <v>169</v>
      </c>
      <c r="AD26" s="913"/>
      <c r="AE26" s="913"/>
      <c r="AF26" s="913"/>
      <c r="AG26" s="913"/>
      <c r="AH26" s="913">
        <v>2</v>
      </c>
      <c r="AI26" s="913"/>
      <c r="AJ26" s="913"/>
      <c r="AK26" s="913"/>
      <c r="AL26" s="913"/>
      <c r="AM26" s="913">
        <v>2</v>
      </c>
      <c r="AN26" s="913"/>
      <c r="AO26" s="913"/>
      <c r="AP26" s="913"/>
      <c r="AQ26" s="913"/>
      <c r="AR26" s="913">
        <v>101</v>
      </c>
      <c r="AS26" s="913"/>
      <c r="AT26" s="913"/>
      <c r="AU26" s="913"/>
      <c r="AV26" s="913"/>
      <c r="AW26" s="913">
        <v>2614</v>
      </c>
      <c r="AX26" s="913"/>
      <c r="AY26" s="913"/>
      <c r="AZ26" s="913"/>
      <c r="BA26" s="913"/>
    </row>
    <row r="27" spans="1:53" ht="24.95" customHeight="1">
      <c r="B27" s="893" t="s">
        <v>1882</v>
      </c>
      <c r="C27" s="894"/>
      <c r="D27" s="894"/>
      <c r="E27" s="894"/>
      <c r="F27" s="894"/>
      <c r="G27" s="894"/>
      <c r="H27" s="895"/>
      <c r="I27" s="910">
        <v>6145</v>
      </c>
      <c r="J27" s="911"/>
      <c r="K27" s="911"/>
      <c r="L27" s="911"/>
      <c r="M27" s="912"/>
      <c r="N27" s="910">
        <v>2219</v>
      </c>
      <c r="O27" s="911"/>
      <c r="P27" s="911"/>
      <c r="Q27" s="911"/>
      <c r="R27" s="912"/>
      <c r="S27" s="910">
        <v>243</v>
      </c>
      <c r="T27" s="911"/>
      <c r="U27" s="911"/>
      <c r="V27" s="911"/>
      <c r="W27" s="912"/>
      <c r="X27" s="910">
        <v>796</v>
      </c>
      <c r="Y27" s="911"/>
      <c r="Z27" s="911"/>
      <c r="AA27" s="911"/>
      <c r="AB27" s="912"/>
      <c r="AC27" s="910">
        <v>170</v>
      </c>
      <c r="AD27" s="911"/>
      <c r="AE27" s="911"/>
      <c r="AF27" s="911"/>
      <c r="AG27" s="912"/>
      <c r="AH27" s="910">
        <v>2</v>
      </c>
      <c r="AI27" s="911"/>
      <c r="AJ27" s="911"/>
      <c r="AK27" s="911"/>
      <c r="AL27" s="912"/>
      <c r="AM27" s="910">
        <v>2</v>
      </c>
      <c r="AN27" s="911"/>
      <c r="AO27" s="911"/>
      <c r="AP27" s="911"/>
      <c r="AQ27" s="912"/>
      <c r="AR27" s="910">
        <v>102</v>
      </c>
      <c r="AS27" s="911"/>
      <c r="AT27" s="911"/>
      <c r="AU27" s="911"/>
      <c r="AV27" s="912"/>
      <c r="AW27" s="910">
        <v>2611</v>
      </c>
      <c r="AX27" s="911"/>
      <c r="AY27" s="911"/>
      <c r="AZ27" s="911"/>
      <c r="BA27" s="912"/>
    </row>
    <row r="28" spans="1:53" ht="24.95" customHeight="1">
      <c r="B28" s="39" t="s">
        <v>953</v>
      </c>
      <c r="F28" s="20" t="s">
        <v>319</v>
      </c>
    </row>
    <row r="29" spans="1:53" ht="13.5">
      <c r="F29" s="20" t="s">
        <v>2310</v>
      </c>
    </row>
    <row r="30" spans="1:53" ht="24.95" customHeight="1">
      <c r="F30" s="20"/>
    </row>
  </sheetData>
  <mergeCells count="177">
    <mergeCell ref="AR27:AV27"/>
    <mergeCell ref="AW25:BA25"/>
    <mergeCell ref="B26:H26"/>
    <mergeCell ref="I26:M26"/>
    <mergeCell ref="N26:R26"/>
    <mergeCell ref="S26:W26"/>
    <mergeCell ref="X26:AB26"/>
    <mergeCell ref="AC26:AG26"/>
    <mergeCell ref="AH26:AL26"/>
    <mergeCell ref="AM26:AQ26"/>
    <mergeCell ref="AW27:BA27"/>
    <mergeCell ref="AW26:BA26"/>
    <mergeCell ref="B27:H27"/>
    <mergeCell ref="I27:M27"/>
    <mergeCell ref="N27:R27"/>
    <mergeCell ref="S27:W27"/>
    <mergeCell ref="X27:AB27"/>
    <mergeCell ref="AC27:AG27"/>
    <mergeCell ref="AH27:AL27"/>
    <mergeCell ref="AM27:AQ27"/>
    <mergeCell ref="AR26:AV26"/>
    <mergeCell ref="AW24:BA24"/>
    <mergeCell ref="B25:H25"/>
    <mergeCell ref="I25:M25"/>
    <mergeCell ref="N25:R25"/>
    <mergeCell ref="S25:W25"/>
    <mergeCell ref="X25:AB25"/>
    <mergeCell ref="AC25:AG25"/>
    <mergeCell ref="AH25:AL25"/>
    <mergeCell ref="AM25:AQ25"/>
    <mergeCell ref="AR25:AV25"/>
    <mergeCell ref="B24:H24"/>
    <mergeCell ref="I24:M24"/>
    <mergeCell ref="N24:R24"/>
    <mergeCell ref="S24:W24"/>
    <mergeCell ref="X24:AB24"/>
    <mergeCell ref="AC24:AG24"/>
    <mergeCell ref="AH24:AL24"/>
    <mergeCell ref="AM24:AQ24"/>
    <mergeCell ref="AR24:AV24"/>
    <mergeCell ref="AW22:BA22"/>
    <mergeCell ref="B23:H23"/>
    <mergeCell ref="I23:M23"/>
    <mergeCell ref="N23:R23"/>
    <mergeCell ref="S23:W23"/>
    <mergeCell ref="X23:AB23"/>
    <mergeCell ref="AC23:AG23"/>
    <mergeCell ref="AH23:AL23"/>
    <mergeCell ref="AM23:AQ23"/>
    <mergeCell ref="AR23:AV23"/>
    <mergeCell ref="AW23:BA23"/>
    <mergeCell ref="B22:H22"/>
    <mergeCell ref="I22:M22"/>
    <mergeCell ref="N22:R22"/>
    <mergeCell ref="S22:W22"/>
    <mergeCell ref="X22:AB22"/>
    <mergeCell ref="AC22:AG22"/>
    <mergeCell ref="AH22:AL22"/>
    <mergeCell ref="AM22:AQ22"/>
    <mergeCell ref="AR22:AV22"/>
    <mergeCell ref="AH20:AL20"/>
    <mergeCell ref="AM20:AQ20"/>
    <mergeCell ref="AW20:BA20"/>
    <mergeCell ref="B21:H21"/>
    <mergeCell ref="I21:M21"/>
    <mergeCell ref="N21:R21"/>
    <mergeCell ref="S21:W21"/>
    <mergeCell ref="X21:AB21"/>
    <mergeCell ref="AC21:AG21"/>
    <mergeCell ref="AH21:AL21"/>
    <mergeCell ref="AM21:AQ21"/>
    <mergeCell ref="AR21:AV21"/>
    <mergeCell ref="AW21:BA21"/>
    <mergeCell ref="AA13:AH13"/>
    <mergeCell ref="AI13:AM13"/>
    <mergeCell ref="AN13:AU13"/>
    <mergeCell ref="AV13:AZ13"/>
    <mergeCell ref="B13:H13"/>
    <mergeCell ref="I13:M13"/>
    <mergeCell ref="N13:U13"/>
    <mergeCell ref="V13:Z13"/>
    <mergeCell ref="AR20:AV20"/>
    <mergeCell ref="AA14:AH14"/>
    <mergeCell ref="AI14:AM14"/>
    <mergeCell ref="AN14:AU14"/>
    <mergeCell ref="AV14:AZ14"/>
    <mergeCell ref="B14:H14"/>
    <mergeCell ref="I14:M14"/>
    <mergeCell ref="N14:U14"/>
    <mergeCell ref="V14:Z14"/>
    <mergeCell ref="Z19:BA19"/>
    <mergeCell ref="B20:H20"/>
    <mergeCell ref="I20:M20"/>
    <mergeCell ref="N20:R20"/>
    <mergeCell ref="S20:W20"/>
    <mergeCell ref="X20:AB20"/>
    <mergeCell ref="AC20:AG20"/>
    <mergeCell ref="AA11:AH11"/>
    <mergeCell ref="AI11:AM11"/>
    <mergeCell ref="AN11:AU11"/>
    <mergeCell ref="AV11:AZ11"/>
    <mergeCell ref="B11:H11"/>
    <mergeCell ref="I11:M11"/>
    <mergeCell ref="N11:U11"/>
    <mergeCell ref="V11:Z11"/>
    <mergeCell ref="AA12:AH12"/>
    <mergeCell ref="AI12:AM12"/>
    <mergeCell ref="AN12:AU12"/>
    <mergeCell ref="AV12:AZ12"/>
    <mergeCell ref="B12:H12"/>
    <mergeCell ref="I12:M12"/>
    <mergeCell ref="N12:U12"/>
    <mergeCell ref="V12:Z12"/>
    <mergeCell ref="AA9:AH9"/>
    <mergeCell ref="AI9:AM9"/>
    <mergeCell ref="AN9:AU9"/>
    <mergeCell ref="AV9:AZ9"/>
    <mergeCell ref="B9:H9"/>
    <mergeCell ref="I9:M9"/>
    <mergeCell ref="N9:U9"/>
    <mergeCell ref="V9:Z9"/>
    <mergeCell ref="AA10:AH10"/>
    <mergeCell ref="AI10:AM10"/>
    <mergeCell ref="AN10:AU10"/>
    <mergeCell ref="AV10:AZ10"/>
    <mergeCell ref="B10:H10"/>
    <mergeCell ref="I10:M10"/>
    <mergeCell ref="N10:U10"/>
    <mergeCell ref="V10:Z10"/>
    <mergeCell ref="AA7:AH7"/>
    <mergeCell ref="AI7:AM7"/>
    <mergeCell ref="AN7:AU7"/>
    <mergeCell ref="AV7:AZ7"/>
    <mergeCell ref="B7:H7"/>
    <mergeCell ref="I7:M7"/>
    <mergeCell ref="N7:U7"/>
    <mergeCell ref="V7:Z7"/>
    <mergeCell ref="AA8:AH8"/>
    <mergeCell ref="AI8:AM8"/>
    <mergeCell ref="AN8:AU8"/>
    <mergeCell ref="AV8:AZ8"/>
    <mergeCell ref="B8:H8"/>
    <mergeCell ref="I8:M8"/>
    <mergeCell ref="N8:U8"/>
    <mergeCell ref="V8:Z8"/>
    <mergeCell ref="AA5:AH5"/>
    <mergeCell ref="AI5:AM5"/>
    <mergeCell ref="AN5:AU5"/>
    <mergeCell ref="AV5:AZ5"/>
    <mergeCell ref="B5:H5"/>
    <mergeCell ref="I5:M5"/>
    <mergeCell ref="N5:U5"/>
    <mergeCell ref="V5:Z5"/>
    <mergeCell ref="AA6:AH6"/>
    <mergeCell ref="AI6:AM6"/>
    <mergeCell ref="AN6:AU6"/>
    <mergeCell ref="AV6:AZ6"/>
    <mergeCell ref="B6:H6"/>
    <mergeCell ref="I6:M6"/>
    <mergeCell ref="N6:U6"/>
    <mergeCell ref="V6:Z6"/>
    <mergeCell ref="AA3:AH3"/>
    <mergeCell ref="AI3:AM3"/>
    <mergeCell ref="AN3:AU3"/>
    <mergeCell ref="AV3:AZ3"/>
    <mergeCell ref="B3:H3"/>
    <mergeCell ref="I3:M3"/>
    <mergeCell ref="N3:U3"/>
    <mergeCell ref="V3:Z3"/>
    <mergeCell ref="AA4:AH4"/>
    <mergeCell ref="AI4:AM4"/>
    <mergeCell ref="AN4:AU4"/>
    <mergeCell ref="AV4:AZ4"/>
    <mergeCell ref="B4:H4"/>
    <mergeCell ref="I4:M4"/>
    <mergeCell ref="N4:U4"/>
    <mergeCell ref="V4:Z4"/>
  </mergeCells>
  <phoneticPr fontId="2"/>
  <pageMargins left="0.75" right="0.75" top="1" bottom="1" header="0.51200000000000001" footer="0.51200000000000001"/>
  <pageSetup paperSize="9"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topLeftCell="A28" zoomScaleNormal="100" workbookViewId="0">
      <selection activeCell="B2" sqref="B2"/>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20" width="4.75" style="3" customWidth="1"/>
    <col min="21" max="51" width="8" style="3" customWidth="1"/>
    <col min="52" max="16384" width="9" style="3"/>
  </cols>
  <sheetData>
    <row r="1" spans="1:35" s="570" customFormat="1" ht="26.25" customHeight="1">
      <c r="A1" s="568" t="s">
        <v>780</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c r="I2" s="899" t="s">
        <v>2312</v>
      </c>
      <c r="J2" s="900"/>
      <c r="K2" s="900"/>
    </row>
    <row r="3" spans="1:35" ht="16.5" customHeight="1">
      <c r="B3" s="876" t="s">
        <v>2313</v>
      </c>
      <c r="C3" s="876" t="s">
        <v>338</v>
      </c>
      <c r="D3" s="876"/>
      <c r="E3" s="876"/>
      <c r="F3" s="876"/>
      <c r="G3" s="876" t="s">
        <v>339</v>
      </c>
      <c r="H3" s="876"/>
      <c r="I3" s="925" t="s">
        <v>783</v>
      </c>
      <c r="J3" s="926"/>
      <c r="K3" s="17" t="s">
        <v>1687</v>
      </c>
    </row>
    <row r="4" spans="1:35" ht="16.5" customHeight="1">
      <c r="B4" s="879"/>
      <c r="C4" s="17" t="s">
        <v>781</v>
      </c>
      <c r="D4" s="17" t="s">
        <v>782</v>
      </c>
      <c r="E4" s="871" t="s">
        <v>710</v>
      </c>
      <c r="F4" s="873"/>
      <c r="G4" s="876"/>
      <c r="H4" s="876"/>
      <c r="I4" s="927" t="s">
        <v>340</v>
      </c>
      <c r="J4" s="928"/>
      <c r="K4" s="19" t="s">
        <v>341</v>
      </c>
    </row>
    <row r="5" spans="1:35" ht="16.5" customHeight="1">
      <c r="B5" s="5" t="s">
        <v>729</v>
      </c>
      <c r="C5" s="30">
        <v>188</v>
      </c>
      <c r="D5" s="30">
        <v>160</v>
      </c>
      <c r="E5" s="939">
        <v>42</v>
      </c>
      <c r="F5" s="940"/>
      <c r="G5" s="971">
        <v>15.3</v>
      </c>
      <c r="H5" s="971"/>
      <c r="I5" s="921">
        <v>890</v>
      </c>
      <c r="J5" s="922"/>
      <c r="K5" s="35">
        <v>71.099999999999994</v>
      </c>
    </row>
    <row r="6" spans="1:35" ht="16.5" customHeight="1">
      <c r="B6" s="5" t="s">
        <v>810</v>
      </c>
      <c r="C6" s="30">
        <v>141</v>
      </c>
      <c r="D6" s="30">
        <v>143</v>
      </c>
      <c r="E6" s="939">
        <v>67</v>
      </c>
      <c r="F6" s="940"/>
      <c r="G6" s="969">
        <v>14.5</v>
      </c>
      <c r="H6" s="970"/>
      <c r="I6" s="921">
        <v>1701</v>
      </c>
      <c r="J6" s="922"/>
      <c r="K6" s="35">
        <v>77.099999999999994</v>
      </c>
    </row>
    <row r="7" spans="1:35" ht="16.5" customHeight="1">
      <c r="B7" s="5" t="s">
        <v>1798</v>
      </c>
      <c r="C7" s="30">
        <v>111</v>
      </c>
      <c r="D7" s="30">
        <v>128</v>
      </c>
      <c r="E7" s="939">
        <v>50</v>
      </c>
      <c r="F7" s="940"/>
      <c r="G7" s="969">
        <v>15.8</v>
      </c>
      <c r="H7" s="970"/>
      <c r="I7" s="921">
        <v>1513.5</v>
      </c>
      <c r="J7" s="922"/>
      <c r="K7" s="35">
        <v>76</v>
      </c>
      <c r="N7" s="21"/>
    </row>
    <row r="8" spans="1:35" ht="16.5" customHeight="1">
      <c r="B8" s="5" t="s">
        <v>36</v>
      </c>
      <c r="C8" s="30">
        <v>134</v>
      </c>
      <c r="D8" s="30">
        <v>175</v>
      </c>
      <c r="E8" s="939">
        <v>49</v>
      </c>
      <c r="F8" s="940"/>
      <c r="G8" s="969">
        <v>15.2</v>
      </c>
      <c r="H8" s="970"/>
      <c r="I8" s="921">
        <v>1068</v>
      </c>
      <c r="J8" s="922"/>
      <c r="K8" s="35">
        <v>78.900000000000006</v>
      </c>
    </row>
    <row r="9" spans="1:35" ht="16.5" customHeight="1">
      <c r="B9" s="5" t="s">
        <v>149</v>
      </c>
      <c r="C9" s="30">
        <v>99</v>
      </c>
      <c r="D9" s="30">
        <v>206</v>
      </c>
      <c r="E9" s="939">
        <v>61</v>
      </c>
      <c r="F9" s="940"/>
      <c r="G9" s="971">
        <v>15.4</v>
      </c>
      <c r="H9" s="971"/>
      <c r="I9" s="921">
        <v>1116</v>
      </c>
      <c r="J9" s="922"/>
      <c r="K9" s="36">
        <v>72.64</v>
      </c>
    </row>
    <row r="10" spans="1:35" ht="16.5" customHeight="1">
      <c r="B10" s="5" t="s">
        <v>1053</v>
      </c>
      <c r="C10" s="30">
        <v>135</v>
      </c>
      <c r="D10" s="30">
        <v>167</v>
      </c>
      <c r="E10" s="975">
        <v>63</v>
      </c>
      <c r="F10" s="975"/>
      <c r="G10" s="969" t="e">
        <f>AVERAGE('[1]土地・気象 (3)'!$G$12:$H$23)</f>
        <v>#REF!</v>
      </c>
      <c r="H10" s="970"/>
      <c r="I10" s="921" t="e">
        <f>SUM('[1]土地・気象 (3)'!$I$12:$J$23)</f>
        <v>#REF!</v>
      </c>
      <c r="J10" s="922"/>
      <c r="K10" s="730">
        <f>AVERAGE('[1]土地・気象 (3)'!$K$12:$K$23)</f>
        <v>71.466666666666669</v>
      </c>
    </row>
    <row r="11" spans="1:35" ht="16.5" customHeight="1">
      <c r="B11" s="5" t="s">
        <v>1882</v>
      </c>
      <c r="C11" s="43"/>
      <c r="D11" s="43"/>
      <c r="E11" s="43"/>
      <c r="F11" s="41"/>
      <c r="G11" s="42"/>
      <c r="H11" s="42"/>
      <c r="I11" s="42"/>
      <c r="J11" s="44"/>
      <c r="K11" s="45"/>
    </row>
    <row r="12" spans="1:35" ht="16.5" customHeight="1">
      <c r="B12" s="610" t="s">
        <v>215</v>
      </c>
      <c r="C12" s="611">
        <v>19</v>
      </c>
      <c r="D12" s="611">
        <v>10</v>
      </c>
      <c r="E12" s="950">
        <v>2</v>
      </c>
      <c r="F12" s="951"/>
      <c r="G12" s="972">
        <v>4.2</v>
      </c>
      <c r="H12" s="972"/>
      <c r="I12" s="923">
        <v>23</v>
      </c>
      <c r="J12" s="924"/>
      <c r="K12" s="609">
        <v>72</v>
      </c>
    </row>
    <row r="13" spans="1:35" ht="16.5" customHeight="1">
      <c r="B13" s="608" t="s">
        <v>216</v>
      </c>
      <c r="C13" s="611">
        <v>8</v>
      </c>
      <c r="D13" s="611">
        <v>13</v>
      </c>
      <c r="E13" s="950">
        <v>7</v>
      </c>
      <c r="F13" s="951"/>
      <c r="G13" s="972">
        <v>5.7</v>
      </c>
      <c r="H13" s="972"/>
      <c r="I13" s="923">
        <v>117</v>
      </c>
      <c r="J13" s="924"/>
      <c r="K13" s="609">
        <v>76.8</v>
      </c>
    </row>
    <row r="14" spans="1:35" ht="16.5" customHeight="1">
      <c r="B14" s="610" t="s">
        <v>217</v>
      </c>
      <c r="C14" s="611">
        <v>9</v>
      </c>
      <c r="D14" s="611">
        <v>11</v>
      </c>
      <c r="E14" s="950">
        <v>11</v>
      </c>
      <c r="F14" s="951"/>
      <c r="G14" s="972">
        <v>7.7</v>
      </c>
      <c r="H14" s="972"/>
      <c r="I14" s="973">
        <v>138.5</v>
      </c>
      <c r="J14" s="974"/>
      <c r="K14" s="609">
        <v>77</v>
      </c>
    </row>
    <row r="15" spans="1:35" ht="16.5" customHeight="1">
      <c r="B15" s="608" t="s">
        <v>218</v>
      </c>
      <c r="C15" s="611">
        <v>13</v>
      </c>
      <c r="D15" s="611">
        <v>11</v>
      </c>
      <c r="E15" s="950">
        <v>6</v>
      </c>
      <c r="F15" s="951"/>
      <c r="G15" s="972">
        <v>11.7</v>
      </c>
      <c r="H15" s="972"/>
      <c r="I15" s="923">
        <v>158.5</v>
      </c>
      <c r="J15" s="924"/>
      <c r="K15" s="609">
        <v>70.3</v>
      </c>
    </row>
    <row r="16" spans="1:35" ht="16.5" customHeight="1">
      <c r="B16" s="610" t="s">
        <v>219</v>
      </c>
      <c r="C16" s="611">
        <v>13</v>
      </c>
      <c r="D16" s="611">
        <v>12</v>
      </c>
      <c r="E16" s="950">
        <v>6</v>
      </c>
      <c r="F16" s="951"/>
      <c r="G16" s="972">
        <v>17.5</v>
      </c>
      <c r="H16" s="972"/>
      <c r="I16" s="973">
        <v>99.5</v>
      </c>
      <c r="J16" s="974"/>
      <c r="K16" s="609">
        <v>68.099999999999994</v>
      </c>
    </row>
    <row r="17" spans="1:35" ht="16.5" customHeight="1">
      <c r="B17" s="608" t="s">
        <v>220</v>
      </c>
      <c r="C17" s="611">
        <v>11</v>
      </c>
      <c r="D17" s="611">
        <v>14</v>
      </c>
      <c r="E17" s="950">
        <v>5</v>
      </c>
      <c r="F17" s="951"/>
      <c r="G17" s="972">
        <v>23</v>
      </c>
      <c r="H17" s="972"/>
      <c r="I17" s="923">
        <v>161.5</v>
      </c>
      <c r="J17" s="924"/>
      <c r="K17" s="609">
        <v>72.099999999999994</v>
      </c>
    </row>
    <row r="18" spans="1:35" ht="16.5" customHeight="1">
      <c r="B18" s="610" t="s">
        <v>221</v>
      </c>
      <c r="C18" s="611">
        <v>10</v>
      </c>
      <c r="D18" s="611">
        <v>15</v>
      </c>
      <c r="E18" s="950">
        <v>5</v>
      </c>
      <c r="F18" s="951"/>
      <c r="G18" s="972">
        <v>27</v>
      </c>
      <c r="H18" s="972"/>
      <c r="I18" s="923">
        <v>257.5</v>
      </c>
      <c r="J18" s="924"/>
      <c r="K18" s="609">
        <v>73.8</v>
      </c>
      <c r="U18" s="601"/>
    </row>
    <row r="19" spans="1:35" ht="16.5" customHeight="1">
      <c r="B19" s="608" t="s">
        <v>222</v>
      </c>
      <c r="C19" s="611">
        <v>15</v>
      </c>
      <c r="D19" s="611">
        <v>14</v>
      </c>
      <c r="E19" s="950">
        <v>2</v>
      </c>
      <c r="F19" s="951"/>
      <c r="G19" s="972">
        <v>29.4</v>
      </c>
      <c r="H19" s="972"/>
      <c r="I19" s="923">
        <v>100.5</v>
      </c>
      <c r="J19" s="924"/>
      <c r="K19" s="609">
        <v>68.099999999999994</v>
      </c>
    </row>
    <row r="20" spans="1:35" ht="16.5" customHeight="1">
      <c r="B20" s="610" t="s">
        <v>223</v>
      </c>
      <c r="C20" s="611">
        <v>15</v>
      </c>
      <c r="D20" s="611">
        <v>9</v>
      </c>
      <c r="E20" s="950">
        <v>6</v>
      </c>
      <c r="F20" s="951"/>
      <c r="G20" s="972">
        <v>25.2</v>
      </c>
      <c r="H20" s="972"/>
      <c r="I20" s="973">
        <v>189</v>
      </c>
      <c r="J20" s="974"/>
      <c r="K20" s="609">
        <v>69.400000000000006</v>
      </c>
      <c r="U20" s="601"/>
    </row>
    <row r="21" spans="1:35" ht="16.5" customHeight="1">
      <c r="B21" s="608" t="s">
        <v>224</v>
      </c>
      <c r="C21" s="611">
        <v>13</v>
      </c>
      <c r="D21" s="611">
        <v>13</v>
      </c>
      <c r="E21" s="950">
        <v>4</v>
      </c>
      <c r="F21" s="951"/>
      <c r="G21" s="972">
        <v>18.3</v>
      </c>
      <c r="H21" s="972"/>
      <c r="I21" s="973">
        <v>141.5</v>
      </c>
      <c r="J21" s="974"/>
      <c r="K21" s="609">
        <v>74.5</v>
      </c>
    </row>
    <row r="22" spans="1:35" ht="16.5" customHeight="1">
      <c r="B22" s="610" t="s">
        <v>225</v>
      </c>
      <c r="C22" s="611">
        <v>16</v>
      </c>
      <c r="D22" s="611">
        <v>12</v>
      </c>
      <c r="E22" s="950">
        <v>1</v>
      </c>
      <c r="F22" s="951"/>
      <c r="G22" s="972">
        <v>11.2</v>
      </c>
      <c r="H22" s="972"/>
      <c r="I22" s="973">
        <v>13.5</v>
      </c>
      <c r="J22" s="974"/>
      <c r="K22" s="609">
        <v>72.099999999999994</v>
      </c>
      <c r="U22" s="601"/>
    </row>
    <row r="23" spans="1:35" ht="16.5" customHeight="1">
      <c r="B23" s="608" t="s">
        <v>226</v>
      </c>
      <c r="C23" s="611">
        <v>11</v>
      </c>
      <c r="D23" s="611">
        <v>15</v>
      </c>
      <c r="E23" s="950">
        <v>5</v>
      </c>
      <c r="F23" s="951"/>
      <c r="G23" s="972">
        <v>7.2</v>
      </c>
      <c r="H23" s="972"/>
      <c r="I23" s="923">
        <v>87.5</v>
      </c>
      <c r="J23" s="924"/>
      <c r="K23" s="609">
        <v>72.2</v>
      </c>
    </row>
    <row r="24" spans="1:35">
      <c r="B24" s="33" t="s">
        <v>953</v>
      </c>
      <c r="C24" s="941" t="s">
        <v>2241</v>
      </c>
      <c r="D24" s="941"/>
      <c r="E24" s="941"/>
      <c r="F24" s="941"/>
      <c r="G24" s="941"/>
      <c r="H24" s="941"/>
      <c r="I24" s="941"/>
      <c r="J24" s="941"/>
      <c r="K24" s="941"/>
      <c r="L24" s="27"/>
    </row>
    <row r="25" spans="1:35">
      <c r="C25" s="942" t="s">
        <v>2242</v>
      </c>
      <c r="D25" s="942"/>
      <c r="E25" s="942"/>
      <c r="F25" s="942"/>
      <c r="G25" s="942"/>
      <c r="H25" s="942"/>
      <c r="I25" s="942"/>
      <c r="J25" s="27"/>
      <c r="K25" s="27"/>
      <c r="L25" s="27"/>
    </row>
    <row r="26" spans="1:35">
      <c r="C26" s="942" t="s">
        <v>320</v>
      </c>
      <c r="D26" s="942"/>
      <c r="E26" s="942"/>
      <c r="F26" s="942"/>
      <c r="G26" s="942"/>
      <c r="H26" s="942"/>
      <c r="I26" s="942"/>
      <c r="J26" s="942"/>
      <c r="K26" s="942"/>
      <c r="L26" s="27"/>
    </row>
    <row r="27" spans="1:35">
      <c r="C27" s="943" t="s">
        <v>321</v>
      </c>
      <c r="D27" s="942"/>
      <c r="E27" s="942"/>
      <c r="F27" s="942"/>
      <c r="G27" s="942"/>
      <c r="H27" s="942"/>
      <c r="I27" s="942"/>
      <c r="J27" s="942"/>
      <c r="K27" s="942"/>
      <c r="L27" s="942"/>
    </row>
    <row r="28" spans="1:35">
      <c r="C28" s="943" t="s">
        <v>124</v>
      </c>
      <c r="D28" s="942"/>
      <c r="E28" s="942"/>
      <c r="F28" s="942"/>
      <c r="G28" s="942"/>
      <c r="H28" s="942"/>
      <c r="I28" s="942"/>
      <c r="J28" s="942"/>
      <c r="K28" s="942"/>
      <c r="L28" s="942"/>
    </row>
    <row r="29" spans="1:35" ht="18" customHeight="1"/>
    <row r="30" spans="1:35" s="570" customFormat="1" ht="26.25" customHeight="1">
      <c r="A30" s="568" t="s">
        <v>46</v>
      </c>
      <c r="B30" s="572"/>
      <c r="C30" s="572"/>
      <c r="D30" s="572"/>
      <c r="E30" s="572"/>
      <c r="F30" s="572"/>
      <c r="G30" s="572"/>
      <c r="H30" s="572"/>
      <c r="I30" s="572"/>
      <c r="J30" s="572"/>
      <c r="K30" s="572"/>
      <c r="L30" s="572"/>
      <c r="M30" s="572"/>
      <c r="N30" s="572"/>
      <c r="O30" s="572"/>
      <c r="P30" s="572"/>
      <c r="Q30" s="572"/>
      <c r="R30" s="572"/>
      <c r="S30" s="572"/>
      <c r="T30" s="572"/>
      <c r="U30" s="572"/>
      <c r="V30" s="572"/>
      <c r="W30" s="572"/>
      <c r="X30" s="571"/>
      <c r="Y30" s="571"/>
      <c r="Z30" s="571"/>
      <c r="AA30" s="571"/>
      <c r="AB30" s="571"/>
      <c r="AC30" s="571"/>
      <c r="AD30" s="571"/>
      <c r="AE30" s="571"/>
      <c r="AF30" s="571"/>
      <c r="AG30" s="571"/>
      <c r="AH30" s="571"/>
      <c r="AI30" s="571"/>
    </row>
    <row r="31" spans="1:35">
      <c r="B31" s="27" t="s">
        <v>342</v>
      </c>
      <c r="C31" s="27"/>
      <c r="D31" s="27"/>
      <c r="E31" s="27"/>
      <c r="F31" s="27"/>
      <c r="G31" s="27"/>
      <c r="H31" s="27"/>
      <c r="I31" s="27"/>
      <c r="J31" s="962" t="s">
        <v>343</v>
      </c>
      <c r="K31" s="962"/>
      <c r="L31" s="963"/>
    </row>
    <row r="32" spans="1:35" ht="15" customHeight="1">
      <c r="B32" s="952" t="s">
        <v>47</v>
      </c>
      <c r="C32" s="944" t="s">
        <v>48</v>
      </c>
      <c r="D32" s="930"/>
      <c r="E32" s="931"/>
      <c r="F32" s="944" t="s">
        <v>1612</v>
      </c>
      <c r="G32" s="874"/>
      <c r="H32" s="930" t="s">
        <v>344</v>
      </c>
      <c r="I32" s="931"/>
      <c r="J32" s="944" t="s">
        <v>207</v>
      </c>
      <c r="K32" s="28" t="s">
        <v>344</v>
      </c>
      <c r="L32" s="964" t="s">
        <v>1611</v>
      </c>
    </row>
    <row r="33" spans="2:12" ht="15" customHeight="1">
      <c r="B33" s="953"/>
      <c r="C33" s="948"/>
      <c r="D33" s="954"/>
      <c r="E33" s="955"/>
      <c r="F33" s="927"/>
      <c r="G33" s="932"/>
      <c r="H33" s="954" t="s">
        <v>345</v>
      </c>
      <c r="I33" s="955"/>
      <c r="J33" s="948"/>
      <c r="K33" s="29" t="s">
        <v>345</v>
      </c>
      <c r="L33" s="965"/>
    </row>
    <row r="34" spans="2:12" ht="15" customHeight="1">
      <c r="B34" s="949" t="s">
        <v>661</v>
      </c>
      <c r="C34" s="933">
        <v>27022</v>
      </c>
      <c r="D34" s="934"/>
      <c r="E34" s="935"/>
      <c r="F34" s="914" t="s">
        <v>51</v>
      </c>
      <c r="G34" s="915"/>
      <c r="H34" s="915"/>
      <c r="I34" s="916"/>
      <c r="J34" s="917" t="s">
        <v>1610</v>
      </c>
      <c r="K34" s="966"/>
      <c r="L34" s="960">
        <v>826</v>
      </c>
    </row>
    <row r="35" spans="2:12" ht="15" customHeight="1">
      <c r="B35" s="949"/>
      <c r="C35" s="956">
        <v>32322</v>
      </c>
      <c r="D35" s="937"/>
      <c r="E35" s="938"/>
      <c r="F35" s="945" t="s">
        <v>208</v>
      </c>
      <c r="G35" s="946"/>
      <c r="H35" s="946"/>
      <c r="I35" s="947"/>
      <c r="J35" s="967"/>
      <c r="K35" s="968"/>
      <c r="L35" s="961"/>
    </row>
    <row r="36" spans="2:12" ht="15" customHeight="1">
      <c r="B36" s="949" t="s">
        <v>662</v>
      </c>
      <c r="C36" s="933">
        <v>27022</v>
      </c>
      <c r="D36" s="934"/>
      <c r="E36" s="935"/>
      <c r="F36" s="914" t="s">
        <v>1741</v>
      </c>
      <c r="G36" s="915"/>
      <c r="H36" s="915"/>
      <c r="I36" s="916"/>
      <c r="J36" s="917" t="s">
        <v>1610</v>
      </c>
      <c r="K36" s="918"/>
      <c r="L36" s="960">
        <v>890</v>
      </c>
    </row>
    <row r="37" spans="2:12" ht="15" customHeight="1">
      <c r="B37" s="949"/>
      <c r="C37" s="936"/>
      <c r="D37" s="937"/>
      <c r="E37" s="938"/>
      <c r="F37" s="863"/>
      <c r="G37" s="864"/>
      <c r="H37" s="864"/>
      <c r="I37" s="865"/>
      <c r="J37" s="919"/>
      <c r="K37" s="920"/>
      <c r="L37" s="961"/>
    </row>
    <row r="38" spans="2:12" ht="15" customHeight="1">
      <c r="B38" s="949" t="s">
        <v>663</v>
      </c>
      <c r="C38" s="929">
        <v>27242</v>
      </c>
      <c r="D38" s="930"/>
      <c r="E38" s="931"/>
      <c r="F38" s="914" t="s">
        <v>1742</v>
      </c>
      <c r="G38" s="915"/>
      <c r="H38" s="915"/>
      <c r="I38" s="916"/>
      <c r="J38" s="917" t="s">
        <v>1744</v>
      </c>
      <c r="K38" s="918"/>
      <c r="L38" s="960">
        <v>980</v>
      </c>
    </row>
    <row r="39" spans="2:12" ht="15" customHeight="1">
      <c r="B39" s="949"/>
      <c r="C39" s="927"/>
      <c r="D39" s="932"/>
      <c r="E39" s="928"/>
      <c r="F39" s="945" t="s">
        <v>1743</v>
      </c>
      <c r="G39" s="946"/>
      <c r="H39" s="946"/>
      <c r="I39" s="947"/>
      <c r="J39" s="919"/>
      <c r="K39" s="920"/>
      <c r="L39" s="961"/>
    </row>
    <row r="40" spans="2:12" ht="15" customHeight="1">
      <c r="B40" s="949" t="s">
        <v>664</v>
      </c>
      <c r="C40" s="929">
        <v>28581</v>
      </c>
      <c r="D40" s="930"/>
      <c r="E40" s="931"/>
      <c r="F40" s="914" t="s">
        <v>1745</v>
      </c>
      <c r="G40" s="915"/>
      <c r="H40" s="915"/>
      <c r="I40" s="916"/>
      <c r="J40" s="917" t="s">
        <v>1747</v>
      </c>
      <c r="K40" s="918"/>
      <c r="L40" s="960">
        <v>1450</v>
      </c>
    </row>
    <row r="41" spans="2:12" ht="15" customHeight="1">
      <c r="B41" s="949"/>
      <c r="C41" s="959">
        <v>28875</v>
      </c>
      <c r="D41" s="954"/>
      <c r="E41" s="955"/>
      <c r="F41" s="945" t="s">
        <v>1746</v>
      </c>
      <c r="G41" s="946"/>
      <c r="H41" s="946"/>
      <c r="I41" s="947"/>
      <c r="J41" s="919"/>
      <c r="K41" s="920"/>
      <c r="L41" s="961"/>
    </row>
    <row r="42" spans="2:12" ht="15" customHeight="1">
      <c r="B42" s="949" t="s">
        <v>665</v>
      </c>
      <c r="C42" s="929">
        <v>28875</v>
      </c>
      <c r="D42" s="930"/>
      <c r="E42" s="931"/>
      <c r="F42" s="914" t="s">
        <v>1749</v>
      </c>
      <c r="G42" s="915"/>
      <c r="H42" s="915"/>
      <c r="I42" s="916"/>
      <c r="J42" s="917" t="s">
        <v>263</v>
      </c>
      <c r="K42" s="918"/>
      <c r="L42" s="960">
        <v>1100</v>
      </c>
    </row>
    <row r="43" spans="2:12" ht="15" customHeight="1">
      <c r="B43" s="949"/>
      <c r="C43" s="927"/>
      <c r="D43" s="932"/>
      <c r="E43" s="928"/>
      <c r="F43" s="945" t="s">
        <v>1654</v>
      </c>
      <c r="G43" s="946"/>
      <c r="H43" s="946"/>
      <c r="I43" s="947"/>
      <c r="J43" s="919" t="s">
        <v>264</v>
      </c>
      <c r="K43" s="920"/>
      <c r="L43" s="961"/>
    </row>
    <row r="44" spans="2:12" ht="15" customHeight="1">
      <c r="B44" s="957" t="s">
        <v>49</v>
      </c>
      <c r="C44" s="929">
        <v>28875</v>
      </c>
      <c r="D44" s="930"/>
      <c r="E44" s="931"/>
      <c r="F44" s="914" t="s">
        <v>1655</v>
      </c>
      <c r="G44" s="915"/>
      <c r="H44" s="915"/>
      <c r="I44" s="916"/>
      <c r="J44" s="917" t="s">
        <v>265</v>
      </c>
      <c r="K44" s="918"/>
      <c r="L44" s="960">
        <v>370</v>
      </c>
    </row>
    <row r="45" spans="2:12" ht="15" customHeight="1">
      <c r="B45" s="958"/>
      <c r="C45" s="927"/>
      <c r="D45" s="932"/>
      <c r="E45" s="928"/>
      <c r="F45" s="945" t="s">
        <v>1656</v>
      </c>
      <c r="G45" s="946"/>
      <c r="H45" s="946"/>
      <c r="I45" s="947"/>
      <c r="J45" s="919"/>
      <c r="K45" s="920"/>
      <c r="L45" s="961"/>
    </row>
    <row r="46" spans="2:12" ht="15" customHeight="1">
      <c r="B46" s="949" t="s">
        <v>50</v>
      </c>
      <c r="C46" s="929">
        <v>29312</v>
      </c>
      <c r="D46" s="930"/>
      <c r="E46" s="931"/>
      <c r="F46" s="914" t="s">
        <v>1657</v>
      </c>
      <c r="G46" s="915"/>
      <c r="H46" s="915"/>
      <c r="I46" s="916"/>
      <c r="J46" s="917" t="s">
        <v>1940</v>
      </c>
      <c r="K46" s="918"/>
      <c r="L46" s="960">
        <v>1300</v>
      </c>
    </row>
    <row r="47" spans="2:12" ht="15" customHeight="1">
      <c r="B47" s="949"/>
      <c r="C47" s="927"/>
      <c r="D47" s="932"/>
      <c r="E47" s="928"/>
      <c r="F47" s="863"/>
      <c r="G47" s="864"/>
      <c r="H47" s="864"/>
      <c r="I47" s="865"/>
      <c r="J47" s="919"/>
      <c r="K47" s="920"/>
      <c r="L47" s="961"/>
    </row>
    <row r="48" spans="2:12" ht="15" customHeight="1">
      <c r="B48" s="949" t="s">
        <v>666</v>
      </c>
      <c r="C48" s="929">
        <v>29706</v>
      </c>
      <c r="D48" s="930"/>
      <c r="E48" s="931"/>
      <c r="F48" s="914" t="s">
        <v>1658</v>
      </c>
      <c r="G48" s="915"/>
      <c r="H48" s="915"/>
      <c r="I48" s="916"/>
      <c r="J48" s="917" t="s">
        <v>266</v>
      </c>
      <c r="K48" s="918"/>
      <c r="L48" s="960">
        <v>1900</v>
      </c>
    </row>
    <row r="49" spans="2:12" ht="15" customHeight="1">
      <c r="B49" s="949"/>
      <c r="C49" s="927"/>
      <c r="D49" s="932"/>
      <c r="E49" s="928"/>
      <c r="F49" s="863"/>
      <c r="G49" s="864"/>
      <c r="H49" s="864"/>
      <c r="I49" s="865"/>
      <c r="J49" s="919"/>
      <c r="K49" s="920"/>
      <c r="L49" s="961"/>
    </row>
    <row r="50" spans="2:12" ht="15" customHeight="1">
      <c r="B50" s="949" t="s">
        <v>667</v>
      </c>
      <c r="C50" s="929">
        <v>29706</v>
      </c>
      <c r="D50" s="930"/>
      <c r="E50" s="931"/>
      <c r="F50" s="914" t="s">
        <v>1659</v>
      </c>
      <c r="G50" s="915"/>
      <c r="H50" s="915"/>
      <c r="I50" s="916"/>
      <c r="J50" s="917" t="s">
        <v>267</v>
      </c>
      <c r="K50" s="918"/>
      <c r="L50" s="960">
        <v>280</v>
      </c>
    </row>
    <row r="51" spans="2:12" ht="15" customHeight="1">
      <c r="B51" s="949"/>
      <c r="C51" s="927"/>
      <c r="D51" s="932"/>
      <c r="E51" s="928"/>
      <c r="F51" s="945" t="s">
        <v>262</v>
      </c>
      <c r="G51" s="946"/>
      <c r="H51" s="946"/>
      <c r="I51" s="947"/>
      <c r="J51" s="919"/>
      <c r="K51" s="920"/>
      <c r="L51" s="961"/>
    </row>
  </sheetData>
  <mergeCells count="128">
    <mergeCell ref="E15:F15"/>
    <mergeCell ref="G23:H23"/>
    <mergeCell ref="I20:J20"/>
    <mergeCell ref="I21:J21"/>
    <mergeCell ref="I22:J22"/>
    <mergeCell ref="E10:F10"/>
    <mergeCell ref="E20:F20"/>
    <mergeCell ref="E4:F4"/>
    <mergeCell ref="G3:H4"/>
    <mergeCell ref="G5:H5"/>
    <mergeCell ref="G6:H6"/>
    <mergeCell ref="E8:F8"/>
    <mergeCell ref="E7:F7"/>
    <mergeCell ref="I16:J16"/>
    <mergeCell ref="I17:J17"/>
    <mergeCell ref="G12:H12"/>
    <mergeCell ref="G13:H13"/>
    <mergeCell ref="G14:H14"/>
    <mergeCell ref="G15:H15"/>
    <mergeCell ref="I13:J13"/>
    <mergeCell ref="I14:J14"/>
    <mergeCell ref="G16:H16"/>
    <mergeCell ref="G17:H17"/>
    <mergeCell ref="I15:J15"/>
    <mergeCell ref="E5:F5"/>
    <mergeCell ref="G9:H9"/>
    <mergeCell ref="G10:H10"/>
    <mergeCell ref="G18:H18"/>
    <mergeCell ref="G19:H19"/>
    <mergeCell ref="I19:J19"/>
    <mergeCell ref="G20:H20"/>
    <mergeCell ref="I18:J18"/>
    <mergeCell ref="G21:H21"/>
    <mergeCell ref="G22:H22"/>
    <mergeCell ref="F50:I50"/>
    <mergeCell ref="F51:I51"/>
    <mergeCell ref="J44:K45"/>
    <mergeCell ref="F46:I47"/>
    <mergeCell ref="F48:I49"/>
    <mergeCell ref="J46:K47"/>
    <mergeCell ref="J48:K49"/>
    <mergeCell ref="H33:I33"/>
    <mergeCell ref="C28:L28"/>
    <mergeCell ref="F34:I34"/>
    <mergeCell ref="L34:L35"/>
    <mergeCell ref="J34:K35"/>
    <mergeCell ref="L50:L51"/>
    <mergeCell ref="L36:L37"/>
    <mergeCell ref="L38:L39"/>
    <mergeCell ref="L40:L41"/>
    <mergeCell ref="L42:L43"/>
    <mergeCell ref="L44:L45"/>
    <mergeCell ref="L46:L47"/>
    <mergeCell ref="L48:L49"/>
    <mergeCell ref="J31:L31"/>
    <mergeCell ref="L32:L33"/>
    <mergeCell ref="F45:I45"/>
    <mergeCell ref="E17:F17"/>
    <mergeCell ref="E18:F18"/>
    <mergeCell ref="I23:J23"/>
    <mergeCell ref="B48:B49"/>
    <mergeCell ref="B50:B51"/>
    <mergeCell ref="C34:E34"/>
    <mergeCell ref="B32:B33"/>
    <mergeCell ref="C32:E33"/>
    <mergeCell ref="C35:E35"/>
    <mergeCell ref="B40:B41"/>
    <mergeCell ref="C42:E43"/>
    <mergeCell ref="C44:E45"/>
    <mergeCell ref="C48:E49"/>
    <mergeCell ref="C50:E51"/>
    <mergeCell ref="F39:I39"/>
    <mergeCell ref="F40:I40"/>
    <mergeCell ref="C40:E40"/>
    <mergeCell ref="B44:B45"/>
    <mergeCell ref="C41:E41"/>
    <mergeCell ref="B46:B47"/>
    <mergeCell ref="B34:B35"/>
    <mergeCell ref="B36:B37"/>
    <mergeCell ref="B38:B39"/>
    <mergeCell ref="C46:E47"/>
    <mergeCell ref="C36:E37"/>
    <mergeCell ref="C38:E39"/>
    <mergeCell ref="F44:I44"/>
    <mergeCell ref="I2:K2"/>
    <mergeCell ref="E9:F9"/>
    <mergeCell ref="J50:K51"/>
    <mergeCell ref="B3:B4"/>
    <mergeCell ref="C3:F3"/>
    <mergeCell ref="C24:K24"/>
    <mergeCell ref="C25:I25"/>
    <mergeCell ref="C26:K26"/>
    <mergeCell ref="C27:L27"/>
    <mergeCell ref="F32:G33"/>
    <mergeCell ref="F41:I41"/>
    <mergeCell ref="H32:I32"/>
    <mergeCell ref="F36:I37"/>
    <mergeCell ref="J36:K37"/>
    <mergeCell ref="F35:I35"/>
    <mergeCell ref="J32:J33"/>
    <mergeCell ref="B42:B43"/>
    <mergeCell ref="J43:K43"/>
    <mergeCell ref="F43:I43"/>
    <mergeCell ref="J42:K42"/>
    <mergeCell ref="F42:I42"/>
    <mergeCell ref="J38:K39"/>
    <mergeCell ref="J40:K41"/>
    <mergeCell ref="F38:I38"/>
    <mergeCell ref="I9:J9"/>
    <mergeCell ref="I10:J10"/>
    <mergeCell ref="I12:J12"/>
    <mergeCell ref="I3:J3"/>
    <mergeCell ref="I4:J4"/>
    <mergeCell ref="I5:J5"/>
    <mergeCell ref="I6:J6"/>
    <mergeCell ref="I7:J7"/>
    <mergeCell ref="I8:J8"/>
    <mergeCell ref="E21:F21"/>
    <mergeCell ref="E22:F22"/>
    <mergeCell ref="E12:F12"/>
    <mergeCell ref="E13:F13"/>
    <mergeCell ref="E14:F14"/>
    <mergeCell ref="E16:F16"/>
    <mergeCell ref="E6:F6"/>
    <mergeCell ref="E23:F23"/>
    <mergeCell ref="E19:F19"/>
    <mergeCell ref="G7:H7"/>
    <mergeCell ref="G8:H8"/>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L30" sqref="L30:L31"/>
    </sheetView>
  </sheetViews>
  <sheetFormatPr defaultRowHeight="13.5"/>
  <cols>
    <col min="1" max="1" width="9.375" style="3" customWidth="1"/>
    <col min="2" max="2" width="4.5" style="3" customWidth="1"/>
    <col min="3" max="3" width="4.5" style="3" bestFit="1" customWidth="1"/>
    <col min="4" max="5" width="5.125" style="3" customWidth="1"/>
    <col min="6" max="6" width="4.5" style="3" customWidth="1"/>
    <col min="7" max="7" width="7" style="3" customWidth="1"/>
    <col min="8" max="8" width="6.875" style="3" customWidth="1"/>
    <col min="9" max="9" width="6.75" style="3" customWidth="1"/>
    <col min="10" max="10" width="13.75" style="3" customWidth="1"/>
    <col min="11" max="11" width="10.125" style="3" customWidth="1"/>
    <col min="12" max="12" width="6.625" style="3" customWidth="1"/>
    <col min="13" max="23" width="4.125" style="3" customWidth="1"/>
    <col min="24" max="51" width="8" style="3" customWidth="1"/>
    <col min="52" max="16384" width="9" style="3"/>
  </cols>
  <sheetData>
    <row r="1" spans="1:12" ht="15" customHeight="1">
      <c r="A1" s="27" t="s">
        <v>346</v>
      </c>
      <c r="B1" s="27"/>
      <c r="C1" s="27"/>
      <c r="D1" s="27"/>
      <c r="E1" s="27"/>
      <c r="F1" s="27"/>
      <c r="G1" s="27"/>
      <c r="H1" s="899" t="s">
        <v>347</v>
      </c>
      <c r="I1" s="985"/>
      <c r="J1" s="985"/>
      <c r="K1" s="985"/>
      <c r="L1" s="985"/>
    </row>
    <row r="2" spans="1:12" ht="18.75" customHeight="1">
      <c r="A2" s="952" t="s">
        <v>47</v>
      </c>
      <c r="B2" s="944" t="s">
        <v>48</v>
      </c>
      <c r="C2" s="930"/>
      <c r="D2" s="931"/>
      <c r="E2" s="944" t="s">
        <v>1612</v>
      </c>
      <c r="F2" s="874"/>
      <c r="G2" s="874"/>
      <c r="H2" s="930" t="s">
        <v>344</v>
      </c>
      <c r="I2" s="931"/>
      <c r="J2" s="944" t="s">
        <v>207</v>
      </c>
      <c r="K2" s="28" t="s">
        <v>344</v>
      </c>
      <c r="L2" s="964" t="s">
        <v>1611</v>
      </c>
    </row>
    <row r="3" spans="1:12" ht="18.75" customHeight="1">
      <c r="A3" s="953"/>
      <c r="B3" s="948"/>
      <c r="C3" s="954"/>
      <c r="D3" s="955"/>
      <c r="E3" s="927"/>
      <c r="F3" s="932"/>
      <c r="G3" s="932"/>
      <c r="H3" s="954" t="s">
        <v>345</v>
      </c>
      <c r="I3" s="955"/>
      <c r="J3" s="948"/>
      <c r="K3" s="29" t="s">
        <v>345</v>
      </c>
      <c r="L3" s="965"/>
    </row>
    <row r="4" spans="1:12" ht="18.75" customHeight="1">
      <c r="A4" s="986" t="s">
        <v>526</v>
      </c>
      <c r="B4" s="929">
        <v>23825</v>
      </c>
      <c r="C4" s="930"/>
      <c r="D4" s="931"/>
      <c r="E4" s="914"/>
      <c r="F4" s="915"/>
      <c r="G4" s="915"/>
      <c r="H4" s="915"/>
      <c r="I4" s="916"/>
      <c r="J4" s="976"/>
      <c r="K4" s="993"/>
      <c r="L4" s="983">
        <v>302660</v>
      </c>
    </row>
    <row r="5" spans="1:12" ht="18.75" customHeight="1">
      <c r="A5" s="986"/>
      <c r="B5" s="998"/>
      <c r="C5" s="999"/>
      <c r="D5" s="1000"/>
      <c r="E5" s="980"/>
      <c r="F5" s="981"/>
      <c r="G5" s="981"/>
      <c r="H5" s="981"/>
      <c r="I5" s="982"/>
      <c r="J5" s="994"/>
      <c r="K5" s="995"/>
      <c r="L5" s="984"/>
    </row>
    <row r="6" spans="1:12" ht="18.75" customHeight="1">
      <c r="A6" s="986" t="s">
        <v>159</v>
      </c>
      <c r="B6" s="987" t="s">
        <v>873</v>
      </c>
      <c r="C6" s="988"/>
      <c r="D6" s="989"/>
      <c r="E6" s="914" t="s">
        <v>160</v>
      </c>
      <c r="F6" s="915"/>
      <c r="G6" s="915"/>
      <c r="H6" s="915"/>
      <c r="I6" s="916"/>
      <c r="J6" s="976" t="s">
        <v>1800</v>
      </c>
      <c r="K6" s="993"/>
      <c r="L6" s="983">
        <v>65250</v>
      </c>
    </row>
    <row r="7" spans="1:12" ht="18.75" customHeight="1">
      <c r="A7" s="986"/>
      <c r="B7" s="990"/>
      <c r="C7" s="991"/>
      <c r="D7" s="992"/>
      <c r="E7" s="980"/>
      <c r="F7" s="981"/>
      <c r="G7" s="981"/>
      <c r="H7" s="981"/>
      <c r="I7" s="982"/>
      <c r="J7" s="994"/>
      <c r="K7" s="995"/>
      <c r="L7" s="984"/>
    </row>
    <row r="8" spans="1:12" ht="18.75" customHeight="1">
      <c r="A8" s="986" t="s">
        <v>54</v>
      </c>
      <c r="B8" s="929">
        <v>23825</v>
      </c>
      <c r="C8" s="930"/>
      <c r="D8" s="931"/>
      <c r="E8" s="914" t="s">
        <v>1802</v>
      </c>
      <c r="F8" s="915"/>
      <c r="G8" s="915"/>
      <c r="H8" s="915"/>
      <c r="I8" s="916"/>
      <c r="J8" s="976" t="s">
        <v>1800</v>
      </c>
      <c r="K8" s="977"/>
      <c r="L8" s="983">
        <v>9300</v>
      </c>
    </row>
    <row r="9" spans="1:12" ht="18.75" customHeight="1">
      <c r="A9" s="986"/>
      <c r="B9" s="948"/>
      <c r="C9" s="954"/>
      <c r="D9" s="955"/>
      <c r="E9" s="945" t="s">
        <v>1803</v>
      </c>
      <c r="F9" s="946"/>
      <c r="G9" s="946"/>
      <c r="H9" s="946"/>
      <c r="I9" s="947"/>
      <c r="J9" s="996"/>
      <c r="K9" s="997"/>
      <c r="L9" s="984"/>
    </row>
    <row r="10" spans="1:12" ht="18.75" customHeight="1">
      <c r="A10" s="986" t="s">
        <v>155</v>
      </c>
      <c r="B10" s="987" t="s">
        <v>874</v>
      </c>
      <c r="C10" s="988"/>
      <c r="D10" s="989"/>
      <c r="E10" s="914" t="s">
        <v>1809</v>
      </c>
      <c r="F10" s="915"/>
      <c r="G10" s="915"/>
      <c r="H10" s="915"/>
      <c r="I10" s="916"/>
      <c r="J10" s="976" t="s">
        <v>1810</v>
      </c>
      <c r="K10" s="977"/>
      <c r="L10" s="983">
        <v>3900</v>
      </c>
    </row>
    <row r="11" spans="1:12" ht="18.75" customHeight="1">
      <c r="A11" s="986"/>
      <c r="B11" s="1003"/>
      <c r="C11" s="1004"/>
      <c r="D11" s="1005"/>
      <c r="E11" s="980"/>
      <c r="F11" s="981"/>
      <c r="G11" s="981"/>
      <c r="H11" s="981"/>
      <c r="I11" s="982"/>
      <c r="J11" s="978"/>
      <c r="K11" s="979"/>
      <c r="L11" s="984"/>
    </row>
    <row r="12" spans="1:12" ht="18.75" customHeight="1">
      <c r="A12" s="986" t="s">
        <v>154</v>
      </c>
      <c r="B12" s="929">
        <v>24936</v>
      </c>
      <c r="C12" s="930"/>
      <c r="D12" s="931"/>
      <c r="E12" s="914" t="s">
        <v>1811</v>
      </c>
      <c r="F12" s="915"/>
      <c r="G12" s="915"/>
      <c r="H12" s="915"/>
      <c r="I12" s="916"/>
      <c r="J12" s="976" t="s">
        <v>1813</v>
      </c>
      <c r="K12" s="977"/>
      <c r="L12" s="983">
        <v>1150</v>
      </c>
    </row>
    <row r="13" spans="1:12" ht="18.75" customHeight="1">
      <c r="A13" s="986"/>
      <c r="B13" s="927"/>
      <c r="C13" s="932"/>
      <c r="D13" s="928"/>
      <c r="E13" s="945" t="s">
        <v>1812</v>
      </c>
      <c r="F13" s="946"/>
      <c r="G13" s="946"/>
      <c r="H13" s="946"/>
      <c r="I13" s="947"/>
      <c r="J13" s="978"/>
      <c r="K13" s="979"/>
      <c r="L13" s="984"/>
    </row>
    <row r="14" spans="1:12" ht="18.75" customHeight="1">
      <c r="A14" s="986" t="s">
        <v>153</v>
      </c>
      <c r="B14" s="929">
        <v>23825</v>
      </c>
      <c r="C14" s="930"/>
      <c r="D14" s="931"/>
      <c r="E14" s="914" t="s">
        <v>1814</v>
      </c>
      <c r="F14" s="915"/>
      <c r="G14" s="915"/>
      <c r="H14" s="915"/>
      <c r="I14" s="916"/>
      <c r="J14" s="976" t="s">
        <v>1815</v>
      </c>
      <c r="K14" s="977"/>
      <c r="L14" s="983">
        <v>5100</v>
      </c>
    </row>
    <row r="15" spans="1:12" ht="18.75" customHeight="1">
      <c r="A15" s="986"/>
      <c r="B15" s="948"/>
      <c r="C15" s="954"/>
      <c r="D15" s="955"/>
      <c r="E15" s="945" t="s">
        <v>162</v>
      </c>
      <c r="F15" s="946"/>
      <c r="G15" s="946"/>
      <c r="H15" s="946"/>
      <c r="I15" s="947"/>
      <c r="J15" s="978"/>
      <c r="K15" s="979"/>
      <c r="L15" s="984"/>
    </row>
    <row r="16" spans="1:12" ht="18.75" customHeight="1">
      <c r="A16" s="986" t="s">
        <v>52</v>
      </c>
      <c r="B16" s="929">
        <v>23825</v>
      </c>
      <c r="C16" s="930"/>
      <c r="D16" s="931"/>
      <c r="E16" s="914" t="s">
        <v>1816</v>
      </c>
      <c r="F16" s="915"/>
      <c r="G16" s="915"/>
      <c r="H16" s="915"/>
      <c r="I16" s="916"/>
      <c r="J16" s="976" t="s">
        <v>1817</v>
      </c>
      <c r="K16" s="977"/>
      <c r="L16" s="983">
        <v>2600</v>
      </c>
    </row>
    <row r="17" spans="1:12" ht="18.75" customHeight="1">
      <c r="A17" s="986"/>
      <c r="B17" s="948"/>
      <c r="C17" s="954"/>
      <c r="D17" s="955"/>
      <c r="E17" s="980"/>
      <c r="F17" s="981"/>
      <c r="G17" s="981"/>
      <c r="H17" s="981"/>
      <c r="I17" s="982"/>
      <c r="J17" s="1001"/>
      <c r="K17" s="1002"/>
      <c r="L17" s="984"/>
    </row>
    <row r="18" spans="1:12" ht="18.75" customHeight="1">
      <c r="A18" s="986" t="s">
        <v>49</v>
      </c>
      <c r="B18" s="929">
        <v>24194</v>
      </c>
      <c r="C18" s="930"/>
      <c r="D18" s="931"/>
      <c r="E18" s="914" t="s">
        <v>1818</v>
      </c>
      <c r="F18" s="915"/>
      <c r="G18" s="915"/>
      <c r="H18" s="915"/>
      <c r="I18" s="916"/>
      <c r="J18" s="976" t="s">
        <v>1820</v>
      </c>
      <c r="K18" s="977"/>
      <c r="L18" s="983">
        <v>1370</v>
      </c>
    </row>
    <row r="19" spans="1:12" ht="18.75" customHeight="1">
      <c r="A19" s="986"/>
      <c r="B19" s="927"/>
      <c r="C19" s="932"/>
      <c r="D19" s="928"/>
      <c r="E19" s="945" t="s">
        <v>1819</v>
      </c>
      <c r="F19" s="946"/>
      <c r="G19" s="946"/>
      <c r="H19" s="946"/>
      <c r="I19" s="947"/>
      <c r="J19" s="996"/>
      <c r="K19" s="997"/>
      <c r="L19" s="984"/>
    </row>
    <row r="20" spans="1:12" ht="18.75" customHeight="1">
      <c r="A20" s="986" t="s">
        <v>1806</v>
      </c>
      <c r="B20" s="987" t="s">
        <v>874</v>
      </c>
      <c r="C20" s="988"/>
      <c r="D20" s="989"/>
      <c r="E20" s="914" t="s">
        <v>1807</v>
      </c>
      <c r="F20" s="915"/>
      <c r="G20" s="915"/>
      <c r="H20" s="915"/>
      <c r="I20" s="916"/>
      <c r="J20" s="976" t="s">
        <v>1820</v>
      </c>
      <c r="K20" s="977"/>
      <c r="L20" s="983">
        <v>2130</v>
      </c>
    </row>
    <row r="21" spans="1:12" ht="18.75" customHeight="1">
      <c r="A21" s="986"/>
      <c r="B21" s="1003"/>
      <c r="C21" s="1004"/>
      <c r="D21" s="1005"/>
      <c r="E21" s="945" t="s">
        <v>201</v>
      </c>
      <c r="F21" s="946"/>
      <c r="G21" s="946"/>
      <c r="H21" s="946"/>
      <c r="I21" s="947"/>
      <c r="J21" s="978"/>
      <c r="K21" s="979"/>
      <c r="L21" s="984"/>
    </row>
    <row r="22" spans="1:12" ht="18.75" customHeight="1">
      <c r="A22" s="986" t="s">
        <v>55</v>
      </c>
      <c r="B22" s="987" t="s">
        <v>874</v>
      </c>
      <c r="C22" s="988"/>
      <c r="D22" s="989"/>
      <c r="E22" s="914" t="s">
        <v>202</v>
      </c>
      <c r="F22" s="915"/>
      <c r="G22" s="915"/>
      <c r="H22" s="915"/>
      <c r="I22" s="916"/>
      <c r="J22" s="976" t="s">
        <v>1820</v>
      </c>
      <c r="K22" s="977"/>
      <c r="L22" s="983">
        <v>1100</v>
      </c>
    </row>
    <row r="23" spans="1:12" ht="18.75" customHeight="1">
      <c r="A23" s="986"/>
      <c r="B23" s="1003"/>
      <c r="C23" s="1004"/>
      <c r="D23" s="1005"/>
      <c r="E23" s="945" t="s">
        <v>204</v>
      </c>
      <c r="F23" s="946"/>
      <c r="G23" s="946"/>
      <c r="H23" s="946"/>
      <c r="I23" s="947"/>
      <c r="J23" s="978"/>
      <c r="K23" s="979"/>
      <c r="L23" s="984"/>
    </row>
    <row r="24" spans="1:12" ht="18.75" customHeight="1">
      <c r="A24" s="986" t="s">
        <v>53</v>
      </c>
      <c r="B24" s="987" t="s">
        <v>1189</v>
      </c>
      <c r="C24" s="988"/>
      <c r="D24" s="989"/>
      <c r="E24" s="914" t="s">
        <v>205</v>
      </c>
      <c r="F24" s="915"/>
      <c r="G24" s="915"/>
      <c r="H24" s="915"/>
      <c r="I24" s="916"/>
      <c r="J24" s="976" t="s">
        <v>1797</v>
      </c>
      <c r="K24" s="977"/>
      <c r="L24" s="983">
        <v>1180</v>
      </c>
    </row>
    <row r="25" spans="1:12" ht="18.75" customHeight="1">
      <c r="A25" s="986"/>
      <c r="B25" s="1003"/>
      <c r="C25" s="1004"/>
      <c r="D25" s="1005"/>
      <c r="E25" s="945" t="s">
        <v>206</v>
      </c>
      <c r="F25" s="946"/>
      <c r="G25" s="946"/>
      <c r="H25" s="946"/>
      <c r="I25" s="947"/>
      <c r="J25" s="978"/>
      <c r="K25" s="979"/>
      <c r="L25" s="984"/>
    </row>
    <row r="26" spans="1:12" ht="18.75" customHeight="1">
      <c r="A26" s="986" t="s">
        <v>156</v>
      </c>
      <c r="B26" s="929">
        <v>30047</v>
      </c>
      <c r="C26" s="930"/>
      <c r="D26" s="931"/>
      <c r="E26" s="914" t="s">
        <v>1804</v>
      </c>
      <c r="F26" s="915"/>
      <c r="G26" s="915"/>
      <c r="H26" s="915"/>
      <c r="I26" s="916"/>
      <c r="J26" s="976" t="s">
        <v>1800</v>
      </c>
      <c r="K26" s="977"/>
      <c r="L26" s="983">
        <v>200</v>
      </c>
    </row>
    <row r="27" spans="1:12" ht="18.75" customHeight="1">
      <c r="A27" s="986"/>
      <c r="B27" s="948"/>
      <c r="C27" s="954"/>
      <c r="D27" s="955"/>
      <c r="E27" s="945" t="s">
        <v>1805</v>
      </c>
      <c r="F27" s="946"/>
      <c r="G27" s="946"/>
      <c r="H27" s="946"/>
      <c r="I27" s="947"/>
      <c r="J27" s="978"/>
      <c r="K27" s="979"/>
      <c r="L27" s="984"/>
    </row>
    <row r="28" spans="1:12" ht="18.75" customHeight="1">
      <c r="A28" s="986" t="s">
        <v>158</v>
      </c>
      <c r="B28" s="987" t="s">
        <v>875</v>
      </c>
      <c r="C28" s="988"/>
      <c r="D28" s="989"/>
      <c r="E28" s="914" t="s">
        <v>161</v>
      </c>
      <c r="F28" s="915"/>
      <c r="G28" s="915"/>
      <c r="H28" s="915"/>
      <c r="I28" s="916"/>
      <c r="J28" s="976" t="s">
        <v>1799</v>
      </c>
      <c r="K28" s="977"/>
      <c r="L28" s="983">
        <v>2610</v>
      </c>
    </row>
    <row r="29" spans="1:12" ht="18.75" customHeight="1">
      <c r="A29" s="986"/>
      <c r="B29" s="1003"/>
      <c r="C29" s="1004"/>
      <c r="D29" s="1005"/>
      <c r="E29" s="863"/>
      <c r="F29" s="864"/>
      <c r="G29" s="864"/>
      <c r="H29" s="864"/>
      <c r="I29" s="865"/>
      <c r="J29" s="1001"/>
      <c r="K29" s="1002"/>
      <c r="L29" s="984"/>
    </row>
    <row r="30" spans="1:12" ht="18.75" customHeight="1">
      <c r="A30" s="986" t="s">
        <v>157</v>
      </c>
      <c r="B30" s="929">
        <v>23825</v>
      </c>
      <c r="C30" s="930"/>
      <c r="D30" s="931"/>
      <c r="E30" s="914" t="s">
        <v>1190</v>
      </c>
      <c r="F30" s="915"/>
      <c r="G30" s="915"/>
      <c r="H30" s="915"/>
      <c r="I30" s="916"/>
      <c r="J30" s="976" t="s">
        <v>1801</v>
      </c>
      <c r="K30" s="977"/>
      <c r="L30" s="983">
        <v>750</v>
      </c>
    </row>
    <row r="31" spans="1:12" ht="18.75" customHeight="1">
      <c r="A31" s="986"/>
      <c r="B31" s="948"/>
      <c r="C31" s="954"/>
      <c r="D31" s="955"/>
      <c r="E31" s="980"/>
      <c r="F31" s="981"/>
      <c r="G31" s="981"/>
      <c r="H31" s="981"/>
      <c r="I31" s="982"/>
      <c r="J31" s="1001"/>
      <c r="K31" s="1002"/>
      <c r="L31" s="984"/>
    </row>
    <row r="32" spans="1:12" ht="18.75" customHeight="1">
      <c r="A32" s="986" t="s">
        <v>56</v>
      </c>
      <c r="B32" s="929">
        <v>23825</v>
      </c>
      <c r="C32" s="930"/>
      <c r="D32" s="931"/>
      <c r="E32" s="914" t="s">
        <v>1613</v>
      </c>
      <c r="F32" s="915"/>
      <c r="G32" s="915"/>
      <c r="H32" s="915"/>
      <c r="I32" s="916"/>
      <c r="J32" s="976" t="s">
        <v>1800</v>
      </c>
      <c r="K32" s="977"/>
      <c r="L32" s="983">
        <v>46710</v>
      </c>
    </row>
    <row r="33" spans="1:12" ht="18.75" customHeight="1">
      <c r="A33" s="986"/>
      <c r="B33" s="948"/>
      <c r="C33" s="954"/>
      <c r="D33" s="955"/>
      <c r="E33" s="945" t="s">
        <v>1614</v>
      </c>
      <c r="F33" s="946"/>
      <c r="G33" s="946"/>
      <c r="H33" s="946"/>
      <c r="I33" s="947"/>
      <c r="J33" s="1001"/>
      <c r="K33" s="1002"/>
      <c r="L33" s="984"/>
    </row>
    <row r="34" spans="1:12" ht="18.75" customHeight="1">
      <c r="A34" s="986" t="s">
        <v>1551</v>
      </c>
      <c r="B34" s="929">
        <v>23825</v>
      </c>
      <c r="C34" s="930"/>
      <c r="D34" s="931"/>
      <c r="E34" s="914" t="s">
        <v>1640</v>
      </c>
      <c r="F34" s="915"/>
      <c r="G34" s="915"/>
      <c r="H34" s="915"/>
      <c r="I34" s="916"/>
      <c r="J34" s="976" t="s">
        <v>1641</v>
      </c>
      <c r="K34" s="977"/>
      <c r="L34" s="983">
        <v>4130</v>
      </c>
    </row>
    <row r="35" spans="1:12" ht="18.75" customHeight="1">
      <c r="A35" s="986"/>
      <c r="B35" s="948"/>
      <c r="C35" s="954"/>
      <c r="D35" s="955"/>
      <c r="E35" s="863"/>
      <c r="F35" s="864"/>
      <c r="G35" s="864"/>
      <c r="H35" s="864"/>
      <c r="I35" s="865"/>
      <c r="J35" s="978"/>
      <c r="K35" s="979"/>
      <c r="L35" s="984"/>
    </row>
    <row r="36" spans="1:12" ht="18.75" customHeight="1">
      <c r="A36" s="986" t="s">
        <v>152</v>
      </c>
      <c r="B36" s="929">
        <v>23825</v>
      </c>
      <c r="C36" s="930"/>
      <c r="D36" s="931"/>
      <c r="E36" s="914" t="s">
        <v>1808</v>
      </c>
      <c r="F36" s="915"/>
      <c r="G36" s="915"/>
      <c r="H36" s="915"/>
      <c r="I36" s="916"/>
      <c r="J36" s="976" t="s">
        <v>1553</v>
      </c>
      <c r="K36" s="977"/>
      <c r="L36" s="983">
        <v>580</v>
      </c>
    </row>
    <row r="37" spans="1:12" ht="18.75" customHeight="1">
      <c r="A37" s="986"/>
      <c r="B37" s="948"/>
      <c r="C37" s="954"/>
      <c r="D37" s="955"/>
      <c r="E37" s="945" t="s">
        <v>1552</v>
      </c>
      <c r="F37" s="946"/>
      <c r="G37" s="946"/>
      <c r="H37" s="946"/>
      <c r="I37" s="947"/>
      <c r="J37" s="1001"/>
      <c r="K37" s="1002"/>
      <c r="L37" s="984"/>
    </row>
  </sheetData>
  <mergeCells count="103">
    <mergeCell ref="B36:D37"/>
    <mergeCell ref="E34:I35"/>
    <mergeCell ref="E36:I36"/>
    <mergeCell ref="E37:I37"/>
    <mergeCell ref="A34:A35"/>
    <mergeCell ref="A36:A37"/>
    <mergeCell ref="A2:A3"/>
    <mergeCell ref="B2:D3"/>
    <mergeCell ref="A26:A27"/>
    <mergeCell ref="B18:D19"/>
    <mergeCell ref="B20:D21"/>
    <mergeCell ref="A32:A33"/>
    <mergeCell ref="A6:A7"/>
    <mergeCell ref="A22:A23"/>
    <mergeCell ref="A24:A25"/>
    <mergeCell ref="A28:A29"/>
    <mergeCell ref="A30:A31"/>
    <mergeCell ref="A10:A11"/>
    <mergeCell ref="A12:A13"/>
    <mergeCell ref="A18:A19"/>
    <mergeCell ref="A20:A21"/>
    <mergeCell ref="A14:A15"/>
    <mergeCell ref="A16:A17"/>
    <mergeCell ref="B10:D11"/>
    <mergeCell ref="J34:K35"/>
    <mergeCell ref="B24:D25"/>
    <mergeCell ref="E24:I24"/>
    <mergeCell ref="J24:K25"/>
    <mergeCell ref="B26:D27"/>
    <mergeCell ref="B30:D31"/>
    <mergeCell ref="J30:K31"/>
    <mergeCell ref="E30:I31"/>
    <mergeCell ref="E28:I29"/>
    <mergeCell ref="J28:K29"/>
    <mergeCell ref="B34:D35"/>
    <mergeCell ref="J18:K19"/>
    <mergeCell ref="E18:I18"/>
    <mergeCell ref="J16:K17"/>
    <mergeCell ref="L16:L17"/>
    <mergeCell ref="E16:I17"/>
    <mergeCell ref="B12:D13"/>
    <mergeCell ref="B14:D15"/>
    <mergeCell ref="B28:D29"/>
    <mergeCell ref="B32:D33"/>
    <mergeCell ref="B22:D23"/>
    <mergeCell ref="J32:K33"/>
    <mergeCell ref="B16:D17"/>
    <mergeCell ref="L36:L37"/>
    <mergeCell ref="L28:L29"/>
    <mergeCell ref="L30:L31"/>
    <mergeCell ref="L26:L27"/>
    <mergeCell ref="E32:I32"/>
    <mergeCell ref="E33:I33"/>
    <mergeCell ref="L18:L19"/>
    <mergeCell ref="L32:L33"/>
    <mergeCell ref="L34:L35"/>
    <mergeCell ref="J36:K37"/>
    <mergeCell ref="L24:L25"/>
    <mergeCell ref="E25:I25"/>
    <mergeCell ref="E22:I22"/>
    <mergeCell ref="L22:L23"/>
    <mergeCell ref="E23:I23"/>
    <mergeCell ref="J22:K23"/>
    <mergeCell ref="L20:L21"/>
    <mergeCell ref="E19:I19"/>
    <mergeCell ref="E20:I20"/>
    <mergeCell ref="E21:I21"/>
    <mergeCell ref="J26:K27"/>
    <mergeCell ref="E26:I26"/>
    <mergeCell ref="E27:I27"/>
    <mergeCell ref="J20:K21"/>
    <mergeCell ref="H1:L1"/>
    <mergeCell ref="A8:A9"/>
    <mergeCell ref="B8:D9"/>
    <mergeCell ref="E8:I8"/>
    <mergeCell ref="L8:L9"/>
    <mergeCell ref="E9:I9"/>
    <mergeCell ref="B6:D7"/>
    <mergeCell ref="E6:I7"/>
    <mergeCell ref="H3:I3"/>
    <mergeCell ref="J2:J3"/>
    <mergeCell ref="L2:L3"/>
    <mergeCell ref="E2:G3"/>
    <mergeCell ref="H2:I2"/>
    <mergeCell ref="J6:K7"/>
    <mergeCell ref="L4:L5"/>
    <mergeCell ref="L6:L7"/>
    <mergeCell ref="J8:K9"/>
    <mergeCell ref="A4:A5"/>
    <mergeCell ref="B4:D5"/>
    <mergeCell ref="E4:I5"/>
    <mergeCell ref="J4:K5"/>
    <mergeCell ref="J10:K11"/>
    <mergeCell ref="E10:I11"/>
    <mergeCell ref="J12:K13"/>
    <mergeCell ref="E12:I12"/>
    <mergeCell ref="E13:I13"/>
    <mergeCell ref="J14:K15"/>
    <mergeCell ref="E14:I14"/>
    <mergeCell ref="E15:I15"/>
    <mergeCell ref="L10:L11"/>
    <mergeCell ref="L12:L13"/>
    <mergeCell ref="L14:L1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zoomScaleNormal="100" workbookViewId="0">
      <selection activeCell="E2" sqref="E2"/>
    </sheetView>
  </sheetViews>
  <sheetFormatPr defaultRowHeight="13.5"/>
  <cols>
    <col min="1" max="1" width="0.75" style="21" customWidth="1"/>
    <col min="2" max="2" width="8.625" style="21" customWidth="1"/>
    <col min="3" max="3" width="4" style="21" customWidth="1"/>
    <col min="4" max="4" width="4.125" style="21" customWidth="1"/>
    <col min="5" max="5" width="4.625" style="21" customWidth="1"/>
    <col min="6" max="6" width="3" style="21" customWidth="1"/>
    <col min="7" max="7" width="3.625" style="21" customWidth="1"/>
    <col min="8" max="8" width="3.875" style="21" customWidth="1"/>
    <col min="9" max="9" width="4.375" style="21" customWidth="1"/>
    <col min="10" max="10" width="3.25" style="21" customWidth="1"/>
    <col min="11" max="11" width="3.5" style="21" customWidth="1"/>
    <col min="12" max="12" width="3.875" style="2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1" width="3.875" style="21" customWidth="1"/>
    <col min="22" max="22" width="2.75" style="21" customWidth="1"/>
    <col min="23" max="30" width="3.5" style="21" customWidth="1"/>
    <col min="31" max="16384" width="9" style="21"/>
  </cols>
  <sheetData>
    <row r="1" spans="1:27" s="566" customFormat="1" ht="26.25" customHeight="1">
      <c r="A1" s="567" t="s">
        <v>1554</v>
      </c>
      <c r="B1" s="564"/>
      <c r="C1" s="565"/>
      <c r="D1" s="565"/>
      <c r="E1" s="565"/>
      <c r="F1" s="565"/>
      <c r="G1" s="565"/>
      <c r="H1" s="565"/>
      <c r="I1" s="565"/>
      <c r="J1" s="565"/>
      <c r="K1" s="565"/>
      <c r="L1" s="565"/>
    </row>
    <row r="2" spans="1:27" ht="20.25" customHeight="1">
      <c r="A2" s="6"/>
      <c r="B2" s="55"/>
      <c r="C2" s="6"/>
      <c r="D2" s="6"/>
      <c r="E2" s="6"/>
      <c r="F2" s="20"/>
      <c r="J2" s="20"/>
    </row>
    <row r="3" spans="1:27" ht="20.25" customHeight="1">
      <c r="A3" s="6"/>
      <c r="B3" s="55"/>
      <c r="C3" s="6"/>
      <c r="D3" s="6"/>
      <c r="E3" s="899" t="s">
        <v>348</v>
      </c>
      <c r="F3" s="899"/>
      <c r="G3" s="899"/>
      <c r="H3" s="899"/>
      <c r="I3" s="899"/>
      <c r="J3" s="899"/>
      <c r="K3" s="899"/>
      <c r="L3" s="899"/>
    </row>
    <row r="4" spans="1:27" ht="18.75" customHeight="1">
      <c r="A4" s="6"/>
      <c r="B4" s="876" t="s">
        <v>615</v>
      </c>
      <c r="C4" s="876" t="s">
        <v>2094</v>
      </c>
      <c r="D4" s="876"/>
      <c r="E4" s="876" t="s">
        <v>2417</v>
      </c>
      <c r="F4" s="876"/>
      <c r="G4" s="876"/>
      <c r="H4" s="876"/>
      <c r="I4" s="876"/>
      <c r="J4" s="876"/>
      <c r="K4" s="1009" t="s">
        <v>913</v>
      </c>
      <c r="L4" s="1009"/>
      <c r="M4" s="8"/>
      <c r="N4" s="8"/>
      <c r="O4" s="8"/>
      <c r="P4" s="8"/>
      <c r="Q4" s="8"/>
      <c r="R4" s="8"/>
      <c r="S4" s="8"/>
      <c r="T4" s="8"/>
      <c r="U4" s="57"/>
      <c r="V4" s="57"/>
      <c r="X4" s="58"/>
      <c r="Y4" s="58"/>
      <c r="Z4" s="58"/>
      <c r="AA4" s="58"/>
    </row>
    <row r="5" spans="1:27" ht="18.75" customHeight="1">
      <c r="A5" s="6"/>
      <c r="B5" s="876"/>
      <c r="C5" s="876"/>
      <c r="D5" s="876"/>
      <c r="E5" s="876" t="s">
        <v>635</v>
      </c>
      <c r="F5" s="876"/>
      <c r="G5" s="876" t="s">
        <v>612</v>
      </c>
      <c r="H5" s="876"/>
      <c r="I5" s="876" t="s">
        <v>613</v>
      </c>
      <c r="J5" s="876"/>
      <c r="K5" s="1009"/>
      <c r="L5" s="1009"/>
      <c r="M5" s="8"/>
      <c r="N5" s="8"/>
      <c r="O5" s="8"/>
      <c r="P5" s="8"/>
      <c r="Q5" s="8"/>
      <c r="R5" s="8"/>
      <c r="S5" s="8"/>
      <c r="T5" s="8"/>
      <c r="U5" s="57"/>
      <c r="V5" s="57"/>
      <c r="X5" s="58"/>
      <c r="Y5" s="58"/>
      <c r="Z5" s="58"/>
      <c r="AA5" s="58"/>
    </row>
    <row r="6" spans="1:27" ht="18.75" customHeight="1">
      <c r="A6" s="6"/>
      <c r="B6" s="5" t="s">
        <v>1094</v>
      </c>
      <c r="C6" s="1006">
        <v>4394</v>
      </c>
      <c r="D6" s="1006"/>
      <c r="E6" s="1006">
        <v>22754</v>
      </c>
      <c r="F6" s="1006"/>
      <c r="G6" s="1006">
        <v>11084</v>
      </c>
      <c r="H6" s="1006"/>
      <c r="I6" s="1006">
        <v>11670</v>
      </c>
      <c r="J6" s="1006"/>
      <c r="K6" s="1008">
        <f>E6/C6</f>
        <v>5.178425125170687</v>
      </c>
      <c r="L6" s="1008"/>
      <c r="M6" s="58"/>
      <c r="N6" s="58"/>
      <c r="O6" s="58"/>
      <c r="P6" s="58"/>
      <c r="Q6" s="58"/>
      <c r="R6" s="58"/>
      <c r="S6" s="58"/>
      <c r="T6" s="58"/>
      <c r="U6" s="60"/>
      <c r="V6" s="60"/>
      <c r="X6" s="58"/>
      <c r="Y6" s="58"/>
      <c r="Z6" s="58"/>
      <c r="AA6" s="58"/>
    </row>
    <row r="7" spans="1:27" ht="18.75" customHeight="1">
      <c r="A7" s="6"/>
      <c r="B7" s="5" t="s">
        <v>1095</v>
      </c>
      <c r="C7" s="1006">
        <v>4814</v>
      </c>
      <c r="D7" s="1006"/>
      <c r="E7" s="1006">
        <v>24091</v>
      </c>
      <c r="F7" s="1006"/>
      <c r="G7" s="1006">
        <v>11738</v>
      </c>
      <c r="H7" s="1006"/>
      <c r="I7" s="1006">
        <v>12353</v>
      </c>
      <c r="J7" s="1006"/>
      <c r="K7" s="1008">
        <f t="shared" ref="K7:K16" si="0">E7/C7</f>
        <v>5.0043622766929792</v>
      </c>
      <c r="L7" s="1008"/>
      <c r="M7" s="58"/>
      <c r="N7" s="58"/>
      <c r="O7" s="58"/>
      <c r="P7" s="58"/>
      <c r="Q7" s="58"/>
      <c r="R7" s="58"/>
      <c r="S7" s="58"/>
      <c r="T7" s="58"/>
      <c r="U7" s="60"/>
      <c r="V7" s="60"/>
      <c r="X7" s="58"/>
      <c r="Y7" s="58"/>
      <c r="Z7" s="58"/>
      <c r="AA7" s="58"/>
    </row>
    <row r="8" spans="1:27" ht="18.75" customHeight="1">
      <c r="A8" s="6"/>
      <c r="B8" s="5" t="s">
        <v>1096</v>
      </c>
      <c r="C8" s="1006">
        <v>5210</v>
      </c>
      <c r="D8" s="1006"/>
      <c r="E8" s="1006">
        <v>24943</v>
      </c>
      <c r="F8" s="1006"/>
      <c r="G8" s="1006">
        <v>12224</v>
      </c>
      <c r="H8" s="1006"/>
      <c r="I8" s="1006">
        <v>12719</v>
      </c>
      <c r="J8" s="1006"/>
      <c r="K8" s="1008">
        <f t="shared" si="0"/>
        <v>4.7875239923224564</v>
      </c>
      <c r="L8" s="1008"/>
      <c r="M8" s="58"/>
      <c r="N8" s="58"/>
      <c r="O8" s="58"/>
      <c r="P8" s="58"/>
      <c r="Q8" s="58"/>
      <c r="R8" s="58"/>
      <c r="S8" s="58"/>
      <c r="T8" s="58"/>
      <c r="U8" s="60"/>
      <c r="V8" s="60"/>
      <c r="X8" s="58"/>
      <c r="Y8" s="58"/>
      <c r="Z8" s="58"/>
      <c r="AA8" s="58"/>
    </row>
    <row r="9" spans="1:27" ht="18.75" customHeight="1">
      <c r="A9" s="6"/>
      <c r="B9" s="5" t="s">
        <v>1097</v>
      </c>
      <c r="C9" s="1006">
        <v>5850</v>
      </c>
      <c r="D9" s="1006"/>
      <c r="E9" s="1006">
        <v>26938</v>
      </c>
      <c r="F9" s="1006"/>
      <c r="G9" s="1006">
        <v>13145</v>
      </c>
      <c r="H9" s="1006"/>
      <c r="I9" s="1006">
        <v>13793</v>
      </c>
      <c r="J9" s="1006"/>
      <c r="K9" s="1008">
        <f t="shared" si="0"/>
        <v>4.6047863247863248</v>
      </c>
      <c r="L9" s="1008"/>
      <c r="M9" s="58"/>
      <c r="N9" s="58"/>
      <c r="O9" s="58"/>
      <c r="P9" s="58"/>
      <c r="Q9" s="58"/>
      <c r="R9" s="58"/>
      <c r="S9" s="58"/>
      <c r="T9" s="58"/>
      <c r="U9" s="60"/>
      <c r="V9" s="60"/>
      <c r="X9" s="58"/>
      <c r="Y9" s="58"/>
      <c r="Z9" s="58"/>
      <c r="AA9" s="58"/>
    </row>
    <row r="10" spans="1:27" ht="18.75" customHeight="1">
      <c r="A10" s="6"/>
      <c r="B10" s="5" t="s">
        <v>614</v>
      </c>
      <c r="C10" s="1006">
        <v>7841</v>
      </c>
      <c r="D10" s="1006"/>
      <c r="E10" s="1006">
        <v>32513</v>
      </c>
      <c r="F10" s="1006"/>
      <c r="G10" s="1006">
        <v>15932</v>
      </c>
      <c r="H10" s="1006"/>
      <c r="I10" s="1006">
        <v>16581</v>
      </c>
      <c r="J10" s="1006"/>
      <c r="K10" s="1008">
        <f t="shared" si="0"/>
        <v>4.1465374314500698</v>
      </c>
      <c r="L10" s="1008"/>
      <c r="M10" s="58"/>
      <c r="N10" s="58"/>
      <c r="O10" s="58"/>
      <c r="P10" s="58"/>
      <c r="Q10" s="58"/>
      <c r="R10" s="58"/>
      <c r="S10" s="58"/>
      <c r="T10" s="58"/>
      <c r="U10" s="60"/>
      <c r="V10" s="60"/>
      <c r="X10" s="58"/>
      <c r="Y10" s="58"/>
      <c r="Z10" s="58"/>
      <c r="AA10" s="58"/>
    </row>
    <row r="11" spans="1:27" ht="18.75" customHeight="1">
      <c r="A11" s="6"/>
      <c r="B11" s="5" t="s">
        <v>2095</v>
      </c>
      <c r="C11" s="1006">
        <v>9539</v>
      </c>
      <c r="D11" s="1006"/>
      <c r="E11" s="1006">
        <v>38144</v>
      </c>
      <c r="F11" s="1006"/>
      <c r="G11" s="1006">
        <v>18762</v>
      </c>
      <c r="H11" s="1006"/>
      <c r="I11" s="1006">
        <v>19382</v>
      </c>
      <c r="J11" s="1006"/>
      <c r="K11" s="1008">
        <f t="shared" si="0"/>
        <v>3.9987420064996333</v>
      </c>
      <c r="L11" s="1008"/>
      <c r="M11" s="58"/>
      <c r="N11" s="58"/>
      <c r="O11" s="58"/>
      <c r="P11" s="58"/>
      <c r="Q11" s="58"/>
      <c r="R11" s="58"/>
      <c r="S11" s="58"/>
      <c r="T11" s="58"/>
      <c r="U11" s="60"/>
      <c r="V11" s="60"/>
      <c r="X11" s="58"/>
      <c r="Y11" s="58"/>
      <c r="Z11" s="58"/>
      <c r="AA11" s="58"/>
    </row>
    <row r="12" spans="1:27" ht="18.75" customHeight="1">
      <c r="A12" s="6"/>
      <c r="B12" s="5" t="s">
        <v>2096</v>
      </c>
      <c r="C12" s="1006">
        <v>10920</v>
      </c>
      <c r="D12" s="1006"/>
      <c r="E12" s="1006">
        <v>42478</v>
      </c>
      <c r="F12" s="1006"/>
      <c r="G12" s="1006">
        <v>20990</v>
      </c>
      <c r="H12" s="1006"/>
      <c r="I12" s="1006">
        <v>21448</v>
      </c>
      <c r="J12" s="1006"/>
      <c r="K12" s="1008">
        <f t="shared" si="0"/>
        <v>3.8899267399267399</v>
      </c>
      <c r="L12" s="1008"/>
      <c r="M12" s="58"/>
      <c r="N12" s="58"/>
      <c r="O12" s="58"/>
      <c r="P12" s="58"/>
      <c r="Q12" s="58"/>
      <c r="R12" s="58"/>
      <c r="S12" s="58"/>
      <c r="T12" s="58"/>
      <c r="U12" s="60"/>
      <c r="V12" s="60"/>
      <c r="X12" s="58"/>
      <c r="Y12" s="58"/>
      <c r="Z12" s="58"/>
      <c r="AA12" s="58"/>
    </row>
    <row r="13" spans="1:27" ht="18.75" customHeight="1">
      <c r="A13" s="6"/>
      <c r="B13" s="5" t="s">
        <v>142</v>
      </c>
      <c r="C13" s="1006">
        <v>11765</v>
      </c>
      <c r="D13" s="1006"/>
      <c r="E13" s="1006">
        <v>43671</v>
      </c>
      <c r="F13" s="1006"/>
      <c r="G13" s="1006">
        <v>21622</v>
      </c>
      <c r="H13" s="1006"/>
      <c r="I13" s="1006">
        <v>22049</v>
      </c>
      <c r="J13" s="1006"/>
      <c r="K13" s="1008">
        <f t="shared" si="0"/>
        <v>3.7119422014449639</v>
      </c>
      <c r="L13" s="1008"/>
      <c r="M13" s="58"/>
      <c r="N13" s="58"/>
      <c r="O13" s="58"/>
      <c r="P13" s="58"/>
      <c r="Q13" s="58"/>
      <c r="R13" s="58"/>
      <c r="S13" s="58"/>
      <c r="T13" s="58"/>
      <c r="U13" s="60"/>
      <c r="V13" s="60"/>
      <c r="X13" s="61"/>
      <c r="Y13" s="61"/>
      <c r="Z13" s="61"/>
      <c r="AA13" s="61"/>
    </row>
    <row r="14" spans="1:27" ht="18.75" customHeight="1">
      <c r="A14" s="6"/>
      <c r="B14" s="5" t="s">
        <v>143</v>
      </c>
      <c r="C14" s="1006">
        <v>13190</v>
      </c>
      <c r="D14" s="1006"/>
      <c r="E14" s="1006">
        <v>45865</v>
      </c>
      <c r="F14" s="1006"/>
      <c r="G14" s="1006">
        <v>22738</v>
      </c>
      <c r="H14" s="1006"/>
      <c r="I14" s="1006">
        <v>23127</v>
      </c>
      <c r="J14" s="1006"/>
      <c r="K14" s="1008">
        <f t="shared" si="0"/>
        <v>3.4772554965883247</v>
      </c>
      <c r="L14" s="1008"/>
      <c r="M14" s="58"/>
      <c r="N14" s="58"/>
      <c r="O14" s="58"/>
      <c r="P14" s="58"/>
      <c r="Q14" s="58"/>
      <c r="R14" s="58"/>
      <c r="S14" s="58"/>
      <c r="T14" s="58"/>
      <c r="U14" s="60"/>
      <c r="V14" s="60"/>
      <c r="X14" s="1007"/>
      <c r="Y14" s="1007"/>
      <c r="Z14" s="61"/>
      <c r="AA14" s="61"/>
    </row>
    <row r="15" spans="1:27" ht="18.75" customHeight="1">
      <c r="A15" s="6"/>
      <c r="B15" s="5" t="s">
        <v>603</v>
      </c>
      <c r="C15" s="1006">
        <v>15170</v>
      </c>
      <c r="D15" s="1006"/>
      <c r="E15" s="1006">
        <v>48326</v>
      </c>
      <c r="F15" s="1006"/>
      <c r="G15" s="1006">
        <v>24123</v>
      </c>
      <c r="H15" s="1006"/>
      <c r="I15" s="1006">
        <v>24203</v>
      </c>
      <c r="J15" s="1006"/>
      <c r="K15" s="1008">
        <f t="shared" si="0"/>
        <v>3.1856295319709953</v>
      </c>
      <c r="L15" s="1008"/>
      <c r="M15" s="58"/>
      <c r="N15" s="58"/>
      <c r="O15" s="58"/>
      <c r="P15" s="58"/>
      <c r="Q15" s="58"/>
      <c r="R15" s="58"/>
      <c r="S15" s="58"/>
      <c r="T15" s="58"/>
      <c r="U15" s="60"/>
      <c r="V15" s="60"/>
      <c r="X15" s="58"/>
      <c r="Y15" s="58"/>
      <c r="Z15" s="61"/>
      <c r="AA15" s="61"/>
    </row>
    <row r="16" spans="1:27" ht="18.75" customHeight="1">
      <c r="A16" s="6"/>
      <c r="B16" s="5" t="s">
        <v>810</v>
      </c>
      <c r="C16" s="1006">
        <v>16589</v>
      </c>
      <c r="D16" s="1006"/>
      <c r="E16" s="1006">
        <v>49486</v>
      </c>
      <c r="F16" s="1006"/>
      <c r="G16" s="1006">
        <v>24759</v>
      </c>
      <c r="H16" s="1006"/>
      <c r="I16" s="1006">
        <v>24727</v>
      </c>
      <c r="J16" s="1006"/>
      <c r="K16" s="1008">
        <f t="shared" si="0"/>
        <v>2.9830610645608537</v>
      </c>
      <c r="L16" s="1008"/>
      <c r="M16" s="58"/>
      <c r="N16" s="58"/>
      <c r="O16" s="58"/>
      <c r="P16" s="58"/>
      <c r="Q16" s="58"/>
      <c r="R16" s="58"/>
      <c r="S16" s="58"/>
      <c r="T16" s="58"/>
      <c r="U16" s="60"/>
      <c r="V16" s="60"/>
      <c r="X16" s="1007"/>
      <c r="Y16" s="1007"/>
      <c r="Z16" s="61"/>
      <c r="AA16" s="61"/>
    </row>
    <row r="17" spans="1:27" ht="20.25" customHeight="1">
      <c r="A17" s="6"/>
      <c r="B17" s="1010" t="s">
        <v>633</v>
      </c>
      <c r="C17" s="1010"/>
      <c r="D17" s="1010"/>
      <c r="E17" s="1010"/>
      <c r="F17" s="58"/>
      <c r="G17" s="58"/>
      <c r="H17" s="58"/>
      <c r="I17" s="58"/>
      <c r="J17" s="58"/>
      <c r="K17" s="60"/>
      <c r="L17" s="60"/>
      <c r="M17" s="58"/>
      <c r="N17" s="58"/>
      <c r="O17" s="58"/>
      <c r="P17" s="58"/>
      <c r="Q17" s="1007"/>
      <c r="R17" s="1007"/>
      <c r="S17" s="1007"/>
      <c r="T17" s="1007"/>
      <c r="U17" s="1007"/>
      <c r="V17" s="1007"/>
      <c r="X17" s="1007"/>
      <c r="Y17" s="1007"/>
      <c r="Z17" s="61"/>
      <c r="AA17" s="61"/>
    </row>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E3:L3"/>
    <mergeCell ref="X14:Y14"/>
    <mergeCell ref="X16:Y16"/>
    <mergeCell ref="X17:Y17"/>
    <mergeCell ref="B17:E17"/>
    <mergeCell ref="K14:L14"/>
    <mergeCell ref="C16:D16"/>
    <mergeCell ref="E16:F16"/>
    <mergeCell ref="G16:H16"/>
    <mergeCell ref="I16:J16"/>
    <mergeCell ref="K6:L6"/>
    <mergeCell ref="C7:D7"/>
    <mergeCell ref="E7:F7"/>
    <mergeCell ref="C6:D6"/>
    <mergeCell ref="E6:F6"/>
    <mergeCell ref="G6:H6"/>
    <mergeCell ref="I6:J6"/>
    <mergeCell ref="G7:H7"/>
    <mergeCell ref="B4:B5"/>
    <mergeCell ref="C4:D5"/>
    <mergeCell ref="K4:L5"/>
    <mergeCell ref="E5:F5"/>
    <mergeCell ref="G5:H5"/>
    <mergeCell ref="I5:J5"/>
    <mergeCell ref="E4:J4"/>
    <mergeCell ref="I9:J9"/>
    <mergeCell ref="I7:J7"/>
    <mergeCell ref="K7:L7"/>
    <mergeCell ref="I10:J10"/>
    <mergeCell ref="K8:L8"/>
    <mergeCell ref="K9:L9"/>
    <mergeCell ref="K10:L10"/>
    <mergeCell ref="I8:J8"/>
    <mergeCell ref="C10:D10"/>
    <mergeCell ref="E10:F10"/>
    <mergeCell ref="G10:H10"/>
    <mergeCell ref="C8:D8"/>
    <mergeCell ref="E8:F8"/>
    <mergeCell ref="G8:H8"/>
    <mergeCell ref="C9:D9"/>
    <mergeCell ref="E9:F9"/>
    <mergeCell ref="G9:H9"/>
    <mergeCell ref="I14:J14"/>
    <mergeCell ref="K11:L11"/>
    <mergeCell ref="I12:J12"/>
    <mergeCell ref="C11:D11"/>
    <mergeCell ref="E11:F11"/>
    <mergeCell ref="G11:H11"/>
    <mergeCell ref="I11:J11"/>
    <mergeCell ref="K12:L12"/>
    <mergeCell ref="C12:D12"/>
    <mergeCell ref="E12:F12"/>
    <mergeCell ref="G12:H12"/>
    <mergeCell ref="K13:L13"/>
    <mergeCell ref="C13:D13"/>
    <mergeCell ref="E13:F13"/>
    <mergeCell ref="G13:H13"/>
    <mergeCell ref="I13:J13"/>
    <mergeCell ref="U17:V17"/>
    <mergeCell ref="Q17:R17"/>
    <mergeCell ref="K15:L15"/>
    <mergeCell ref="K16:L16"/>
    <mergeCell ref="I15:J15"/>
    <mergeCell ref="S17:T17"/>
    <mergeCell ref="C15:D15"/>
    <mergeCell ref="E15:F15"/>
    <mergeCell ref="E14:F14"/>
    <mergeCell ref="G14:H14"/>
    <mergeCell ref="G15:H15"/>
    <mergeCell ref="C14:D14"/>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Normal="100" workbookViewId="0">
      <selection activeCell="C2" sqref="C2"/>
    </sheetView>
  </sheetViews>
  <sheetFormatPr defaultRowHeight="13.5"/>
  <cols>
    <col min="1" max="1" width="1.25" style="21" customWidth="1"/>
    <col min="2" max="2" width="9" style="21"/>
    <col min="3" max="11" width="7.25" style="21" customWidth="1"/>
    <col min="12" max="16" width="3.75" style="21" customWidth="1"/>
    <col min="17" max="17" width="9" style="21"/>
    <col min="18" max="20" width="7.75" style="21" bestFit="1" customWidth="1"/>
    <col min="21" max="21" width="8.75" style="21" bestFit="1" customWidth="1"/>
    <col min="22" max="23" width="8.625" style="21" bestFit="1" customWidth="1"/>
    <col min="24" max="24" width="6.25" style="21" customWidth="1"/>
    <col min="25" max="26" width="7.625" style="21" bestFit="1" customWidth="1"/>
    <col min="27" max="28" width="4.5" style="21" bestFit="1" customWidth="1"/>
    <col min="29" max="29" width="3.5" style="21" bestFit="1" customWidth="1"/>
    <col min="30" max="16384" width="9" style="21"/>
  </cols>
  <sheetData>
    <row r="1" spans="1:15" s="566" customFormat="1" ht="26.25" customHeight="1">
      <c r="A1" s="723" t="s">
        <v>1555</v>
      </c>
      <c r="B1" s="568"/>
      <c r="C1" s="722"/>
      <c r="D1" s="722"/>
      <c r="E1" s="722"/>
      <c r="F1" s="722"/>
      <c r="G1" s="722"/>
      <c r="H1" s="722"/>
      <c r="I1" s="722"/>
      <c r="J1" s="722"/>
      <c r="K1" s="722"/>
      <c r="L1" s="722"/>
      <c r="M1" s="569"/>
      <c r="N1" s="569"/>
    </row>
    <row r="2" spans="1:15" ht="20.25" customHeight="1">
      <c r="B2" s="6"/>
      <c r="C2" s="6"/>
      <c r="D2" s="6"/>
      <c r="E2" s="6"/>
      <c r="F2" s="6"/>
      <c r="G2" s="6"/>
      <c r="H2" s="6"/>
      <c r="I2" s="6"/>
      <c r="J2" s="6"/>
      <c r="K2" s="899" t="s">
        <v>894</v>
      </c>
      <c r="L2" s="1012"/>
      <c r="M2" s="1012"/>
      <c r="N2" s="1012"/>
    </row>
    <row r="3" spans="1:15" ht="18.75" customHeight="1">
      <c r="A3" s="6"/>
      <c r="B3" s="879" t="s">
        <v>615</v>
      </c>
      <c r="C3" s="871" t="s">
        <v>1098</v>
      </c>
      <c r="D3" s="872"/>
      <c r="E3" s="873"/>
      <c r="F3" s="871" t="s">
        <v>1099</v>
      </c>
      <c r="G3" s="872"/>
      <c r="H3" s="872"/>
      <c r="I3" s="871" t="s">
        <v>1100</v>
      </c>
      <c r="J3" s="1013"/>
      <c r="K3" s="1014"/>
      <c r="L3" s="872" t="s">
        <v>1101</v>
      </c>
      <c r="M3" s="1013"/>
      <c r="N3" s="1014"/>
      <c r="O3" s="8"/>
    </row>
    <row r="4" spans="1:15" ht="18.75" customHeight="1">
      <c r="A4" s="6"/>
      <c r="B4" s="877"/>
      <c r="C4" s="18" t="s">
        <v>950</v>
      </c>
      <c r="D4" s="18" t="s">
        <v>612</v>
      </c>
      <c r="E4" s="18" t="s">
        <v>951</v>
      </c>
      <c r="F4" s="47" t="s">
        <v>950</v>
      </c>
      <c r="G4" s="47" t="s">
        <v>612</v>
      </c>
      <c r="H4" s="18" t="s">
        <v>951</v>
      </c>
      <c r="I4" s="5" t="s">
        <v>950</v>
      </c>
      <c r="J4" s="47" t="s">
        <v>612</v>
      </c>
      <c r="K4" s="5" t="s">
        <v>951</v>
      </c>
      <c r="L4" s="64" t="s">
        <v>950</v>
      </c>
      <c r="M4" s="63" t="s">
        <v>612</v>
      </c>
      <c r="N4" s="63" t="s">
        <v>951</v>
      </c>
      <c r="O4" s="65"/>
    </row>
    <row r="5" spans="1:15" ht="18.75" customHeight="1">
      <c r="A5" s="6"/>
      <c r="B5" s="25" t="s">
        <v>614</v>
      </c>
      <c r="C5" s="66">
        <v>8105</v>
      </c>
      <c r="D5" s="66">
        <v>4155</v>
      </c>
      <c r="E5" s="66">
        <v>3950</v>
      </c>
      <c r="F5" s="40">
        <v>21644</v>
      </c>
      <c r="G5" s="40">
        <v>10621</v>
      </c>
      <c r="H5" s="66">
        <v>11023</v>
      </c>
      <c r="I5" s="40">
        <v>2761</v>
      </c>
      <c r="J5" s="66">
        <v>1155</v>
      </c>
      <c r="K5" s="40">
        <v>1606</v>
      </c>
      <c r="L5" s="40">
        <f t="shared" ref="L5:L10" si="0">M5+N5</f>
        <v>3</v>
      </c>
      <c r="M5" s="63">
        <v>1</v>
      </c>
      <c r="N5" s="63">
        <v>2</v>
      </c>
      <c r="O5" s="67"/>
    </row>
    <row r="6" spans="1:15" ht="18.75" customHeight="1">
      <c r="A6" s="6"/>
      <c r="B6" s="25" t="s">
        <v>2095</v>
      </c>
      <c r="C6" s="66">
        <v>10108</v>
      </c>
      <c r="D6" s="66">
        <v>5178</v>
      </c>
      <c r="E6" s="66">
        <v>4930</v>
      </c>
      <c r="F6" s="40">
        <v>24690</v>
      </c>
      <c r="G6" s="40">
        <v>12219</v>
      </c>
      <c r="H6" s="66">
        <v>12471</v>
      </c>
      <c r="I6" s="40">
        <v>3338</v>
      </c>
      <c r="J6" s="66">
        <v>1361</v>
      </c>
      <c r="K6" s="40">
        <v>1977</v>
      </c>
      <c r="L6" s="40">
        <f t="shared" si="0"/>
        <v>8</v>
      </c>
      <c r="M6" s="63">
        <v>4</v>
      </c>
      <c r="N6" s="63">
        <v>4</v>
      </c>
      <c r="O6" s="67"/>
    </row>
    <row r="7" spans="1:15" ht="18.75" customHeight="1">
      <c r="A7" s="3"/>
      <c r="B7" s="25" t="s">
        <v>2096</v>
      </c>
      <c r="C7" s="66">
        <v>10625</v>
      </c>
      <c r="D7" s="66">
        <v>5426</v>
      </c>
      <c r="E7" s="66">
        <v>5199</v>
      </c>
      <c r="F7" s="40">
        <v>27958</v>
      </c>
      <c r="G7" s="40">
        <v>14046</v>
      </c>
      <c r="H7" s="66">
        <v>13912</v>
      </c>
      <c r="I7" s="40">
        <v>3895</v>
      </c>
      <c r="J7" s="66">
        <v>1518</v>
      </c>
      <c r="K7" s="40">
        <v>2377</v>
      </c>
      <c r="L7" s="40">
        <f t="shared" si="0"/>
        <v>0</v>
      </c>
      <c r="M7" s="63">
        <v>0</v>
      </c>
      <c r="N7" s="63">
        <v>0</v>
      </c>
      <c r="O7" s="67"/>
    </row>
    <row r="8" spans="1:15" ht="18.75" customHeight="1">
      <c r="A8" s="3"/>
      <c r="B8" s="25" t="s">
        <v>142</v>
      </c>
      <c r="C8" s="66">
        <v>8870</v>
      </c>
      <c r="D8" s="66">
        <v>4612</v>
      </c>
      <c r="E8" s="66">
        <v>4258</v>
      </c>
      <c r="F8" s="40">
        <v>30194</v>
      </c>
      <c r="G8" s="40">
        <v>15177</v>
      </c>
      <c r="H8" s="66">
        <v>15017</v>
      </c>
      <c r="I8" s="40">
        <v>4593</v>
      </c>
      <c r="J8" s="66">
        <v>1821</v>
      </c>
      <c r="K8" s="40">
        <v>2772</v>
      </c>
      <c r="L8" s="40">
        <f t="shared" si="0"/>
        <v>14</v>
      </c>
      <c r="M8" s="63">
        <v>12</v>
      </c>
      <c r="N8" s="63">
        <v>2</v>
      </c>
      <c r="O8" s="67"/>
    </row>
    <row r="9" spans="1:15" ht="18.75" customHeight="1">
      <c r="A9" s="3"/>
      <c r="B9" s="25" t="s">
        <v>143</v>
      </c>
      <c r="C9" s="66">
        <v>7914</v>
      </c>
      <c r="D9" s="66">
        <v>4097</v>
      </c>
      <c r="E9" s="66">
        <v>3817</v>
      </c>
      <c r="F9" s="40">
        <v>32143</v>
      </c>
      <c r="G9" s="40">
        <v>16242</v>
      </c>
      <c r="H9" s="66">
        <v>15901</v>
      </c>
      <c r="I9" s="40">
        <v>5802</v>
      </c>
      <c r="J9" s="66">
        <v>2395</v>
      </c>
      <c r="K9" s="40">
        <v>3407</v>
      </c>
      <c r="L9" s="40">
        <f t="shared" si="0"/>
        <v>6</v>
      </c>
      <c r="M9" s="63">
        <v>4</v>
      </c>
      <c r="N9" s="63">
        <v>2</v>
      </c>
      <c r="O9" s="67"/>
    </row>
    <row r="10" spans="1:15" ht="18.75" customHeight="1">
      <c r="A10" s="3"/>
      <c r="B10" s="25" t="s">
        <v>603</v>
      </c>
      <c r="C10" s="66">
        <v>7586</v>
      </c>
      <c r="D10" s="66">
        <v>3891</v>
      </c>
      <c r="E10" s="66">
        <v>3695</v>
      </c>
      <c r="F10" s="40">
        <v>33738</v>
      </c>
      <c r="G10" s="40">
        <v>17242</v>
      </c>
      <c r="H10" s="66">
        <v>16496</v>
      </c>
      <c r="I10" s="40">
        <v>6969</v>
      </c>
      <c r="J10" s="66">
        <v>2966</v>
      </c>
      <c r="K10" s="40">
        <v>4003</v>
      </c>
      <c r="L10" s="40">
        <f t="shared" si="0"/>
        <v>33</v>
      </c>
      <c r="M10" s="63">
        <v>24</v>
      </c>
      <c r="N10" s="63">
        <v>9</v>
      </c>
      <c r="O10" s="67"/>
    </row>
    <row r="11" spans="1:15" ht="18.75" customHeight="1">
      <c r="A11" s="3"/>
      <c r="B11" s="25" t="s">
        <v>810</v>
      </c>
      <c r="C11" s="40">
        <v>7490</v>
      </c>
      <c r="D11" s="40">
        <v>3819</v>
      </c>
      <c r="E11" s="40">
        <v>3671</v>
      </c>
      <c r="F11" s="40">
        <v>33623</v>
      </c>
      <c r="G11" s="40">
        <v>17255</v>
      </c>
      <c r="H11" s="40">
        <v>16368</v>
      </c>
      <c r="I11" s="40">
        <v>8340</v>
      </c>
      <c r="J11" s="40">
        <v>3657</v>
      </c>
      <c r="K11" s="40">
        <v>4683</v>
      </c>
      <c r="L11" s="40">
        <v>33</v>
      </c>
      <c r="M11" s="63">
        <v>28</v>
      </c>
      <c r="N11" s="63">
        <v>5</v>
      </c>
      <c r="O11" s="67"/>
    </row>
    <row r="12" spans="1:15" ht="20.25" customHeight="1">
      <c r="A12" s="3"/>
      <c r="B12" s="1011" t="s">
        <v>1483</v>
      </c>
      <c r="C12" s="1011"/>
      <c r="D12" s="1011"/>
      <c r="E12" s="1011"/>
      <c r="F12" s="1011"/>
      <c r="G12" s="67"/>
      <c r="H12" s="67"/>
      <c r="I12" s="67"/>
      <c r="J12" s="68"/>
      <c r="K12" s="67"/>
      <c r="L12" s="67"/>
    </row>
    <row r="13" spans="1:15" ht="18.75" customHeight="1">
      <c r="A13" s="6"/>
      <c r="G13" s="8"/>
      <c r="H13" s="8"/>
      <c r="I13" s="8"/>
      <c r="J13" s="8"/>
      <c r="K13" s="8"/>
      <c r="L13" s="8"/>
      <c r="M13" s="8"/>
      <c r="N13" s="8"/>
      <c r="O13" s="8"/>
    </row>
    <row r="14" spans="1:15" ht="18.75" customHeight="1">
      <c r="A14" s="6"/>
      <c r="B14" s="8"/>
      <c r="C14" s="8"/>
      <c r="D14" s="8"/>
      <c r="E14" s="8"/>
      <c r="F14" s="8"/>
      <c r="G14" s="8"/>
      <c r="H14" s="8"/>
      <c r="I14" s="8"/>
      <c r="J14" s="61"/>
      <c r="K14" s="61"/>
      <c r="L14" s="8"/>
      <c r="M14" s="61"/>
      <c r="N14" s="61"/>
      <c r="O14" s="61"/>
    </row>
    <row r="15" spans="1:15" ht="18.75" customHeight="1">
      <c r="A15" s="6"/>
      <c r="B15" s="8"/>
      <c r="C15" s="8"/>
      <c r="D15" s="8"/>
      <c r="E15" s="8"/>
      <c r="F15" s="8"/>
      <c r="G15" s="8"/>
      <c r="H15" s="8"/>
      <c r="I15" s="8"/>
      <c r="J15" s="8"/>
      <c r="K15" s="8"/>
      <c r="L15" s="65"/>
      <c r="M15" s="61"/>
      <c r="N15" s="61"/>
      <c r="O15" s="8"/>
    </row>
    <row r="16" spans="1:15" ht="18.75" customHeight="1">
      <c r="A16" s="6"/>
      <c r="B16" s="32"/>
      <c r="C16" s="67"/>
      <c r="D16" s="67"/>
      <c r="E16" s="67"/>
      <c r="F16" s="67"/>
      <c r="G16" s="67"/>
      <c r="H16" s="67"/>
      <c r="I16" s="67"/>
      <c r="J16" s="67"/>
      <c r="K16" s="67"/>
      <c r="L16" s="67"/>
      <c r="M16" s="61"/>
      <c r="N16" s="61"/>
      <c r="O16" s="67"/>
    </row>
    <row r="17" spans="1:22" ht="18.75" customHeight="1">
      <c r="A17" s="6"/>
      <c r="B17" s="32"/>
      <c r="C17" s="67"/>
      <c r="D17" s="67"/>
      <c r="E17" s="67"/>
      <c r="F17" s="67"/>
      <c r="G17" s="67"/>
      <c r="H17" s="67"/>
      <c r="I17" s="67"/>
      <c r="J17" s="67"/>
      <c r="K17" s="67"/>
      <c r="L17" s="67"/>
      <c r="M17" s="61"/>
      <c r="N17" s="61"/>
      <c r="O17" s="67"/>
    </row>
    <row r="18" spans="1:22" ht="18.75" customHeight="1">
      <c r="A18" s="3"/>
      <c r="B18" s="32"/>
      <c r="C18" s="67"/>
      <c r="D18" s="67"/>
      <c r="E18" s="67"/>
      <c r="F18" s="67"/>
      <c r="G18" s="67"/>
      <c r="H18" s="67"/>
      <c r="I18" s="67"/>
      <c r="J18" s="67"/>
      <c r="K18" s="67"/>
      <c r="L18" s="67"/>
      <c r="M18" s="61"/>
      <c r="N18" s="61"/>
      <c r="O18" s="67"/>
    </row>
    <row r="19" spans="1:22" ht="18.75" customHeight="1">
      <c r="A19" s="3"/>
      <c r="B19" s="32"/>
      <c r="C19" s="67"/>
      <c r="D19" s="67"/>
      <c r="E19" s="67"/>
      <c r="F19" s="67"/>
      <c r="G19" s="67"/>
      <c r="H19" s="67"/>
      <c r="I19" s="67"/>
      <c r="J19" s="67"/>
      <c r="K19" s="67"/>
      <c r="L19" s="67"/>
      <c r="M19" s="61"/>
      <c r="N19" s="61"/>
      <c r="O19" s="67"/>
    </row>
    <row r="20" spans="1:22" ht="18.75" customHeight="1">
      <c r="A20" s="3"/>
      <c r="B20" s="32"/>
      <c r="C20" s="67"/>
      <c r="D20" s="67"/>
      <c r="E20" s="67"/>
      <c r="F20" s="67"/>
      <c r="G20" s="67"/>
      <c r="H20" s="67"/>
      <c r="I20" s="67"/>
      <c r="J20" s="67"/>
      <c r="K20" s="67"/>
      <c r="L20" s="67"/>
      <c r="M20" s="61"/>
      <c r="N20" s="61"/>
      <c r="O20" s="67"/>
    </row>
    <row r="21" spans="1:22" ht="18.75" customHeight="1">
      <c r="A21" s="3"/>
      <c r="B21" s="32"/>
      <c r="C21" s="67"/>
      <c r="D21" s="67"/>
      <c r="E21" s="67"/>
      <c r="F21" s="67"/>
      <c r="G21" s="67"/>
      <c r="H21" s="67"/>
      <c r="I21" s="67"/>
      <c r="J21" s="67"/>
      <c r="K21" s="67"/>
      <c r="L21" s="67"/>
      <c r="M21" s="61"/>
      <c r="N21" s="61"/>
      <c r="O21" s="67"/>
      <c r="P21" s="67"/>
      <c r="Q21" s="61"/>
      <c r="R21" s="61"/>
      <c r="S21" s="61"/>
      <c r="T21" s="61"/>
      <c r="U21" s="61"/>
      <c r="V21" s="61"/>
    </row>
    <row r="22" spans="1:22" ht="14.1" customHeight="1">
      <c r="A22" s="3"/>
      <c r="B22" s="6"/>
      <c r="C22" s="6"/>
      <c r="D22" s="8"/>
      <c r="E22" s="8"/>
      <c r="F22" s="8"/>
      <c r="G22" s="8"/>
      <c r="H22" s="8"/>
      <c r="I22" s="8"/>
      <c r="J22" s="8"/>
      <c r="K22" s="8"/>
      <c r="L22" s="8"/>
      <c r="O22" s="61"/>
      <c r="P22" s="61"/>
    </row>
    <row r="23" spans="1:22" ht="14.1" customHeight="1">
      <c r="A23" s="3"/>
      <c r="B23" s="6"/>
      <c r="C23" s="6"/>
      <c r="D23" s="8"/>
      <c r="E23" s="8"/>
      <c r="F23" s="8"/>
      <c r="G23" s="8"/>
      <c r="H23" s="8"/>
      <c r="I23" s="8"/>
      <c r="J23" s="8"/>
      <c r="K23" s="8"/>
      <c r="L23" s="8"/>
    </row>
    <row r="24" spans="1:22" ht="18.75" customHeight="1">
      <c r="B24" s="2"/>
      <c r="C24" s="2"/>
    </row>
    <row r="25" spans="1:22" ht="18.75" customHeight="1">
      <c r="B25" s="2"/>
      <c r="C25" s="2"/>
    </row>
    <row r="26" spans="1:22" ht="18.75" customHeight="1">
      <c r="B26" s="2"/>
      <c r="C26" s="2"/>
    </row>
    <row r="27" spans="1:22" ht="18.75" customHeight="1">
      <c r="B27" s="2"/>
      <c r="C27" s="2"/>
    </row>
    <row r="28" spans="1:22" ht="18.75" customHeight="1">
      <c r="B28" s="2"/>
      <c r="C28" s="2"/>
    </row>
    <row r="29" spans="1:22" ht="18.75" customHeight="1">
      <c r="B29" s="2"/>
      <c r="C29" s="2"/>
    </row>
    <row r="30" spans="1:22" ht="18.75" customHeight="1">
      <c r="B30" s="2"/>
      <c r="C30" s="2"/>
    </row>
    <row r="31" spans="1:22" ht="18.75" customHeight="1">
      <c r="B31" s="2"/>
      <c r="C31" s="70"/>
    </row>
    <row r="32" spans="1:22" ht="18.75" customHeight="1">
      <c r="B32" s="2"/>
    </row>
    <row r="33" spans="2:2" ht="18.75" customHeight="1">
      <c r="B33" s="2"/>
    </row>
    <row r="34" spans="2:2" ht="18.75" customHeight="1">
      <c r="B34" s="2"/>
    </row>
    <row r="61" spans="11:11">
      <c r="K61" s="71"/>
    </row>
  </sheetData>
  <mergeCells count="7">
    <mergeCell ref="B12:F12"/>
    <mergeCell ref="K2:N2"/>
    <mergeCell ref="B3:B4"/>
    <mergeCell ref="C3:E3"/>
    <mergeCell ref="F3:H3"/>
    <mergeCell ref="I3:K3"/>
    <mergeCell ref="L3:N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&amp;C－６－</oddFooter>
  </headerFooter>
  <colBreaks count="1" manualBreakCount="1">
    <brk id="14"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zoomScaleNormal="100" workbookViewId="0"/>
  </sheetViews>
  <sheetFormatPr defaultRowHeight="13.5"/>
  <cols>
    <col min="1" max="1" width="1.25" style="21" customWidth="1"/>
    <col min="2" max="2" width="15" style="21" customWidth="1"/>
    <col min="3" max="4" width="8.625" style="21" bestFit="1" customWidth="1"/>
    <col min="5" max="5" width="7.25" style="21" customWidth="1"/>
    <col min="6" max="6" width="8.375" style="21" customWidth="1"/>
    <col min="7" max="7" width="8.625" style="21" bestFit="1" customWidth="1"/>
    <col min="8" max="8" width="7.25" style="21" customWidth="1"/>
    <col min="9" max="9" width="8.375" style="21" customWidth="1"/>
    <col min="10" max="11" width="7.25" style="21" customWidth="1"/>
    <col min="12" max="12" width="4.125" style="21" customWidth="1"/>
    <col min="13" max="14" width="3.75" style="21" customWidth="1"/>
    <col min="15" max="15" width="4.75" style="21" customWidth="1"/>
    <col min="16" max="16" width="4.25" style="21" customWidth="1"/>
    <col min="17" max="17" width="2.5" style="21" bestFit="1" customWidth="1"/>
    <col min="18" max="19" width="3.875" style="21" customWidth="1"/>
    <col min="20" max="20" width="9" style="21"/>
    <col min="21" max="21" width="4.75" style="21" customWidth="1"/>
    <col min="22" max="22" width="3" style="21" customWidth="1"/>
    <col min="23" max="16384" width="9" style="21"/>
  </cols>
  <sheetData>
    <row r="1" spans="1:35" s="570" customFormat="1" ht="26.25" customHeight="1">
      <c r="A1" s="568" t="s">
        <v>349</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8.75" customHeight="1">
      <c r="B2" s="2"/>
      <c r="F2" s="39"/>
      <c r="I2" s="1012" t="s">
        <v>350</v>
      </c>
      <c r="J2" s="1012"/>
      <c r="K2" s="1012"/>
    </row>
    <row r="3" spans="1:35" ht="18.75" customHeight="1">
      <c r="B3" s="876" t="s">
        <v>745</v>
      </c>
      <c r="C3" s="872" t="s">
        <v>732</v>
      </c>
      <c r="D3" s="872"/>
      <c r="E3" s="873"/>
      <c r="F3" s="871" t="s">
        <v>603</v>
      </c>
      <c r="G3" s="872"/>
      <c r="H3" s="873"/>
      <c r="I3" s="871" t="s">
        <v>810</v>
      </c>
      <c r="J3" s="872"/>
      <c r="K3" s="873"/>
    </row>
    <row r="4" spans="1:35" ht="18.75" customHeight="1">
      <c r="B4" s="876"/>
      <c r="C4" s="48" t="s">
        <v>611</v>
      </c>
      <c r="D4" s="5" t="s">
        <v>612</v>
      </c>
      <c r="E4" s="5" t="s">
        <v>951</v>
      </c>
      <c r="F4" s="5" t="s">
        <v>611</v>
      </c>
      <c r="G4" s="5" t="s">
        <v>612</v>
      </c>
      <c r="H4" s="5" t="s">
        <v>951</v>
      </c>
      <c r="I4" s="5" t="s">
        <v>611</v>
      </c>
      <c r="J4" s="5" t="s">
        <v>612</v>
      </c>
      <c r="K4" s="5" t="s">
        <v>951</v>
      </c>
    </row>
    <row r="5" spans="1:35" ht="18.75" customHeight="1">
      <c r="B5" s="72" t="s">
        <v>611</v>
      </c>
      <c r="C5" s="83">
        <f>D5+E5</f>
        <v>24296</v>
      </c>
      <c r="D5" s="73">
        <v>14726</v>
      </c>
      <c r="E5" s="73">
        <v>9570</v>
      </c>
      <c r="F5" s="73">
        <v>25298</v>
      </c>
      <c r="G5" s="73">
        <v>15274</v>
      </c>
      <c r="H5" s="73">
        <v>10024</v>
      </c>
      <c r="I5" s="73">
        <v>25380</v>
      </c>
      <c r="J5" s="73">
        <v>15144</v>
      </c>
      <c r="K5" s="73">
        <v>10236</v>
      </c>
    </row>
    <row r="6" spans="1:35" ht="18.75" customHeight="1">
      <c r="B6" s="72" t="s">
        <v>2325</v>
      </c>
      <c r="C6" s="83">
        <f>D6+E6</f>
        <v>1475</v>
      </c>
      <c r="D6" s="73">
        <v>803</v>
      </c>
      <c r="E6" s="73">
        <v>672</v>
      </c>
      <c r="F6" s="73">
        <f>G6+H6</f>
        <v>1167</v>
      </c>
      <c r="G6" s="73">
        <v>627</v>
      </c>
      <c r="H6" s="73">
        <v>540</v>
      </c>
      <c r="I6" s="73">
        <v>1235</v>
      </c>
      <c r="J6" s="73">
        <v>712</v>
      </c>
      <c r="K6" s="73">
        <v>32</v>
      </c>
    </row>
    <row r="7" spans="1:35" ht="18.75" customHeight="1">
      <c r="B7" s="74" t="s">
        <v>2318</v>
      </c>
      <c r="C7" s="84">
        <f>D7+E7</f>
        <v>1462</v>
      </c>
      <c r="D7" s="85">
        <v>794</v>
      </c>
      <c r="E7" s="85">
        <v>668</v>
      </c>
      <c r="F7" s="85">
        <f>G7+H7</f>
        <v>1149</v>
      </c>
      <c r="G7" s="85">
        <v>614</v>
      </c>
      <c r="H7" s="85">
        <v>535</v>
      </c>
      <c r="I7" s="85">
        <v>1222</v>
      </c>
      <c r="J7" s="85">
        <v>705</v>
      </c>
      <c r="K7" s="85">
        <v>32</v>
      </c>
    </row>
    <row r="8" spans="1:35" ht="18.75" customHeight="1">
      <c r="B8" s="74" t="s">
        <v>2319</v>
      </c>
      <c r="C8" s="84" t="s">
        <v>803</v>
      </c>
      <c r="D8" s="85" t="s">
        <v>803</v>
      </c>
      <c r="E8" s="85" t="s">
        <v>803</v>
      </c>
      <c r="F8" s="85">
        <f>G8+H8</f>
        <v>4</v>
      </c>
      <c r="G8" s="85">
        <v>3</v>
      </c>
      <c r="H8" s="85">
        <v>1</v>
      </c>
      <c r="I8" s="85" t="s">
        <v>803</v>
      </c>
      <c r="J8" s="85" t="s">
        <v>803</v>
      </c>
      <c r="K8" s="85" t="s">
        <v>803</v>
      </c>
    </row>
    <row r="9" spans="1:35" ht="18.75" customHeight="1">
      <c r="B9" s="74" t="s">
        <v>2320</v>
      </c>
      <c r="C9" s="84">
        <v>13</v>
      </c>
      <c r="D9" s="85">
        <v>9</v>
      </c>
      <c r="E9" s="85">
        <v>4</v>
      </c>
      <c r="F9" s="85">
        <v>14</v>
      </c>
      <c r="G9" s="85">
        <v>10</v>
      </c>
      <c r="H9" s="85">
        <v>4</v>
      </c>
      <c r="I9" s="85">
        <v>13</v>
      </c>
      <c r="J9" s="85">
        <v>7</v>
      </c>
      <c r="K9" s="85">
        <v>6</v>
      </c>
    </row>
    <row r="10" spans="1:35" ht="18.75" customHeight="1">
      <c r="B10" s="72" t="s">
        <v>2326</v>
      </c>
      <c r="C10" s="83">
        <f t="shared" ref="C10:C22" si="0">D10+E10</f>
        <v>10279</v>
      </c>
      <c r="D10" s="73">
        <v>7172</v>
      </c>
      <c r="E10" s="73">
        <v>3107</v>
      </c>
      <c r="F10" s="73">
        <f t="shared" ref="F10:F22" si="1">G10+H10</f>
        <v>10549</v>
      </c>
      <c r="G10" s="73">
        <v>7682</v>
      </c>
      <c r="H10" s="73">
        <v>2867</v>
      </c>
      <c r="I10" s="73">
        <v>9224</v>
      </c>
      <c r="J10" s="73">
        <v>6935</v>
      </c>
      <c r="K10" s="73">
        <v>1963</v>
      </c>
    </row>
    <row r="11" spans="1:35" ht="18.75" customHeight="1">
      <c r="B11" s="63" t="s">
        <v>2321</v>
      </c>
      <c r="C11" s="84">
        <f t="shared" si="0"/>
        <v>5</v>
      </c>
      <c r="D11" s="85">
        <v>4</v>
      </c>
      <c r="E11" s="85">
        <v>1</v>
      </c>
      <c r="F11" s="85">
        <f t="shared" si="1"/>
        <v>11</v>
      </c>
      <c r="G11" s="85">
        <v>8</v>
      </c>
      <c r="H11" s="85">
        <v>3</v>
      </c>
      <c r="I11" s="85">
        <v>3</v>
      </c>
      <c r="J11" s="85">
        <v>3</v>
      </c>
      <c r="K11" s="85" t="s">
        <v>803</v>
      </c>
    </row>
    <row r="12" spans="1:35" ht="18.75" customHeight="1">
      <c r="B12" s="63" t="s">
        <v>2323</v>
      </c>
      <c r="C12" s="84">
        <f t="shared" si="0"/>
        <v>2010</v>
      </c>
      <c r="D12" s="85">
        <v>1648</v>
      </c>
      <c r="E12" s="85">
        <v>362</v>
      </c>
      <c r="F12" s="85">
        <f t="shared" si="1"/>
        <v>2004</v>
      </c>
      <c r="G12" s="85">
        <v>1664</v>
      </c>
      <c r="H12" s="85">
        <v>340</v>
      </c>
      <c r="I12" s="85">
        <v>1667</v>
      </c>
      <c r="J12" s="85">
        <v>1354</v>
      </c>
      <c r="K12" s="85">
        <v>313</v>
      </c>
    </row>
    <row r="13" spans="1:35" ht="18.75" customHeight="1">
      <c r="B13" s="63" t="s">
        <v>2324</v>
      </c>
      <c r="C13" s="84">
        <f t="shared" si="0"/>
        <v>8264</v>
      </c>
      <c r="D13" s="85">
        <v>5520</v>
      </c>
      <c r="E13" s="85">
        <v>2744</v>
      </c>
      <c r="F13" s="85">
        <f t="shared" si="1"/>
        <v>8534</v>
      </c>
      <c r="G13" s="85">
        <v>6010</v>
      </c>
      <c r="H13" s="85">
        <v>2524</v>
      </c>
      <c r="I13" s="85">
        <v>7554</v>
      </c>
      <c r="J13" s="85">
        <v>5578</v>
      </c>
      <c r="K13" s="85">
        <v>1976</v>
      </c>
    </row>
    <row r="14" spans="1:35" ht="18.75" customHeight="1">
      <c r="B14" s="75" t="s">
        <v>2327</v>
      </c>
      <c r="C14" s="83">
        <f t="shared" si="0"/>
        <v>12465</v>
      </c>
      <c r="D14" s="73">
        <v>6714</v>
      </c>
      <c r="E14" s="73">
        <v>5751</v>
      </c>
      <c r="F14" s="73">
        <f t="shared" si="1"/>
        <v>13337</v>
      </c>
      <c r="G14" s="73">
        <v>6827</v>
      </c>
      <c r="H14" s="73">
        <v>6510</v>
      </c>
      <c r="I14" s="73">
        <v>14583</v>
      </c>
      <c r="J14" s="73">
        <v>7283</v>
      </c>
      <c r="K14" s="73">
        <v>6514</v>
      </c>
    </row>
    <row r="15" spans="1:35" ht="29.25" customHeight="1">
      <c r="B15" s="76" t="s">
        <v>813</v>
      </c>
      <c r="C15" s="84">
        <f t="shared" si="0"/>
        <v>120</v>
      </c>
      <c r="D15" s="85">
        <v>102</v>
      </c>
      <c r="E15" s="85">
        <v>18</v>
      </c>
      <c r="F15" s="85">
        <f t="shared" si="1"/>
        <v>129</v>
      </c>
      <c r="G15" s="85">
        <v>108</v>
      </c>
      <c r="H15" s="85">
        <v>21</v>
      </c>
      <c r="I15" s="85">
        <v>122</v>
      </c>
      <c r="J15" s="85">
        <v>108</v>
      </c>
      <c r="K15" s="85">
        <v>14</v>
      </c>
    </row>
    <row r="16" spans="1:35" ht="18.75" customHeight="1">
      <c r="B16" s="63" t="s">
        <v>2328</v>
      </c>
      <c r="C16" s="84">
        <f t="shared" si="0"/>
        <v>1424</v>
      </c>
      <c r="D16" s="85">
        <v>1097</v>
      </c>
      <c r="E16" s="85">
        <v>327</v>
      </c>
      <c r="F16" s="85">
        <f t="shared" si="1"/>
        <v>1446</v>
      </c>
      <c r="G16" s="85">
        <v>1024</v>
      </c>
      <c r="H16" s="85">
        <v>422</v>
      </c>
      <c r="I16" s="85">
        <v>1626</v>
      </c>
      <c r="J16" s="85">
        <v>1153</v>
      </c>
      <c r="K16" s="85">
        <v>473</v>
      </c>
    </row>
    <row r="17" spans="2:11" ht="29.25" customHeight="1">
      <c r="B17" s="76" t="s">
        <v>814</v>
      </c>
      <c r="C17" s="84">
        <v>4313</v>
      </c>
      <c r="D17" s="85">
        <v>2176</v>
      </c>
      <c r="E17" s="85">
        <v>2137</v>
      </c>
      <c r="F17" s="85">
        <f t="shared" si="1"/>
        <v>4456</v>
      </c>
      <c r="G17" s="85">
        <v>2103</v>
      </c>
      <c r="H17" s="85">
        <v>2353</v>
      </c>
      <c r="I17" s="85">
        <v>4577</v>
      </c>
      <c r="J17" s="85">
        <v>2106</v>
      </c>
      <c r="K17" s="85">
        <v>2471</v>
      </c>
    </row>
    <row r="18" spans="2:11" ht="18.75" customHeight="1">
      <c r="B18" s="63" t="s">
        <v>815</v>
      </c>
      <c r="C18" s="84">
        <v>606</v>
      </c>
      <c r="D18" s="85">
        <v>257</v>
      </c>
      <c r="E18" s="85">
        <v>349</v>
      </c>
      <c r="F18" s="85">
        <f t="shared" si="1"/>
        <v>540</v>
      </c>
      <c r="G18" s="85">
        <v>260</v>
      </c>
      <c r="H18" s="85">
        <v>280</v>
      </c>
      <c r="I18" s="85">
        <v>532</v>
      </c>
      <c r="J18" s="85">
        <v>231</v>
      </c>
      <c r="K18" s="85">
        <v>301</v>
      </c>
    </row>
    <row r="19" spans="2:11" ht="18.75" customHeight="1">
      <c r="B19" s="63" t="s">
        <v>816</v>
      </c>
      <c r="C19" s="84">
        <f t="shared" si="0"/>
        <v>155</v>
      </c>
      <c r="D19" s="85">
        <v>104</v>
      </c>
      <c r="E19" s="85">
        <v>51</v>
      </c>
      <c r="F19" s="85">
        <f t="shared" si="1"/>
        <v>180</v>
      </c>
      <c r="G19" s="85">
        <v>118</v>
      </c>
      <c r="H19" s="85">
        <v>62</v>
      </c>
      <c r="I19" s="85">
        <v>211</v>
      </c>
      <c r="J19" s="85">
        <v>127</v>
      </c>
      <c r="K19" s="85">
        <v>84</v>
      </c>
    </row>
    <row r="20" spans="2:11" ht="18.75" customHeight="1">
      <c r="B20" s="63" t="s">
        <v>744</v>
      </c>
      <c r="C20" s="84">
        <f t="shared" si="0"/>
        <v>5091</v>
      </c>
      <c r="D20" s="85">
        <v>2383</v>
      </c>
      <c r="E20" s="85">
        <v>2708</v>
      </c>
      <c r="F20" s="85">
        <f t="shared" si="1"/>
        <v>5807</v>
      </c>
      <c r="G20" s="85">
        <v>2605</v>
      </c>
      <c r="H20" s="85">
        <v>3202</v>
      </c>
      <c r="I20" s="85">
        <v>6756</v>
      </c>
      <c r="J20" s="85">
        <v>2983</v>
      </c>
      <c r="K20" s="85">
        <v>3773</v>
      </c>
    </row>
    <row r="21" spans="2:11" ht="18.75" customHeight="1">
      <c r="B21" s="63" t="s">
        <v>817</v>
      </c>
      <c r="C21" s="84">
        <f t="shared" si="0"/>
        <v>756</v>
      </c>
      <c r="D21" s="85">
        <v>595</v>
      </c>
      <c r="E21" s="85">
        <v>161</v>
      </c>
      <c r="F21" s="85">
        <f t="shared" si="1"/>
        <v>779</v>
      </c>
      <c r="G21" s="85">
        <v>609</v>
      </c>
      <c r="H21" s="85">
        <v>170</v>
      </c>
      <c r="I21" s="85">
        <v>759</v>
      </c>
      <c r="J21" s="85">
        <v>575</v>
      </c>
      <c r="K21" s="85">
        <v>184</v>
      </c>
    </row>
    <row r="22" spans="2:11" ht="18.75" customHeight="1">
      <c r="B22" s="63" t="s">
        <v>2308</v>
      </c>
      <c r="C22" s="84">
        <f t="shared" si="0"/>
        <v>77</v>
      </c>
      <c r="D22" s="85">
        <v>37</v>
      </c>
      <c r="E22" s="85">
        <v>40</v>
      </c>
      <c r="F22" s="85">
        <f t="shared" si="1"/>
        <v>245</v>
      </c>
      <c r="G22" s="85">
        <v>138</v>
      </c>
      <c r="H22" s="85">
        <v>107</v>
      </c>
      <c r="I22" s="85">
        <v>338</v>
      </c>
      <c r="J22" s="85">
        <v>214</v>
      </c>
      <c r="K22" s="85">
        <v>124</v>
      </c>
    </row>
    <row r="23" spans="2:11">
      <c r="F23" s="77"/>
      <c r="I23" s="77"/>
    </row>
    <row r="24" spans="2:11" ht="16.5" customHeight="1">
      <c r="B24" s="39" t="s">
        <v>2309</v>
      </c>
      <c r="C24" s="8"/>
      <c r="D24" s="8"/>
      <c r="H24" s="8"/>
    </row>
    <row r="25" spans="2:11" ht="16.5" customHeight="1">
      <c r="B25" s="32"/>
      <c r="C25" s="8"/>
      <c r="D25" s="8"/>
      <c r="E25" s="8"/>
      <c r="F25" s="8"/>
      <c r="G25" s="8"/>
      <c r="H25" s="8"/>
    </row>
    <row r="26" spans="2:11" ht="16.5" customHeight="1">
      <c r="B26" s="2"/>
      <c r="C26" s="8"/>
      <c r="D26" s="8"/>
      <c r="E26" s="8"/>
      <c r="F26" s="8"/>
      <c r="G26" s="8"/>
      <c r="H26" s="8"/>
    </row>
    <row r="27" spans="2:11" ht="16.5" customHeight="1">
      <c r="B27" s="78"/>
      <c r="C27" s="79"/>
      <c r="D27" s="79"/>
      <c r="E27" s="79"/>
      <c r="F27" s="79"/>
      <c r="G27" s="79"/>
      <c r="H27" s="79"/>
    </row>
    <row r="28" spans="2:11" ht="16.5" customHeight="1">
      <c r="B28" s="78"/>
      <c r="C28" s="79"/>
      <c r="D28" s="79"/>
      <c r="E28" s="79"/>
      <c r="F28" s="79"/>
      <c r="G28" s="79"/>
      <c r="H28" s="79"/>
    </row>
    <row r="29" spans="2:11" ht="16.5" customHeight="1">
      <c r="B29" s="2"/>
      <c r="C29" s="80"/>
      <c r="D29" s="80"/>
      <c r="E29" s="80"/>
      <c r="F29" s="80"/>
      <c r="G29" s="80"/>
      <c r="H29" s="80"/>
    </row>
    <row r="30" spans="2:11" ht="16.5" customHeight="1">
      <c r="B30" s="2"/>
      <c r="C30" s="67"/>
      <c r="D30" s="67"/>
      <c r="E30" s="67"/>
      <c r="F30" s="80"/>
      <c r="G30" s="80"/>
      <c r="H30" s="67"/>
    </row>
    <row r="31" spans="2:11" ht="16.5" customHeight="1">
      <c r="B31" s="2"/>
      <c r="C31" s="67"/>
      <c r="D31" s="67"/>
      <c r="E31" s="67"/>
      <c r="F31" s="67"/>
      <c r="G31" s="67"/>
      <c r="H31" s="67"/>
    </row>
    <row r="32" spans="2:11" ht="16.5" customHeight="1">
      <c r="B32" s="78"/>
      <c r="C32" s="79"/>
      <c r="D32" s="79"/>
      <c r="E32" s="79"/>
      <c r="F32" s="79"/>
      <c r="G32" s="79"/>
      <c r="H32" s="79"/>
    </row>
    <row r="33" spans="2:8" ht="16.5" customHeight="1">
      <c r="B33" s="61"/>
      <c r="C33" s="80"/>
      <c r="D33" s="80"/>
      <c r="E33" s="80"/>
      <c r="F33" s="80"/>
      <c r="G33" s="80"/>
      <c r="H33" s="80"/>
    </row>
    <row r="34" spans="2:8" ht="16.5" customHeight="1">
      <c r="B34" s="61"/>
      <c r="C34" s="80"/>
      <c r="D34" s="80"/>
      <c r="E34" s="80"/>
      <c r="F34" s="80"/>
      <c r="G34" s="80"/>
      <c r="H34" s="80"/>
    </row>
    <row r="35" spans="2:8" ht="16.5" customHeight="1">
      <c r="B35" s="61"/>
      <c r="C35" s="80"/>
      <c r="D35" s="80"/>
      <c r="E35" s="80"/>
      <c r="F35" s="80"/>
      <c r="G35" s="80"/>
      <c r="H35" s="80"/>
    </row>
    <row r="36" spans="2:8" ht="16.5" customHeight="1">
      <c r="B36" s="81"/>
      <c r="C36" s="79"/>
      <c r="D36" s="79"/>
      <c r="E36" s="79"/>
      <c r="F36" s="79"/>
      <c r="G36" s="79"/>
      <c r="H36" s="79"/>
    </row>
    <row r="37" spans="2:8">
      <c r="B37" s="82"/>
      <c r="C37" s="80"/>
      <c r="D37" s="80"/>
      <c r="E37" s="80"/>
      <c r="F37" s="80"/>
      <c r="G37" s="80"/>
      <c r="H37" s="80"/>
    </row>
    <row r="38" spans="2:8" ht="16.5" customHeight="1">
      <c r="B38" s="61"/>
      <c r="C38" s="80"/>
      <c r="D38" s="80"/>
      <c r="E38" s="80"/>
      <c r="F38" s="80"/>
      <c r="G38" s="80"/>
      <c r="H38" s="80"/>
    </row>
    <row r="39" spans="2:8">
      <c r="B39" s="82"/>
      <c r="C39" s="80"/>
      <c r="D39" s="80"/>
      <c r="E39" s="80"/>
      <c r="F39" s="80"/>
      <c r="G39" s="80"/>
      <c r="H39" s="80"/>
    </row>
    <row r="40" spans="2:8" ht="16.5" customHeight="1">
      <c r="B40" s="61"/>
      <c r="C40" s="80"/>
      <c r="D40" s="80"/>
      <c r="E40" s="80"/>
      <c r="F40" s="80"/>
      <c r="G40" s="80"/>
      <c r="H40" s="80"/>
    </row>
    <row r="41" spans="2:8" ht="16.5" customHeight="1">
      <c r="B41" s="61"/>
      <c r="C41" s="80"/>
      <c r="D41" s="80"/>
      <c r="E41" s="80"/>
      <c r="F41" s="80"/>
      <c r="G41" s="80"/>
      <c r="H41" s="80"/>
    </row>
    <row r="42" spans="2:8" ht="16.5" customHeight="1">
      <c r="B42" s="61"/>
      <c r="C42" s="80"/>
      <c r="D42" s="80"/>
      <c r="E42" s="80"/>
      <c r="F42" s="80"/>
      <c r="G42" s="80"/>
      <c r="H42" s="80"/>
    </row>
    <row r="43" spans="2:8" ht="16.5" customHeight="1">
      <c r="B43" s="61"/>
      <c r="C43" s="80"/>
      <c r="D43" s="80"/>
      <c r="E43" s="80"/>
      <c r="F43" s="80"/>
      <c r="G43" s="80"/>
      <c r="H43" s="80"/>
    </row>
    <row r="44" spans="2:8" ht="16.5" customHeight="1">
      <c r="B44" s="61"/>
      <c r="C44" s="80"/>
      <c r="D44" s="80"/>
      <c r="E44" s="80"/>
      <c r="F44" s="80"/>
      <c r="G44" s="80"/>
      <c r="H44" s="80"/>
    </row>
  </sheetData>
  <mergeCells count="5">
    <mergeCell ref="I2:K2"/>
    <mergeCell ref="I3:K3"/>
    <mergeCell ref="B3:B4"/>
    <mergeCell ref="C3:E3"/>
    <mergeCell ref="F3:H3"/>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zoomScaleNormal="100" workbookViewId="0"/>
  </sheetViews>
  <sheetFormatPr defaultRowHeight="13.5"/>
  <cols>
    <col min="1" max="1" width="1.25" style="21" customWidth="1"/>
    <col min="2" max="2" width="20.75" style="21" customWidth="1"/>
    <col min="3" max="5" width="7" style="21" customWidth="1"/>
    <col min="6" max="6" width="1.375" style="21" customWidth="1"/>
    <col min="7" max="7" width="20.75" style="21" customWidth="1"/>
    <col min="8" max="10" width="7" style="21" customWidth="1"/>
    <col min="11" max="11" width="6.75" style="21" bestFit="1" customWidth="1"/>
    <col min="12" max="12" width="7.125" style="21" bestFit="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570" customFormat="1" ht="26.25" customHeight="1">
      <c r="A1" s="568" t="s">
        <v>1683</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8.75" customHeight="1">
      <c r="B2" s="1020" t="s">
        <v>351</v>
      </c>
      <c r="C2" s="1020"/>
      <c r="D2" s="1020"/>
      <c r="E2" s="1020"/>
      <c r="F2" s="1020"/>
      <c r="G2" s="1020"/>
      <c r="H2" s="1020"/>
      <c r="I2" s="1020"/>
      <c r="J2" s="1020"/>
    </row>
    <row r="3" spans="1:35">
      <c r="B3" s="21" t="s">
        <v>352</v>
      </c>
      <c r="G3" s="21" t="s">
        <v>353</v>
      </c>
    </row>
    <row r="4" spans="1:35" s="3" customFormat="1" ht="16.5" customHeight="1">
      <c r="B4" s="5" t="s">
        <v>745</v>
      </c>
      <c r="C4" s="5" t="s">
        <v>611</v>
      </c>
      <c r="D4" s="5" t="s">
        <v>1556</v>
      </c>
      <c r="E4" s="5" t="s">
        <v>1653</v>
      </c>
      <c r="G4" s="5" t="s">
        <v>745</v>
      </c>
      <c r="H4" s="5" t="s">
        <v>611</v>
      </c>
      <c r="I4" s="5" t="s">
        <v>1556</v>
      </c>
      <c r="J4" s="5" t="s">
        <v>1653</v>
      </c>
      <c r="K4" s="8"/>
    </row>
    <row r="5" spans="1:35" ht="16.5" customHeight="1">
      <c r="B5" s="1025" t="s">
        <v>890</v>
      </c>
      <c r="C5" s="1015">
        <f>D5+E5</f>
        <v>28030</v>
      </c>
      <c r="D5" s="1017">
        <v>25380</v>
      </c>
      <c r="E5" s="1017">
        <v>2650</v>
      </c>
      <c r="G5" s="1025" t="s">
        <v>893</v>
      </c>
      <c r="H5" s="1017">
        <v>25353</v>
      </c>
      <c r="I5" s="1017">
        <v>24622</v>
      </c>
      <c r="J5" s="1017">
        <v>731</v>
      </c>
      <c r="K5" s="61"/>
    </row>
    <row r="6" spans="1:35" ht="16.5" customHeight="1">
      <c r="B6" s="1025"/>
      <c r="C6" s="1016"/>
      <c r="D6" s="1021"/>
      <c r="E6" s="1024"/>
      <c r="G6" s="1025"/>
      <c r="H6" s="1021"/>
      <c r="I6" s="1021"/>
      <c r="J6" s="1021"/>
      <c r="K6" s="61"/>
    </row>
    <row r="7" spans="1:35" ht="16.5" customHeight="1">
      <c r="B7" s="87" t="s">
        <v>2239</v>
      </c>
      <c r="C7" s="86">
        <f>D7+E7</f>
        <v>11890</v>
      </c>
      <c r="D7" s="86">
        <v>11374</v>
      </c>
      <c r="E7" s="86">
        <v>516</v>
      </c>
      <c r="G7" s="87" t="s">
        <v>1024</v>
      </c>
      <c r="H7" s="86">
        <v>11890</v>
      </c>
      <c r="I7" s="86">
        <v>11374</v>
      </c>
      <c r="J7" s="599">
        <v>516</v>
      </c>
      <c r="K7" s="61"/>
    </row>
    <row r="8" spans="1:35" ht="16.5" customHeight="1">
      <c r="B8" s="88" t="s">
        <v>1615</v>
      </c>
      <c r="C8" s="89">
        <v>2683</v>
      </c>
      <c r="D8" s="89">
        <v>2683</v>
      </c>
      <c r="E8" s="89" t="s">
        <v>733</v>
      </c>
      <c r="G8" s="88" t="s">
        <v>1615</v>
      </c>
      <c r="H8" s="89">
        <v>2683</v>
      </c>
      <c r="I8" s="89">
        <v>2683</v>
      </c>
      <c r="J8" s="89" t="s">
        <v>734</v>
      </c>
      <c r="K8" s="61"/>
    </row>
    <row r="9" spans="1:35" ht="16.5" customHeight="1">
      <c r="B9" s="90" t="s">
        <v>1616</v>
      </c>
      <c r="C9" s="91">
        <f>D9+E9</f>
        <v>9207</v>
      </c>
      <c r="D9" s="91">
        <v>8691</v>
      </c>
      <c r="E9" s="91">
        <v>516</v>
      </c>
      <c r="G9" s="90" t="s">
        <v>1616</v>
      </c>
      <c r="H9" s="93">
        <v>9207</v>
      </c>
      <c r="I9" s="93">
        <v>8691</v>
      </c>
      <c r="J9" s="600">
        <v>516</v>
      </c>
      <c r="K9" s="61"/>
    </row>
    <row r="10" spans="1:35" ht="16.5" customHeight="1">
      <c r="B10" s="1022" t="s">
        <v>1989</v>
      </c>
      <c r="C10" s="1015">
        <f>D10+E10</f>
        <v>16140</v>
      </c>
      <c r="D10" s="1017">
        <v>14006</v>
      </c>
      <c r="E10" s="1017">
        <v>2134</v>
      </c>
      <c r="G10" s="1022" t="s">
        <v>1025</v>
      </c>
      <c r="H10" s="1017">
        <v>13463</v>
      </c>
      <c r="I10" s="1017">
        <v>13248</v>
      </c>
      <c r="J10" s="1017">
        <v>215</v>
      </c>
      <c r="K10" s="61"/>
    </row>
    <row r="11" spans="1:35" ht="16.5" customHeight="1">
      <c r="B11" s="1023"/>
      <c r="C11" s="1016"/>
      <c r="D11" s="1018"/>
      <c r="E11" s="1018"/>
      <c r="G11" s="1023"/>
      <c r="H11" s="1019"/>
      <c r="I11" s="1019"/>
      <c r="J11" s="1019"/>
      <c r="K11" s="61"/>
    </row>
    <row r="12" spans="1:35" ht="16.5" customHeight="1">
      <c r="B12" s="88" t="s">
        <v>1617</v>
      </c>
      <c r="C12" s="89">
        <f>D12+E12</f>
        <v>12524</v>
      </c>
      <c r="D12" s="89">
        <v>11297</v>
      </c>
      <c r="E12" s="89">
        <v>1227</v>
      </c>
      <c r="G12" s="88" t="s">
        <v>1617</v>
      </c>
      <c r="H12" s="89">
        <v>12205</v>
      </c>
      <c r="I12" s="89">
        <v>12005</v>
      </c>
      <c r="J12" s="89">
        <v>200</v>
      </c>
      <c r="K12" s="61"/>
    </row>
    <row r="13" spans="1:35" ht="16.5" customHeight="1">
      <c r="B13" s="92" t="s">
        <v>1618</v>
      </c>
      <c r="C13" s="93">
        <v>1901</v>
      </c>
      <c r="D13" s="93">
        <v>1588</v>
      </c>
      <c r="E13" s="93">
        <v>313</v>
      </c>
      <c r="G13" s="92" t="s">
        <v>1618</v>
      </c>
      <c r="H13" s="107">
        <v>1381</v>
      </c>
      <c r="I13" s="108">
        <v>1344</v>
      </c>
      <c r="J13" s="109">
        <v>37</v>
      </c>
      <c r="K13" s="61"/>
    </row>
    <row r="14" spans="1:35" ht="16.5" customHeight="1">
      <c r="B14" s="94" t="s">
        <v>1619</v>
      </c>
      <c r="C14" s="93">
        <f t="shared" ref="C14:C23" si="0">D14+E14</f>
        <v>306</v>
      </c>
      <c r="D14" s="93">
        <v>263</v>
      </c>
      <c r="E14" s="93">
        <v>43</v>
      </c>
      <c r="G14" s="50" t="s">
        <v>1619</v>
      </c>
      <c r="H14" s="107">
        <v>421</v>
      </c>
      <c r="I14" s="93">
        <v>415</v>
      </c>
      <c r="J14" s="109">
        <v>6</v>
      </c>
      <c r="K14" s="61"/>
    </row>
    <row r="15" spans="1:35" ht="16.5" customHeight="1">
      <c r="B15" s="94" t="s">
        <v>1620</v>
      </c>
      <c r="C15" s="93">
        <f t="shared" si="0"/>
        <v>71</v>
      </c>
      <c r="D15" s="93">
        <v>59</v>
      </c>
      <c r="E15" s="93">
        <v>12</v>
      </c>
      <c r="G15" s="50" t="s">
        <v>1620</v>
      </c>
      <c r="H15" s="107">
        <v>56</v>
      </c>
      <c r="I15" s="93">
        <v>56</v>
      </c>
      <c r="J15" s="93" t="s">
        <v>734</v>
      </c>
      <c r="K15" s="61"/>
    </row>
    <row r="16" spans="1:35" ht="16.5" customHeight="1">
      <c r="B16" s="94" t="s">
        <v>1621</v>
      </c>
      <c r="C16" s="93">
        <f t="shared" si="0"/>
        <v>1180</v>
      </c>
      <c r="D16" s="93">
        <v>1044</v>
      </c>
      <c r="E16" s="93">
        <v>136</v>
      </c>
      <c r="G16" s="50" t="s">
        <v>1621</v>
      </c>
      <c r="H16" s="107">
        <v>1803</v>
      </c>
      <c r="I16" s="93">
        <v>1794</v>
      </c>
      <c r="J16" s="109">
        <v>9</v>
      </c>
      <c r="K16" s="61"/>
    </row>
    <row r="17" spans="2:11" ht="16.5" customHeight="1">
      <c r="B17" s="94" t="s">
        <v>1622</v>
      </c>
      <c r="C17" s="93">
        <f t="shared" si="0"/>
        <v>1984</v>
      </c>
      <c r="D17" s="93">
        <v>1624</v>
      </c>
      <c r="E17" s="93">
        <v>360</v>
      </c>
      <c r="G17" s="50" t="s">
        <v>1622</v>
      </c>
      <c r="H17" s="107">
        <v>1475</v>
      </c>
      <c r="I17" s="93">
        <v>1423</v>
      </c>
      <c r="J17" s="109">
        <v>52</v>
      </c>
      <c r="K17" s="61"/>
    </row>
    <row r="18" spans="2:11" ht="16.5" customHeight="1">
      <c r="B18" s="94" t="s">
        <v>1623</v>
      </c>
      <c r="C18" s="93">
        <f t="shared" si="0"/>
        <v>2443</v>
      </c>
      <c r="D18" s="93">
        <v>2183</v>
      </c>
      <c r="E18" s="93">
        <v>260</v>
      </c>
      <c r="G18" s="50" t="s">
        <v>1623</v>
      </c>
      <c r="H18" s="107">
        <v>2757</v>
      </c>
      <c r="I18" s="93">
        <v>2714</v>
      </c>
      <c r="J18" s="109">
        <v>43</v>
      </c>
      <c r="K18" s="61"/>
    </row>
    <row r="19" spans="2:11" ht="16.5" customHeight="1">
      <c r="B19" s="94" t="s">
        <v>1624</v>
      </c>
      <c r="C19" s="93">
        <f t="shared" si="0"/>
        <v>1537</v>
      </c>
      <c r="D19" s="93">
        <v>1476</v>
      </c>
      <c r="E19" s="93">
        <v>61</v>
      </c>
      <c r="G19" s="50" t="s">
        <v>1624</v>
      </c>
      <c r="H19" s="107">
        <v>1060</v>
      </c>
      <c r="I19" s="93">
        <v>1049</v>
      </c>
      <c r="J19" s="109">
        <v>11</v>
      </c>
      <c r="K19" s="61"/>
    </row>
    <row r="20" spans="2:11" ht="16.5" customHeight="1">
      <c r="B20" s="94" t="s">
        <v>1481</v>
      </c>
      <c r="C20" s="93">
        <f t="shared" si="0"/>
        <v>396</v>
      </c>
      <c r="D20" s="93">
        <v>392</v>
      </c>
      <c r="E20" s="93">
        <v>4</v>
      </c>
      <c r="G20" s="50" t="s">
        <v>1481</v>
      </c>
      <c r="H20" s="107">
        <v>337</v>
      </c>
      <c r="I20" s="93">
        <v>326</v>
      </c>
      <c r="J20" s="109">
        <v>11</v>
      </c>
      <c r="K20" s="61"/>
    </row>
    <row r="21" spans="2:11" ht="16.5" customHeight="1">
      <c r="B21" s="94" t="s">
        <v>1480</v>
      </c>
      <c r="C21" s="93">
        <f t="shared" si="0"/>
        <v>743</v>
      </c>
      <c r="D21" s="93">
        <v>735</v>
      </c>
      <c r="E21" s="93">
        <v>8</v>
      </c>
      <c r="G21" s="50" t="s">
        <v>1480</v>
      </c>
      <c r="H21" s="107">
        <v>1031</v>
      </c>
      <c r="I21" s="93">
        <v>1008</v>
      </c>
      <c r="J21" s="109">
        <v>23</v>
      </c>
      <c r="K21" s="61"/>
    </row>
    <row r="22" spans="2:11" ht="16.5" customHeight="1">
      <c r="B22" s="94" t="s">
        <v>1479</v>
      </c>
      <c r="C22" s="93">
        <v>14</v>
      </c>
      <c r="D22" s="93">
        <v>14</v>
      </c>
      <c r="E22" s="93" t="s">
        <v>734</v>
      </c>
      <c r="G22" s="50" t="s">
        <v>1479</v>
      </c>
      <c r="H22" s="107">
        <v>37</v>
      </c>
      <c r="I22" s="93">
        <v>37</v>
      </c>
      <c r="J22" s="93" t="s">
        <v>734</v>
      </c>
      <c r="K22" s="61"/>
    </row>
    <row r="23" spans="2:11" ht="16.5" customHeight="1">
      <c r="B23" s="94" t="s">
        <v>1478</v>
      </c>
      <c r="C23" s="93">
        <f t="shared" si="0"/>
        <v>463</v>
      </c>
      <c r="D23" s="93">
        <v>436</v>
      </c>
      <c r="E23" s="93">
        <v>27</v>
      </c>
      <c r="G23" s="50" t="s">
        <v>1478</v>
      </c>
      <c r="H23" s="103">
        <v>467</v>
      </c>
      <c r="I23" s="104">
        <v>466</v>
      </c>
      <c r="J23" s="105">
        <v>1</v>
      </c>
      <c r="K23" s="61"/>
    </row>
    <row r="24" spans="2:11" ht="17.25" customHeight="1">
      <c r="B24" s="94" t="s">
        <v>1477</v>
      </c>
      <c r="C24" s="93">
        <v>44</v>
      </c>
      <c r="D24" s="93">
        <v>44</v>
      </c>
      <c r="E24" s="93" t="s">
        <v>736</v>
      </c>
      <c r="G24" s="50" t="s">
        <v>1477</v>
      </c>
      <c r="H24" s="107">
        <v>66</v>
      </c>
      <c r="I24" s="93">
        <v>66</v>
      </c>
      <c r="J24" s="93" t="s">
        <v>734</v>
      </c>
      <c r="K24" s="61"/>
    </row>
    <row r="25" spans="2:11" ht="17.25" customHeight="1">
      <c r="B25" s="94" t="s">
        <v>891</v>
      </c>
      <c r="C25" s="93">
        <v>24</v>
      </c>
      <c r="D25" s="93">
        <v>21</v>
      </c>
      <c r="E25" s="93">
        <v>3</v>
      </c>
      <c r="G25" s="50" t="s">
        <v>891</v>
      </c>
      <c r="H25" s="107">
        <v>67</v>
      </c>
      <c r="I25" s="93">
        <v>67</v>
      </c>
      <c r="J25" s="93" t="s">
        <v>734</v>
      </c>
      <c r="K25" s="61"/>
    </row>
    <row r="26" spans="2:11" ht="17.25" customHeight="1">
      <c r="B26" s="94" t="s">
        <v>1625</v>
      </c>
      <c r="C26" s="93">
        <v>67</v>
      </c>
      <c r="D26" s="93">
        <v>67</v>
      </c>
      <c r="E26" s="93" t="s">
        <v>737</v>
      </c>
      <c r="G26" s="50" t="s">
        <v>1625</v>
      </c>
      <c r="H26" s="107">
        <v>178</v>
      </c>
      <c r="I26" s="93">
        <v>176</v>
      </c>
      <c r="J26" s="109">
        <v>2</v>
      </c>
      <c r="K26" s="61"/>
    </row>
    <row r="27" spans="2:11" ht="17.25" customHeight="1">
      <c r="B27" s="94" t="s">
        <v>809</v>
      </c>
      <c r="C27" s="93">
        <v>94</v>
      </c>
      <c r="D27" s="93">
        <v>94</v>
      </c>
      <c r="E27" s="93" t="s">
        <v>735</v>
      </c>
      <c r="G27" s="50" t="s">
        <v>809</v>
      </c>
      <c r="H27" s="107">
        <v>94</v>
      </c>
      <c r="I27" s="93">
        <v>94</v>
      </c>
      <c r="J27" s="93" t="s">
        <v>734</v>
      </c>
      <c r="K27" s="61"/>
    </row>
    <row r="28" spans="2:11" ht="16.5" customHeight="1">
      <c r="B28" s="94" t="s">
        <v>892</v>
      </c>
      <c r="C28" s="93">
        <v>92</v>
      </c>
      <c r="D28" s="93">
        <v>92</v>
      </c>
      <c r="E28" s="93" t="s">
        <v>735</v>
      </c>
      <c r="G28" s="50" t="s">
        <v>1026</v>
      </c>
      <c r="H28" s="107">
        <v>165</v>
      </c>
      <c r="I28" s="93">
        <v>165</v>
      </c>
      <c r="J28" s="93" t="s">
        <v>734</v>
      </c>
      <c r="K28" s="61"/>
    </row>
    <row r="29" spans="2:11" ht="16.5" customHeight="1">
      <c r="B29" s="94" t="s">
        <v>1476</v>
      </c>
      <c r="C29" s="93">
        <v>986</v>
      </c>
      <c r="D29" s="93">
        <v>986</v>
      </c>
      <c r="E29" s="93" t="s">
        <v>730</v>
      </c>
      <c r="G29" s="50" t="s">
        <v>1476</v>
      </c>
      <c r="H29" s="107">
        <v>377</v>
      </c>
      <c r="I29" s="93">
        <v>377</v>
      </c>
      <c r="J29" s="93" t="s">
        <v>734</v>
      </c>
      <c r="K29" s="61"/>
    </row>
    <row r="30" spans="2:11" ht="16.5" customHeight="1">
      <c r="B30" s="94" t="s">
        <v>1957</v>
      </c>
      <c r="C30" s="93">
        <v>111</v>
      </c>
      <c r="D30" s="93">
        <v>111</v>
      </c>
      <c r="E30" s="93" t="s">
        <v>737</v>
      </c>
      <c r="G30" s="50" t="s">
        <v>1957</v>
      </c>
      <c r="H30" s="107">
        <v>77</v>
      </c>
      <c r="I30" s="93">
        <v>73</v>
      </c>
      <c r="J30" s="109">
        <v>4</v>
      </c>
      <c r="K30" s="61"/>
    </row>
    <row r="31" spans="2:11" ht="16.5" customHeight="1">
      <c r="B31" s="94" t="s">
        <v>1475</v>
      </c>
      <c r="C31" s="93">
        <v>14</v>
      </c>
      <c r="D31" s="93">
        <v>14</v>
      </c>
      <c r="E31" s="93" t="s">
        <v>738</v>
      </c>
      <c r="G31" s="50" t="s">
        <v>1475</v>
      </c>
      <c r="H31" s="107">
        <v>26</v>
      </c>
      <c r="I31" s="93">
        <v>26</v>
      </c>
      <c r="J31" s="93" t="s">
        <v>734</v>
      </c>
      <c r="K31" s="61"/>
    </row>
    <row r="32" spans="2:11" ht="16.5" customHeight="1">
      <c r="B32" s="94" t="s">
        <v>1474</v>
      </c>
      <c r="C32" s="93">
        <v>10</v>
      </c>
      <c r="D32" s="93">
        <v>10</v>
      </c>
      <c r="E32" s="93" t="s">
        <v>731</v>
      </c>
      <c r="G32" s="50" t="s">
        <v>1474</v>
      </c>
      <c r="H32" s="107">
        <v>12</v>
      </c>
      <c r="I32" s="93">
        <v>12</v>
      </c>
      <c r="J32" s="93" t="s">
        <v>734</v>
      </c>
      <c r="K32" s="61"/>
    </row>
    <row r="33" spans="2:11" ht="16.5" customHeight="1">
      <c r="B33" s="94" t="s">
        <v>1473</v>
      </c>
      <c r="C33" s="93">
        <v>19</v>
      </c>
      <c r="D33" s="93">
        <v>19</v>
      </c>
      <c r="E33" s="93" t="s">
        <v>734</v>
      </c>
      <c r="G33" s="50" t="s">
        <v>1473</v>
      </c>
      <c r="H33" s="107">
        <v>31</v>
      </c>
      <c r="I33" s="93">
        <v>31</v>
      </c>
      <c r="J33" s="93" t="s">
        <v>734</v>
      </c>
      <c r="K33" s="61"/>
    </row>
    <row r="34" spans="2:11" ht="16.5" customHeight="1">
      <c r="B34" s="95" t="s">
        <v>1482</v>
      </c>
      <c r="C34" s="93">
        <v>25</v>
      </c>
      <c r="D34" s="93">
        <v>25</v>
      </c>
      <c r="E34" s="93" t="s">
        <v>734</v>
      </c>
      <c r="G34" s="94" t="s">
        <v>1027</v>
      </c>
      <c r="H34" s="93">
        <v>10</v>
      </c>
      <c r="I34" s="93">
        <v>10</v>
      </c>
      <c r="J34" s="93" t="s">
        <v>734</v>
      </c>
      <c r="K34" s="61"/>
    </row>
    <row r="35" spans="2:11" ht="16.5" customHeight="1">
      <c r="B35" s="88" t="s">
        <v>1626</v>
      </c>
      <c r="C35" s="89">
        <f>D35+E35</f>
        <v>3616</v>
      </c>
      <c r="D35" s="89">
        <v>2709</v>
      </c>
      <c r="E35" s="89">
        <v>907</v>
      </c>
      <c r="G35" s="95" t="s">
        <v>1482</v>
      </c>
      <c r="H35" s="107">
        <v>31</v>
      </c>
      <c r="I35" s="110">
        <v>31</v>
      </c>
      <c r="J35" s="93" t="s">
        <v>734</v>
      </c>
      <c r="K35" s="61"/>
    </row>
    <row r="36" spans="2:11" ht="16.5" customHeight="1">
      <c r="B36" s="96" t="s">
        <v>145</v>
      </c>
      <c r="C36" s="93">
        <f>D36+E36</f>
        <v>36</v>
      </c>
      <c r="D36" s="93">
        <v>33</v>
      </c>
      <c r="E36" s="93">
        <v>3</v>
      </c>
      <c r="G36" s="88" t="s">
        <v>1626</v>
      </c>
      <c r="H36" s="111">
        <f>SUM(H37:H45)</f>
        <v>1258</v>
      </c>
      <c r="I36" s="111">
        <f>SUM(I37:I45)</f>
        <v>1243</v>
      </c>
      <c r="J36" s="89">
        <f>SUM(J37:J45)</f>
        <v>15</v>
      </c>
      <c r="K36" s="61"/>
    </row>
    <row r="37" spans="2:11" ht="16.5" customHeight="1">
      <c r="B37" s="97" t="s">
        <v>1676</v>
      </c>
      <c r="C37" s="93">
        <v>11</v>
      </c>
      <c r="D37" s="93">
        <v>11</v>
      </c>
      <c r="E37" s="93" t="s">
        <v>739</v>
      </c>
      <c r="G37" s="97" t="s">
        <v>1678</v>
      </c>
      <c r="H37" s="107">
        <v>15</v>
      </c>
      <c r="I37" s="93">
        <v>15</v>
      </c>
      <c r="J37" s="93" t="s">
        <v>734</v>
      </c>
      <c r="K37" s="61"/>
    </row>
    <row r="38" spans="2:11" ht="16.5" customHeight="1">
      <c r="B38" s="97" t="s">
        <v>1677</v>
      </c>
      <c r="C38" s="93">
        <f>D38+E38</f>
        <v>34</v>
      </c>
      <c r="D38" s="93">
        <v>29</v>
      </c>
      <c r="E38" s="93">
        <v>5</v>
      </c>
      <c r="G38" s="97" t="s">
        <v>1627</v>
      </c>
      <c r="H38" s="107">
        <v>821</v>
      </c>
      <c r="I38" s="93">
        <v>811</v>
      </c>
      <c r="J38" s="109">
        <v>10</v>
      </c>
      <c r="K38" s="61"/>
    </row>
    <row r="39" spans="2:11" ht="16.5" customHeight="1">
      <c r="B39" s="97" t="s">
        <v>1678</v>
      </c>
      <c r="C39" s="93">
        <v>15</v>
      </c>
      <c r="D39" s="93">
        <v>15</v>
      </c>
      <c r="E39" s="93" t="s">
        <v>740</v>
      </c>
      <c r="G39" s="97" t="s">
        <v>1628</v>
      </c>
      <c r="H39" s="107">
        <v>279</v>
      </c>
      <c r="I39" s="93">
        <v>277</v>
      </c>
      <c r="J39" s="109">
        <v>2</v>
      </c>
      <c r="K39" s="61"/>
    </row>
    <row r="40" spans="2:11" ht="16.5" customHeight="1">
      <c r="B40" s="97" t="s">
        <v>1627</v>
      </c>
      <c r="C40" s="93">
        <f>D40+E40</f>
        <v>2175</v>
      </c>
      <c r="D40" s="93">
        <v>1569</v>
      </c>
      <c r="E40" s="93">
        <v>606</v>
      </c>
      <c r="G40" s="97" t="s">
        <v>1629</v>
      </c>
      <c r="H40" s="107">
        <v>59</v>
      </c>
      <c r="I40" s="93">
        <v>56</v>
      </c>
      <c r="J40" s="109">
        <v>3</v>
      </c>
      <c r="K40" s="61"/>
    </row>
    <row r="41" spans="2:11" ht="16.5" customHeight="1">
      <c r="B41" s="97" t="s">
        <v>1628</v>
      </c>
      <c r="C41" s="93">
        <f>D41+E41</f>
        <v>1171</v>
      </c>
      <c r="D41" s="93">
        <v>928</v>
      </c>
      <c r="E41" s="93">
        <v>243</v>
      </c>
      <c r="G41" s="97" t="s">
        <v>1679</v>
      </c>
      <c r="H41" s="107">
        <v>35</v>
      </c>
      <c r="I41" s="93">
        <v>35</v>
      </c>
      <c r="J41" s="93" t="s">
        <v>734</v>
      </c>
      <c r="K41" s="61"/>
    </row>
    <row r="42" spans="2:11" ht="16.5" customHeight="1">
      <c r="B42" s="97" t="s">
        <v>1629</v>
      </c>
      <c r="C42" s="93">
        <f>D42+E42</f>
        <v>82</v>
      </c>
      <c r="D42" s="93">
        <v>57</v>
      </c>
      <c r="E42" s="93">
        <v>25</v>
      </c>
      <c r="G42" s="98" t="s">
        <v>711</v>
      </c>
      <c r="H42" s="112">
        <v>49</v>
      </c>
      <c r="I42" s="91">
        <v>49</v>
      </c>
      <c r="J42" s="93" t="s">
        <v>734</v>
      </c>
      <c r="K42" s="61"/>
    </row>
    <row r="43" spans="2:11" ht="16.5" customHeight="1">
      <c r="B43" s="97" t="s">
        <v>1679</v>
      </c>
      <c r="C43" s="93">
        <f>D43+E43</f>
        <v>17</v>
      </c>
      <c r="D43" s="93">
        <v>10</v>
      </c>
      <c r="E43" s="93">
        <v>7</v>
      </c>
      <c r="G43" s="2" t="s">
        <v>2238</v>
      </c>
      <c r="H43" s="597"/>
      <c r="I43" s="597"/>
      <c r="J43" s="597"/>
      <c r="K43" s="61"/>
    </row>
    <row r="44" spans="2:11" ht="16.5" customHeight="1">
      <c r="B44" s="98" t="s">
        <v>711</v>
      </c>
      <c r="C44" s="91">
        <f>D44+E44</f>
        <v>75</v>
      </c>
      <c r="D44" s="91">
        <v>57</v>
      </c>
      <c r="E44" s="91">
        <v>18</v>
      </c>
      <c r="G44" s="61"/>
      <c r="H44" s="598"/>
      <c r="I44" s="598"/>
      <c r="J44" s="598"/>
      <c r="K44" s="61"/>
    </row>
    <row r="45" spans="2:11" ht="16.5" customHeight="1">
      <c r="B45" s="21" t="s">
        <v>2238</v>
      </c>
      <c r="C45" s="597"/>
      <c r="D45" s="597"/>
      <c r="E45" s="597"/>
      <c r="G45" s="61"/>
      <c r="H45" s="598"/>
      <c r="I45" s="598"/>
      <c r="J45" s="598"/>
      <c r="K45" s="61"/>
    </row>
    <row r="46" spans="2:11" ht="16.5" customHeight="1">
      <c r="G46" s="2"/>
      <c r="H46" s="106"/>
      <c r="I46" s="106"/>
      <c r="J46" s="106"/>
      <c r="K46" s="61"/>
    </row>
    <row r="47" spans="2:11" ht="16.5" customHeight="1">
      <c r="G47" s="8"/>
      <c r="H47" s="8"/>
      <c r="I47" s="8"/>
      <c r="J47" s="8"/>
      <c r="K47" s="61"/>
    </row>
    <row r="48" spans="2:11">
      <c r="G48" s="99"/>
      <c r="H48" s="99"/>
      <c r="I48" s="99"/>
      <c r="J48" s="99"/>
      <c r="K48" s="61"/>
    </row>
  </sheetData>
  <mergeCells count="17">
    <mergeCell ref="B2:J2"/>
    <mergeCell ref="H5:H6"/>
    <mergeCell ref="I5:I6"/>
    <mergeCell ref="J5:J6"/>
    <mergeCell ref="G10:G11"/>
    <mergeCell ref="E5:E6"/>
    <mergeCell ref="B5:B6"/>
    <mergeCell ref="E10:E11"/>
    <mergeCell ref="G5:G6"/>
    <mergeCell ref="B10:B11"/>
    <mergeCell ref="C5:C6"/>
    <mergeCell ref="D5:D6"/>
    <mergeCell ref="C10:C11"/>
    <mergeCell ref="D10:D11"/>
    <mergeCell ref="H10:H11"/>
    <mergeCell ref="I10:I11"/>
    <mergeCell ref="J10:J11"/>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zoomScaleNormal="100" workbookViewId="0">
      <selection activeCell="B2" sqref="B2"/>
    </sheetView>
  </sheetViews>
  <sheetFormatPr defaultRowHeight="13.5"/>
  <cols>
    <col min="1" max="1" width="1.25" style="21" customWidth="1"/>
    <col min="2" max="2" width="9.875" style="21" customWidth="1"/>
    <col min="3" max="3" width="9.75" style="21" customWidth="1"/>
    <col min="4" max="4" width="10.625" style="21" customWidth="1"/>
    <col min="5" max="5" width="10.5" style="21" customWidth="1"/>
    <col min="6" max="6" width="7.125" style="21" bestFit="1" customWidth="1"/>
    <col min="7" max="7" width="4.5" style="21" customWidth="1"/>
    <col min="8" max="8" width="1.875" style="21" customWidth="1"/>
    <col min="9" max="9" width="4.125" style="21" customWidth="1"/>
    <col min="10" max="11" width="3.7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5" s="570" customFormat="1" ht="26.25" customHeight="1">
      <c r="A1" s="568" t="s">
        <v>1958</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8.75" customHeight="1">
      <c r="B2" s="2"/>
      <c r="C2" s="2"/>
      <c r="D2" s="21" t="s">
        <v>354</v>
      </c>
      <c r="I2" s="22"/>
      <c r="J2" s="22"/>
      <c r="K2" s="22"/>
      <c r="L2" s="22"/>
      <c r="M2" s="22"/>
      <c r="N2" s="22"/>
      <c r="O2" s="22"/>
      <c r="P2" s="22"/>
      <c r="Q2" s="22"/>
    </row>
    <row r="3" spans="1:35" ht="17.100000000000001" customHeight="1">
      <c r="B3" s="559" t="s">
        <v>629</v>
      </c>
      <c r="C3" s="113" t="s">
        <v>1973</v>
      </c>
      <c r="D3" s="114" t="s">
        <v>1974</v>
      </c>
      <c r="E3" s="115" t="s">
        <v>2314</v>
      </c>
      <c r="I3" s="22"/>
      <c r="J3" s="22"/>
      <c r="K3" s="22"/>
      <c r="L3" s="22"/>
      <c r="M3" s="22"/>
      <c r="N3" s="22"/>
      <c r="O3" s="22"/>
      <c r="P3" s="22"/>
      <c r="Q3" s="22"/>
      <c r="T3" s="22"/>
    </row>
    <row r="4" spans="1:35" ht="17.100000000000001" customHeight="1">
      <c r="B4" s="560" t="s">
        <v>2095</v>
      </c>
      <c r="C4" s="116">
        <v>6169</v>
      </c>
      <c r="D4" s="117">
        <v>1.2</v>
      </c>
      <c r="E4" s="118">
        <v>5140.8</v>
      </c>
      <c r="I4" s="22"/>
      <c r="J4" s="22"/>
      <c r="K4" s="22"/>
      <c r="L4" s="22"/>
      <c r="M4" s="22"/>
      <c r="N4" s="22"/>
      <c r="O4" s="22"/>
      <c r="P4" s="22"/>
      <c r="Q4" s="22"/>
    </row>
    <row r="5" spans="1:35" ht="17.100000000000001" customHeight="1">
      <c r="B5" s="560" t="s">
        <v>2096</v>
      </c>
      <c r="C5" s="116">
        <v>8585</v>
      </c>
      <c r="D5" s="117">
        <v>1.5</v>
      </c>
      <c r="E5" s="118">
        <v>5723.3</v>
      </c>
      <c r="I5" s="22"/>
      <c r="J5" s="22"/>
      <c r="K5" s="22"/>
      <c r="L5" s="22"/>
      <c r="M5" s="22"/>
      <c r="N5" s="22"/>
      <c r="O5" s="22"/>
      <c r="P5" s="22"/>
      <c r="Q5" s="22"/>
    </row>
    <row r="6" spans="1:35" ht="17.100000000000001" customHeight="1">
      <c r="B6" s="560" t="s">
        <v>142</v>
      </c>
      <c r="C6" s="116">
        <v>13415</v>
      </c>
      <c r="D6" s="117">
        <v>2.2000000000000002</v>
      </c>
      <c r="E6" s="118">
        <v>6097.7</v>
      </c>
      <c r="I6" s="22"/>
      <c r="J6" s="22"/>
      <c r="K6" s="22"/>
      <c r="L6" s="22"/>
      <c r="M6" s="22"/>
      <c r="N6" s="22"/>
      <c r="O6" s="22"/>
      <c r="P6" s="22"/>
      <c r="Q6" s="22"/>
    </row>
    <row r="7" spans="1:35" ht="17.100000000000001" customHeight="1">
      <c r="B7" s="560" t="s">
        <v>143</v>
      </c>
      <c r="C7" s="116">
        <v>15018</v>
      </c>
      <c r="D7" s="117">
        <v>2.2000000000000002</v>
      </c>
      <c r="E7" s="119">
        <v>6764.9</v>
      </c>
      <c r="I7" s="22"/>
      <c r="J7" s="22"/>
      <c r="K7" s="22"/>
      <c r="L7" s="22"/>
      <c r="M7" s="22"/>
      <c r="N7" s="22"/>
      <c r="O7" s="22"/>
      <c r="P7" s="22"/>
      <c r="Q7" s="22"/>
    </row>
    <row r="8" spans="1:35" ht="17.100000000000001" customHeight="1">
      <c r="B8" s="560" t="s">
        <v>603</v>
      </c>
      <c r="C8" s="120">
        <v>17081</v>
      </c>
      <c r="D8" s="121">
        <v>2.4</v>
      </c>
      <c r="E8" s="119">
        <v>7117.1</v>
      </c>
      <c r="I8" s="22"/>
    </row>
    <row r="9" spans="1:35" ht="17.100000000000001" customHeight="1">
      <c r="B9" s="560" t="s">
        <v>810</v>
      </c>
      <c r="C9" s="122">
        <v>20648</v>
      </c>
      <c r="D9" s="121">
        <v>2.8</v>
      </c>
      <c r="E9" s="119">
        <v>7454.2</v>
      </c>
      <c r="I9" s="22"/>
      <c r="J9" s="22"/>
      <c r="K9" s="22"/>
      <c r="L9" s="22"/>
      <c r="M9" s="22"/>
      <c r="N9" s="22"/>
      <c r="O9" s="22"/>
      <c r="P9" s="22"/>
      <c r="Q9" s="22"/>
    </row>
    <row r="10" spans="1:35" ht="17.100000000000001" customHeight="1">
      <c r="B10" s="123"/>
      <c r="C10" s="124"/>
      <c r="D10" s="1026" t="s">
        <v>634</v>
      </c>
      <c r="E10" s="1027"/>
      <c r="I10" s="22"/>
      <c r="J10" s="22"/>
      <c r="K10" s="22"/>
      <c r="L10" s="22"/>
      <c r="M10" s="22"/>
      <c r="N10" s="22"/>
      <c r="O10" s="22"/>
      <c r="P10" s="22"/>
      <c r="Q10" s="22"/>
    </row>
    <row r="11" spans="1:35" ht="17.100000000000001" customHeight="1">
      <c r="I11" s="22"/>
      <c r="J11" s="22"/>
      <c r="K11" s="22"/>
      <c r="L11" s="22"/>
      <c r="M11" s="22"/>
      <c r="N11" s="22"/>
      <c r="O11" s="22"/>
      <c r="P11" s="22"/>
      <c r="Q11" s="22"/>
    </row>
    <row r="12" spans="1:35" ht="17.100000000000001" customHeight="1">
      <c r="B12" s="125"/>
      <c r="I12" s="22"/>
      <c r="J12" s="22"/>
      <c r="K12" s="22"/>
      <c r="L12" s="22"/>
      <c r="M12" s="22"/>
      <c r="N12" s="22"/>
      <c r="O12" s="22"/>
      <c r="P12" s="22"/>
      <c r="Q12" s="22"/>
    </row>
    <row r="13" spans="1:35" ht="17.100000000000001" customHeight="1">
      <c r="I13" s="22"/>
      <c r="J13" s="22"/>
      <c r="K13" s="22"/>
      <c r="L13" s="22"/>
      <c r="M13" s="22"/>
      <c r="N13" s="22"/>
      <c r="O13" s="22"/>
      <c r="P13" s="22"/>
      <c r="Q13" s="22"/>
    </row>
    <row r="14" spans="1:35" ht="17.100000000000001" customHeight="1">
      <c r="I14" s="22"/>
    </row>
    <row r="15" spans="1:35" ht="17.100000000000001" customHeight="1"/>
    <row r="16" spans="1:35" ht="17.100000000000001" customHeight="1">
      <c r="I16" s="22"/>
      <c r="J16" s="22"/>
      <c r="K16" s="22"/>
      <c r="L16" s="22"/>
      <c r="M16" s="22"/>
      <c r="N16" s="22"/>
      <c r="O16" s="22"/>
      <c r="P16" s="22"/>
      <c r="Q16" s="22"/>
    </row>
    <row r="17" spans="9:17" ht="17.100000000000001" customHeight="1">
      <c r="I17" s="22"/>
      <c r="J17" s="22"/>
      <c r="K17" s="22"/>
      <c r="L17" s="22"/>
      <c r="M17" s="22"/>
      <c r="N17" s="22"/>
      <c r="O17" s="22"/>
      <c r="P17" s="22"/>
      <c r="Q17" s="22"/>
    </row>
    <row r="18" spans="9:17" ht="17.100000000000001" customHeight="1">
      <c r="I18" s="22"/>
      <c r="J18" s="22"/>
      <c r="K18" s="22"/>
      <c r="L18" s="22"/>
      <c r="M18" s="22"/>
      <c r="N18" s="22"/>
      <c r="O18" s="22"/>
      <c r="P18" s="22"/>
      <c r="Q18" s="22"/>
    </row>
    <row r="19" spans="9:17" ht="17.100000000000001" customHeight="1">
      <c r="I19" s="22"/>
    </row>
    <row r="20" spans="9:17" ht="17.100000000000001" customHeight="1">
      <c r="I20" s="22"/>
      <c r="J20" s="22"/>
      <c r="K20" s="22"/>
      <c r="L20" s="22"/>
      <c r="M20" s="22"/>
      <c r="N20" s="22"/>
      <c r="O20" s="22"/>
      <c r="P20" s="22"/>
      <c r="Q20" s="22"/>
    </row>
    <row r="21" spans="9:17" ht="17.100000000000001" customHeight="1">
      <c r="I21" s="22"/>
      <c r="J21" s="22"/>
      <c r="K21" s="22"/>
      <c r="L21" s="22"/>
      <c r="M21" s="22"/>
      <c r="N21" s="22"/>
      <c r="O21" s="22"/>
      <c r="P21" s="22"/>
      <c r="Q21" s="22"/>
    </row>
    <row r="22" spans="9:17" ht="17.100000000000001" customHeight="1">
      <c r="I22" s="22"/>
      <c r="J22" s="22"/>
      <c r="K22" s="22"/>
      <c r="L22" s="22"/>
      <c r="M22" s="22"/>
      <c r="N22" s="22"/>
      <c r="O22" s="22"/>
      <c r="P22" s="22"/>
      <c r="Q22" s="22"/>
    </row>
    <row r="23" spans="9:17" ht="17.100000000000001" customHeight="1">
      <c r="I23" s="22"/>
      <c r="J23" s="22"/>
      <c r="K23" s="22"/>
      <c r="L23" s="22"/>
      <c r="M23" s="22"/>
      <c r="N23" s="22"/>
      <c r="O23" s="22"/>
      <c r="P23" s="22"/>
      <c r="Q23" s="22"/>
    </row>
    <row r="24" spans="9:17" ht="17.100000000000001" customHeight="1">
      <c r="I24" s="22"/>
      <c r="J24" s="22"/>
      <c r="K24" s="22"/>
      <c r="L24" s="22"/>
      <c r="M24" s="22"/>
      <c r="N24" s="22"/>
      <c r="O24" s="22"/>
      <c r="P24" s="22"/>
      <c r="Q24" s="22"/>
    </row>
    <row r="25" spans="9:17" ht="17.100000000000001" customHeight="1">
      <c r="I25" s="22"/>
    </row>
    <row r="26" spans="9:17" ht="17.100000000000001" customHeight="1">
      <c r="I26" s="22"/>
      <c r="J26" s="22"/>
      <c r="K26" s="22"/>
      <c r="L26" s="22"/>
      <c r="M26" s="22"/>
      <c r="N26" s="22"/>
      <c r="O26" s="22"/>
      <c r="P26" s="22"/>
      <c r="Q26" s="22"/>
    </row>
    <row r="27" spans="9:17" ht="17.100000000000001" customHeight="1">
      <c r="I27" s="22"/>
      <c r="J27" s="22"/>
      <c r="K27" s="22"/>
      <c r="L27" s="22"/>
      <c r="M27" s="22"/>
      <c r="N27" s="22"/>
      <c r="O27" s="22"/>
      <c r="P27" s="22"/>
      <c r="Q27" s="22"/>
    </row>
    <row r="28" spans="9:17" ht="17.100000000000001" customHeight="1">
      <c r="I28" s="22"/>
      <c r="J28" s="22"/>
      <c r="K28" s="22"/>
      <c r="L28" s="22"/>
      <c r="M28" s="22"/>
      <c r="N28" s="22"/>
      <c r="O28" s="22"/>
      <c r="P28" s="22"/>
      <c r="Q28" s="22"/>
    </row>
    <row r="29" spans="9:17" ht="17.100000000000001" customHeight="1"/>
    <row r="30" spans="9:17" ht="17.100000000000001" customHeight="1">
      <c r="I30" s="22"/>
      <c r="J30" s="22"/>
      <c r="K30" s="22"/>
      <c r="L30" s="22"/>
      <c r="M30" s="22"/>
      <c r="N30" s="22"/>
      <c r="O30" s="22"/>
      <c r="P30" s="22"/>
      <c r="Q30" s="22"/>
    </row>
    <row r="31" spans="9:17" ht="17.100000000000001" customHeight="1">
      <c r="I31" s="22"/>
      <c r="J31" s="22"/>
      <c r="K31" s="22"/>
      <c r="L31" s="22"/>
      <c r="M31" s="22"/>
      <c r="N31" s="22"/>
      <c r="O31" s="22"/>
      <c r="P31" s="22"/>
      <c r="Q31" s="22"/>
    </row>
    <row r="32" spans="9:17" ht="17.100000000000001" customHeight="1">
      <c r="I32" s="22"/>
      <c r="J32" s="22"/>
      <c r="K32" s="22"/>
      <c r="L32" s="22"/>
      <c r="M32" s="22"/>
      <c r="N32" s="22"/>
      <c r="O32" s="22"/>
      <c r="P32" s="22"/>
      <c r="Q32" s="22"/>
    </row>
    <row r="33" spans="3:17" ht="16.5" customHeight="1">
      <c r="I33" s="22"/>
      <c r="Q33" s="22"/>
    </row>
    <row r="34" spans="3:17" ht="16.5" customHeight="1">
      <c r="I34" s="22"/>
      <c r="J34" s="22"/>
      <c r="K34" s="22"/>
      <c r="L34" s="22"/>
      <c r="M34" s="22"/>
      <c r="N34" s="22"/>
      <c r="O34" s="22"/>
      <c r="P34" s="22"/>
      <c r="Q34" s="22"/>
    </row>
    <row r="35" spans="3:17" ht="16.5" customHeight="1">
      <c r="I35" s="22"/>
      <c r="J35" s="22"/>
      <c r="K35" s="22"/>
      <c r="L35" s="22"/>
      <c r="M35" s="22"/>
      <c r="N35" s="22"/>
      <c r="O35" s="22"/>
      <c r="P35" s="22"/>
      <c r="Q35" s="22"/>
    </row>
    <row r="36" spans="3:17" ht="16.5" customHeight="1">
      <c r="I36" s="22"/>
      <c r="J36" s="22"/>
      <c r="K36" s="22"/>
      <c r="L36" s="22"/>
      <c r="M36" s="22"/>
      <c r="N36" s="22"/>
      <c r="O36" s="22"/>
      <c r="P36" s="22"/>
      <c r="Q36" s="22"/>
    </row>
    <row r="37" spans="3:17" ht="16.5" customHeight="1">
      <c r="I37" s="22"/>
      <c r="J37" s="22"/>
      <c r="K37" s="22"/>
      <c r="L37" s="22"/>
      <c r="M37" s="22"/>
      <c r="N37" s="22"/>
      <c r="O37" s="22"/>
      <c r="P37" s="22"/>
    </row>
    <row r="38" spans="3:17" ht="16.5" customHeight="1">
      <c r="I38" s="22"/>
    </row>
    <row r="39" spans="3:17" ht="16.5" customHeight="1"/>
    <row r="40" spans="3:17" ht="16.5" customHeight="1"/>
    <row r="46" spans="3:17">
      <c r="C46" s="39"/>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zoomScaleNormal="100" workbookViewId="0">
      <selection activeCell="B3" sqref="B3:B4"/>
    </sheetView>
  </sheetViews>
  <sheetFormatPr defaultRowHeight="13.5"/>
  <cols>
    <col min="1" max="1" width="1.25" style="21" customWidth="1"/>
    <col min="2" max="2" width="7.5" style="21" customWidth="1"/>
    <col min="3" max="3" width="16.375" style="21" customWidth="1"/>
    <col min="4" max="4" width="6.625" style="21" customWidth="1"/>
    <col min="5" max="5" width="7.625" style="21" customWidth="1"/>
    <col min="6" max="6" width="6.625" style="21" customWidth="1"/>
    <col min="7" max="7" width="7.625" style="21" customWidth="1"/>
    <col min="8" max="8" width="6.625" style="21" customWidth="1"/>
    <col min="9" max="9" width="7.625" style="21" customWidth="1"/>
    <col min="10" max="10" width="6.625" style="21" customWidth="1"/>
    <col min="11" max="11" width="7.625" style="21" customWidth="1"/>
    <col min="12" max="13" width="9.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570" customFormat="1" ht="26.25" customHeight="1">
      <c r="A1" s="568" t="s">
        <v>1684</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s="129" customFormat="1" ht="14.1" customHeight="1">
      <c r="A2" s="7"/>
      <c r="B2" s="128" t="s">
        <v>696</v>
      </c>
      <c r="C2" s="3"/>
      <c r="D2" s="3"/>
      <c r="F2" s="899" t="s">
        <v>1975</v>
      </c>
      <c r="G2" s="899"/>
      <c r="H2" s="899"/>
      <c r="I2" s="899"/>
      <c r="J2" s="899"/>
      <c r="K2" s="899"/>
      <c r="L2" s="33"/>
      <c r="M2" s="145"/>
    </row>
    <row r="3" spans="1:35" s="273" customFormat="1" ht="15" customHeight="1">
      <c r="A3" s="20"/>
      <c r="B3" s="952"/>
      <c r="C3" s="952" t="s">
        <v>615</v>
      </c>
      <c r="D3" s="1028" t="s">
        <v>125</v>
      </c>
      <c r="E3" s="1029"/>
      <c r="F3" s="1028" t="s">
        <v>126</v>
      </c>
      <c r="G3" s="1029"/>
      <c r="H3" s="1028" t="s">
        <v>127</v>
      </c>
      <c r="I3" s="1029"/>
      <c r="J3" s="1028" t="s">
        <v>128</v>
      </c>
      <c r="K3" s="1029"/>
    </row>
    <row r="4" spans="1:35" s="273" customFormat="1" ht="15" customHeight="1">
      <c r="A4" s="20"/>
      <c r="B4" s="953"/>
      <c r="C4" s="953"/>
      <c r="D4" s="181" t="s">
        <v>34</v>
      </c>
      <c r="E4" s="180" t="s">
        <v>35</v>
      </c>
      <c r="F4" s="181" t="s">
        <v>34</v>
      </c>
      <c r="G4" s="180" t="s">
        <v>35</v>
      </c>
      <c r="H4" s="181" t="s">
        <v>2094</v>
      </c>
      <c r="I4" s="180" t="s">
        <v>1102</v>
      </c>
      <c r="J4" s="612" t="s">
        <v>2094</v>
      </c>
      <c r="K4" s="613" t="s">
        <v>1102</v>
      </c>
    </row>
    <row r="5" spans="1:35" s="273" customFormat="1" ht="12">
      <c r="A5" s="20"/>
      <c r="B5" s="1030" t="s">
        <v>1457</v>
      </c>
      <c r="C5" s="185" t="s">
        <v>1103</v>
      </c>
      <c r="D5" s="274">
        <f>SUM(D6:D9)</f>
        <v>412</v>
      </c>
      <c r="E5" s="276">
        <f>SUM(E6:E9)</f>
        <v>1186</v>
      </c>
      <c r="F5" s="685">
        <v>420</v>
      </c>
      <c r="G5" s="686">
        <v>1195</v>
      </c>
      <c r="H5" s="697">
        <f>SUM(H6:H9)</f>
        <v>413</v>
      </c>
      <c r="I5" s="686">
        <f>SUM(I6:I9)</f>
        <v>1162</v>
      </c>
      <c r="J5" s="697">
        <f>SUM(J6:J9)</f>
        <v>424</v>
      </c>
      <c r="K5" s="686">
        <f>SUM(K6:K9)</f>
        <v>1182</v>
      </c>
    </row>
    <row r="6" spans="1:35" s="273" customFormat="1" ht="12">
      <c r="A6" s="20"/>
      <c r="B6" s="1034"/>
      <c r="C6" s="277" t="s">
        <v>884</v>
      </c>
      <c r="D6" s="278">
        <v>165</v>
      </c>
      <c r="E6" s="279">
        <v>481</v>
      </c>
      <c r="F6" s="691">
        <v>182</v>
      </c>
      <c r="G6" s="692">
        <v>504</v>
      </c>
      <c r="H6" s="691">
        <v>183</v>
      </c>
      <c r="I6" s="692">
        <v>501</v>
      </c>
      <c r="J6" s="691">
        <v>182</v>
      </c>
      <c r="K6" s="738">
        <v>502</v>
      </c>
    </row>
    <row r="7" spans="1:35" s="273" customFormat="1" ht="12">
      <c r="A7" s="20"/>
      <c r="B7" s="1034"/>
      <c r="C7" s="277" t="s">
        <v>885</v>
      </c>
      <c r="D7" s="278">
        <v>63</v>
      </c>
      <c r="E7" s="279">
        <v>122</v>
      </c>
      <c r="F7" s="691">
        <v>55</v>
      </c>
      <c r="G7" s="692">
        <v>109</v>
      </c>
      <c r="H7" s="691">
        <v>48</v>
      </c>
      <c r="I7" s="692">
        <v>97</v>
      </c>
      <c r="J7" s="691">
        <v>46</v>
      </c>
      <c r="K7" s="738">
        <v>95</v>
      </c>
    </row>
    <row r="8" spans="1:35" s="273" customFormat="1" ht="12">
      <c r="A8" s="20"/>
      <c r="B8" s="1034"/>
      <c r="C8" s="277" t="s">
        <v>886</v>
      </c>
      <c r="D8" s="278">
        <v>68</v>
      </c>
      <c r="E8" s="279">
        <v>234</v>
      </c>
      <c r="F8" s="691">
        <v>69</v>
      </c>
      <c r="G8" s="692">
        <v>235</v>
      </c>
      <c r="H8" s="691">
        <v>69</v>
      </c>
      <c r="I8" s="692">
        <v>231</v>
      </c>
      <c r="J8" s="691">
        <v>71</v>
      </c>
      <c r="K8" s="738">
        <v>231</v>
      </c>
    </row>
    <row r="9" spans="1:35" s="273" customFormat="1" ht="12">
      <c r="A9" s="20"/>
      <c r="B9" s="1034"/>
      <c r="C9" s="277" t="s">
        <v>887</v>
      </c>
      <c r="D9" s="278">
        <v>116</v>
      </c>
      <c r="E9" s="279">
        <v>349</v>
      </c>
      <c r="F9" s="691">
        <v>114</v>
      </c>
      <c r="G9" s="692">
        <v>347</v>
      </c>
      <c r="H9" s="691">
        <v>113</v>
      </c>
      <c r="I9" s="692">
        <v>333</v>
      </c>
      <c r="J9" s="691">
        <v>125</v>
      </c>
      <c r="K9" s="738">
        <v>354</v>
      </c>
    </row>
    <row r="10" spans="1:35" s="273" customFormat="1" ht="12">
      <c r="A10" s="20"/>
      <c r="B10" s="1034"/>
      <c r="C10" s="277" t="s">
        <v>994</v>
      </c>
      <c r="D10" s="280">
        <v>417</v>
      </c>
      <c r="E10" s="281">
        <v>1128</v>
      </c>
      <c r="F10" s="687">
        <v>440</v>
      </c>
      <c r="G10" s="688">
        <v>1181</v>
      </c>
      <c r="H10" s="687">
        <v>435</v>
      </c>
      <c r="I10" s="688">
        <v>1173</v>
      </c>
      <c r="J10" s="280">
        <v>449</v>
      </c>
      <c r="K10" s="282">
        <v>1200</v>
      </c>
    </row>
    <row r="11" spans="1:35" s="273" customFormat="1" ht="12">
      <c r="A11" s="20"/>
      <c r="B11" s="1034"/>
      <c r="C11" s="277" t="s">
        <v>1104</v>
      </c>
      <c r="D11" s="280">
        <v>229</v>
      </c>
      <c r="E11" s="281">
        <v>659</v>
      </c>
      <c r="F11" s="687">
        <v>228</v>
      </c>
      <c r="G11" s="688">
        <v>650</v>
      </c>
      <c r="H11" s="687">
        <v>230</v>
      </c>
      <c r="I11" s="688">
        <v>643</v>
      </c>
      <c r="J11" s="280">
        <v>232</v>
      </c>
      <c r="K11" s="282">
        <v>643</v>
      </c>
    </row>
    <row r="12" spans="1:35" s="273" customFormat="1" ht="12">
      <c r="A12" s="20"/>
      <c r="B12" s="1034"/>
      <c r="C12" s="277" t="s">
        <v>1105</v>
      </c>
      <c r="D12" s="280">
        <v>218</v>
      </c>
      <c r="E12" s="281">
        <v>564</v>
      </c>
      <c r="F12" s="687">
        <v>218</v>
      </c>
      <c r="G12" s="688">
        <v>559</v>
      </c>
      <c r="H12" s="687">
        <v>219</v>
      </c>
      <c r="I12" s="688">
        <v>550</v>
      </c>
      <c r="J12" s="280">
        <v>224</v>
      </c>
      <c r="K12" s="282">
        <v>556</v>
      </c>
    </row>
    <row r="13" spans="1:35" s="273" customFormat="1" ht="12">
      <c r="A13" s="20"/>
      <c r="B13" s="1034"/>
      <c r="C13" s="277" t="s">
        <v>1106</v>
      </c>
      <c r="D13" s="280">
        <f>SUM(D14:D16)</f>
        <v>496</v>
      </c>
      <c r="E13" s="282">
        <f>SUM(E14:E16)</f>
        <v>1400</v>
      </c>
      <c r="F13" s="687">
        <v>510</v>
      </c>
      <c r="G13" s="688">
        <v>1431</v>
      </c>
      <c r="H13" s="698">
        <f>SUM(H14:H16)</f>
        <v>629</v>
      </c>
      <c r="I13" s="724">
        <f>SUM(I14:I16)</f>
        <v>1795</v>
      </c>
      <c r="J13" s="733">
        <f>SUM(J14:J16)</f>
        <v>679</v>
      </c>
      <c r="K13" s="734">
        <f>SUM(K14:K16)</f>
        <v>1899</v>
      </c>
      <c r="L13" s="283"/>
      <c r="M13" s="602"/>
    </row>
    <row r="14" spans="1:35" s="273" customFormat="1" ht="12">
      <c r="A14" s="20"/>
      <c r="B14" s="1034"/>
      <c r="C14" s="277" t="s">
        <v>881</v>
      </c>
      <c r="D14" s="278">
        <v>176</v>
      </c>
      <c r="E14" s="279">
        <v>489</v>
      </c>
      <c r="F14" s="691">
        <v>188</v>
      </c>
      <c r="G14" s="692">
        <v>521</v>
      </c>
      <c r="H14" s="691">
        <v>179</v>
      </c>
      <c r="I14" s="692">
        <v>506</v>
      </c>
      <c r="J14" s="691">
        <v>185</v>
      </c>
      <c r="K14" s="290">
        <v>520</v>
      </c>
    </row>
    <row r="15" spans="1:35" s="273" customFormat="1" ht="12">
      <c r="A15" s="20"/>
      <c r="B15" s="1034"/>
      <c r="C15" s="277" t="s">
        <v>882</v>
      </c>
      <c r="D15" s="278">
        <v>137</v>
      </c>
      <c r="E15" s="279">
        <v>374</v>
      </c>
      <c r="F15" s="691">
        <v>141</v>
      </c>
      <c r="G15" s="692">
        <v>381</v>
      </c>
      <c r="H15" s="691">
        <v>149</v>
      </c>
      <c r="I15" s="692">
        <v>398</v>
      </c>
      <c r="J15" s="691">
        <v>164</v>
      </c>
      <c r="K15" s="290">
        <v>410</v>
      </c>
    </row>
    <row r="16" spans="1:35" s="273" customFormat="1" ht="12">
      <c r="A16" s="20"/>
      <c r="B16" s="1034"/>
      <c r="C16" s="277" t="s">
        <v>883</v>
      </c>
      <c r="D16" s="278">
        <v>183</v>
      </c>
      <c r="E16" s="279">
        <v>537</v>
      </c>
      <c r="F16" s="691">
        <v>181</v>
      </c>
      <c r="G16" s="692">
        <v>529</v>
      </c>
      <c r="H16" s="691">
        <v>301</v>
      </c>
      <c r="I16" s="692">
        <v>891</v>
      </c>
      <c r="J16" s="691">
        <v>330</v>
      </c>
      <c r="K16" s="290">
        <v>969</v>
      </c>
    </row>
    <row r="17" spans="1:11" s="273" customFormat="1" ht="12">
      <c r="A17" s="20"/>
      <c r="B17" s="1034"/>
      <c r="C17" s="277" t="s">
        <v>908</v>
      </c>
      <c r="D17" s="280">
        <v>556</v>
      </c>
      <c r="E17" s="281">
        <v>1406</v>
      </c>
      <c r="F17" s="687">
        <v>546</v>
      </c>
      <c r="G17" s="688">
        <v>1394</v>
      </c>
      <c r="H17" s="687">
        <v>519</v>
      </c>
      <c r="I17" s="688">
        <v>1341</v>
      </c>
      <c r="J17" s="280">
        <v>533</v>
      </c>
      <c r="K17" s="282">
        <v>1344</v>
      </c>
    </row>
    <row r="18" spans="1:11" s="273" customFormat="1" ht="12">
      <c r="A18" s="20"/>
      <c r="B18" s="1034"/>
      <c r="C18" s="277" t="s">
        <v>909</v>
      </c>
      <c r="D18" s="280">
        <v>813</v>
      </c>
      <c r="E18" s="281">
        <v>2001</v>
      </c>
      <c r="F18" s="687">
        <v>831</v>
      </c>
      <c r="G18" s="688">
        <v>2026</v>
      </c>
      <c r="H18" s="687">
        <v>829</v>
      </c>
      <c r="I18" s="688">
        <v>1973</v>
      </c>
      <c r="J18" s="280">
        <v>834</v>
      </c>
      <c r="K18" s="282">
        <v>1976</v>
      </c>
    </row>
    <row r="19" spans="1:11" s="273" customFormat="1" ht="12">
      <c r="A19" s="20"/>
      <c r="B19" s="1034"/>
      <c r="C19" s="277" t="s">
        <v>910</v>
      </c>
      <c r="D19" s="280">
        <v>170</v>
      </c>
      <c r="E19" s="281">
        <v>475</v>
      </c>
      <c r="F19" s="687">
        <v>182</v>
      </c>
      <c r="G19" s="688">
        <v>510</v>
      </c>
      <c r="H19" s="687">
        <v>185</v>
      </c>
      <c r="I19" s="688">
        <v>520</v>
      </c>
      <c r="J19" s="280">
        <v>181</v>
      </c>
      <c r="K19" s="282">
        <v>517</v>
      </c>
    </row>
    <row r="20" spans="1:11" s="273" customFormat="1" ht="12">
      <c r="A20" s="20"/>
      <c r="B20" s="1034"/>
      <c r="C20" s="277" t="s">
        <v>911</v>
      </c>
      <c r="D20" s="280">
        <v>189</v>
      </c>
      <c r="E20" s="281">
        <v>433</v>
      </c>
      <c r="F20" s="687">
        <v>192</v>
      </c>
      <c r="G20" s="688">
        <v>423</v>
      </c>
      <c r="H20" s="687">
        <v>192</v>
      </c>
      <c r="I20" s="688">
        <v>440</v>
      </c>
      <c r="J20" s="280">
        <v>185</v>
      </c>
      <c r="K20" s="282">
        <v>412</v>
      </c>
    </row>
    <row r="21" spans="1:11" s="273" customFormat="1" ht="12">
      <c r="A21" s="20"/>
      <c r="B21" s="1034"/>
      <c r="C21" s="277" t="s">
        <v>912</v>
      </c>
      <c r="D21" s="280">
        <v>221</v>
      </c>
      <c r="E21" s="281">
        <v>569</v>
      </c>
      <c r="F21" s="687">
        <v>300</v>
      </c>
      <c r="G21" s="688">
        <v>735</v>
      </c>
      <c r="H21" s="687">
        <v>293</v>
      </c>
      <c r="I21" s="688">
        <v>728</v>
      </c>
      <c r="J21" s="280">
        <v>283</v>
      </c>
      <c r="K21" s="282">
        <v>721</v>
      </c>
    </row>
    <row r="22" spans="1:11" s="273" customFormat="1" ht="12">
      <c r="A22" s="20"/>
      <c r="B22" s="1034"/>
      <c r="C22" s="277" t="s">
        <v>2378</v>
      </c>
      <c r="D22" s="280">
        <v>123</v>
      </c>
      <c r="E22" s="281">
        <v>352</v>
      </c>
      <c r="F22" s="687">
        <v>126</v>
      </c>
      <c r="G22" s="688">
        <v>372</v>
      </c>
      <c r="H22" s="687">
        <v>126</v>
      </c>
      <c r="I22" s="688">
        <v>363</v>
      </c>
      <c r="J22" s="280">
        <v>130</v>
      </c>
      <c r="K22" s="282">
        <v>363</v>
      </c>
    </row>
    <row r="23" spans="1:11" s="273" customFormat="1" ht="12">
      <c r="A23" s="20"/>
      <c r="B23" s="1034"/>
      <c r="C23" s="277" t="s">
        <v>2379</v>
      </c>
      <c r="D23" s="280">
        <v>273</v>
      </c>
      <c r="E23" s="281">
        <v>589</v>
      </c>
      <c r="F23" s="687">
        <v>276</v>
      </c>
      <c r="G23" s="688">
        <v>585</v>
      </c>
      <c r="H23" s="687">
        <v>272</v>
      </c>
      <c r="I23" s="688">
        <v>577</v>
      </c>
      <c r="J23" s="280">
        <v>279</v>
      </c>
      <c r="K23" s="282">
        <v>601</v>
      </c>
    </row>
    <row r="24" spans="1:11" s="273" customFormat="1" ht="12">
      <c r="A24" s="20"/>
      <c r="B24" s="1034"/>
      <c r="C24" s="277" t="s">
        <v>2380</v>
      </c>
      <c r="D24" s="280">
        <v>94</v>
      </c>
      <c r="E24" s="281">
        <v>285</v>
      </c>
      <c r="F24" s="687">
        <v>97</v>
      </c>
      <c r="G24" s="688">
        <v>281</v>
      </c>
      <c r="H24" s="687">
        <v>96</v>
      </c>
      <c r="I24" s="688">
        <v>272</v>
      </c>
      <c r="J24" s="280">
        <v>94</v>
      </c>
      <c r="K24" s="282">
        <v>269</v>
      </c>
    </row>
    <row r="25" spans="1:11" s="273" customFormat="1" ht="12">
      <c r="A25" s="20"/>
      <c r="B25" s="1034"/>
      <c r="C25" s="277" t="s">
        <v>129</v>
      </c>
      <c r="D25" s="280">
        <v>60</v>
      </c>
      <c r="E25" s="281">
        <v>161</v>
      </c>
      <c r="F25" s="687">
        <v>58</v>
      </c>
      <c r="G25" s="688">
        <v>153</v>
      </c>
      <c r="H25" s="687">
        <v>55</v>
      </c>
      <c r="I25" s="688">
        <v>150</v>
      </c>
      <c r="J25" s="280">
        <v>57</v>
      </c>
      <c r="K25" s="282">
        <v>149</v>
      </c>
    </row>
    <row r="26" spans="1:11" s="273" customFormat="1" ht="12">
      <c r="A26" s="20"/>
      <c r="B26" s="1034"/>
      <c r="C26" s="277" t="s">
        <v>130</v>
      </c>
      <c r="D26" s="280">
        <v>108</v>
      </c>
      <c r="E26" s="281">
        <v>328</v>
      </c>
      <c r="F26" s="687">
        <v>109</v>
      </c>
      <c r="G26" s="688">
        <v>315</v>
      </c>
      <c r="H26" s="687">
        <v>110</v>
      </c>
      <c r="I26" s="688">
        <v>307</v>
      </c>
      <c r="J26" s="280">
        <v>106</v>
      </c>
      <c r="K26" s="282">
        <v>299</v>
      </c>
    </row>
    <row r="27" spans="1:11" s="273" customFormat="1" ht="12">
      <c r="A27" s="20"/>
      <c r="B27" s="1034"/>
      <c r="C27" s="265" t="s">
        <v>2247</v>
      </c>
      <c r="D27" s="699">
        <v>139</v>
      </c>
      <c r="E27" s="700">
        <v>377</v>
      </c>
      <c r="F27" s="701">
        <v>136</v>
      </c>
      <c r="G27" s="702">
        <v>370</v>
      </c>
      <c r="H27" s="701">
        <v>141</v>
      </c>
      <c r="I27" s="702">
        <v>380</v>
      </c>
      <c r="J27" s="280">
        <v>137</v>
      </c>
      <c r="K27" s="282">
        <v>377</v>
      </c>
    </row>
    <row r="28" spans="1:11" s="273" customFormat="1" ht="12">
      <c r="A28" s="20"/>
      <c r="B28" s="1035"/>
      <c r="C28" s="291" t="s">
        <v>110</v>
      </c>
      <c r="D28" s="703" t="s">
        <v>131</v>
      </c>
      <c r="E28" s="704" t="s">
        <v>131</v>
      </c>
      <c r="F28" s="705" t="s">
        <v>131</v>
      </c>
      <c r="G28" s="706" t="s">
        <v>131</v>
      </c>
      <c r="H28" s="689">
        <v>1</v>
      </c>
      <c r="I28" s="690">
        <v>1</v>
      </c>
      <c r="J28" s="292">
        <v>38</v>
      </c>
      <c r="K28" s="741">
        <v>86</v>
      </c>
    </row>
    <row r="29" spans="1:11" s="273" customFormat="1" ht="12">
      <c r="A29" s="20"/>
      <c r="B29" s="1033" t="s">
        <v>1458</v>
      </c>
      <c r="C29" s="185" t="s">
        <v>2381</v>
      </c>
      <c r="D29" s="274">
        <v>328</v>
      </c>
      <c r="E29" s="276">
        <v>1041</v>
      </c>
      <c r="F29" s="685">
        <v>326</v>
      </c>
      <c r="G29" s="686">
        <v>1015</v>
      </c>
      <c r="H29" s="685">
        <v>328</v>
      </c>
      <c r="I29" s="686">
        <v>1007</v>
      </c>
      <c r="J29" s="287">
        <v>332</v>
      </c>
      <c r="K29" s="288">
        <v>1006</v>
      </c>
    </row>
    <row r="30" spans="1:11" s="273" customFormat="1" ht="12">
      <c r="A30" s="20"/>
      <c r="B30" s="1033"/>
      <c r="C30" s="277" t="s">
        <v>2382</v>
      </c>
      <c r="D30" s="280">
        <v>470</v>
      </c>
      <c r="E30" s="281">
        <v>1110</v>
      </c>
      <c r="F30" s="687">
        <v>455</v>
      </c>
      <c r="G30" s="688">
        <v>1079</v>
      </c>
      <c r="H30" s="687">
        <v>443</v>
      </c>
      <c r="I30" s="688">
        <v>1063</v>
      </c>
      <c r="J30" s="280">
        <v>456</v>
      </c>
      <c r="K30" s="282">
        <v>1100</v>
      </c>
    </row>
    <row r="31" spans="1:11" s="273" customFormat="1" ht="12">
      <c r="A31" s="20"/>
      <c r="B31" s="1033"/>
      <c r="C31" s="277" t="s">
        <v>2384</v>
      </c>
      <c r="D31" s="280">
        <v>397</v>
      </c>
      <c r="E31" s="281">
        <v>882</v>
      </c>
      <c r="F31" s="687">
        <v>407</v>
      </c>
      <c r="G31" s="688">
        <v>900</v>
      </c>
      <c r="H31" s="687">
        <v>404</v>
      </c>
      <c r="I31" s="688">
        <v>887</v>
      </c>
      <c r="J31" s="280">
        <v>399</v>
      </c>
      <c r="K31" s="282">
        <v>856</v>
      </c>
    </row>
    <row r="32" spans="1:11" s="273" customFormat="1" ht="12">
      <c r="A32" s="20"/>
      <c r="B32" s="1033"/>
      <c r="C32" s="277" t="s">
        <v>2385</v>
      </c>
      <c r="D32" s="280">
        <v>113</v>
      </c>
      <c r="E32" s="281">
        <v>247</v>
      </c>
      <c r="F32" s="687">
        <v>110</v>
      </c>
      <c r="G32" s="688">
        <v>235</v>
      </c>
      <c r="H32" s="687">
        <v>110</v>
      </c>
      <c r="I32" s="688">
        <v>240</v>
      </c>
      <c r="J32" s="280">
        <v>110</v>
      </c>
      <c r="K32" s="282">
        <v>239</v>
      </c>
    </row>
    <row r="33" spans="1:13" s="273" customFormat="1" ht="12">
      <c r="A33" s="20"/>
      <c r="B33" s="1033"/>
      <c r="C33" s="277" t="s">
        <v>2386</v>
      </c>
      <c r="D33" s="280">
        <v>127</v>
      </c>
      <c r="E33" s="281">
        <v>336</v>
      </c>
      <c r="F33" s="687">
        <v>127</v>
      </c>
      <c r="G33" s="688">
        <v>335</v>
      </c>
      <c r="H33" s="687">
        <v>127</v>
      </c>
      <c r="I33" s="688">
        <v>327</v>
      </c>
      <c r="J33" s="280">
        <v>131</v>
      </c>
      <c r="K33" s="282">
        <v>329</v>
      </c>
    </row>
    <row r="34" spans="1:13" s="273" customFormat="1" ht="12">
      <c r="A34" s="20"/>
      <c r="B34" s="1033"/>
      <c r="C34" s="277" t="s">
        <v>2387</v>
      </c>
      <c r="D34" s="280">
        <v>129</v>
      </c>
      <c r="E34" s="281">
        <v>328</v>
      </c>
      <c r="F34" s="687">
        <v>129</v>
      </c>
      <c r="G34" s="688">
        <v>317</v>
      </c>
      <c r="H34" s="687">
        <v>128</v>
      </c>
      <c r="I34" s="688">
        <v>316</v>
      </c>
      <c r="J34" s="280">
        <v>131</v>
      </c>
      <c r="K34" s="282">
        <v>317</v>
      </c>
    </row>
    <row r="35" spans="1:13" s="273" customFormat="1" ht="12">
      <c r="A35" s="20"/>
      <c r="B35" s="1033"/>
      <c r="C35" s="277" t="s">
        <v>1821</v>
      </c>
      <c r="D35" s="280">
        <v>123</v>
      </c>
      <c r="E35" s="281">
        <v>331</v>
      </c>
      <c r="F35" s="687">
        <v>126</v>
      </c>
      <c r="G35" s="688">
        <v>336</v>
      </c>
      <c r="H35" s="687">
        <v>122</v>
      </c>
      <c r="I35" s="688">
        <v>321</v>
      </c>
      <c r="J35" s="280">
        <v>129</v>
      </c>
      <c r="K35" s="282">
        <v>327</v>
      </c>
    </row>
    <row r="36" spans="1:13" s="273" customFormat="1" ht="12">
      <c r="A36" s="20"/>
      <c r="B36" s="1033"/>
      <c r="C36" s="277" t="s">
        <v>2337</v>
      </c>
      <c r="D36" s="280">
        <v>119</v>
      </c>
      <c r="E36" s="281">
        <v>284</v>
      </c>
      <c r="F36" s="687">
        <v>127</v>
      </c>
      <c r="G36" s="688">
        <v>311</v>
      </c>
      <c r="H36" s="687">
        <v>128</v>
      </c>
      <c r="I36" s="688">
        <v>312</v>
      </c>
      <c r="J36" s="280">
        <v>125</v>
      </c>
      <c r="K36" s="282">
        <v>302</v>
      </c>
    </row>
    <row r="37" spans="1:13" s="273" customFormat="1" ht="12">
      <c r="A37" s="20"/>
      <c r="B37" s="1033"/>
      <c r="C37" s="277" t="s">
        <v>2338</v>
      </c>
      <c r="D37" s="280">
        <v>127</v>
      </c>
      <c r="E37" s="281">
        <v>332</v>
      </c>
      <c r="F37" s="687">
        <v>124</v>
      </c>
      <c r="G37" s="688">
        <v>321</v>
      </c>
      <c r="H37" s="687">
        <v>128</v>
      </c>
      <c r="I37" s="688">
        <v>326</v>
      </c>
      <c r="J37" s="280">
        <v>124</v>
      </c>
      <c r="K37" s="282">
        <v>319</v>
      </c>
      <c r="L37" s="283"/>
      <c r="M37" s="602"/>
    </row>
    <row r="38" spans="1:13" s="273" customFormat="1" ht="12">
      <c r="A38" s="20"/>
      <c r="B38" s="1033"/>
      <c r="C38" s="277" t="s">
        <v>132</v>
      </c>
      <c r="D38" s="280">
        <v>74</v>
      </c>
      <c r="E38" s="281">
        <v>193</v>
      </c>
      <c r="F38" s="687">
        <v>77</v>
      </c>
      <c r="G38" s="688">
        <v>193</v>
      </c>
      <c r="H38" s="687">
        <v>77</v>
      </c>
      <c r="I38" s="688">
        <v>188</v>
      </c>
      <c r="J38" s="280">
        <v>79</v>
      </c>
      <c r="K38" s="282">
        <v>196</v>
      </c>
    </row>
    <row r="39" spans="1:13" s="273" customFormat="1" ht="12">
      <c r="A39" s="20"/>
      <c r="B39" s="1033"/>
      <c r="C39" s="277" t="s">
        <v>2339</v>
      </c>
      <c r="D39" s="280">
        <v>482</v>
      </c>
      <c r="E39" s="281">
        <v>1059</v>
      </c>
      <c r="F39" s="687">
        <v>497</v>
      </c>
      <c r="G39" s="688">
        <v>1076</v>
      </c>
      <c r="H39" s="687">
        <v>494</v>
      </c>
      <c r="I39" s="688">
        <v>1071</v>
      </c>
      <c r="J39" s="280">
        <v>464</v>
      </c>
      <c r="K39" s="282">
        <v>1061</v>
      </c>
    </row>
    <row r="40" spans="1:13" s="273" customFormat="1" ht="12">
      <c r="A40" s="20"/>
      <c r="B40" s="1033"/>
      <c r="C40" s="277" t="s">
        <v>2340</v>
      </c>
      <c r="D40" s="280">
        <v>241</v>
      </c>
      <c r="E40" s="281">
        <v>680</v>
      </c>
      <c r="F40" s="687">
        <v>240</v>
      </c>
      <c r="G40" s="688">
        <v>666</v>
      </c>
      <c r="H40" s="687">
        <v>247</v>
      </c>
      <c r="I40" s="688">
        <v>674</v>
      </c>
      <c r="J40" s="280">
        <v>244</v>
      </c>
      <c r="K40" s="282">
        <v>648</v>
      </c>
    </row>
    <row r="41" spans="1:13" s="273" customFormat="1" ht="12">
      <c r="A41" s="20"/>
      <c r="B41" s="1033"/>
      <c r="C41" s="277" t="s">
        <v>791</v>
      </c>
      <c r="D41" s="280">
        <v>46</v>
      </c>
      <c r="E41" s="281">
        <v>147</v>
      </c>
      <c r="F41" s="687">
        <v>46</v>
      </c>
      <c r="G41" s="688">
        <v>147</v>
      </c>
      <c r="H41" s="687">
        <v>44</v>
      </c>
      <c r="I41" s="688">
        <v>140</v>
      </c>
      <c r="J41" s="280">
        <v>48</v>
      </c>
      <c r="K41" s="282">
        <v>143</v>
      </c>
    </row>
    <row r="42" spans="1:13" s="273" customFormat="1" ht="12">
      <c r="A42" s="20"/>
      <c r="B42" s="1033"/>
      <c r="C42" s="277" t="s">
        <v>792</v>
      </c>
      <c r="D42" s="280">
        <v>62</v>
      </c>
      <c r="E42" s="281">
        <v>253</v>
      </c>
      <c r="F42" s="687">
        <v>61</v>
      </c>
      <c r="G42" s="688">
        <v>251</v>
      </c>
      <c r="H42" s="687">
        <v>64</v>
      </c>
      <c r="I42" s="688">
        <v>250</v>
      </c>
      <c r="J42" s="280">
        <v>62</v>
      </c>
      <c r="K42" s="282">
        <v>242</v>
      </c>
    </row>
    <row r="43" spans="1:13" s="273" customFormat="1" ht="12">
      <c r="A43" s="20"/>
      <c r="B43" s="1033"/>
      <c r="C43" s="277" t="s">
        <v>793</v>
      </c>
      <c r="D43" s="280">
        <v>126</v>
      </c>
      <c r="E43" s="281">
        <v>358</v>
      </c>
      <c r="F43" s="687">
        <v>127</v>
      </c>
      <c r="G43" s="688">
        <v>363</v>
      </c>
      <c r="H43" s="687">
        <v>125</v>
      </c>
      <c r="I43" s="688">
        <v>346</v>
      </c>
      <c r="J43" s="733">
        <v>123</v>
      </c>
      <c r="K43" s="734">
        <v>336</v>
      </c>
    </row>
    <row r="44" spans="1:13" s="273" customFormat="1" ht="12">
      <c r="A44" s="20"/>
      <c r="B44" s="1033"/>
      <c r="C44" s="277" t="s">
        <v>794</v>
      </c>
      <c r="D44" s="280">
        <v>131</v>
      </c>
      <c r="E44" s="281">
        <v>335</v>
      </c>
      <c r="F44" s="687">
        <v>137</v>
      </c>
      <c r="G44" s="688">
        <v>332</v>
      </c>
      <c r="H44" s="687">
        <v>134</v>
      </c>
      <c r="I44" s="688">
        <v>328</v>
      </c>
      <c r="J44" s="733">
        <v>135</v>
      </c>
      <c r="K44" s="734">
        <v>326</v>
      </c>
    </row>
    <row r="45" spans="1:13" s="273" customFormat="1" ht="12">
      <c r="A45" s="20"/>
      <c r="B45" s="1033"/>
      <c r="C45" s="277" t="s">
        <v>795</v>
      </c>
      <c r="D45" s="280">
        <v>138</v>
      </c>
      <c r="E45" s="281">
        <v>364</v>
      </c>
      <c r="F45" s="687">
        <v>139</v>
      </c>
      <c r="G45" s="688">
        <v>362</v>
      </c>
      <c r="H45" s="687">
        <v>139</v>
      </c>
      <c r="I45" s="688">
        <v>359</v>
      </c>
      <c r="J45" s="733">
        <v>140</v>
      </c>
      <c r="K45" s="734">
        <v>362</v>
      </c>
    </row>
    <row r="46" spans="1:13" s="273" customFormat="1" ht="12">
      <c r="A46" s="20"/>
      <c r="B46" s="1033"/>
      <c r="C46" s="277" t="s">
        <v>1822</v>
      </c>
      <c r="D46" s="280">
        <v>41</v>
      </c>
      <c r="E46" s="281">
        <v>120</v>
      </c>
      <c r="F46" s="687">
        <v>41</v>
      </c>
      <c r="G46" s="688">
        <v>122</v>
      </c>
      <c r="H46" s="687">
        <v>40</v>
      </c>
      <c r="I46" s="688">
        <v>117</v>
      </c>
      <c r="J46" s="733">
        <v>39</v>
      </c>
      <c r="K46" s="734">
        <v>103</v>
      </c>
    </row>
    <row r="47" spans="1:13" s="273" customFormat="1" ht="12">
      <c r="A47" s="20"/>
      <c r="B47" s="1033"/>
      <c r="C47" s="277" t="s">
        <v>845</v>
      </c>
      <c r="D47" s="280">
        <v>98</v>
      </c>
      <c r="E47" s="281">
        <v>346</v>
      </c>
      <c r="F47" s="687">
        <v>97</v>
      </c>
      <c r="G47" s="688">
        <v>341</v>
      </c>
      <c r="H47" s="687">
        <v>95</v>
      </c>
      <c r="I47" s="688">
        <v>336</v>
      </c>
      <c r="J47" s="733">
        <v>93</v>
      </c>
      <c r="K47" s="734">
        <v>330</v>
      </c>
    </row>
    <row r="48" spans="1:13" s="273" customFormat="1" ht="12">
      <c r="A48" s="20"/>
      <c r="B48" s="1033"/>
      <c r="C48" s="277" t="s">
        <v>2245</v>
      </c>
      <c r="D48" s="280">
        <v>149</v>
      </c>
      <c r="E48" s="281">
        <v>437</v>
      </c>
      <c r="F48" s="687">
        <v>152</v>
      </c>
      <c r="G48" s="688">
        <v>440</v>
      </c>
      <c r="H48" s="687">
        <v>149</v>
      </c>
      <c r="I48" s="688">
        <v>426</v>
      </c>
      <c r="J48" s="733">
        <v>154</v>
      </c>
      <c r="K48" s="734">
        <v>431</v>
      </c>
    </row>
    <row r="49" spans="1:13" s="273" customFormat="1" ht="12">
      <c r="A49" s="20"/>
      <c r="B49" s="1033"/>
      <c r="C49" s="284" t="s">
        <v>2246</v>
      </c>
      <c r="D49" s="285">
        <v>35</v>
      </c>
      <c r="E49" s="286">
        <v>124</v>
      </c>
      <c r="F49" s="689">
        <v>37</v>
      </c>
      <c r="G49" s="690">
        <v>128</v>
      </c>
      <c r="H49" s="689">
        <v>38</v>
      </c>
      <c r="I49" s="690">
        <v>135</v>
      </c>
      <c r="J49" s="735">
        <v>38</v>
      </c>
      <c r="K49" s="736">
        <v>133</v>
      </c>
    </row>
    <row r="50" spans="1:13" s="273" customFormat="1" ht="12">
      <c r="A50" s="20"/>
      <c r="B50" s="1030" t="s">
        <v>1459</v>
      </c>
      <c r="C50" s="185" t="s">
        <v>796</v>
      </c>
      <c r="D50" s="287">
        <f>SUM(D51:D55)</f>
        <v>283</v>
      </c>
      <c r="E50" s="288">
        <f>SUM(E51:E55)</f>
        <v>1035</v>
      </c>
      <c r="F50" s="693">
        <v>295</v>
      </c>
      <c r="G50" s="694">
        <v>1039</v>
      </c>
      <c r="H50" s="697">
        <f>SUM(H51:H55)</f>
        <v>293</v>
      </c>
      <c r="I50" s="729">
        <f>SUM(I51:I55)</f>
        <v>1021</v>
      </c>
      <c r="J50" s="731">
        <f>SUM(J51:J55)</f>
        <v>295</v>
      </c>
      <c r="K50" s="732">
        <f>SUM(K51:K55)</f>
        <v>1016</v>
      </c>
    </row>
    <row r="51" spans="1:13" s="273" customFormat="1" ht="12">
      <c r="A51" s="20"/>
      <c r="B51" s="1031"/>
      <c r="C51" s="277" t="s">
        <v>876</v>
      </c>
      <c r="D51" s="289">
        <v>61</v>
      </c>
      <c r="E51" s="290">
        <v>201</v>
      </c>
      <c r="F51" s="691">
        <v>62</v>
      </c>
      <c r="G51" s="692">
        <v>197</v>
      </c>
      <c r="H51" s="691">
        <v>59</v>
      </c>
      <c r="I51" s="692">
        <v>190</v>
      </c>
      <c r="J51" s="691">
        <v>59</v>
      </c>
      <c r="K51" s="739">
        <v>192</v>
      </c>
    </row>
    <row r="52" spans="1:13" s="273" customFormat="1" ht="12">
      <c r="A52" s="20"/>
      <c r="B52" s="1031"/>
      <c r="C52" s="277" t="s">
        <v>877</v>
      </c>
      <c r="D52" s="289">
        <v>43</v>
      </c>
      <c r="E52" s="290">
        <v>168</v>
      </c>
      <c r="F52" s="691">
        <v>45</v>
      </c>
      <c r="G52" s="692">
        <v>169</v>
      </c>
      <c r="H52" s="691">
        <v>45</v>
      </c>
      <c r="I52" s="692">
        <v>169</v>
      </c>
      <c r="J52" s="691">
        <v>46</v>
      </c>
      <c r="K52" s="739">
        <v>167</v>
      </c>
    </row>
    <row r="53" spans="1:13" s="273" customFormat="1" ht="12">
      <c r="A53" s="20"/>
      <c r="B53" s="1031"/>
      <c r="C53" s="277" t="s">
        <v>878</v>
      </c>
      <c r="D53" s="289">
        <v>57</v>
      </c>
      <c r="E53" s="290">
        <v>203</v>
      </c>
      <c r="F53" s="691">
        <v>60</v>
      </c>
      <c r="G53" s="692">
        <v>205</v>
      </c>
      <c r="H53" s="691">
        <v>62</v>
      </c>
      <c r="I53" s="692">
        <v>209</v>
      </c>
      <c r="J53" s="691">
        <v>65</v>
      </c>
      <c r="K53" s="739">
        <v>216</v>
      </c>
    </row>
    <row r="54" spans="1:13" s="273" customFormat="1" ht="12">
      <c r="A54" s="20"/>
      <c r="B54" s="1031"/>
      <c r="C54" s="277" t="s">
        <v>879</v>
      </c>
      <c r="D54" s="289">
        <v>83</v>
      </c>
      <c r="E54" s="290">
        <v>321</v>
      </c>
      <c r="F54" s="691">
        <v>85</v>
      </c>
      <c r="G54" s="692">
        <v>320</v>
      </c>
      <c r="H54" s="691">
        <v>84</v>
      </c>
      <c r="I54" s="692">
        <v>309</v>
      </c>
      <c r="J54" s="691">
        <v>84</v>
      </c>
      <c r="K54" s="739">
        <v>300</v>
      </c>
      <c r="L54" s="283"/>
    </row>
    <row r="55" spans="1:13" s="273" customFormat="1" ht="12">
      <c r="A55" s="20"/>
      <c r="B55" s="1031"/>
      <c r="C55" s="277" t="s">
        <v>880</v>
      </c>
      <c r="D55" s="289">
        <v>39</v>
      </c>
      <c r="E55" s="290">
        <v>142</v>
      </c>
      <c r="F55" s="691">
        <v>43</v>
      </c>
      <c r="G55" s="692">
        <v>148</v>
      </c>
      <c r="H55" s="691">
        <v>43</v>
      </c>
      <c r="I55" s="692">
        <v>144</v>
      </c>
      <c r="J55" s="691">
        <v>41</v>
      </c>
      <c r="K55" s="739">
        <v>141</v>
      </c>
    </row>
    <row r="56" spans="1:13" s="273" customFormat="1" ht="12">
      <c r="A56" s="20"/>
      <c r="B56" s="1031"/>
      <c r="C56" s="277" t="s">
        <v>797</v>
      </c>
      <c r="D56" s="280">
        <v>303</v>
      </c>
      <c r="E56" s="281">
        <v>878</v>
      </c>
      <c r="F56" s="687">
        <v>319</v>
      </c>
      <c r="G56" s="688">
        <v>883</v>
      </c>
      <c r="H56" s="687">
        <v>318</v>
      </c>
      <c r="I56" s="688">
        <v>881</v>
      </c>
      <c r="J56" s="733">
        <v>311</v>
      </c>
      <c r="K56" s="734">
        <v>862</v>
      </c>
      <c r="L56" s="283"/>
      <c r="M56" s="602"/>
    </row>
    <row r="57" spans="1:13" s="273" customFormat="1" ht="12">
      <c r="A57" s="20"/>
      <c r="B57" s="1031"/>
      <c r="C57" s="277" t="s">
        <v>798</v>
      </c>
      <c r="D57" s="280">
        <v>104</v>
      </c>
      <c r="E57" s="281">
        <v>277</v>
      </c>
      <c r="F57" s="687">
        <v>109</v>
      </c>
      <c r="G57" s="688">
        <v>284</v>
      </c>
      <c r="H57" s="687">
        <v>115</v>
      </c>
      <c r="I57" s="688">
        <v>294</v>
      </c>
      <c r="J57" s="733">
        <v>108</v>
      </c>
      <c r="K57" s="734">
        <v>287</v>
      </c>
    </row>
    <row r="58" spans="1:13" s="273" customFormat="1" ht="12">
      <c r="A58" s="20"/>
      <c r="B58" s="1031"/>
      <c r="C58" s="277" t="s">
        <v>799</v>
      </c>
      <c r="D58" s="280">
        <v>66</v>
      </c>
      <c r="E58" s="281">
        <v>255</v>
      </c>
      <c r="F58" s="687">
        <v>65</v>
      </c>
      <c r="G58" s="688">
        <v>249</v>
      </c>
      <c r="H58" s="687">
        <v>67</v>
      </c>
      <c r="I58" s="688">
        <v>248</v>
      </c>
      <c r="J58" s="733">
        <v>67</v>
      </c>
      <c r="K58" s="734">
        <v>239</v>
      </c>
    </row>
    <row r="59" spans="1:13" s="273" customFormat="1" ht="12">
      <c r="A59" s="20"/>
      <c r="B59" s="1031"/>
      <c r="C59" s="277" t="s">
        <v>800</v>
      </c>
      <c r="D59" s="280">
        <v>110</v>
      </c>
      <c r="E59" s="281">
        <v>434</v>
      </c>
      <c r="F59" s="687">
        <v>110</v>
      </c>
      <c r="G59" s="688">
        <v>429</v>
      </c>
      <c r="H59" s="687">
        <v>111</v>
      </c>
      <c r="I59" s="688">
        <v>421</v>
      </c>
      <c r="J59" s="733">
        <v>112</v>
      </c>
      <c r="K59" s="734">
        <v>418</v>
      </c>
    </row>
    <row r="60" spans="1:13" s="273" customFormat="1" ht="12">
      <c r="A60" s="20"/>
      <c r="B60" s="1031"/>
      <c r="C60" s="277" t="s">
        <v>2388</v>
      </c>
      <c r="D60" s="280">
        <v>127</v>
      </c>
      <c r="E60" s="281">
        <v>349</v>
      </c>
      <c r="F60" s="687">
        <v>125</v>
      </c>
      <c r="G60" s="688">
        <v>342</v>
      </c>
      <c r="H60" s="687">
        <v>125</v>
      </c>
      <c r="I60" s="688">
        <v>343</v>
      </c>
      <c r="J60" s="733">
        <v>125</v>
      </c>
      <c r="K60" s="734">
        <v>343</v>
      </c>
    </row>
    <row r="61" spans="1:13" s="273" customFormat="1" ht="12">
      <c r="A61" s="20"/>
      <c r="B61" s="1031"/>
      <c r="C61" s="277" t="s">
        <v>2389</v>
      </c>
      <c r="D61" s="280">
        <v>153</v>
      </c>
      <c r="E61" s="281">
        <v>411</v>
      </c>
      <c r="F61" s="687">
        <v>153</v>
      </c>
      <c r="G61" s="688">
        <v>411</v>
      </c>
      <c r="H61" s="687">
        <v>149</v>
      </c>
      <c r="I61" s="688">
        <v>396</v>
      </c>
      <c r="J61" s="733">
        <v>155</v>
      </c>
      <c r="K61" s="734">
        <v>400</v>
      </c>
    </row>
    <row r="62" spans="1:13" s="273" customFormat="1" ht="12">
      <c r="A62" s="20"/>
      <c r="B62" s="1031"/>
      <c r="C62" s="277" t="s">
        <v>2390</v>
      </c>
      <c r="D62" s="280">
        <v>102</v>
      </c>
      <c r="E62" s="281">
        <v>280</v>
      </c>
      <c r="F62" s="687">
        <v>104</v>
      </c>
      <c r="G62" s="688">
        <v>274</v>
      </c>
      <c r="H62" s="687">
        <v>107</v>
      </c>
      <c r="I62" s="688">
        <v>276</v>
      </c>
      <c r="J62" s="733">
        <v>105</v>
      </c>
      <c r="K62" s="734">
        <v>268</v>
      </c>
    </row>
    <row r="63" spans="1:13" s="273" customFormat="1" ht="12">
      <c r="A63" s="20"/>
      <c r="B63" s="1032"/>
      <c r="C63" s="291" t="s">
        <v>2391</v>
      </c>
      <c r="D63" s="292">
        <v>97</v>
      </c>
      <c r="E63" s="293">
        <v>266</v>
      </c>
      <c r="F63" s="689">
        <v>95</v>
      </c>
      <c r="G63" s="690">
        <v>253</v>
      </c>
      <c r="H63" s="689">
        <v>94</v>
      </c>
      <c r="I63" s="690">
        <v>252</v>
      </c>
      <c r="J63" s="689">
        <v>92</v>
      </c>
      <c r="K63" s="736">
        <v>246</v>
      </c>
    </row>
    <row r="64" spans="1:13" s="39" customFormat="1" ht="18.75" customHeight="1">
      <c r="B64" s="34"/>
      <c r="C64" s="34"/>
    </row>
    <row r="65" spans="2:12" s="39" customFormat="1" ht="18.75" customHeight="1">
      <c r="B65" s="34"/>
      <c r="C65" s="34"/>
      <c r="I65" s="294"/>
      <c r="J65" s="294"/>
      <c r="L65" s="294"/>
    </row>
    <row r="66" spans="2:12" ht="18.75" customHeight="1">
      <c r="B66" s="2"/>
      <c r="C66" s="2"/>
    </row>
    <row r="67" spans="2:12" ht="18.75" customHeight="1">
      <c r="B67" s="2"/>
      <c r="C67" s="2"/>
    </row>
    <row r="68" spans="2:12" ht="18.75" customHeight="1">
      <c r="B68" s="2"/>
      <c r="C68" s="2"/>
    </row>
    <row r="69" spans="2:12" ht="18.75" customHeight="1">
      <c r="B69" s="2"/>
      <c r="C69" s="2"/>
    </row>
    <row r="70" spans="2:12" ht="18.75" customHeight="1">
      <c r="B70" s="2"/>
      <c r="C70" s="2"/>
    </row>
    <row r="71" spans="2:12" ht="18.75" customHeight="1">
      <c r="B71" s="2"/>
      <c r="C71" s="2"/>
    </row>
    <row r="72" spans="2:12" ht="18.75" customHeight="1">
      <c r="B72" s="2"/>
      <c r="C72" s="2"/>
    </row>
    <row r="73" spans="2:12" ht="18.75" customHeight="1">
      <c r="B73" s="2"/>
      <c r="C73" s="2"/>
    </row>
  </sheetData>
  <mergeCells count="10">
    <mergeCell ref="F2:K2"/>
    <mergeCell ref="J3:K3"/>
    <mergeCell ref="D3:E3"/>
    <mergeCell ref="B50:B63"/>
    <mergeCell ref="H3:I3"/>
    <mergeCell ref="B3:B4"/>
    <mergeCell ref="B29:B49"/>
    <mergeCell ref="F3:G3"/>
    <mergeCell ref="C3:C4"/>
    <mergeCell ref="B5:B2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activeCell="C1" sqref="C1:C2"/>
    </sheetView>
  </sheetViews>
  <sheetFormatPr defaultRowHeight="13.5"/>
  <cols>
    <col min="1" max="1" width="1.25" style="21" customWidth="1"/>
    <col min="2" max="2" width="7.5" style="21" customWidth="1"/>
    <col min="3" max="3" width="18" style="21" bestFit="1" customWidth="1"/>
    <col min="4" max="4" width="6.625" style="21" customWidth="1"/>
    <col min="5" max="5" width="7.625" style="21" customWidth="1"/>
    <col min="6" max="6" width="6.625" style="21" customWidth="1"/>
    <col min="7" max="7" width="7.625" style="21" customWidth="1"/>
    <col min="8" max="8" width="7" style="21" bestFit="1" customWidth="1"/>
    <col min="9" max="9" width="7.625" style="21" customWidth="1"/>
    <col min="10" max="10" width="6.375" style="21" customWidth="1"/>
    <col min="11" max="11" width="7.625" style="21" customWidth="1"/>
    <col min="12" max="12" width="3.375" style="21" customWidth="1"/>
    <col min="13" max="13" width="4.125" style="21" customWidth="1"/>
    <col min="14" max="14" width="3.75" style="21" customWidth="1"/>
    <col min="15" max="15" width="3.375" style="21" customWidth="1"/>
    <col min="16" max="17" width="8.875" style="21" customWidth="1"/>
    <col min="18" max="18" width="2.5" style="21" bestFit="1" customWidth="1"/>
    <col min="19" max="20" width="3.875" style="21" customWidth="1"/>
    <col min="21" max="21" width="9" style="21"/>
    <col min="22" max="22" width="4.75" style="21" customWidth="1"/>
    <col min="23" max="23" width="3" style="21" customWidth="1"/>
    <col min="24" max="16384" width="9" style="21"/>
  </cols>
  <sheetData>
    <row r="1" spans="1:11" s="296" customFormat="1" ht="12.75">
      <c r="A1" s="295"/>
      <c r="B1" s="952"/>
      <c r="C1" s="952" t="s">
        <v>615</v>
      </c>
      <c r="D1" s="1028" t="s">
        <v>125</v>
      </c>
      <c r="E1" s="1029"/>
      <c r="F1" s="1028" t="s">
        <v>126</v>
      </c>
      <c r="G1" s="1029"/>
      <c r="H1" s="1028" t="s">
        <v>127</v>
      </c>
      <c r="I1" s="1029"/>
      <c r="J1" s="1028" t="s">
        <v>128</v>
      </c>
      <c r="K1" s="1029"/>
    </row>
    <row r="2" spans="1:11" s="296" customFormat="1" ht="12.75">
      <c r="A2" s="295"/>
      <c r="B2" s="953"/>
      <c r="C2" s="1036"/>
      <c r="D2" s="181" t="s">
        <v>34</v>
      </c>
      <c r="E2" s="182" t="s">
        <v>35</v>
      </c>
      <c r="F2" s="181" t="s">
        <v>34</v>
      </c>
      <c r="G2" s="182" t="s">
        <v>35</v>
      </c>
      <c r="H2" s="181" t="s">
        <v>2094</v>
      </c>
      <c r="I2" s="180" t="s">
        <v>1102</v>
      </c>
      <c r="J2" s="181" t="s">
        <v>2094</v>
      </c>
      <c r="K2" s="180" t="s">
        <v>1102</v>
      </c>
    </row>
    <row r="3" spans="1:11" s="296" customFormat="1" ht="12.75">
      <c r="A3" s="295"/>
      <c r="B3" s="1038" t="s">
        <v>1459</v>
      </c>
      <c r="C3" s="302" t="s">
        <v>2392</v>
      </c>
      <c r="D3" s="303">
        <v>146</v>
      </c>
      <c r="E3" s="304">
        <v>423</v>
      </c>
      <c r="F3" s="685">
        <v>148</v>
      </c>
      <c r="G3" s="686">
        <v>413</v>
      </c>
      <c r="H3" s="685">
        <v>163</v>
      </c>
      <c r="I3" s="686">
        <v>445</v>
      </c>
      <c r="J3" s="731">
        <v>171</v>
      </c>
      <c r="K3" s="732">
        <v>453</v>
      </c>
    </row>
    <row r="4" spans="1:11" s="296" customFormat="1" ht="12.75">
      <c r="A4" s="295"/>
      <c r="B4" s="1031"/>
      <c r="C4" s="305" t="s">
        <v>2393</v>
      </c>
      <c r="D4" s="306">
        <v>83</v>
      </c>
      <c r="E4" s="307">
        <v>239</v>
      </c>
      <c r="F4" s="687">
        <v>82</v>
      </c>
      <c r="G4" s="688">
        <v>220</v>
      </c>
      <c r="H4" s="687">
        <v>83</v>
      </c>
      <c r="I4" s="688">
        <v>214</v>
      </c>
      <c r="J4" s="733">
        <v>83</v>
      </c>
      <c r="K4" s="734">
        <v>218</v>
      </c>
    </row>
    <row r="5" spans="1:11" s="296" customFormat="1" ht="12.75">
      <c r="A5" s="295"/>
      <c r="B5" s="1031"/>
      <c r="C5" s="242" t="s">
        <v>2394</v>
      </c>
      <c r="D5" s="308">
        <v>53</v>
      </c>
      <c r="E5" s="309">
        <v>195</v>
      </c>
      <c r="F5" s="687">
        <v>53</v>
      </c>
      <c r="G5" s="688">
        <v>196</v>
      </c>
      <c r="H5" s="687">
        <v>52</v>
      </c>
      <c r="I5" s="688">
        <v>189</v>
      </c>
      <c r="J5" s="733">
        <v>50</v>
      </c>
      <c r="K5" s="734">
        <v>184</v>
      </c>
    </row>
    <row r="6" spans="1:11" s="296" customFormat="1" ht="12.75">
      <c r="A6" s="295"/>
      <c r="B6" s="1031"/>
      <c r="C6" s="305" t="s">
        <v>2395</v>
      </c>
      <c r="D6" s="306">
        <v>79</v>
      </c>
      <c r="E6" s="307">
        <v>79</v>
      </c>
      <c r="F6" s="687">
        <v>76</v>
      </c>
      <c r="G6" s="688">
        <v>76</v>
      </c>
      <c r="H6" s="687">
        <v>75</v>
      </c>
      <c r="I6" s="688">
        <v>75</v>
      </c>
      <c r="J6" s="733">
        <v>71</v>
      </c>
      <c r="K6" s="734">
        <v>71</v>
      </c>
    </row>
    <row r="7" spans="1:11" s="296" customFormat="1" ht="12.75">
      <c r="A7" s="295"/>
      <c r="B7" s="1031"/>
      <c r="C7" s="305" t="s">
        <v>2396</v>
      </c>
      <c r="D7" s="306">
        <v>22</v>
      </c>
      <c r="E7" s="307">
        <v>22</v>
      </c>
      <c r="F7" s="687">
        <v>23</v>
      </c>
      <c r="G7" s="688">
        <v>23</v>
      </c>
      <c r="H7" s="687">
        <v>21</v>
      </c>
      <c r="I7" s="688">
        <v>21</v>
      </c>
      <c r="J7" s="733">
        <v>27</v>
      </c>
      <c r="K7" s="734">
        <v>27</v>
      </c>
    </row>
    <row r="8" spans="1:11" s="296" customFormat="1" ht="12.75">
      <c r="A8" s="295"/>
      <c r="B8" s="1031"/>
      <c r="C8" s="305" t="s">
        <v>135</v>
      </c>
      <c r="D8" s="306">
        <v>2</v>
      </c>
      <c r="E8" s="307">
        <v>2</v>
      </c>
      <c r="F8" s="687">
        <v>2</v>
      </c>
      <c r="G8" s="688">
        <v>2</v>
      </c>
      <c r="H8" s="687">
        <v>1</v>
      </c>
      <c r="I8" s="688">
        <v>1</v>
      </c>
      <c r="J8" s="733">
        <v>1</v>
      </c>
      <c r="K8" s="734">
        <v>1</v>
      </c>
    </row>
    <row r="9" spans="1:11" s="296" customFormat="1" ht="12.75">
      <c r="A9" s="295"/>
      <c r="B9" s="1031"/>
      <c r="C9" s="305" t="s">
        <v>2397</v>
      </c>
      <c r="D9" s="306">
        <v>17</v>
      </c>
      <c r="E9" s="307">
        <v>54</v>
      </c>
      <c r="F9" s="687">
        <v>16</v>
      </c>
      <c r="G9" s="688">
        <v>50</v>
      </c>
      <c r="H9" s="687">
        <v>12</v>
      </c>
      <c r="I9" s="688">
        <v>30</v>
      </c>
      <c r="J9" s="733">
        <v>13</v>
      </c>
      <c r="K9" s="734">
        <v>29</v>
      </c>
    </row>
    <row r="10" spans="1:11" s="296" customFormat="1" ht="12.75">
      <c r="A10" s="295"/>
      <c r="B10" s="1032"/>
      <c r="C10" s="239" t="s">
        <v>2398</v>
      </c>
      <c r="D10" s="310">
        <v>23</v>
      </c>
      <c r="E10" s="311">
        <v>29</v>
      </c>
      <c r="F10" s="689">
        <v>23</v>
      </c>
      <c r="G10" s="690">
        <v>23</v>
      </c>
      <c r="H10" s="689">
        <v>14</v>
      </c>
      <c r="I10" s="690">
        <v>14</v>
      </c>
      <c r="J10" s="735">
        <v>13</v>
      </c>
      <c r="K10" s="736">
        <v>13</v>
      </c>
    </row>
    <row r="11" spans="1:11" s="296" customFormat="1" ht="12.75">
      <c r="A11" s="295"/>
      <c r="B11" s="1030" t="s">
        <v>1460</v>
      </c>
      <c r="C11" s="226" t="s">
        <v>2399</v>
      </c>
      <c r="D11" s="312">
        <v>468</v>
      </c>
      <c r="E11" s="313">
        <v>1269</v>
      </c>
      <c r="F11" s="685">
        <v>462</v>
      </c>
      <c r="G11" s="686">
        <v>1223</v>
      </c>
      <c r="H11" s="685">
        <v>462</v>
      </c>
      <c r="I11" s="686">
        <v>1229</v>
      </c>
      <c r="J11" s="731">
        <v>473</v>
      </c>
      <c r="K11" s="288">
        <v>1235</v>
      </c>
    </row>
    <row r="12" spans="1:11" s="296" customFormat="1" ht="12.75">
      <c r="A12" s="295"/>
      <c r="B12" s="1034"/>
      <c r="C12" s="305" t="s">
        <v>2400</v>
      </c>
      <c r="D12" s="306">
        <v>63</v>
      </c>
      <c r="E12" s="307">
        <v>218</v>
      </c>
      <c r="F12" s="687">
        <v>64</v>
      </c>
      <c r="G12" s="688">
        <v>216</v>
      </c>
      <c r="H12" s="687">
        <v>64</v>
      </c>
      <c r="I12" s="688">
        <v>210</v>
      </c>
      <c r="J12" s="733">
        <v>63</v>
      </c>
      <c r="K12" s="734">
        <v>206</v>
      </c>
    </row>
    <row r="13" spans="1:11" s="296" customFormat="1" ht="12.75">
      <c r="A13" s="295"/>
      <c r="B13" s="1034"/>
      <c r="C13" s="305" t="s">
        <v>2401</v>
      </c>
      <c r="D13" s="306">
        <v>401</v>
      </c>
      <c r="E13" s="307">
        <v>1211</v>
      </c>
      <c r="F13" s="687">
        <v>406</v>
      </c>
      <c r="G13" s="688">
        <v>1212</v>
      </c>
      <c r="H13" s="687">
        <v>407</v>
      </c>
      <c r="I13" s="688">
        <v>1209</v>
      </c>
      <c r="J13" s="733">
        <v>412</v>
      </c>
      <c r="K13" s="282">
        <v>1233</v>
      </c>
    </row>
    <row r="14" spans="1:11" s="296" customFormat="1" ht="12.75">
      <c r="A14" s="295"/>
      <c r="B14" s="1034"/>
      <c r="C14" s="305" t="s">
        <v>1438</v>
      </c>
      <c r="D14" s="306">
        <v>43</v>
      </c>
      <c r="E14" s="307">
        <v>167</v>
      </c>
      <c r="F14" s="687">
        <v>44</v>
      </c>
      <c r="G14" s="688">
        <v>167</v>
      </c>
      <c r="H14" s="687">
        <v>42</v>
      </c>
      <c r="I14" s="688">
        <v>164</v>
      </c>
      <c r="J14" s="733">
        <v>42</v>
      </c>
      <c r="K14" s="734">
        <v>160</v>
      </c>
    </row>
    <row r="15" spans="1:11" s="296" customFormat="1" ht="12.75">
      <c r="A15" s="295"/>
      <c r="B15" s="1034"/>
      <c r="C15" s="305" t="s">
        <v>1439</v>
      </c>
      <c r="D15" s="306">
        <v>168</v>
      </c>
      <c r="E15" s="307">
        <v>596</v>
      </c>
      <c r="F15" s="687">
        <v>168</v>
      </c>
      <c r="G15" s="688">
        <v>580</v>
      </c>
      <c r="H15" s="687">
        <v>168</v>
      </c>
      <c r="I15" s="688">
        <v>570</v>
      </c>
      <c r="J15" s="733">
        <v>166</v>
      </c>
      <c r="K15" s="734">
        <v>558</v>
      </c>
    </row>
    <row r="16" spans="1:11" s="296" customFormat="1" ht="12.75">
      <c r="A16" s="295"/>
      <c r="B16" s="1034"/>
      <c r="C16" s="305" t="s">
        <v>1440</v>
      </c>
      <c r="D16" s="306">
        <v>146</v>
      </c>
      <c r="E16" s="307">
        <v>315</v>
      </c>
      <c r="F16" s="687">
        <v>138</v>
      </c>
      <c r="G16" s="688">
        <v>312</v>
      </c>
      <c r="H16" s="687">
        <v>154</v>
      </c>
      <c r="I16" s="688">
        <v>335</v>
      </c>
      <c r="J16" s="733">
        <v>169</v>
      </c>
      <c r="K16" s="734">
        <v>352</v>
      </c>
    </row>
    <row r="17" spans="1:11" s="296" customFormat="1" ht="12.75">
      <c r="A17" s="295"/>
      <c r="B17" s="1034"/>
      <c r="C17" s="305" t="s">
        <v>1441</v>
      </c>
      <c r="D17" s="306">
        <v>137</v>
      </c>
      <c r="E17" s="307">
        <v>311</v>
      </c>
      <c r="F17" s="687">
        <v>139</v>
      </c>
      <c r="G17" s="688">
        <v>309</v>
      </c>
      <c r="H17" s="687">
        <v>139</v>
      </c>
      <c r="I17" s="688">
        <v>308</v>
      </c>
      <c r="J17" s="733">
        <v>138</v>
      </c>
      <c r="K17" s="734">
        <v>312</v>
      </c>
    </row>
    <row r="18" spans="1:11" s="296" customFormat="1" ht="12.75">
      <c r="A18" s="295"/>
      <c r="B18" s="1034"/>
      <c r="C18" s="305" t="s">
        <v>1442</v>
      </c>
      <c r="D18" s="306">
        <v>52</v>
      </c>
      <c r="E18" s="307">
        <v>189</v>
      </c>
      <c r="F18" s="687">
        <v>54</v>
      </c>
      <c r="G18" s="688">
        <v>196</v>
      </c>
      <c r="H18" s="687">
        <v>55</v>
      </c>
      <c r="I18" s="688">
        <v>193</v>
      </c>
      <c r="J18" s="733">
        <v>55</v>
      </c>
      <c r="K18" s="734">
        <v>183</v>
      </c>
    </row>
    <row r="19" spans="1:11" s="296" customFormat="1" ht="12.75">
      <c r="A19" s="295"/>
      <c r="B19" s="1034"/>
      <c r="C19" s="305" t="s">
        <v>1443</v>
      </c>
      <c r="D19" s="306">
        <v>373</v>
      </c>
      <c r="E19" s="307">
        <v>1030</v>
      </c>
      <c r="F19" s="687">
        <v>368</v>
      </c>
      <c r="G19" s="688">
        <v>1045</v>
      </c>
      <c r="H19" s="687">
        <v>381</v>
      </c>
      <c r="I19" s="688">
        <v>1061</v>
      </c>
      <c r="J19" s="733">
        <v>381</v>
      </c>
      <c r="K19" s="282">
        <v>1076</v>
      </c>
    </row>
    <row r="20" spans="1:11" s="296" customFormat="1" ht="12.75">
      <c r="A20" s="295"/>
      <c r="B20" s="1034"/>
      <c r="C20" s="305" t="s">
        <v>1444</v>
      </c>
      <c r="D20" s="306">
        <v>103</v>
      </c>
      <c r="E20" s="307">
        <v>282</v>
      </c>
      <c r="F20" s="687">
        <v>109</v>
      </c>
      <c r="G20" s="688">
        <v>301</v>
      </c>
      <c r="H20" s="687">
        <v>111</v>
      </c>
      <c r="I20" s="688">
        <v>301</v>
      </c>
      <c r="J20" s="733">
        <v>138</v>
      </c>
      <c r="K20" s="734">
        <v>382</v>
      </c>
    </row>
    <row r="21" spans="1:11" s="296" customFormat="1" ht="12.75">
      <c r="A21" s="295"/>
      <c r="B21" s="1034"/>
      <c r="C21" s="305" t="s">
        <v>1445</v>
      </c>
      <c r="D21" s="306">
        <v>180</v>
      </c>
      <c r="E21" s="307">
        <v>525</v>
      </c>
      <c r="F21" s="687">
        <v>178</v>
      </c>
      <c r="G21" s="688">
        <v>511</v>
      </c>
      <c r="H21" s="687">
        <v>175</v>
      </c>
      <c r="I21" s="688">
        <v>500</v>
      </c>
      <c r="J21" s="733">
        <v>183</v>
      </c>
      <c r="K21" s="734">
        <v>534</v>
      </c>
    </row>
    <row r="22" spans="1:11" s="296" customFormat="1" ht="12.75">
      <c r="A22" s="295"/>
      <c r="B22" s="1034"/>
      <c r="C22" s="305" t="s">
        <v>1446</v>
      </c>
      <c r="D22" s="306">
        <v>96</v>
      </c>
      <c r="E22" s="307">
        <v>362</v>
      </c>
      <c r="F22" s="687">
        <v>96</v>
      </c>
      <c r="G22" s="688">
        <v>362</v>
      </c>
      <c r="H22" s="687">
        <v>97</v>
      </c>
      <c r="I22" s="688">
        <v>364</v>
      </c>
      <c r="J22" s="733">
        <v>96</v>
      </c>
      <c r="K22" s="734">
        <v>364</v>
      </c>
    </row>
    <row r="23" spans="1:11" s="296" customFormat="1" ht="12.75">
      <c r="A23" s="295"/>
      <c r="B23" s="1034"/>
      <c r="C23" s="305" t="s">
        <v>1447</v>
      </c>
      <c r="D23" s="306">
        <v>198</v>
      </c>
      <c r="E23" s="307">
        <v>679</v>
      </c>
      <c r="F23" s="687">
        <v>208</v>
      </c>
      <c r="G23" s="688">
        <v>700</v>
      </c>
      <c r="H23" s="687">
        <v>213</v>
      </c>
      <c r="I23" s="688">
        <v>727</v>
      </c>
      <c r="J23" s="733">
        <v>215</v>
      </c>
      <c r="K23" s="734">
        <v>736</v>
      </c>
    </row>
    <row r="24" spans="1:11" s="296" customFormat="1" ht="12.75">
      <c r="A24" s="295"/>
      <c r="B24" s="1034"/>
      <c r="C24" s="242" t="s">
        <v>1448</v>
      </c>
      <c r="D24" s="308">
        <v>386</v>
      </c>
      <c r="E24" s="309">
        <v>386</v>
      </c>
      <c r="F24" s="687">
        <v>377</v>
      </c>
      <c r="G24" s="688">
        <v>377</v>
      </c>
      <c r="H24" s="687">
        <v>510</v>
      </c>
      <c r="I24" s="688">
        <v>510</v>
      </c>
      <c r="J24" s="733">
        <v>478</v>
      </c>
      <c r="K24" s="734">
        <v>478</v>
      </c>
    </row>
    <row r="25" spans="1:11" s="296" customFormat="1" ht="12.75">
      <c r="A25" s="295"/>
      <c r="B25" s="1034"/>
      <c r="C25" s="305" t="s">
        <v>144</v>
      </c>
      <c r="D25" s="306">
        <v>8</v>
      </c>
      <c r="E25" s="307">
        <v>8</v>
      </c>
      <c r="F25" s="687">
        <v>10</v>
      </c>
      <c r="G25" s="688">
        <v>10</v>
      </c>
      <c r="H25" s="687">
        <v>8</v>
      </c>
      <c r="I25" s="688">
        <v>8</v>
      </c>
      <c r="J25" s="733">
        <v>7</v>
      </c>
      <c r="K25" s="734">
        <v>7</v>
      </c>
    </row>
    <row r="26" spans="1:11" s="296" customFormat="1" ht="12.75">
      <c r="A26" s="295"/>
      <c r="B26" s="1035"/>
      <c r="C26" s="314" t="s">
        <v>109</v>
      </c>
      <c r="D26" s="315">
        <v>25</v>
      </c>
      <c r="E26" s="316">
        <v>77</v>
      </c>
      <c r="F26" s="689">
        <v>37</v>
      </c>
      <c r="G26" s="690">
        <v>121</v>
      </c>
      <c r="H26" s="689">
        <v>53</v>
      </c>
      <c r="I26" s="690">
        <v>176</v>
      </c>
      <c r="J26" s="735">
        <v>60</v>
      </c>
      <c r="K26" s="736">
        <v>193</v>
      </c>
    </row>
    <row r="27" spans="1:11" s="296" customFormat="1" ht="12.75">
      <c r="A27" s="295"/>
      <c r="B27" s="1033" t="s">
        <v>1461</v>
      </c>
      <c r="C27" s="226" t="s">
        <v>1449</v>
      </c>
      <c r="D27" s="312">
        <f>SUM(D28:D31)</f>
        <v>263</v>
      </c>
      <c r="E27" s="313">
        <f>SUM(E28:E31)</f>
        <v>804</v>
      </c>
      <c r="F27" s="685">
        <v>277</v>
      </c>
      <c r="G27" s="686">
        <v>808</v>
      </c>
      <c r="H27" s="697">
        <f>SUM(H28:H31)</f>
        <v>263</v>
      </c>
      <c r="I27" s="725">
        <f>SUM(I28:I31)</f>
        <v>775</v>
      </c>
      <c r="J27" s="697">
        <f>SUM(J28:J31)</f>
        <v>256</v>
      </c>
      <c r="K27" s="725">
        <f>SUM(K28:K31)</f>
        <v>766</v>
      </c>
    </row>
    <row r="28" spans="1:11" s="296" customFormat="1" ht="12.75">
      <c r="A28" s="295"/>
      <c r="B28" s="1037"/>
      <c r="C28" s="305" t="s">
        <v>888</v>
      </c>
      <c r="D28" s="289">
        <v>49</v>
      </c>
      <c r="E28" s="290">
        <v>157</v>
      </c>
      <c r="F28" s="691">
        <v>48</v>
      </c>
      <c r="G28" s="692">
        <v>151</v>
      </c>
      <c r="H28" s="691">
        <v>49</v>
      </c>
      <c r="I28" s="692">
        <v>151</v>
      </c>
      <c r="J28" s="691">
        <v>49</v>
      </c>
      <c r="K28" s="692">
        <v>151</v>
      </c>
    </row>
    <row r="29" spans="1:11" s="296" customFormat="1" ht="12.75">
      <c r="A29" s="295"/>
      <c r="B29" s="1037"/>
      <c r="C29" s="305" t="s">
        <v>889</v>
      </c>
      <c r="D29" s="289">
        <v>82</v>
      </c>
      <c r="E29" s="290">
        <v>257</v>
      </c>
      <c r="F29" s="691">
        <v>89</v>
      </c>
      <c r="G29" s="692">
        <v>260</v>
      </c>
      <c r="H29" s="691">
        <v>87</v>
      </c>
      <c r="I29" s="692">
        <v>250</v>
      </c>
      <c r="J29" s="691">
        <v>89</v>
      </c>
      <c r="K29" s="692">
        <v>250</v>
      </c>
    </row>
    <row r="30" spans="1:11" s="296" customFormat="1" ht="12.75">
      <c r="A30" s="295"/>
      <c r="B30" s="1037"/>
      <c r="C30" s="305" t="s">
        <v>846</v>
      </c>
      <c r="D30" s="289">
        <v>72</v>
      </c>
      <c r="E30" s="290">
        <v>204</v>
      </c>
      <c r="F30" s="691">
        <v>75</v>
      </c>
      <c r="G30" s="692">
        <v>204</v>
      </c>
      <c r="H30" s="691">
        <v>74</v>
      </c>
      <c r="I30" s="692">
        <v>204</v>
      </c>
      <c r="J30" s="691">
        <v>74</v>
      </c>
      <c r="K30" s="692">
        <v>207</v>
      </c>
    </row>
    <row r="31" spans="1:11" s="296" customFormat="1" ht="12.75">
      <c r="A31" s="295"/>
      <c r="B31" s="1037"/>
      <c r="C31" s="305" t="s">
        <v>847</v>
      </c>
      <c r="D31" s="289">
        <v>60</v>
      </c>
      <c r="E31" s="290">
        <v>186</v>
      </c>
      <c r="F31" s="691">
        <v>65</v>
      </c>
      <c r="G31" s="692">
        <v>193</v>
      </c>
      <c r="H31" s="691">
        <v>53</v>
      </c>
      <c r="I31" s="692">
        <v>170</v>
      </c>
      <c r="J31" s="691">
        <v>44</v>
      </c>
      <c r="K31" s="692">
        <v>158</v>
      </c>
    </row>
    <row r="32" spans="1:11" s="296" customFormat="1" ht="12.75">
      <c r="A32" s="295"/>
      <c r="B32" s="1037"/>
      <c r="C32" s="305" t="s">
        <v>1450</v>
      </c>
      <c r="D32" s="306">
        <v>97</v>
      </c>
      <c r="E32" s="307">
        <v>309</v>
      </c>
      <c r="F32" s="687">
        <v>86</v>
      </c>
      <c r="G32" s="688">
        <v>292</v>
      </c>
      <c r="H32" s="687">
        <v>85</v>
      </c>
      <c r="I32" s="688">
        <v>292</v>
      </c>
      <c r="J32" s="733">
        <v>116</v>
      </c>
      <c r="K32" s="734">
        <v>314</v>
      </c>
    </row>
    <row r="33" spans="1:11" s="296" customFormat="1" ht="12.75">
      <c r="A33" s="295"/>
      <c r="B33" s="1037"/>
      <c r="C33" s="305" t="s">
        <v>1451</v>
      </c>
      <c r="D33" s="306">
        <v>48</v>
      </c>
      <c r="E33" s="307">
        <v>192</v>
      </c>
      <c r="F33" s="687">
        <v>50</v>
      </c>
      <c r="G33" s="688">
        <v>195</v>
      </c>
      <c r="H33" s="687">
        <v>49</v>
      </c>
      <c r="I33" s="688">
        <v>191</v>
      </c>
      <c r="J33" s="733">
        <v>49</v>
      </c>
      <c r="K33" s="734">
        <v>184</v>
      </c>
    </row>
    <row r="34" spans="1:11" s="296" customFormat="1" ht="12.75">
      <c r="A34" s="295"/>
      <c r="B34" s="1037"/>
      <c r="C34" s="305" t="s">
        <v>1452</v>
      </c>
      <c r="D34" s="306">
        <v>30</v>
      </c>
      <c r="E34" s="307">
        <v>118</v>
      </c>
      <c r="F34" s="687">
        <v>30</v>
      </c>
      <c r="G34" s="688">
        <v>117</v>
      </c>
      <c r="H34" s="687">
        <v>32</v>
      </c>
      <c r="I34" s="688">
        <v>116</v>
      </c>
      <c r="J34" s="733">
        <v>29</v>
      </c>
      <c r="K34" s="734">
        <v>106</v>
      </c>
    </row>
    <row r="35" spans="1:11" s="296" customFormat="1" ht="12.75">
      <c r="A35" s="295"/>
      <c r="B35" s="1037"/>
      <c r="C35" s="305" t="s">
        <v>1453</v>
      </c>
      <c r="D35" s="306">
        <v>94</v>
      </c>
      <c r="E35" s="307">
        <v>356</v>
      </c>
      <c r="F35" s="687">
        <v>92</v>
      </c>
      <c r="G35" s="688">
        <v>350</v>
      </c>
      <c r="H35" s="687">
        <v>93</v>
      </c>
      <c r="I35" s="688">
        <v>357</v>
      </c>
      <c r="J35" s="733">
        <v>93</v>
      </c>
      <c r="K35" s="734">
        <v>350</v>
      </c>
    </row>
    <row r="36" spans="1:11" s="296" customFormat="1" ht="12.75">
      <c r="A36" s="295"/>
      <c r="B36" s="1037"/>
      <c r="C36" s="305" t="s">
        <v>1454</v>
      </c>
      <c r="D36" s="306">
        <v>219</v>
      </c>
      <c r="E36" s="307">
        <v>860</v>
      </c>
      <c r="F36" s="687">
        <v>222</v>
      </c>
      <c r="G36" s="688">
        <v>853</v>
      </c>
      <c r="H36" s="687">
        <v>220</v>
      </c>
      <c r="I36" s="688">
        <v>838</v>
      </c>
      <c r="J36" s="733">
        <v>220</v>
      </c>
      <c r="K36" s="734">
        <v>825</v>
      </c>
    </row>
    <row r="37" spans="1:11" s="296" customFormat="1" ht="12.75">
      <c r="A37" s="295"/>
      <c r="B37" s="1037"/>
      <c r="C37" s="305" t="s">
        <v>1455</v>
      </c>
      <c r="D37" s="306">
        <v>422</v>
      </c>
      <c r="E37" s="307">
        <v>1213</v>
      </c>
      <c r="F37" s="687">
        <v>428</v>
      </c>
      <c r="G37" s="688">
        <v>1201</v>
      </c>
      <c r="H37" s="687">
        <v>438</v>
      </c>
      <c r="I37" s="688">
        <v>1206</v>
      </c>
      <c r="J37" s="733">
        <v>429</v>
      </c>
      <c r="K37" s="282">
        <v>1161</v>
      </c>
    </row>
    <row r="38" spans="1:11" s="296" customFormat="1" ht="12.75">
      <c r="A38" s="295"/>
      <c r="B38" s="1037"/>
      <c r="C38" s="239" t="s">
        <v>1456</v>
      </c>
      <c r="D38" s="317">
        <v>0</v>
      </c>
      <c r="E38" s="318">
        <v>0</v>
      </c>
      <c r="F38" s="689">
        <v>0</v>
      </c>
      <c r="G38" s="690">
        <v>0</v>
      </c>
      <c r="H38" s="689">
        <v>0</v>
      </c>
      <c r="I38" s="690">
        <v>0</v>
      </c>
      <c r="J38" s="735">
        <v>0</v>
      </c>
      <c r="K38" s="736">
        <v>0</v>
      </c>
    </row>
    <row r="39" spans="1:11" s="296" customFormat="1" ht="12.75">
      <c r="A39" s="295"/>
      <c r="B39" s="1033" t="s">
        <v>1462</v>
      </c>
      <c r="C39" s="226" t="s">
        <v>636</v>
      </c>
      <c r="D39" s="312">
        <v>299</v>
      </c>
      <c r="E39" s="313">
        <v>1019</v>
      </c>
      <c r="F39" s="685">
        <v>303</v>
      </c>
      <c r="G39" s="686">
        <v>1015</v>
      </c>
      <c r="H39" s="685">
        <v>309</v>
      </c>
      <c r="I39" s="686">
        <v>1019</v>
      </c>
      <c r="J39" s="731">
        <v>310</v>
      </c>
      <c r="K39" s="288">
        <v>1011</v>
      </c>
    </row>
    <row r="40" spans="1:11" s="296" customFormat="1" ht="12.75">
      <c r="A40" s="295"/>
      <c r="B40" s="1033"/>
      <c r="C40" s="305" t="s">
        <v>2249</v>
      </c>
      <c r="D40" s="306">
        <v>17</v>
      </c>
      <c r="E40" s="307">
        <v>76</v>
      </c>
      <c r="F40" s="687">
        <v>18</v>
      </c>
      <c r="G40" s="688">
        <v>77</v>
      </c>
      <c r="H40" s="687">
        <v>20</v>
      </c>
      <c r="I40" s="688">
        <v>81</v>
      </c>
      <c r="J40" s="733">
        <v>21</v>
      </c>
      <c r="K40" s="734">
        <v>83</v>
      </c>
    </row>
    <row r="41" spans="1:11" s="296" customFormat="1" ht="12.75">
      <c r="A41" s="295"/>
      <c r="B41" s="1033"/>
      <c r="C41" s="305" t="s">
        <v>676</v>
      </c>
      <c r="D41" s="306">
        <v>80</v>
      </c>
      <c r="E41" s="307">
        <v>220</v>
      </c>
      <c r="F41" s="687">
        <v>80</v>
      </c>
      <c r="G41" s="688">
        <v>219</v>
      </c>
      <c r="H41" s="687">
        <v>76</v>
      </c>
      <c r="I41" s="688">
        <v>208</v>
      </c>
      <c r="J41" s="733">
        <v>80</v>
      </c>
      <c r="K41" s="734">
        <v>219</v>
      </c>
    </row>
    <row r="42" spans="1:11" s="296" customFormat="1" ht="12.75">
      <c r="A42" s="295"/>
      <c r="B42" s="1033"/>
      <c r="C42" s="305" t="s">
        <v>784</v>
      </c>
      <c r="D42" s="306">
        <v>55</v>
      </c>
      <c r="E42" s="307">
        <v>221</v>
      </c>
      <c r="F42" s="687">
        <v>56</v>
      </c>
      <c r="G42" s="688">
        <v>218</v>
      </c>
      <c r="H42" s="687">
        <v>59</v>
      </c>
      <c r="I42" s="688">
        <v>230</v>
      </c>
      <c r="J42" s="733">
        <v>60</v>
      </c>
      <c r="K42" s="734">
        <v>230</v>
      </c>
    </row>
    <row r="43" spans="1:11" s="296" customFormat="1" ht="12.75">
      <c r="A43" s="295"/>
      <c r="B43" s="1033"/>
      <c r="C43" s="305" t="s">
        <v>695</v>
      </c>
      <c r="D43" s="306">
        <v>94</v>
      </c>
      <c r="E43" s="307">
        <v>315</v>
      </c>
      <c r="F43" s="687">
        <v>95</v>
      </c>
      <c r="G43" s="688">
        <v>319</v>
      </c>
      <c r="H43" s="687">
        <v>95</v>
      </c>
      <c r="I43" s="688">
        <v>323</v>
      </c>
      <c r="J43" s="733">
        <v>96</v>
      </c>
      <c r="K43" s="734">
        <v>329</v>
      </c>
    </row>
    <row r="44" spans="1:11" s="296" customFormat="1" ht="12.75">
      <c r="A44" s="295"/>
      <c r="B44" s="1033"/>
      <c r="C44" s="319" t="s">
        <v>785</v>
      </c>
      <c r="D44" s="320">
        <v>339</v>
      </c>
      <c r="E44" s="321">
        <v>1033</v>
      </c>
      <c r="F44" s="687">
        <v>360</v>
      </c>
      <c r="G44" s="688">
        <v>1076</v>
      </c>
      <c r="H44" s="687">
        <v>367</v>
      </c>
      <c r="I44" s="688">
        <v>1098</v>
      </c>
      <c r="J44" s="733">
        <v>361</v>
      </c>
      <c r="K44" s="282">
        <v>1070</v>
      </c>
    </row>
    <row r="45" spans="1:11" s="296" customFormat="1" ht="12.75">
      <c r="A45" s="295"/>
      <c r="B45" s="1033"/>
      <c r="C45" s="305" t="s">
        <v>786</v>
      </c>
      <c r="D45" s="306">
        <v>629</v>
      </c>
      <c r="E45" s="307">
        <v>1967</v>
      </c>
      <c r="F45" s="687">
        <v>619</v>
      </c>
      <c r="G45" s="688">
        <v>1955</v>
      </c>
      <c r="H45" s="687">
        <v>616</v>
      </c>
      <c r="I45" s="688">
        <v>1930</v>
      </c>
      <c r="J45" s="733">
        <v>636</v>
      </c>
      <c r="K45" s="282">
        <v>1982</v>
      </c>
    </row>
    <row r="46" spans="1:11" s="296" customFormat="1" ht="12.75">
      <c r="A46" s="295"/>
      <c r="B46" s="1033"/>
      <c r="C46" s="305" t="s">
        <v>787</v>
      </c>
      <c r="D46" s="306">
        <v>297</v>
      </c>
      <c r="E46" s="307">
        <v>1147</v>
      </c>
      <c r="F46" s="687">
        <v>302</v>
      </c>
      <c r="G46" s="688">
        <v>1140</v>
      </c>
      <c r="H46" s="687">
        <v>302</v>
      </c>
      <c r="I46" s="688">
        <v>1133</v>
      </c>
      <c r="J46" s="733">
        <v>310</v>
      </c>
      <c r="K46" s="282">
        <v>1124</v>
      </c>
    </row>
    <row r="47" spans="1:11" s="296" customFormat="1" ht="12.75">
      <c r="A47" s="295"/>
      <c r="B47" s="1033"/>
      <c r="C47" s="305" t="s">
        <v>788</v>
      </c>
      <c r="D47" s="306">
        <v>89</v>
      </c>
      <c r="E47" s="307">
        <v>304</v>
      </c>
      <c r="F47" s="687">
        <v>101</v>
      </c>
      <c r="G47" s="688">
        <v>326</v>
      </c>
      <c r="H47" s="687">
        <v>101</v>
      </c>
      <c r="I47" s="688">
        <v>317</v>
      </c>
      <c r="J47" s="733">
        <v>101</v>
      </c>
      <c r="K47" s="734">
        <v>311</v>
      </c>
    </row>
    <row r="48" spans="1:11" s="296" customFormat="1" ht="12.75">
      <c r="A48" s="295"/>
      <c r="B48" s="1033"/>
      <c r="C48" s="305" t="s">
        <v>789</v>
      </c>
      <c r="D48" s="306">
        <v>86</v>
      </c>
      <c r="E48" s="307">
        <v>338</v>
      </c>
      <c r="F48" s="687">
        <v>87</v>
      </c>
      <c r="G48" s="688">
        <v>340</v>
      </c>
      <c r="H48" s="687">
        <v>88</v>
      </c>
      <c r="I48" s="688">
        <v>331</v>
      </c>
      <c r="J48" s="733">
        <v>90</v>
      </c>
      <c r="K48" s="734">
        <v>332</v>
      </c>
    </row>
    <row r="49" spans="1:11" s="296" customFormat="1" ht="12.75">
      <c r="A49" s="295"/>
      <c r="B49" s="1033"/>
      <c r="C49" s="239" t="s">
        <v>790</v>
      </c>
      <c r="D49" s="310">
        <v>176</v>
      </c>
      <c r="E49" s="311">
        <v>597</v>
      </c>
      <c r="F49" s="689">
        <v>180</v>
      </c>
      <c r="G49" s="690">
        <v>593</v>
      </c>
      <c r="H49" s="689">
        <v>187</v>
      </c>
      <c r="I49" s="690">
        <v>607</v>
      </c>
      <c r="J49" s="735">
        <v>191</v>
      </c>
      <c r="K49" s="736">
        <v>603</v>
      </c>
    </row>
    <row r="50" spans="1:11" s="296" customFormat="1" ht="12.75" customHeight="1">
      <c r="A50" s="297"/>
      <c r="B50" s="1039" t="s">
        <v>1463</v>
      </c>
      <c r="C50" s="226" t="s">
        <v>686</v>
      </c>
      <c r="D50" s="312">
        <v>201</v>
      </c>
      <c r="E50" s="313">
        <v>815</v>
      </c>
      <c r="F50" s="685">
        <v>207</v>
      </c>
      <c r="G50" s="686">
        <v>807</v>
      </c>
      <c r="H50" s="685">
        <v>211</v>
      </c>
      <c r="I50" s="686">
        <v>797</v>
      </c>
      <c r="J50" s="731">
        <v>214</v>
      </c>
      <c r="K50" s="732">
        <v>801</v>
      </c>
    </row>
    <row r="51" spans="1:11" s="296" customFormat="1" ht="12.75">
      <c r="A51" s="297"/>
      <c r="B51" s="1040"/>
      <c r="C51" s="305" t="s">
        <v>687</v>
      </c>
      <c r="D51" s="306">
        <v>93</v>
      </c>
      <c r="E51" s="307">
        <v>322</v>
      </c>
      <c r="F51" s="687">
        <v>91</v>
      </c>
      <c r="G51" s="688">
        <v>319</v>
      </c>
      <c r="H51" s="687">
        <v>90</v>
      </c>
      <c r="I51" s="688">
        <v>308</v>
      </c>
      <c r="J51" s="733">
        <v>92</v>
      </c>
      <c r="K51" s="734">
        <v>309</v>
      </c>
    </row>
    <row r="52" spans="1:11" s="296" customFormat="1" ht="12.75">
      <c r="A52" s="297"/>
      <c r="B52" s="1040"/>
      <c r="C52" s="305" t="s">
        <v>688</v>
      </c>
      <c r="D52" s="306">
        <v>126</v>
      </c>
      <c r="E52" s="307">
        <v>474</v>
      </c>
      <c r="F52" s="687">
        <v>127</v>
      </c>
      <c r="G52" s="688">
        <v>463</v>
      </c>
      <c r="H52" s="687">
        <v>127</v>
      </c>
      <c r="I52" s="688">
        <v>450</v>
      </c>
      <c r="J52" s="733">
        <v>130</v>
      </c>
      <c r="K52" s="734">
        <v>446</v>
      </c>
    </row>
    <row r="53" spans="1:11" s="296" customFormat="1" ht="12.75">
      <c r="A53" s="297"/>
      <c r="B53" s="1040"/>
      <c r="C53" s="305" t="s">
        <v>689</v>
      </c>
      <c r="D53" s="306">
        <v>82</v>
      </c>
      <c r="E53" s="307">
        <v>326</v>
      </c>
      <c r="F53" s="687">
        <v>85</v>
      </c>
      <c r="G53" s="688">
        <v>331</v>
      </c>
      <c r="H53" s="687">
        <v>85</v>
      </c>
      <c r="I53" s="688">
        <v>320</v>
      </c>
      <c r="J53" s="733">
        <v>85</v>
      </c>
      <c r="K53" s="734">
        <v>319</v>
      </c>
    </row>
    <row r="54" spans="1:11" s="296" customFormat="1" ht="12.75">
      <c r="A54" s="297"/>
      <c r="B54" s="1040"/>
      <c r="C54" s="305" t="s">
        <v>690</v>
      </c>
      <c r="D54" s="306">
        <v>29</v>
      </c>
      <c r="E54" s="307">
        <v>100</v>
      </c>
      <c r="F54" s="687">
        <v>31</v>
      </c>
      <c r="G54" s="688">
        <v>96</v>
      </c>
      <c r="H54" s="687">
        <v>29</v>
      </c>
      <c r="I54" s="688">
        <v>93</v>
      </c>
      <c r="J54" s="733">
        <v>29</v>
      </c>
      <c r="K54" s="734">
        <v>91</v>
      </c>
    </row>
    <row r="55" spans="1:11" s="296" customFormat="1" ht="12.75">
      <c r="A55" s="297"/>
      <c r="B55" s="1040"/>
      <c r="C55" s="305" t="s">
        <v>606</v>
      </c>
      <c r="D55" s="306">
        <v>114</v>
      </c>
      <c r="E55" s="307">
        <v>422</v>
      </c>
      <c r="F55" s="687">
        <v>116</v>
      </c>
      <c r="G55" s="688">
        <v>423</v>
      </c>
      <c r="H55" s="687">
        <v>116</v>
      </c>
      <c r="I55" s="688">
        <v>418</v>
      </c>
      <c r="J55" s="733">
        <v>118</v>
      </c>
      <c r="K55" s="734">
        <v>420</v>
      </c>
    </row>
    <row r="56" spans="1:11" s="296" customFormat="1" ht="12.75">
      <c r="A56" s="297"/>
      <c r="B56" s="1040"/>
      <c r="C56" s="305" t="s">
        <v>691</v>
      </c>
      <c r="D56" s="306">
        <v>112</v>
      </c>
      <c r="E56" s="307">
        <v>384</v>
      </c>
      <c r="F56" s="687">
        <v>112</v>
      </c>
      <c r="G56" s="688">
        <v>385</v>
      </c>
      <c r="H56" s="687">
        <v>113</v>
      </c>
      <c r="I56" s="688">
        <v>377</v>
      </c>
      <c r="J56" s="733">
        <v>113</v>
      </c>
      <c r="K56" s="734">
        <v>373</v>
      </c>
    </row>
    <row r="57" spans="1:11" s="296" customFormat="1" ht="12.75">
      <c r="A57" s="297"/>
      <c r="B57" s="1040"/>
      <c r="C57" s="305" t="s">
        <v>692</v>
      </c>
      <c r="D57" s="306">
        <v>174</v>
      </c>
      <c r="E57" s="307">
        <v>576</v>
      </c>
      <c r="F57" s="687">
        <v>169</v>
      </c>
      <c r="G57" s="688">
        <v>556</v>
      </c>
      <c r="H57" s="687">
        <v>177</v>
      </c>
      <c r="I57" s="688">
        <v>566</v>
      </c>
      <c r="J57" s="733">
        <v>181</v>
      </c>
      <c r="K57" s="734">
        <v>561</v>
      </c>
    </row>
    <row r="58" spans="1:11" s="296" customFormat="1" ht="12.75">
      <c r="A58" s="297"/>
      <c r="B58" s="1040"/>
      <c r="C58" s="305" t="s">
        <v>693</v>
      </c>
      <c r="D58" s="306">
        <v>339</v>
      </c>
      <c r="E58" s="307">
        <v>1189</v>
      </c>
      <c r="F58" s="687">
        <v>344</v>
      </c>
      <c r="G58" s="688">
        <v>1188</v>
      </c>
      <c r="H58" s="687">
        <v>351</v>
      </c>
      <c r="I58" s="688">
        <v>1168</v>
      </c>
      <c r="J58" s="733">
        <v>313</v>
      </c>
      <c r="K58" s="282">
        <v>1125</v>
      </c>
    </row>
    <row r="59" spans="1:11" s="296" customFormat="1" ht="12.75">
      <c r="A59" s="297"/>
      <c r="B59" s="1040"/>
      <c r="C59" s="277" t="s">
        <v>694</v>
      </c>
      <c r="D59" s="306">
        <v>68</v>
      </c>
      <c r="E59" s="307">
        <v>244</v>
      </c>
      <c r="F59" s="687">
        <v>76</v>
      </c>
      <c r="G59" s="688">
        <v>248</v>
      </c>
      <c r="H59" s="687">
        <v>77</v>
      </c>
      <c r="I59" s="688">
        <v>236</v>
      </c>
      <c r="J59" s="733">
        <v>75</v>
      </c>
      <c r="K59" s="734">
        <v>230</v>
      </c>
    </row>
    <row r="60" spans="1:11" s="296" customFormat="1" ht="12.75">
      <c r="A60" s="297"/>
      <c r="B60" s="1041"/>
      <c r="C60" s="239" t="s">
        <v>1954</v>
      </c>
      <c r="D60" s="746" t="s">
        <v>803</v>
      </c>
      <c r="E60" s="748" t="s">
        <v>803</v>
      </c>
      <c r="F60" s="747" t="s">
        <v>803</v>
      </c>
      <c r="G60" s="748" t="s">
        <v>803</v>
      </c>
      <c r="H60" s="747" t="s">
        <v>803</v>
      </c>
      <c r="I60" s="748" t="s">
        <v>803</v>
      </c>
      <c r="J60" s="745">
        <v>41</v>
      </c>
      <c r="K60" s="740">
        <v>41</v>
      </c>
    </row>
    <row r="61" spans="1:11" s="296" customFormat="1" ht="12.75">
      <c r="A61" s="295"/>
      <c r="B61" s="1028" t="s">
        <v>635</v>
      </c>
      <c r="C61" s="1029"/>
      <c r="D61" s="126">
        <f>SUM('[2]人口(6)'!D5,'[2]人口(6)'!D10:D13,'[2]人口(6)'!D17:D28,'[2]人口(6)'!D29:D49,'[2]人口(6)'!D50,'[2]人口(6)'!D56:D63,'[2]人口(7)'!D3:D10,'[2]人口(7)'!D11:D26,'[2]人口(7)'!D27,'[2]人口(7)'!D32:D59)</f>
        <v>17363</v>
      </c>
      <c r="E61" s="127">
        <f>SUM('[2]人口(6)'!E5,'[2]人口(6)'!E10:E13,'[2]人口(6)'!E17:E50,'[2]人口(6)'!E56:E63,'[2]人口(7)'!E3:E27,'[2]人口(7)'!E32:E59)</f>
        <v>50014</v>
      </c>
      <c r="F61" s="126">
        <f>SUM('[2]人口(6)'!F5,'[2]人口(6)'!F10:F13,'[2]人口(6)'!F17:F50,'[2]人口(6)'!F56:F63,'[2]人口(7)'!F3:F27,'[2]人口(7)'!F32:F59)</f>
        <v>17651</v>
      </c>
      <c r="G61" s="127">
        <f>SUM('[2]人口(6)'!G5,'[2]人口(6)'!G10:G13,'[2]人口(6)'!G17:G50,'[2]人口(6)'!G56:G63,'[2]人口(7)'!G3:G27,'[2]人口(7)'!G32:G59)</f>
        <v>50169</v>
      </c>
      <c r="H61" s="126">
        <f>SUM('[2]人口(6)'!H5,'[2]人口(6)'!H10:H13,'[2]人口(6)'!H17:H50,'[2]人口(6)'!H56:H63,'[2]人口(7)'!H3:H27,'[2]人口(7)'!H32:H59)</f>
        <v>17924</v>
      </c>
      <c r="I61" s="127">
        <f>SUM('[2]人口(6)'!I5,'[2]人口(6)'!I10:I13,'[2]人口(6)'!I17:I50,'[2]人口(6)'!I56:I63,'[2]人口(7)'!I3:I27,'[2]人口(7)'!I32:I59)</f>
        <v>50315</v>
      </c>
      <c r="J61" s="126">
        <f>SUM('13.行政区別人口(1)'!J5,'13.行政区別人口(1)'!J10:J13,'13.行政区別人口(1)'!J17:J50,'13.行政区別人口(1)'!J56:J63,'13.行政区別人口(2)'!J3:J27,'13.行政区別人口(2)'!J32:J60)</f>
        <v>18135</v>
      </c>
      <c r="K61" s="737">
        <f>SUM('13.行政区別人口(1)'!K5,'13.行政区別人口(1)'!K10:K13,'13.行政区別人口(1)'!K17:K50,'13.行政区別人口(1)'!K56:K63,'13.行政区別人口(2)'!K3:K27,'13.行政区別人口(2)'!K32:K60)</f>
        <v>50500</v>
      </c>
    </row>
    <row r="62" spans="1:11" s="296" customFormat="1" ht="12.75">
      <c r="A62" s="297"/>
      <c r="B62" s="32"/>
      <c r="C62" s="32"/>
      <c r="D62" s="32"/>
      <c r="E62" s="32"/>
      <c r="F62" s="32"/>
      <c r="G62" s="32"/>
      <c r="H62" s="32"/>
      <c r="I62" s="32"/>
      <c r="J62" s="152"/>
      <c r="K62" s="144"/>
    </row>
    <row r="63" spans="1:11" s="296" customFormat="1" ht="12.75">
      <c r="A63" s="297"/>
      <c r="B63" s="20"/>
      <c r="C63" s="20" t="s">
        <v>2243</v>
      </c>
      <c r="D63" s="32"/>
      <c r="E63" s="32"/>
      <c r="F63" s="32"/>
      <c r="G63" s="32"/>
      <c r="H63" s="32"/>
      <c r="I63" s="32"/>
      <c r="J63" s="195"/>
      <c r="K63" s="144"/>
    </row>
    <row r="64" spans="1:11" ht="14.1" customHeight="1">
      <c r="A64" s="3"/>
      <c r="B64" s="6"/>
      <c r="C64" s="6"/>
      <c r="D64" s="8"/>
      <c r="E64" s="8"/>
      <c r="F64" s="8"/>
      <c r="G64" s="8"/>
      <c r="H64" s="8"/>
      <c r="I64" s="8"/>
      <c r="J64" s="67"/>
      <c r="K64" s="101"/>
    </row>
    <row r="65" spans="1:11" ht="14.1" customHeight="1">
      <c r="A65" s="3"/>
      <c r="B65" s="6"/>
      <c r="C65" s="8"/>
      <c r="D65" s="8"/>
      <c r="E65" s="8"/>
      <c r="F65" s="8"/>
      <c r="G65" s="8"/>
      <c r="H65" s="8"/>
      <c r="I65" s="8"/>
      <c r="J65" s="67"/>
      <c r="K65" s="101"/>
    </row>
  </sheetData>
  <mergeCells count="12">
    <mergeCell ref="D1:E1"/>
    <mergeCell ref="F1:G1"/>
    <mergeCell ref="J1:K1"/>
    <mergeCell ref="H1:I1"/>
    <mergeCell ref="B61:C61"/>
    <mergeCell ref="B1:B2"/>
    <mergeCell ref="C1:C2"/>
    <mergeCell ref="B39:B49"/>
    <mergeCell ref="B27:B38"/>
    <mergeCell ref="B3:B10"/>
    <mergeCell ref="B11:B26"/>
    <mergeCell ref="B50:B6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zoomScaleSheetLayoutView="100" workbookViewId="0">
      <selection activeCell="B2" sqref="B2"/>
    </sheetView>
  </sheetViews>
  <sheetFormatPr defaultRowHeight="13.5"/>
  <cols>
    <col min="1" max="1" width="1.25" style="21" customWidth="1"/>
    <col min="2" max="13" width="7.125" style="21" customWidth="1"/>
    <col min="14" max="14" width="3.75" style="21" customWidth="1"/>
    <col min="15" max="15" width="4.75" style="21" customWidth="1"/>
    <col min="16" max="16" width="4.25" style="21" customWidth="1"/>
    <col min="17" max="17" width="2.5" style="21" bestFit="1" customWidth="1"/>
    <col min="18" max="19" width="3.875" style="21" customWidth="1"/>
    <col min="20" max="20" width="9" style="21"/>
    <col min="21" max="21" width="4.75" style="21" customWidth="1"/>
    <col min="22" max="22" width="3" style="21" customWidth="1"/>
    <col min="23" max="16384" width="9" style="21"/>
  </cols>
  <sheetData>
    <row r="1" spans="1:35" s="570" customFormat="1" ht="26.25" customHeight="1">
      <c r="A1" s="568" t="s">
        <v>1685</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s="296" customFormat="1" ht="18.75" customHeight="1">
      <c r="A2" s="297"/>
      <c r="B2" s="298"/>
      <c r="C2" s="298"/>
      <c r="D2" s="298"/>
      <c r="E2" s="298"/>
      <c r="G2" s="1043" t="s">
        <v>2413</v>
      </c>
      <c r="H2" s="1043"/>
      <c r="I2" s="1043"/>
      <c r="J2" s="1043"/>
      <c r="K2" s="1043"/>
      <c r="L2" s="1043"/>
      <c r="M2" s="1043"/>
    </row>
    <row r="3" spans="1:35" s="296" customFormat="1" ht="18.75" customHeight="1">
      <c r="A3" s="297"/>
      <c r="B3" s="614" t="s">
        <v>811</v>
      </c>
      <c r="C3" s="614" t="s">
        <v>611</v>
      </c>
      <c r="D3" s="614" t="s">
        <v>612</v>
      </c>
      <c r="E3" s="614" t="s">
        <v>951</v>
      </c>
      <c r="F3" s="614" t="s">
        <v>811</v>
      </c>
      <c r="G3" s="614" t="s">
        <v>611</v>
      </c>
      <c r="H3" s="614" t="s">
        <v>612</v>
      </c>
      <c r="I3" s="614" t="s">
        <v>951</v>
      </c>
      <c r="J3" s="614" t="s">
        <v>811</v>
      </c>
      <c r="K3" s="614" t="s">
        <v>611</v>
      </c>
      <c r="L3" s="614" t="s">
        <v>612</v>
      </c>
      <c r="M3" s="614" t="s">
        <v>951</v>
      </c>
    </row>
    <row r="4" spans="1:35" s="296" customFormat="1" ht="25.5">
      <c r="A4" s="297"/>
      <c r="B4" s="615" t="s">
        <v>1046</v>
      </c>
      <c r="C4" s="616">
        <f>SUM(C5:C9)</f>
        <v>2547</v>
      </c>
      <c r="D4" s="616">
        <f>SUM(D5:D9)</f>
        <v>1325</v>
      </c>
      <c r="E4" s="616">
        <f>SUM(E5:E9)</f>
        <v>1222</v>
      </c>
      <c r="F4" s="615" t="s">
        <v>1047</v>
      </c>
      <c r="G4" s="616">
        <f>SUM(G5:G9)</f>
        <v>3349</v>
      </c>
      <c r="H4" s="616">
        <f>SUM(H5:H9)</f>
        <v>1697</v>
      </c>
      <c r="I4" s="616">
        <f>SUM(I5:I9)</f>
        <v>1652</v>
      </c>
      <c r="J4" s="615" t="s">
        <v>1048</v>
      </c>
      <c r="K4" s="616">
        <f>SUM(K5:K9)</f>
        <v>1441</v>
      </c>
      <c r="L4" s="616">
        <f>SUM(L5:L9)</f>
        <v>579</v>
      </c>
      <c r="M4" s="616">
        <f>SUM(M5:M9)</f>
        <v>862</v>
      </c>
    </row>
    <row r="5" spans="1:35" s="296" customFormat="1" ht="12.75">
      <c r="A5" s="297"/>
      <c r="B5" s="617">
        <v>0</v>
      </c>
      <c r="C5" s="618">
        <v>542</v>
      </c>
      <c r="D5" s="618">
        <v>273</v>
      </c>
      <c r="E5" s="618">
        <v>269</v>
      </c>
      <c r="F5" s="617">
        <v>40</v>
      </c>
      <c r="G5" s="618">
        <v>747</v>
      </c>
      <c r="H5" s="618">
        <v>389</v>
      </c>
      <c r="I5" s="618">
        <v>358</v>
      </c>
      <c r="J5" s="617">
        <v>80</v>
      </c>
      <c r="K5" s="618">
        <v>353</v>
      </c>
      <c r="L5" s="618">
        <v>152</v>
      </c>
      <c r="M5" s="618">
        <v>201</v>
      </c>
    </row>
    <row r="6" spans="1:35" s="296" customFormat="1" ht="12.75">
      <c r="A6" s="297"/>
      <c r="B6" s="619">
        <v>1</v>
      </c>
      <c r="C6" s="620">
        <v>517</v>
      </c>
      <c r="D6" s="620">
        <v>262</v>
      </c>
      <c r="E6" s="620">
        <v>255</v>
      </c>
      <c r="F6" s="619">
        <v>41</v>
      </c>
      <c r="G6" s="620">
        <v>734</v>
      </c>
      <c r="H6" s="620">
        <v>372</v>
      </c>
      <c r="I6" s="620">
        <v>362</v>
      </c>
      <c r="J6" s="619">
        <v>81</v>
      </c>
      <c r="K6" s="620">
        <v>290</v>
      </c>
      <c r="L6" s="620">
        <v>124</v>
      </c>
      <c r="M6" s="620">
        <v>166</v>
      </c>
    </row>
    <row r="7" spans="1:35" s="296" customFormat="1" ht="12.75">
      <c r="A7" s="297"/>
      <c r="B7" s="619">
        <v>2</v>
      </c>
      <c r="C7" s="620">
        <v>488</v>
      </c>
      <c r="D7" s="620">
        <v>252</v>
      </c>
      <c r="E7" s="620">
        <v>236</v>
      </c>
      <c r="F7" s="619">
        <v>42</v>
      </c>
      <c r="G7" s="620">
        <v>681</v>
      </c>
      <c r="H7" s="620">
        <v>326</v>
      </c>
      <c r="I7" s="620">
        <v>355</v>
      </c>
      <c r="J7" s="619">
        <v>82</v>
      </c>
      <c r="K7" s="620">
        <v>267</v>
      </c>
      <c r="L7" s="620">
        <v>98</v>
      </c>
      <c r="M7" s="620">
        <v>169</v>
      </c>
    </row>
    <row r="8" spans="1:35" s="296" customFormat="1" ht="12.75">
      <c r="A8" s="297"/>
      <c r="B8" s="619">
        <v>3</v>
      </c>
      <c r="C8" s="620">
        <v>512</v>
      </c>
      <c r="D8" s="620">
        <v>272</v>
      </c>
      <c r="E8" s="620">
        <v>240</v>
      </c>
      <c r="F8" s="619">
        <v>43</v>
      </c>
      <c r="G8" s="620">
        <v>598</v>
      </c>
      <c r="H8" s="620">
        <v>296</v>
      </c>
      <c r="I8" s="620">
        <v>302</v>
      </c>
      <c r="J8" s="619">
        <v>83</v>
      </c>
      <c r="K8" s="620">
        <v>280</v>
      </c>
      <c r="L8" s="620">
        <v>103</v>
      </c>
      <c r="M8" s="620">
        <v>177</v>
      </c>
    </row>
    <row r="9" spans="1:35" s="296" customFormat="1" ht="12.75">
      <c r="A9" s="297"/>
      <c r="B9" s="621">
        <v>4</v>
      </c>
      <c r="C9" s="622">
        <v>488</v>
      </c>
      <c r="D9" s="622">
        <v>266</v>
      </c>
      <c r="E9" s="622">
        <v>222</v>
      </c>
      <c r="F9" s="621">
        <v>44</v>
      </c>
      <c r="G9" s="622">
        <v>589</v>
      </c>
      <c r="H9" s="622">
        <v>314</v>
      </c>
      <c r="I9" s="622">
        <v>275</v>
      </c>
      <c r="J9" s="621">
        <v>84</v>
      </c>
      <c r="K9" s="622">
        <v>251</v>
      </c>
      <c r="L9" s="622">
        <v>102</v>
      </c>
      <c r="M9" s="622">
        <v>149</v>
      </c>
    </row>
    <row r="10" spans="1:35" s="296" customFormat="1" ht="25.5">
      <c r="A10" s="297"/>
      <c r="B10" s="615" t="s">
        <v>1049</v>
      </c>
      <c r="C10" s="616">
        <f>SUM(C11:C15)</f>
        <v>2591</v>
      </c>
      <c r="D10" s="616">
        <f>SUM(D11:D15)</f>
        <v>1335</v>
      </c>
      <c r="E10" s="616">
        <f>SUM(E11:E15)</f>
        <v>1256</v>
      </c>
      <c r="F10" s="615" t="s">
        <v>821</v>
      </c>
      <c r="G10" s="616">
        <f>SUM(G11:G15)</f>
        <v>2891</v>
      </c>
      <c r="H10" s="616">
        <f>SUM(H11:H15)</f>
        <v>1454</v>
      </c>
      <c r="I10" s="616">
        <f>SUM(I11:I15)</f>
        <v>1437</v>
      </c>
      <c r="J10" s="615" t="s">
        <v>715</v>
      </c>
      <c r="K10" s="616">
        <f>SUM(K11:K15)</f>
        <v>760</v>
      </c>
      <c r="L10" s="616">
        <f>SUM(L11:L15)</f>
        <v>224</v>
      </c>
      <c r="M10" s="616">
        <f>SUM(M11:M15)</f>
        <v>536</v>
      </c>
    </row>
    <row r="11" spans="1:35" s="296" customFormat="1" ht="12.75">
      <c r="A11" s="297"/>
      <c r="B11" s="617">
        <v>5</v>
      </c>
      <c r="C11" s="618">
        <v>547</v>
      </c>
      <c r="D11" s="618">
        <v>287</v>
      </c>
      <c r="E11" s="618">
        <v>260</v>
      </c>
      <c r="F11" s="623">
        <v>45</v>
      </c>
      <c r="G11" s="624">
        <v>620</v>
      </c>
      <c r="H11" s="624">
        <v>308</v>
      </c>
      <c r="I11" s="624">
        <v>312</v>
      </c>
      <c r="J11" s="617">
        <v>85</v>
      </c>
      <c r="K11" s="618">
        <v>203</v>
      </c>
      <c r="L11" s="618">
        <v>74</v>
      </c>
      <c r="M11" s="618">
        <v>129</v>
      </c>
    </row>
    <row r="12" spans="1:35" s="296" customFormat="1" ht="12.75">
      <c r="A12" s="297"/>
      <c r="B12" s="619">
        <v>6</v>
      </c>
      <c r="C12" s="620">
        <v>477</v>
      </c>
      <c r="D12" s="620">
        <v>246</v>
      </c>
      <c r="E12" s="620">
        <v>231</v>
      </c>
      <c r="F12" s="625">
        <v>46</v>
      </c>
      <c r="G12" s="626">
        <v>626</v>
      </c>
      <c r="H12" s="626">
        <v>335</v>
      </c>
      <c r="I12" s="626">
        <v>291</v>
      </c>
      <c r="J12" s="619">
        <v>86</v>
      </c>
      <c r="K12" s="620">
        <v>185</v>
      </c>
      <c r="L12" s="620">
        <v>58</v>
      </c>
      <c r="M12" s="620">
        <v>127</v>
      </c>
    </row>
    <row r="13" spans="1:35" s="299" customFormat="1" ht="12.75">
      <c r="B13" s="619">
        <v>7</v>
      </c>
      <c r="C13" s="620">
        <v>540</v>
      </c>
      <c r="D13" s="620">
        <v>270</v>
      </c>
      <c r="E13" s="620">
        <v>270</v>
      </c>
      <c r="F13" s="625">
        <v>47</v>
      </c>
      <c r="G13" s="626">
        <v>579</v>
      </c>
      <c r="H13" s="626">
        <v>274</v>
      </c>
      <c r="I13" s="626">
        <v>305</v>
      </c>
      <c r="J13" s="619">
        <v>87</v>
      </c>
      <c r="K13" s="620">
        <v>152</v>
      </c>
      <c r="L13" s="620">
        <v>38</v>
      </c>
      <c r="M13" s="620">
        <v>114</v>
      </c>
    </row>
    <row r="14" spans="1:35" s="299" customFormat="1" ht="12.75">
      <c r="B14" s="619">
        <v>8</v>
      </c>
      <c r="C14" s="620">
        <v>505</v>
      </c>
      <c r="D14" s="620">
        <v>269</v>
      </c>
      <c r="E14" s="620">
        <v>236</v>
      </c>
      <c r="F14" s="625">
        <v>48</v>
      </c>
      <c r="G14" s="626">
        <v>573</v>
      </c>
      <c r="H14" s="626">
        <v>291</v>
      </c>
      <c r="I14" s="626">
        <v>282</v>
      </c>
      <c r="J14" s="619">
        <v>88</v>
      </c>
      <c r="K14" s="620">
        <v>117</v>
      </c>
      <c r="L14" s="620">
        <v>32</v>
      </c>
      <c r="M14" s="620">
        <v>85</v>
      </c>
    </row>
    <row r="15" spans="1:35" s="299" customFormat="1" ht="12.75">
      <c r="B15" s="621">
        <v>9</v>
      </c>
      <c r="C15" s="622">
        <v>522</v>
      </c>
      <c r="D15" s="622">
        <v>263</v>
      </c>
      <c r="E15" s="622">
        <v>259</v>
      </c>
      <c r="F15" s="627">
        <v>49</v>
      </c>
      <c r="G15" s="628">
        <v>493</v>
      </c>
      <c r="H15" s="628">
        <v>246</v>
      </c>
      <c r="I15" s="628">
        <v>247</v>
      </c>
      <c r="J15" s="621">
        <v>89</v>
      </c>
      <c r="K15" s="622">
        <v>103</v>
      </c>
      <c r="L15" s="622">
        <v>22</v>
      </c>
      <c r="M15" s="622">
        <v>81</v>
      </c>
    </row>
    <row r="16" spans="1:35" s="299" customFormat="1" ht="25.5">
      <c r="B16" s="615" t="s">
        <v>1050</v>
      </c>
      <c r="C16" s="616">
        <f>SUM(C17:C21)</f>
        <v>2538</v>
      </c>
      <c r="D16" s="616">
        <f>SUM(D17:D21)</f>
        <v>1289</v>
      </c>
      <c r="E16" s="616">
        <f>SUM(E17:E21)</f>
        <v>1249</v>
      </c>
      <c r="F16" s="615" t="s">
        <v>822</v>
      </c>
      <c r="G16" s="616">
        <f>SUM(G17:G21)</f>
        <v>2835</v>
      </c>
      <c r="H16" s="616">
        <f>SUM(H17:H21)</f>
        <v>1362</v>
      </c>
      <c r="I16" s="616">
        <f>SUM(I17:I21)</f>
        <v>1473</v>
      </c>
      <c r="J16" s="615" t="s">
        <v>716</v>
      </c>
      <c r="K16" s="616">
        <f>SUM(K17:K21)</f>
        <v>333</v>
      </c>
      <c r="L16" s="616">
        <f>SUM(L17:L21)</f>
        <v>72</v>
      </c>
      <c r="M16" s="616">
        <f>SUM(M17:M21)</f>
        <v>261</v>
      </c>
    </row>
    <row r="17" spans="2:13" s="299" customFormat="1" ht="12.75">
      <c r="B17" s="617">
        <v>10</v>
      </c>
      <c r="C17" s="618">
        <v>518</v>
      </c>
      <c r="D17" s="618">
        <v>270</v>
      </c>
      <c r="E17" s="618">
        <v>248</v>
      </c>
      <c r="F17" s="629">
        <v>50</v>
      </c>
      <c r="G17" s="624">
        <v>512</v>
      </c>
      <c r="H17" s="624">
        <v>237</v>
      </c>
      <c r="I17" s="624">
        <v>275</v>
      </c>
      <c r="J17" s="617">
        <v>90</v>
      </c>
      <c r="K17" s="618">
        <v>111</v>
      </c>
      <c r="L17" s="618">
        <v>23</v>
      </c>
      <c r="M17" s="618">
        <v>88</v>
      </c>
    </row>
    <row r="18" spans="2:13" s="299" customFormat="1" ht="12.75">
      <c r="B18" s="619">
        <v>11</v>
      </c>
      <c r="C18" s="620">
        <v>523</v>
      </c>
      <c r="D18" s="620">
        <v>284</v>
      </c>
      <c r="E18" s="620">
        <v>239</v>
      </c>
      <c r="F18" s="619">
        <v>51</v>
      </c>
      <c r="G18" s="620">
        <v>601</v>
      </c>
      <c r="H18" s="620">
        <v>287</v>
      </c>
      <c r="I18" s="620">
        <v>314</v>
      </c>
      <c r="J18" s="619">
        <v>91</v>
      </c>
      <c r="K18" s="620">
        <v>70</v>
      </c>
      <c r="L18" s="620">
        <v>11</v>
      </c>
      <c r="M18" s="620">
        <v>59</v>
      </c>
    </row>
    <row r="19" spans="2:13" s="299" customFormat="1" ht="12.75">
      <c r="B19" s="619">
        <v>12</v>
      </c>
      <c r="C19" s="620">
        <v>513</v>
      </c>
      <c r="D19" s="620">
        <v>253</v>
      </c>
      <c r="E19" s="620">
        <v>260</v>
      </c>
      <c r="F19" s="619">
        <v>52</v>
      </c>
      <c r="G19" s="620">
        <v>524</v>
      </c>
      <c r="H19" s="620">
        <v>249</v>
      </c>
      <c r="I19" s="620">
        <v>275</v>
      </c>
      <c r="J19" s="619">
        <v>92</v>
      </c>
      <c r="K19" s="620">
        <v>47</v>
      </c>
      <c r="L19" s="620">
        <v>8</v>
      </c>
      <c r="M19" s="620">
        <v>39</v>
      </c>
    </row>
    <row r="20" spans="2:13" s="299" customFormat="1" ht="12.75">
      <c r="B20" s="619">
        <v>13</v>
      </c>
      <c r="C20" s="620">
        <v>496</v>
      </c>
      <c r="D20" s="620">
        <v>242</v>
      </c>
      <c r="E20" s="620">
        <v>254</v>
      </c>
      <c r="F20" s="619">
        <v>53</v>
      </c>
      <c r="G20" s="620">
        <v>552</v>
      </c>
      <c r="H20" s="620">
        <v>257</v>
      </c>
      <c r="I20" s="620">
        <v>295</v>
      </c>
      <c r="J20" s="619">
        <v>93</v>
      </c>
      <c r="K20" s="620">
        <v>55</v>
      </c>
      <c r="L20" s="620">
        <v>15</v>
      </c>
      <c r="M20" s="620">
        <v>40</v>
      </c>
    </row>
    <row r="21" spans="2:13" s="299" customFormat="1" ht="12.75">
      <c r="B21" s="621">
        <v>14</v>
      </c>
      <c r="C21" s="622">
        <v>488</v>
      </c>
      <c r="D21" s="622">
        <v>240</v>
      </c>
      <c r="E21" s="622">
        <v>248</v>
      </c>
      <c r="F21" s="621">
        <v>54</v>
      </c>
      <c r="G21" s="622">
        <v>646</v>
      </c>
      <c r="H21" s="622">
        <v>332</v>
      </c>
      <c r="I21" s="622">
        <v>314</v>
      </c>
      <c r="J21" s="621">
        <v>94</v>
      </c>
      <c r="K21" s="622">
        <v>50</v>
      </c>
      <c r="L21" s="622">
        <v>15</v>
      </c>
      <c r="M21" s="622">
        <v>35</v>
      </c>
    </row>
    <row r="22" spans="2:13" s="299" customFormat="1" ht="25.5">
      <c r="B22" s="615" t="s">
        <v>1051</v>
      </c>
      <c r="C22" s="616">
        <f>SUM(C23:C27)</f>
        <v>2507</v>
      </c>
      <c r="D22" s="616">
        <f>SUM(D23:D27)</f>
        <v>1307</v>
      </c>
      <c r="E22" s="616">
        <f>SUM(E23:E27)</f>
        <v>1200</v>
      </c>
      <c r="F22" s="615" t="s">
        <v>823</v>
      </c>
      <c r="G22" s="616">
        <f>SUM(G23:G27)</f>
        <v>3331</v>
      </c>
      <c r="H22" s="616">
        <f>SUM(H23:H27)</f>
        <v>1611</v>
      </c>
      <c r="I22" s="616">
        <f>SUM(I23:I27)</f>
        <v>1720</v>
      </c>
      <c r="J22" s="615" t="s">
        <v>717</v>
      </c>
      <c r="K22" s="616">
        <f>SUM(K23:K27)</f>
        <v>91</v>
      </c>
      <c r="L22" s="616">
        <f>SUM(L23:L27)</f>
        <v>16</v>
      </c>
      <c r="M22" s="616">
        <f>SUM(M23:M27)</f>
        <v>75</v>
      </c>
    </row>
    <row r="23" spans="2:13" s="299" customFormat="1" ht="12.75">
      <c r="B23" s="617">
        <v>15</v>
      </c>
      <c r="C23" s="618">
        <v>505</v>
      </c>
      <c r="D23" s="618">
        <v>265</v>
      </c>
      <c r="E23" s="618">
        <v>240</v>
      </c>
      <c r="F23" s="617">
        <v>55</v>
      </c>
      <c r="G23" s="618">
        <v>614</v>
      </c>
      <c r="H23" s="618">
        <v>323</v>
      </c>
      <c r="I23" s="618">
        <v>291</v>
      </c>
      <c r="J23" s="617">
        <v>95</v>
      </c>
      <c r="K23" s="618">
        <v>25</v>
      </c>
      <c r="L23" s="618">
        <v>7</v>
      </c>
      <c r="M23" s="618">
        <v>18</v>
      </c>
    </row>
    <row r="24" spans="2:13" s="299" customFormat="1" ht="12.75">
      <c r="B24" s="619">
        <v>16</v>
      </c>
      <c r="C24" s="620">
        <v>504</v>
      </c>
      <c r="D24" s="620">
        <v>243</v>
      </c>
      <c r="E24" s="620">
        <v>261</v>
      </c>
      <c r="F24" s="619">
        <v>56</v>
      </c>
      <c r="G24" s="620">
        <v>618</v>
      </c>
      <c r="H24" s="620">
        <v>287</v>
      </c>
      <c r="I24" s="620">
        <v>331</v>
      </c>
      <c r="J24" s="619">
        <v>96</v>
      </c>
      <c r="K24" s="620">
        <v>26</v>
      </c>
      <c r="L24" s="620">
        <v>4</v>
      </c>
      <c r="M24" s="620">
        <v>22</v>
      </c>
    </row>
    <row r="25" spans="2:13" s="299" customFormat="1" ht="12.75">
      <c r="B25" s="619">
        <v>17</v>
      </c>
      <c r="C25" s="620">
        <v>471</v>
      </c>
      <c r="D25" s="620">
        <v>233</v>
      </c>
      <c r="E25" s="620">
        <v>238</v>
      </c>
      <c r="F25" s="619">
        <v>57</v>
      </c>
      <c r="G25" s="620">
        <v>658</v>
      </c>
      <c r="H25" s="620">
        <v>318</v>
      </c>
      <c r="I25" s="620">
        <v>340</v>
      </c>
      <c r="J25" s="619">
        <v>97</v>
      </c>
      <c r="K25" s="620">
        <v>17</v>
      </c>
      <c r="L25" s="620">
        <v>4</v>
      </c>
      <c r="M25" s="620">
        <v>13</v>
      </c>
    </row>
    <row r="26" spans="2:13" s="299" customFormat="1" ht="12.75">
      <c r="B26" s="619">
        <v>18</v>
      </c>
      <c r="C26" s="620">
        <v>468</v>
      </c>
      <c r="D26" s="620">
        <v>242</v>
      </c>
      <c r="E26" s="620">
        <v>226</v>
      </c>
      <c r="F26" s="619">
        <v>58</v>
      </c>
      <c r="G26" s="620">
        <v>687</v>
      </c>
      <c r="H26" s="620">
        <v>322</v>
      </c>
      <c r="I26" s="620">
        <v>365</v>
      </c>
      <c r="J26" s="619">
        <v>98</v>
      </c>
      <c r="K26" s="620">
        <v>15</v>
      </c>
      <c r="L26" s="620">
        <v>0</v>
      </c>
      <c r="M26" s="620">
        <v>15</v>
      </c>
    </row>
    <row r="27" spans="2:13" s="299" customFormat="1" ht="12.75">
      <c r="B27" s="621">
        <v>19</v>
      </c>
      <c r="C27" s="622">
        <v>559</v>
      </c>
      <c r="D27" s="622">
        <v>324</v>
      </c>
      <c r="E27" s="622">
        <v>235</v>
      </c>
      <c r="F27" s="621">
        <v>59</v>
      </c>
      <c r="G27" s="622">
        <v>754</v>
      </c>
      <c r="H27" s="622">
        <v>361</v>
      </c>
      <c r="I27" s="622">
        <v>393</v>
      </c>
      <c r="J27" s="621">
        <v>99</v>
      </c>
      <c r="K27" s="622">
        <v>8</v>
      </c>
      <c r="L27" s="622">
        <v>1</v>
      </c>
      <c r="M27" s="622">
        <v>7</v>
      </c>
    </row>
    <row r="28" spans="2:13" s="299" customFormat="1" ht="25.5">
      <c r="B28" s="615" t="s">
        <v>1052</v>
      </c>
      <c r="C28" s="616">
        <f>SUM(C29:C33)</f>
        <v>2842</v>
      </c>
      <c r="D28" s="616">
        <f>SUM(D29:D33)</f>
        <v>1621</v>
      </c>
      <c r="E28" s="616">
        <f>SUM(E29:E33)</f>
        <v>1221</v>
      </c>
      <c r="F28" s="615" t="s">
        <v>824</v>
      </c>
      <c r="G28" s="616">
        <f>SUM(G29:G33)</f>
        <v>3955</v>
      </c>
      <c r="H28" s="616">
        <f>SUM(H29:H33)</f>
        <v>1918</v>
      </c>
      <c r="I28" s="616">
        <f>SUM(I29:I33)</f>
        <v>2037</v>
      </c>
      <c r="J28" s="615" t="s">
        <v>812</v>
      </c>
      <c r="K28" s="616">
        <f>SUM(K29:K33)</f>
        <v>9</v>
      </c>
      <c r="L28" s="616">
        <f>SUM(L29:L33)</f>
        <v>1</v>
      </c>
      <c r="M28" s="616">
        <f>SUM(M29:M33)</f>
        <v>8</v>
      </c>
    </row>
    <row r="29" spans="2:13" s="299" customFormat="1" ht="12.75">
      <c r="B29" s="617">
        <v>20</v>
      </c>
      <c r="C29" s="618">
        <v>615</v>
      </c>
      <c r="D29" s="618">
        <v>393</v>
      </c>
      <c r="E29" s="618">
        <v>222</v>
      </c>
      <c r="F29" s="617">
        <v>60</v>
      </c>
      <c r="G29" s="618">
        <v>866</v>
      </c>
      <c r="H29" s="618">
        <v>446</v>
      </c>
      <c r="I29" s="618">
        <v>420</v>
      </c>
      <c r="J29" s="617">
        <v>100</v>
      </c>
      <c r="K29" s="618">
        <f>SUM(L29:M29)</f>
        <v>0</v>
      </c>
      <c r="L29" s="618">
        <v>0</v>
      </c>
      <c r="M29" s="618">
        <v>0</v>
      </c>
    </row>
    <row r="30" spans="2:13" s="299" customFormat="1" ht="12.75">
      <c r="B30" s="619">
        <v>21</v>
      </c>
      <c r="C30" s="620">
        <v>500</v>
      </c>
      <c r="D30" s="620">
        <v>258</v>
      </c>
      <c r="E30" s="620">
        <v>242</v>
      </c>
      <c r="F30" s="619">
        <v>61</v>
      </c>
      <c r="G30" s="620">
        <v>920</v>
      </c>
      <c r="H30" s="620">
        <v>420</v>
      </c>
      <c r="I30" s="620">
        <v>500</v>
      </c>
      <c r="J30" s="619">
        <v>101</v>
      </c>
      <c r="K30" s="618">
        <f>SUM(L30:M30)</f>
        <v>6</v>
      </c>
      <c r="L30" s="620">
        <v>0</v>
      </c>
      <c r="M30" s="620">
        <v>6</v>
      </c>
    </row>
    <row r="31" spans="2:13" s="299" customFormat="1" ht="12.75">
      <c r="B31" s="619">
        <v>22</v>
      </c>
      <c r="C31" s="620">
        <v>581</v>
      </c>
      <c r="D31" s="620">
        <v>331</v>
      </c>
      <c r="E31" s="620">
        <v>250</v>
      </c>
      <c r="F31" s="619">
        <v>62</v>
      </c>
      <c r="G31" s="620">
        <v>910</v>
      </c>
      <c r="H31" s="620">
        <v>416</v>
      </c>
      <c r="I31" s="620">
        <v>494</v>
      </c>
      <c r="J31" s="619">
        <v>102</v>
      </c>
      <c r="K31" s="618">
        <f>SUM(L31:M31)</f>
        <v>2</v>
      </c>
      <c r="L31" s="620">
        <v>0</v>
      </c>
      <c r="M31" s="620">
        <v>2</v>
      </c>
    </row>
    <row r="32" spans="2:13" s="299" customFormat="1" ht="12.75">
      <c r="B32" s="619">
        <v>23</v>
      </c>
      <c r="C32" s="620">
        <v>626</v>
      </c>
      <c r="D32" s="620">
        <v>362</v>
      </c>
      <c r="E32" s="620">
        <v>264</v>
      </c>
      <c r="F32" s="619">
        <v>63</v>
      </c>
      <c r="G32" s="620">
        <v>747</v>
      </c>
      <c r="H32" s="620">
        <v>378</v>
      </c>
      <c r="I32" s="620">
        <v>369</v>
      </c>
      <c r="J32" s="619">
        <v>103</v>
      </c>
      <c r="K32" s="618">
        <f>SUM(L32:M32)</f>
        <v>1</v>
      </c>
      <c r="L32" s="620">
        <v>1</v>
      </c>
      <c r="M32" s="620">
        <v>0</v>
      </c>
    </row>
    <row r="33" spans="2:13" s="299" customFormat="1" ht="12.75">
      <c r="B33" s="621">
        <v>24</v>
      </c>
      <c r="C33" s="622">
        <v>520</v>
      </c>
      <c r="D33" s="622">
        <v>277</v>
      </c>
      <c r="E33" s="622">
        <v>243</v>
      </c>
      <c r="F33" s="621">
        <v>64</v>
      </c>
      <c r="G33" s="622">
        <v>512</v>
      </c>
      <c r="H33" s="622">
        <v>258</v>
      </c>
      <c r="I33" s="622">
        <v>254</v>
      </c>
      <c r="J33" s="621">
        <v>104</v>
      </c>
      <c r="K33" s="618">
        <f>SUM(L33:M33)</f>
        <v>0</v>
      </c>
      <c r="L33" s="622">
        <v>0</v>
      </c>
      <c r="M33" s="622">
        <v>0</v>
      </c>
    </row>
    <row r="34" spans="2:13" s="299" customFormat="1" ht="25.5">
      <c r="B34" s="615" t="s">
        <v>818</v>
      </c>
      <c r="C34" s="616">
        <f>SUM(C35:C39)</f>
        <v>3278</v>
      </c>
      <c r="D34" s="616">
        <f>SUM(D35:D39)</f>
        <v>1760</v>
      </c>
      <c r="E34" s="616">
        <f>SUM(E35:E39)</f>
        <v>1518</v>
      </c>
      <c r="F34" s="615" t="s">
        <v>825</v>
      </c>
      <c r="G34" s="616">
        <f>SUM(G35:G39)</f>
        <v>3222</v>
      </c>
      <c r="H34" s="616">
        <f>SUM(H35:H39)</f>
        <v>1650</v>
      </c>
      <c r="I34" s="616">
        <f>SUM(I35:I39)</f>
        <v>1572</v>
      </c>
      <c r="J34" s="615" t="s">
        <v>704</v>
      </c>
      <c r="K34" s="616">
        <f>SUM(K35:K39)</f>
        <v>0</v>
      </c>
      <c r="L34" s="616">
        <f>SUM(L35:L39)</f>
        <v>0</v>
      </c>
      <c r="M34" s="616">
        <f>SUM(M35:M39)</f>
        <v>0</v>
      </c>
    </row>
    <row r="35" spans="2:13" s="299" customFormat="1" ht="12.75">
      <c r="B35" s="617">
        <v>25</v>
      </c>
      <c r="C35" s="618">
        <v>625</v>
      </c>
      <c r="D35" s="618">
        <v>330</v>
      </c>
      <c r="E35" s="618">
        <v>295</v>
      </c>
      <c r="F35" s="617">
        <v>65</v>
      </c>
      <c r="G35" s="618">
        <v>656</v>
      </c>
      <c r="H35" s="618">
        <v>340</v>
      </c>
      <c r="I35" s="618">
        <v>316</v>
      </c>
      <c r="J35" s="617">
        <v>105</v>
      </c>
      <c r="K35" s="618">
        <v>0</v>
      </c>
      <c r="L35" s="618">
        <v>0</v>
      </c>
      <c r="M35" s="618">
        <v>0</v>
      </c>
    </row>
    <row r="36" spans="2:13" s="299" customFormat="1" ht="12.75">
      <c r="B36" s="619">
        <v>26</v>
      </c>
      <c r="C36" s="620">
        <v>683</v>
      </c>
      <c r="D36" s="620">
        <v>377</v>
      </c>
      <c r="E36" s="620">
        <v>306</v>
      </c>
      <c r="F36" s="619">
        <v>66</v>
      </c>
      <c r="G36" s="620">
        <v>704</v>
      </c>
      <c r="H36" s="620">
        <v>354</v>
      </c>
      <c r="I36" s="620">
        <v>350</v>
      </c>
      <c r="J36" s="619">
        <v>106</v>
      </c>
      <c r="K36" s="620">
        <v>0</v>
      </c>
      <c r="L36" s="618">
        <v>0</v>
      </c>
      <c r="M36" s="620">
        <v>0</v>
      </c>
    </row>
    <row r="37" spans="2:13" s="299" customFormat="1" ht="12.75">
      <c r="B37" s="619">
        <v>27</v>
      </c>
      <c r="C37" s="620">
        <v>667</v>
      </c>
      <c r="D37" s="620">
        <v>367</v>
      </c>
      <c r="E37" s="620">
        <v>300</v>
      </c>
      <c r="F37" s="619">
        <v>67</v>
      </c>
      <c r="G37" s="620">
        <v>647</v>
      </c>
      <c r="H37" s="620">
        <v>319</v>
      </c>
      <c r="I37" s="620">
        <v>328</v>
      </c>
      <c r="J37" s="619">
        <v>107</v>
      </c>
      <c r="K37" s="620">
        <v>0</v>
      </c>
      <c r="L37" s="618">
        <v>0</v>
      </c>
      <c r="M37" s="620">
        <v>0</v>
      </c>
    </row>
    <row r="38" spans="2:13" s="299" customFormat="1" ht="12.75">
      <c r="B38" s="619">
        <v>28</v>
      </c>
      <c r="C38" s="620">
        <v>624</v>
      </c>
      <c r="D38" s="620">
        <v>322</v>
      </c>
      <c r="E38" s="620">
        <v>302</v>
      </c>
      <c r="F38" s="619">
        <v>68</v>
      </c>
      <c r="G38" s="620">
        <v>628</v>
      </c>
      <c r="H38" s="620">
        <v>347</v>
      </c>
      <c r="I38" s="620">
        <v>281</v>
      </c>
      <c r="J38" s="619">
        <v>108</v>
      </c>
      <c r="K38" s="620">
        <v>0</v>
      </c>
      <c r="L38" s="618">
        <v>0</v>
      </c>
      <c r="M38" s="620">
        <v>0</v>
      </c>
    </row>
    <row r="39" spans="2:13" s="299" customFormat="1" ht="12.75">
      <c r="B39" s="621">
        <v>29</v>
      </c>
      <c r="C39" s="622">
        <v>679</v>
      </c>
      <c r="D39" s="622">
        <v>364</v>
      </c>
      <c r="E39" s="622">
        <v>315</v>
      </c>
      <c r="F39" s="621">
        <v>69</v>
      </c>
      <c r="G39" s="622">
        <v>587</v>
      </c>
      <c r="H39" s="622">
        <v>290</v>
      </c>
      <c r="I39" s="622">
        <v>297</v>
      </c>
      <c r="J39" s="621">
        <v>109</v>
      </c>
      <c r="K39" s="620">
        <v>0</v>
      </c>
      <c r="L39" s="618">
        <v>0</v>
      </c>
      <c r="M39" s="620">
        <v>0</v>
      </c>
    </row>
    <row r="40" spans="2:13" s="299" customFormat="1" ht="25.5">
      <c r="B40" s="615" t="s">
        <v>819</v>
      </c>
      <c r="C40" s="616">
        <f>SUM(C41:C45)</f>
        <v>3706</v>
      </c>
      <c r="D40" s="616">
        <f>SUM(D41:D45)</f>
        <v>1887</v>
      </c>
      <c r="E40" s="616">
        <f>SUM(E41:E45)</f>
        <v>1819</v>
      </c>
      <c r="F40" s="615" t="s">
        <v>826</v>
      </c>
      <c r="G40" s="616">
        <f>SUM(G41:G45)</f>
        <v>2320</v>
      </c>
      <c r="H40" s="616">
        <f>SUM(H41:H45)</f>
        <v>1151</v>
      </c>
      <c r="I40" s="616">
        <f>SUM(I41:I45)</f>
        <v>1169</v>
      </c>
      <c r="J40" s="615" t="s">
        <v>705</v>
      </c>
      <c r="K40" s="616">
        <v>0</v>
      </c>
      <c r="L40" s="616">
        <f>SUM(L41:L45)</f>
        <v>0</v>
      </c>
      <c r="M40" s="616">
        <f>SUM(M41:M45)</f>
        <v>0</v>
      </c>
    </row>
    <row r="41" spans="2:13" s="299" customFormat="1" ht="12.75">
      <c r="B41" s="617">
        <v>30</v>
      </c>
      <c r="C41" s="618">
        <v>684</v>
      </c>
      <c r="D41" s="618">
        <v>370</v>
      </c>
      <c r="E41" s="618">
        <v>314</v>
      </c>
      <c r="F41" s="617">
        <v>70</v>
      </c>
      <c r="G41" s="618">
        <v>485</v>
      </c>
      <c r="H41" s="618">
        <v>224</v>
      </c>
      <c r="I41" s="618">
        <v>261</v>
      </c>
      <c r="J41" s="617">
        <v>110</v>
      </c>
      <c r="K41" s="618">
        <v>0</v>
      </c>
      <c r="L41" s="618">
        <v>0</v>
      </c>
      <c r="M41" s="618">
        <v>0</v>
      </c>
    </row>
    <row r="42" spans="2:13" s="299" customFormat="1" ht="12.75">
      <c r="B42" s="619">
        <v>31</v>
      </c>
      <c r="C42" s="620">
        <v>689</v>
      </c>
      <c r="D42" s="620">
        <v>350</v>
      </c>
      <c r="E42" s="620">
        <v>339</v>
      </c>
      <c r="F42" s="619">
        <v>71</v>
      </c>
      <c r="G42" s="620">
        <v>387</v>
      </c>
      <c r="H42" s="620">
        <v>194</v>
      </c>
      <c r="I42" s="620">
        <v>193</v>
      </c>
      <c r="J42" s="619">
        <v>111</v>
      </c>
      <c r="K42" s="618">
        <v>0</v>
      </c>
      <c r="L42" s="618">
        <v>0</v>
      </c>
      <c r="M42" s="618">
        <v>0</v>
      </c>
    </row>
    <row r="43" spans="2:13" s="299" customFormat="1" ht="12.75">
      <c r="B43" s="619">
        <v>32</v>
      </c>
      <c r="C43" s="620">
        <v>709</v>
      </c>
      <c r="D43" s="620">
        <v>338</v>
      </c>
      <c r="E43" s="620">
        <v>371</v>
      </c>
      <c r="F43" s="619">
        <v>72</v>
      </c>
      <c r="G43" s="620">
        <v>507</v>
      </c>
      <c r="H43" s="620">
        <v>276</v>
      </c>
      <c r="I43" s="620">
        <v>231</v>
      </c>
      <c r="J43" s="619">
        <v>112</v>
      </c>
      <c r="K43" s="618">
        <v>0</v>
      </c>
      <c r="L43" s="618">
        <v>0</v>
      </c>
      <c r="M43" s="618">
        <v>0</v>
      </c>
    </row>
    <row r="44" spans="2:13" s="299" customFormat="1" ht="12.75">
      <c r="B44" s="619">
        <v>33</v>
      </c>
      <c r="C44" s="620">
        <v>801</v>
      </c>
      <c r="D44" s="620">
        <v>416</v>
      </c>
      <c r="E44" s="620">
        <v>385</v>
      </c>
      <c r="F44" s="619">
        <v>73</v>
      </c>
      <c r="G44" s="620">
        <v>498</v>
      </c>
      <c r="H44" s="620">
        <v>238</v>
      </c>
      <c r="I44" s="620">
        <v>260</v>
      </c>
      <c r="J44" s="619">
        <v>113</v>
      </c>
      <c r="K44" s="618">
        <v>0</v>
      </c>
      <c r="L44" s="618">
        <v>0</v>
      </c>
      <c r="M44" s="618">
        <v>0</v>
      </c>
    </row>
    <row r="45" spans="2:13" s="299" customFormat="1" ht="12.75">
      <c r="B45" s="621">
        <v>34</v>
      </c>
      <c r="C45" s="622">
        <v>823</v>
      </c>
      <c r="D45" s="622">
        <v>413</v>
      </c>
      <c r="E45" s="622">
        <v>410</v>
      </c>
      <c r="F45" s="621">
        <v>74</v>
      </c>
      <c r="G45" s="630">
        <v>443</v>
      </c>
      <c r="H45" s="630">
        <v>219</v>
      </c>
      <c r="I45" s="630">
        <v>224</v>
      </c>
      <c r="J45" s="621">
        <v>114</v>
      </c>
      <c r="K45" s="618">
        <v>0</v>
      </c>
      <c r="L45" s="618">
        <v>0</v>
      </c>
      <c r="M45" s="618">
        <v>0</v>
      </c>
    </row>
    <row r="46" spans="2:13" s="299" customFormat="1" ht="25.5">
      <c r="B46" s="615" t="s">
        <v>820</v>
      </c>
      <c r="C46" s="616">
        <f>SUM(C47:C51)</f>
        <v>4177</v>
      </c>
      <c r="D46" s="616">
        <f>SUM(D47:D51)</f>
        <v>2120</v>
      </c>
      <c r="E46" s="616">
        <f>SUM(E47:E51)</f>
        <v>2057</v>
      </c>
      <c r="F46" s="615" t="s">
        <v>714</v>
      </c>
      <c r="G46" s="616">
        <f>SUM(G47:G51)</f>
        <v>1777</v>
      </c>
      <c r="H46" s="616">
        <f>SUM(H47:H51)</f>
        <v>799</v>
      </c>
      <c r="I46" s="616">
        <f>SUM(I47:I51)</f>
        <v>978</v>
      </c>
      <c r="J46" s="1044" t="s">
        <v>605</v>
      </c>
      <c r="K46" s="1045">
        <f>SUM(C4,C10,C16,C22,C28,C34,C40,C46,G4,G10,G16,G22,G28,G34,G40,G46,K4,K10,K16,K22,K28,K34,K40)</f>
        <v>50500</v>
      </c>
      <c r="L46" s="1045">
        <f>SUM(D4,D10,D16,D22,D28,D34,D40,D46,H4,H10,H16,H22,H28,H34,H40,H46,L4,L10,L16,L22,L28,L40)</f>
        <v>25178</v>
      </c>
      <c r="M46" s="1045">
        <f>SUM(E4,E10,E16,E22,E28,E34,E40,E46,I4,I10,I16,I22,I28,I34,I40,I46,M4,M10,M16,M22,M28,M34,M40)</f>
        <v>25322</v>
      </c>
    </row>
    <row r="47" spans="2:13" s="299" customFormat="1" ht="12.75">
      <c r="B47" s="617">
        <v>35</v>
      </c>
      <c r="C47" s="618">
        <v>890</v>
      </c>
      <c r="D47" s="618">
        <v>437</v>
      </c>
      <c r="E47" s="618">
        <v>453</v>
      </c>
      <c r="F47" s="617">
        <v>75</v>
      </c>
      <c r="G47" s="618">
        <v>380</v>
      </c>
      <c r="H47" s="618">
        <v>162</v>
      </c>
      <c r="I47" s="618">
        <v>218</v>
      </c>
      <c r="J47" s="1044"/>
      <c r="K47" s="1046"/>
      <c r="L47" s="1046"/>
      <c r="M47" s="1046"/>
    </row>
    <row r="48" spans="2:13" s="299" customFormat="1" ht="12.75">
      <c r="B48" s="619">
        <v>36</v>
      </c>
      <c r="C48" s="620">
        <v>838</v>
      </c>
      <c r="D48" s="620">
        <v>434</v>
      </c>
      <c r="E48" s="620">
        <v>404</v>
      </c>
      <c r="F48" s="619">
        <v>76</v>
      </c>
      <c r="G48" s="620">
        <v>350</v>
      </c>
      <c r="H48" s="620">
        <v>169</v>
      </c>
      <c r="I48" s="620">
        <v>181</v>
      </c>
      <c r="J48" s="1051"/>
      <c r="K48" s="1047"/>
      <c r="L48" s="1047"/>
      <c r="M48" s="1047"/>
    </row>
    <row r="49" spans="2:13" s="299" customFormat="1" ht="12.75">
      <c r="B49" s="619">
        <v>37</v>
      </c>
      <c r="C49" s="620">
        <v>869</v>
      </c>
      <c r="D49" s="620">
        <v>434</v>
      </c>
      <c r="E49" s="620">
        <v>435</v>
      </c>
      <c r="F49" s="619">
        <v>77</v>
      </c>
      <c r="G49" s="620">
        <v>366</v>
      </c>
      <c r="H49" s="620">
        <v>157</v>
      </c>
      <c r="I49" s="620">
        <v>209</v>
      </c>
      <c r="J49" s="1044" t="s">
        <v>1662</v>
      </c>
      <c r="K49" s="1048">
        <v>42</v>
      </c>
      <c r="L49" s="1048">
        <v>40.6</v>
      </c>
      <c r="M49" s="1048">
        <v>43.4</v>
      </c>
    </row>
    <row r="50" spans="2:13" s="299" customFormat="1" ht="12.75">
      <c r="B50" s="619">
        <v>38</v>
      </c>
      <c r="C50" s="620">
        <v>821</v>
      </c>
      <c r="D50" s="620">
        <v>434</v>
      </c>
      <c r="E50" s="620">
        <v>387</v>
      </c>
      <c r="F50" s="619">
        <v>78</v>
      </c>
      <c r="G50" s="620">
        <v>361</v>
      </c>
      <c r="H50" s="620">
        <v>185</v>
      </c>
      <c r="I50" s="620">
        <v>176</v>
      </c>
      <c r="J50" s="1044"/>
      <c r="K50" s="1049"/>
      <c r="L50" s="1049"/>
      <c r="M50" s="1049"/>
    </row>
    <row r="51" spans="2:13" s="299" customFormat="1" ht="12.75">
      <c r="B51" s="621">
        <v>39</v>
      </c>
      <c r="C51" s="622">
        <v>759</v>
      </c>
      <c r="D51" s="622">
        <v>381</v>
      </c>
      <c r="E51" s="622">
        <v>378</v>
      </c>
      <c r="F51" s="621">
        <v>79</v>
      </c>
      <c r="G51" s="622">
        <v>320</v>
      </c>
      <c r="H51" s="622">
        <v>126</v>
      </c>
      <c r="I51" s="622">
        <v>194</v>
      </c>
      <c r="J51" s="1044"/>
      <c r="K51" s="1050"/>
      <c r="L51" s="1050"/>
      <c r="M51" s="1050"/>
    </row>
    <row r="52" spans="2:13" s="299" customFormat="1" ht="18.95" customHeight="1">
      <c r="B52" s="1042" t="s">
        <v>133</v>
      </c>
      <c r="C52" s="1042"/>
      <c r="D52" s="1042"/>
      <c r="E52" s="1042"/>
      <c r="F52" s="1042"/>
      <c r="G52" s="1042"/>
      <c r="H52" s="1042"/>
      <c r="I52" s="1042"/>
      <c r="J52" s="1042"/>
      <c r="K52" s="1042"/>
      <c r="L52" s="1042"/>
      <c r="M52" s="1042"/>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sheetViews>
  <sheetFormatPr defaultRowHeight="13.5"/>
  <cols>
    <col min="1" max="1" width="1.625" style="21" customWidth="1"/>
    <col min="2" max="2" width="7.375" style="21" customWidth="1"/>
    <col min="3" max="3" width="4.125" style="21" customWidth="1"/>
    <col min="4" max="15" width="5.625" style="21" customWidth="1"/>
    <col min="16" max="16" width="6.125" style="21" customWidth="1"/>
    <col min="17" max="16384" width="9" style="21"/>
  </cols>
  <sheetData>
    <row r="1" spans="1:35" s="570" customFormat="1" ht="26.25" customHeight="1">
      <c r="A1" s="568" t="s">
        <v>203</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20.100000000000001" customHeight="1">
      <c r="B2" s="130"/>
      <c r="C2" s="130"/>
    </row>
    <row r="3" spans="1:35">
      <c r="B3" s="128"/>
      <c r="C3" s="128"/>
      <c r="J3" s="899" t="s">
        <v>1976</v>
      </c>
      <c r="K3" s="1012"/>
      <c r="L3" s="1012"/>
      <c r="M3" s="1012"/>
      <c r="N3" s="1012"/>
      <c r="O3" s="1012"/>
      <c r="P3" s="1012"/>
    </row>
    <row r="4" spans="1:35">
      <c r="B4" s="1055" t="s">
        <v>1457</v>
      </c>
      <c r="C4" s="1055"/>
      <c r="D4" s="1056"/>
      <c r="E4" s="1056"/>
      <c r="F4" s="1056"/>
      <c r="G4" s="1056"/>
      <c r="H4" s="1056"/>
      <c r="I4" s="1056"/>
      <c r="J4" s="1056"/>
      <c r="K4" s="1056"/>
      <c r="L4" s="1056"/>
      <c r="M4" s="1056"/>
      <c r="N4" s="1056"/>
      <c r="O4" s="1056"/>
      <c r="P4" s="1056"/>
    </row>
    <row r="5" spans="1:35">
      <c r="B5" s="1052" t="s">
        <v>745</v>
      </c>
      <c r="C5" s="1053"/>
      <c r="D5" s="1062" t="s">
        <v>1098</v>
      </c>
      <c r="E5" s="1062"/>
      <c r="F5" s="1062"/>
      <c r="G5" s="1062"/>
      <c r="H5" s="1062" t="s">
        <v>1099</v>
      </c>
      <c r="I5" s="1062"/>
      <c r="J5" s="1062"/>
      <c r="K5" s="1062"/>
      <c r="L5" s="1062" t="s">
        <v>1100</v>
      </c>
      <c r="M5" s="1062"/>
      <c r="N5" s="1062"/>
      <c r="O5" s="1062"/>
      <c r="P5" s="1060" t="s">
        <v>726</v>
      </c>
    </row>
    <row r="6" spans="1:35" ht="26.25" customHeight="1">
      <c r="B6" s="1036"/>
      <c r="C6" s="1054"/>
      <c r="D6" s="131" t="s">
        <v>950</v>
      </c>
      <c r="E6" s="131" t="s">
        <v>612</v>
      </c>
      <c r="F6" s="131" t="s">
        <v>951</v>
      </c>
      <c r="G6" s="132" t="s">
        <v>2383</v>
      </c>
      <c r="H6" s="131" t="s">
        <v>950</v>
      </c>
      <c r="I6" s="131" t="s">
        <v>612</v>
      </c>
      <c r="J6" s="793" t="s">
        <v>951</v>
      </c>
      <c r="K6" s="134" t="s">
        <v>2383</v>
      </c>
      <c r="L6" s="133" t="s">
        <v>950</v>
      </c>
      <c r="M6" s="133" t="s">
        <v>612</v>
      </c>
      <c r="N6" s="133" t="s">
        <v>951</v>
      </c>
      <c r="O6" s="134" t="s">
        <v>2383</v>
      </c>
      <c r="P6" s="1061"/>
    </row>
    <row r="7" spans="1:35" ht="19.5" customHeight="1">
      <c r="B7" s="46" t="s">
        <v>149</v>
      </c>
      <c r="C7" s="135" t="s">
        <v>43</v>
      </c>
      <c r="D7" s="632">
        <f>SUM(E7:F7)</f>
        <v>2077</v>
      </c>
      <c r="E7" s="632">
        <v>1114</v>
      </c>
      <c r="F7" s="632">
        <v>963</v>
      </c>
      <c r="G7" s="633">
        <f>D7/$P7*100</f>
        <v>17.058147174770038</v>
      </c>
      <c r="H7" s="632">
        <f>SUM(I7:J7)</f>
        <v>8186</v>
      </c>
      <c r="I7" s="634">
        <v>4202</v>
      </c>
      <c r="J7" s="634">
        <v>3984</v>
      </c>
      <c r="K7" s="635">
        <f>H7/$P7*100</f>
        <v>67.230617608409986</v>
      </c>
      <c r="L7" s="606">
        <f>SUM(M7:N7)</f>
        <v>1913</v>
      </c>
      <c r="M7" s="606">
        <v>885</v>
      </c>
      <c r="N7" s="606">
        <v>1028</v>
      </c>
      <c r="O7" s="635">
        <f>L7/$P7*100</f>
        <v>15.711235216819974</v>
      </c>
      <c r="P7" s="606">
        <f>D7+H7+L7</f>
        <v>12176</v>
      </c>
    </row>
    <row r="8" spans="1:35" ht="19.5" customHeight="1">
      <c r="B8" s="46" t="s">
        <v>1053</v>
      </c>
      <c r="C8" s="135" t="s">
        <v>43</v>
      </c>
      <c r="D8" s="632">
        <f>SUM(E8:F8)</f>
        <v>2118</v>
      </c>
      <c r="E8" s="632">
        <v>1145</v>
      </c>
      <c r="F8" s="632">
        <v>973</v>
      </c>
      <c r="G8" s="633">
        <f>D8/$P8*100</f>
        <v>17.120685474092635</v>
      </c>
      <c r="H8" s="632">
        <f>SUM(I8:J8)</f>
        <v>8238</v>
      </c>
      <c r="I8" s="634">
        <v>4177</v>
      </c>
      <c r="J8" s="634">
        <v>4061</v>
      </c>
      <c r="K8" s="635">
        <f>H8/$P8*100</f>
        <v>66.591221404898548</v>
      </c>
      <c r="L8" s="606">
        <f>SUM(M8:N8)</f>
        <v>2015</v>
      </c>
      <c r="M8" s="606">
        <v>933</v>
      </c>
      <c r="N8" s="606">
        <v>1082</v>
      </c>
      <c r="O8" s="635">
        <f>L8/$P8*100</f>
        <v>16.288093121008814</v>
      </c>
      <c r="P8" s="606">
        <f>D8+H8+L8</f>
        <v>12371</v>
      </c>
    </row>
    <row r="9" spans="1:35" ht="19.5" customHeight="1">
      <c r="B9" s="46" t="s">
        <v>1882</v>
      </c>
      <c r="C9" s="631" t="s">
        <v>43</v>
      </c>
      <c r="D9" s="632">
        <f>SUM(E9:F9)</f>
        <v>2186</v>
      </c>
      <c r="E9" s="632">
        <v>1160</v>
      </c>
      <c r="F9" s="632">
        <v>1026</v>
      </c>
      <c r="G9" s="633">
        <f>D9/$P9*100</f>
        <v>17.362986497220014</v>
      </c>
      <c r="H9" s="632">
        <f>SUM(I9:J9)</f>
        <v>8328</v>
      </c>
      <c r="I9" s="634">
        <v>4236</v>
      </c>
      <c r="J9" s="634">
        <v>4092</v>
      </c>
      <c r="K9" s="635">
        <f>H9/$P9*100</f>
        <v>66.147736298649718</v>
      </c>
      <c r="L9" s="606">
        <f>SUM(M9:N9)</f>
        <v>2076</v>
      </c>
      <c r="M9" s="606">
        <v>967</v>
      </c>
      <c r="N9" s="606">
        <v>1109</v>
      </c>
      <c r="O9" s="635">
        <f>L9/$P9*100</f>
        <v>16.489277204130261</v>
      </c>
      <c r="P9" s="606">
        <f>D9+H9+L9</f>
        <v>12590</v>
      </c>
    </row>
    <row r="10" spans="1:35" ht="26.1" customHeight="1">
      <c r="B10" s="136"/>
      <c r="C10" s="136"/>
      <c r="D10" s="136"/>
      <c r="E10" s="136"/>
      <c r="F10" s="136"/>
      <c r="G10" s="136"/>
      <c r="H10" s="136"/>
      <c r="I10" s="136"/>
      <c r="J10" s="136"/>
      <c r="K10" s="136"/>
      <c r="L10" s="136"/>
      <c r="M10" s="136"/>
      <c r="N10" s="136"/>
      <c r="O10" s="136"/>
      <c r="P10" s="136"/>
    </row>
    <row r="11" spans="1:35">
      <c r="B11" s="1055" t="s">
        <v>1459</v>
      </c>
      <c r="C11" s="1055"/>
      <c r="D11" s="1056"/>
      <c r="E11" s="1056"/>
      <c r="F11" s="1056"/>
      <c r="G11" s="1056"/>
      <c r="H11" s="1056"/>
      <c r="I11" s="1056"/>
      <c r="J11" s="1056"/>
      <c r="K11" s="1056"/>
      <c r="L11" s="1056"/>
      <c r="M11" s="1056"/>
      <c r="N11" s="1056"/>
      <c r="O11" s="1056"/>
      <c r="P11" s="1056"/>
    </row>
    <row r="12" spans="1:35">
      <c r="B12" s="1052" t="s">
        <v>745</v>
      </c>
      <c r="C12" s="1053"/>
      <c r="D12" s="1062" t="s">
        <v>1098</v>
      </c>
      <c r="E12" s="1062"/>
      <c r="F12" s="1062"/>
      <c r="G12" s="1062"/>
      <c r="H12" s="1062" t="s">
        <v>1099</v>
      </c>
      <c r="I12" s="1062"/>
      <c r="J12" s="1062"/>
      <c r="K12" s="1062"/>
      <c r="L12" s="1062" t="s">
        <v>1100</v>
      </c>
      <c r="M12" s="1062"/>
      <c r="N12" s="1062"/>
      <c r="O12" s="1062"/>
      <c r="P12" s="1060" t="s">
        <v>726</v>
      </c>
    </row>
    <row r="13" spans="1:35" ht="26.25" customHeight="1">
      <c r="B13" s="1036"/>
      <c r="C13" s="1054"/>
      <c r="D13" s="131" t="s">
        <v>950</v>
      </c>
      <c r="E13" s="131" t="s">
        <v>612</v>
      </c>
      <c r="F13" s="131" t="s">
        <v>951</v>
      </c>
      <c r="G13" s="132" t="s">
        <v>2383</v>
      </c>
      <c r="H13" s="131" t="s">
        <v>950</v>
      </c>
      <c r="I13" s="131" t="s">
        <v>612</v>
      </c>
      <c r="J13" s="133" t="s">
        <v>951</v>
      </c>
      <c r="K13" s="134" t="s">
        <v>2383</v>
      </c>
      <c r="L13" s="133" t="s">
        <v>950</v>
      </c>
      <c r="M13" s="133" t="s">
        <v>612</v>
      </c>
      <c r="N13" s="133" t="s">
        <v>951</v>
      </c>
      <c r="O13" s="134" t="s">
        <v>2383</v>
      </c>
      <c r="P13" s="1061"/>
    </row>
    <row r="14" spans="1:35" ht="19.5" customHeight="1">
      <c r="B14" s="46" t="s">
        <v>149</v>
      </c>
      <c r="C14" s="135" t="s">
        <v>42</v>
      </c>
      <c r="D14" s="632">
        <f>SUM(E14:F14)</f>
        <v>549</v>
      </c>
      <c r="E14" s="632">
        <v>258</v>
      </c>
      <c r="F14" s="632">
        <v>291</v>
      </c>
      <c r="G14" s="633">
        <f>D14/$P14*100</f>
        <v>10.616901953200541</v>
      </c>
      <c r="H14" s="632">
        <f>SUM(I14:J14)</f>
        <v>3570</v>
      </c>
      <c r="I14" s="634">
        <v>1767</v>
      </c>
      <c r="J14" s="606">
        <v>1803</v>
      </c>
      <c r="K14" s="635">
        <f>H14/$P14*100</f>
        <v>69.038870624637411</v>
      </c>
      <c r="L14" s="606">
        <f>SUM(M14:N14)</f>
        <v>1052</v>
      </c>
      <c r="M14" s="606">
        <v>504</v>
      </c>
      <c r="N14" s="606">
        <v>548</v>
      </c>
      <c r="O14" s="635">
        <f>L14/$P14*100</f>
        <v>20.34422742216206</v>
      </c>
      <c r="P14" s="606">
        <f>D14+H14+L14</f>
        <v>5171</v>
      </c>
    </row>
    <row r="15" spans="1:35" ht="19.5" customHeight="1">
      <c r="B15" s="46" t="s">
        <v>1053</v>
      </c>
      <c r="C15" s="135" t="s">
        <v>718</v>
      </c>
      <c r="D15" s="632">
        <f>SUM(E15:F15)</f>
        <v>558</v>
      </c>
      <c r="E15" s="632">
        <v>266</v>
      </c>
      <c r="F15" s="632">
        <v>292</v>
      </c>
      <c r="G15" s="633">
        <f>D15/$P15*100</f>
        <v>10.887804878048781</v>
      </c>
      <c r="H15" s="632">
        <f>SUM(I15:J15)</f>
        <v>3446</v>
      </c>
      <c r="I15" s="634">
        <v>1689</v>
      </c>
      <c r="J15" s="606">
        <v>1757</v>
      </c>
      <c r="K15" s="635">
        <f>H15/$P15*100</f>
        <v>67.239024390243912</v>
      </c>
      <c r="L15" s="606">
        <f>SUM(M15:N15)</f>
        <v>1121</v>
      </c>
      <c r="M15" s="606">
        <v>534</v>
      </c>
      <c r="N15" s="606">
        <v>587</v>
      </c>
      <c r="O15" s="635">
        <f>L15/$P15*100</f>
        <v>21.873170731707319</v>
      </c>
      <c r="P15" s="606">
        <f>D15+H15+L15</f>
        <v>5125</v>
      </c>
    </row>
    <row r="16" spans="1:35" ht="19.5" customHeight="1">
      <c r="B16" s="46" t="s">
        <v>1882</v>
      </c>
      <c r="C16" s="631" t="s">
        <v>43</v>
      </c>
      <c r="D16" s="632">
        <f>SUM(E16:F16)</f>
        <v>564</v>
      </c>
      <c r="E16" s="632">
        <v>272</v>
      </c>
      <c r="F16" s="632">
        <v>292</v>
      </c>
      <c r="G16" s="633">
        <f>D16/$P16*100</f>
        <v>11.104548139397519</v>
      </c>
      <c r="H16" s="632">
        <f>SUM(I16:J16)</f>
        <v>3314</v>
      </c>
      <c r="I16" s="634">
        <v>1619</v>
      </c>
      <c r="J16" s="606">
        <v>1695</v>
      </c>
      <c r="K16" s="635">
        <f>H16/$P16*100</f>
        <v>65.249064776530815</v>
      </c>
      <c r="L16" s="606">
        <f>SUM(M16:N16)</f>
        <v>1201</v>
      </c>
      <c r="M16" s="606">
        <v>578</v>
      </c>
      <c r="N16" s="606">
        <v>623</v>
      </c>
      <c r="O16" s="635">
        <f>L16/$P16*100</f>
        <v>23.646387084071669</v>
      </c>
      <c r="P16" s="606">
        <f>D16+H16+L16</f>
        <v>5079</v>
      </c>
    </row>
    <row r="17" spans="2:16" ht="26.1" customHeight="1"/>
    <row r="18" spans="2:16">
      <c r="B18" s="1055" t="s">
        <v>1460</v>
      </c>
      <c r="C18" s="1055"/>
      <c r="D18" s="1056"/>
      <c r="E18" s="1056"/>
      <c r="F18" s="1056"/>
      <c r="G18" s="1056"/>
      <c r="H18" s="1056"/>
      <c r="I18" s="1056"/>
      <c r="J18" s="1056"/>
      <c r="K18" s="1056"/>
      <c r="L18" s="1056"/>
      <c r="M18" s="1056"/>
      <c r="N18" s="1056"/>
      <c r="O18" s="1056"/>
      <c r="P18" s="1056"/>
    </row>
    <row r="19" spans="2:16">
      <c r="B19" s="1052" t="s">
        <v>745</v>
      </c>
      <c r="C19" s="1053"/>
      <c r="D19" s="1062" t="s">
        <v>1098</v>
      </c>
      <c r="E19" s="1062"/>
      <c r="F19" s="1062"/>
      <c r="G19" s="1062"/>
      <c r="H19" s="1062" t="s">
        <v>1099</v>
      </c>
      <c r="I19" s="1062"/>
      <c r="J19" s="1062"/>
      <c r="K19" s="1062"/>
      <c r="L19" s="1062" t="s">
        <v>1100</v>
      </c>
      <c r="M19" s="1062"/>
      <c r="N19" s="1062"/>
      <c r="O19" s="1062"/>
      <c r="P19" s="1060" t="s">
        <v>726</v>
      </c>
    </row>
    <row r="20" spans="2:16" ht="26.25" customHeight="1">
      <c r="B20" s="1036"/>
      <c r="C20" s="1054"/>
      <c r="D20" s="131" t="s">
        <v>950</v>
      </c>
      <c r="E20" s="131" t="s">
        <v>612</v>
      </c>
      <c r="F20" s="131" t="s">
        <v>951</v>
      </c>
      <c r="G20" s="132" t="s">
        <v>2383</v>
      </c>
      <c r="H20" s="131" t="s">
        <v>950</v>
      </c>
      <c r="I20" s="131" t="s">
        <v>612</v>
      </c>
      <c r="J20" s="133" t="s">
        <v>951</v>
      </c>
      <c r="K20" s="134" t="s">
        <v>2383</v>
      </c>
      <c r="L20" s="133" t="s">
        <v>950</v>
      </c>
      <c r="M20" s="133" t="s">
        <v>612</v>
      </c>
      <c r="N20" s="133" t="s">
        <v>951</v>
      </c>
      <c r="O20" s="134" t="s">
        <v>2383</v>
      </c>
      <c r="P20" s="1061"/>
    </row>
    <row r="21" spans="2:16" ht="19.5" customHeight="1">
      <c r="B21" s="46" t="s">
        <v>149</v>
      </c>
      <c r="C21" s="135" t="s">
        <v>718</v>
      </c>
      <c r="D21" s="632">
        <f>SUM(E21:F21)</f>
        <v>1344</v>
      </c>
      <c r="E21" s="632">
        <v>681</v>
      </c>
      <c r="F21" s="632">
        <v>663</v>
      </c>
      <c r="G21" s="633">
        <f>D21/$P21*100</f>
        <v>17.58701910494635</v>
      </c>
      <c r="H21" s="632">
        <f>SUM(I21:J21)</f>
        <v>5030</v>
      </c>
      <c r="I21" s="634">
        <v>2731</v>
      </c>
      <c r="J21" s="606">
        <v>2299</v>
      </c>
      <c r="K21" s="635">
        <f>H21/$P21*100</f>
        <v>65.820465846637006</v>
      </c>
      <c r="L21" s="606">
        <f>SUM(M21:N21)</f>
        <v>1268</v>
      </c>
      <c r="M21" s="606">
        <v>565</v>
      </c>
      <c r="N21" s="606">
        <v>703</v>
      </c>
      <c r="O21" s="635">
        <f>L21/$P21*100</f>
        <v>16.592515048416644</v>
      </c>
      <c r="P21" s="606">
        <f>D21+H21+L21</f>
        <v>7642</v>
      </c>
    </row>
    <row r="22" spans="2:16" ht="19.5" customHeight="1">
      <c r="B22" s="46" t="s">
        <v>1053</v>
      </c>
      <c r="C22" s="135" t="s">
        <v>43</v>
      </c>
      <c r="D22" s="632">
        <f>SUM(E22:F22)</f>
        <v>1391</v>
      </c>
      <c r="E22" s="632">
        <v>699</v>
      </c>
      <c r="F22" s="632">
        <v>692</v>
      </c>
      <c r="G22" s="633">
        <f>D22/$P22*100</f>
        <v>17.685950413223139</v>
      </c>
      <c r="H22" s="632">
        <f>SUM(I22:J22)</f>
        <v>5135</v>
      </c>
      <c r="I22" s="634">
        <v>2857</v>
      </c>
      <c r="J22" s="606">
        <v>2278</v>
      </c>
      <c r="K22" s="635">
        <f>H22/$P22*100</f>
        <v>65.289256198347118</v>
      </c>
      <c r="L22" s="606">
        <f>SUM(M22:N22)</f>
        <v>1339</v>
      </c>
      <c r="M22" s="606">
        <v>599</v>
      </c>
      <c r="N22" s="606">
        <v>740</v>
      </c>
      <c r="O22" s="635">
        <f>L22/$P22*100</f>
        <v>17.024793388429753</v>
      </c>
      <c r="P22" s="606">
        <f>D22+H22+L22</f>
        <v>7865</v>
      </c>
    </row>
    <row r="23" spans="2:16" ht="19.5" customHeight="1">
      <c r="B23" s="46" t="s">
        <v>1882</v>
      </c>
      <c r="C23" s="631" t="s">
        <v>43</v>
      </c>
      <c r="D23" s="632">
        <f>SUM(E23:F23)</f>
        <v>1421</v>
      </c>
      <c r="E23" s="632">
        <v>715</v>
      </c>
      <c r="F23" s="632">
        <v>706</v>
      </c>
      <c r="G23" s="633">
        <f>D23/$P23*100</f>
        <v>17.742539642901736</v>
      </c>
      <c r="H23" s="632">
        <f>SUM(I23:J23)</f>
        <v>5189</v>
      </c>
      <c r="I23" s="634">
        <v>2857</v>
      </c>
      <c r="J23" s="606">
        <v>2332</v>
      </c>
      <c r="K23" s="635">
        <f>H23/$P23*100</f>
        <v>64.789611686852282</v>
      </c>
      <c r="L23" s="606">
        <f>SUM(M23:N23)</f>
        <v>1399</v>
      </c>
      <c r="M23" s="606">
        <v>625</v>
      </c>
      <c r="N23" s="606">
        <v>774</v>
      </c>
      <c r="O23" s="635">
        <f>L23/$P23*100</f>
        <v>17.467848670245971</v>
      </c>
      <c r="P23" s="606">
        <f>D23+H23+L23</f>
        <v>8009</v>
      </c>
    </row>
    <row r="24" spans="2:16" ht="26.1" customHeight="1"/>
    <row r="25" spans="2:16">
      <c r="B25" s="1055" t="s">
        <v>1461</v>
      </c>
      <c r="C25" s="1055"/>
      <c r="D25" s="1056"/>
      <c r="E25" s="1056"/>
      <c r="F25" s="1056"/>
      <c r="G25" s="1056"/>
      <c r="H25" s="1056"/>
      <c r="I25" s="1056"/>
      <c r="J25" s="1056"/>
      <c r="K25" s="1056"/>
      <c r="L25" s="1056"/>
      <c r="M25" s="1056"/>
      <c r="N25" s="1056"/>
      <c r="O25" s="1056"/>
      <c r="P25" s="1056"/>
    </row>
    <row r="26" spans="2:16">
      <c r="B26" s="1052" t="s">
        <v>745</v>
      </c>
      <c r="C26" s="1053"/>
      <c r="D26" s="1062" t="s">
        <v>1098</v>
      </c>
      <c r="E26" s="1062"/>
      <c r="F26" s="1062"/>
      <c r="G26" s="1062"/>
      <c r="H26" s="1062" t="s">
        <v>1099</v>
      </c>
      <c r="I26" s="1062"/>
      <c r="J26" s="1062"/>
      <c r="K26" s="1062"/>
      <c r="L26" s="1062" t="s">
        <v>1100</v>
      </c>
      <c r="M26" s="1062"/>
      <c r="N26" s="1062"/>
      <c r="O26" s="1062"/>
      <c r="P26" s="1060" t="s">
        <v>726</v>
      </c>
    </row>
    <row r="27" spans="2:16" ht="26.25" customHeight="1">
      <c r="B27" s="1036"/>
      <c r="C27" s="1054"/>
      <c r="D27" s="131" t="s">
        <v>950</v>
      </c>
      <c r="E27" s="131" t="s">
        <v>612</v>
      </c>
      <c r="F27" s="131" t="s">
        <v>951</v>
      </c>
      <c r="G27" s="132" t="s">
        <v>2383</v>
      </c>
      <c r="H27" s="131" t="s">
        <v>950</v>
      </c>
      <c r="I27" s="131" t="s">
        <v>612</v>
      </c>
      <c r="J27" s="133" t="s">
        <v>951</v>
      </c>
      <c r="K27" s="134" t="s">
        <v>2383</v>
      </c>
      <c r="L27" s="133" t="s">
        <v>950</v>
      </c>
      <c r="M27" s="133" t="s">
        <v>612</v>
      </c>
      <c r="N27" s="133" t="s">
        <v>951</v>
      </c>
      <c r="O27" s="134" t="s">
        <v>2383</v>
      </c>
      <c r="P27" s="1061"/>
    </row>
    <row r="28" spans="2:16" ht="19.5" customHeight="1">
      <c r="B28" s="46" t="s">
        <v>149</v>
      </c>
      <c r="C28" s="135" t="s">
        <v>718</v>
      </c>
      <c r="D28" s="632">
        <f>SUM(E28:F28)</f>
        <v>463</v>
      </c>
      <c r="E28" s="632">
        <v>245</v>
      </c>
      <c r="F28" s="632">
        <v>218</v>
      </c>
      <c r="G28" s="633">
        <f>D28/$P28*100</f>
        <v>12.133123689727464</v>
      </c>
      <c r="H28" s="632">
        <f>SUM(I28:J28)</f>
        <v>2439</v>
      </c>
      <c r="I28" s="634">
        <v>1217</v>
      </c>
      <c r="J28" s="606">
        <v>1222</v>
      </c>
      <c r="K28" s="635">
        <f>H28/$P28*100</f>
        <v>63.915094339622648</v>
      </c>
      <c r="L28" s="606">
        <f>SUM(M28:N28)</f>
        <v>914</v>
      </c>
      <c r="M28" s="606">
        <v>384</v>
      </c>
      <c r="N28" s="606">
        <v>530</v>
      </c>
      <c r="O28" s="635">
        <f>L28/$P28*100</f>
        <v>23.951781970649897</v>
      </c>
      <c r="P28" s="606">
        <f>D28+H28+L28</f>
        <v>3816</v>
      </c>
    </row>
    <row r="29" spans="2:16" ht="19.5" customHeight="1">
      <c r="B29" s="46" t="s">
        <v>1053</v>
      </c>
      <c r="C29" s="135" t="s">
        <v>43</v>
      </c>
      <c r="D29" s="632">
        <f>SUM(E29:F29)</f>
        <v>454</v>
      </c>
      <c r="E29" s="632">
        <v>233</v>
      </c>
      <c r="F29" s="632">
        <v>221</v>
      </c>
      <c r="G29" s="633">
        <f>D29/$P29*100</f>
        <v>12.026490066225165</v>
      </c>
      <c r="H29" s="632">
        <f>SUM(I29:J29)</f>
        <v>2391</v>
      </c>
      <c r="I29" s="634">
        <v>1193</v>
      </c>
      <c r="J29" s="606">
        <v>1198</v>
      </c>
      <c r="K29" s="635">
        <f>H29/$P29*100</f>
        <v>63.337748344370858</v>
      </c>
      <c r="L29" s="606">
        <f>SUM(M29:N29)</f>
        <v>930</v>
      </c>
      <c r="M29" s="606">
        <v>397</v>
      </c>
      <c r="N29" s="606">
        <v>533</v>
      </c>
      <c r="O29" s="635">
        <f>L29/$P29*100</f>
        <v>24.635761589403973</v>
      </c>
      <c r="P29" s="606">
        <f>D29+H29+L29</f>
        <v>3775</v>
      </c>
    </row>
    <row r="30" spans="2:16" ht="19.5" customHeight="1">
      <c r="B30" s="46" t="s">
        <v>1882</v>
      </c>
      <c r="C30" s="631" t="s">
        <v>43</v>
      </c>
      <c r="D30" s="632">
        <f>SUM(E30:F30)</f>
        <v>425</v>
      </c>
      <c r="E30" s="632">
        <v>216</v>
      </c>
      <c r="F30" s="632">
        <v>209</v>
      </c>
      <c r="G30" s="633">
        <f>D30/$P30*100</f>
        <v>11.467889908256881</v>
      </c>
      <c r="H30" s="632">
        <f>SUM(I30:J30)</f>
        <v>2347</v>
      </c>
      <c r="I30" s="634">
        <v>1147</v>
      </c>
      <c r="J30" s="606">
        <v>1200</v>
      </c>
      <c r="K30" s="635">
        <f>H30/$P30*100</f>
        <v>63.329735563950351</v>
      </c>
      <c r="L30" s="606">
        <f>SUM(M30:N30)</f>
        <v>934</v>
      </c>
      <c r="M30" s="606">
        <v>405</v>
      </c>
      <c r="N30" s="606">
        <v>529</v>
      </c>
      <c r="O30" s="635">
        <f>L30/$P30*100</f>
        <v>25.20237452779277</v>
      </c>
      <c r="P30" s="606">
        <f>D30+H30+L30</f>
        <v>3706</v>
      </c>
    </row>
    <row r="31" spans="2:16" ht="26.1" customHeight="1"/>
    <row r="32" spans="2:16">
      <c r="B32" s="1055" t="s">
        <v>1458</v>
      </c>
      <c r="C32" s="1055"/>
      <c r="D32" s="1056"/>
      <c r="E32" s="1056"/>
      <c r="F32" s="1056"/>
      <c r="G32" s="1056"/>
      <c r="H32" s="1056"/>
      <c r="I32" s="1056"/>
      <c r="J32" s="1056"/>
      <c r="K32" s="1056"/>
      <c r="L32" s="1056"/>
      <c r="M32" s="1056"/>
      <c r="N32" s="1056"/>
      <c r="O32" s="1056"/>
      <c r="P32" s="1056"/>
    </row>
    <row r="33" spans="2:16">
      <c r="B33" s="1052" t="s">
        <v>745</v>
      </c>
      <c r="C33" s="1053"/>
      <c r="D33" s="1057" t="s">
        <v>1098</v>
      </c>
      <c r="E33" s="1057"/>
      <c r="F33" s="1057"/>
      <c r="G33" s="1057"/>
      <c r="H33" s="1057" t="s">
        <v>1099</v>
      </c>
      <c r="I33" s="1057"/>
      <c r="J33" s="1057"/>
      <c r="K33" s="1057"/>
      <c r="L33" s="1057" t="s">
        <v>1100</v>
      </c>
      <c r="M33" s="1057"/>
      <c r="N33" s="1057"/>
      <c r="O33" s="1057"/>
      <c r="P33" s="1058" t="s">
        <v>726</v>
      </c>
    </row>
    <row r="34" spans="2:16" ht="26.25" customHeight="1">
      <c r="B34" s="1036"/>
      <c r="C34" s="1054"/>
      <c r="D34" s="139" t="s">
        <v>950</v>
      </c>
      <c r="E34" s="139" t="s">
        <v>612</v>
      </c>
      <c r="F34" s="139" t="s">
        <v>951</v>
      </c>
      <c r="G34" s="140" t="s">
        <v>2383</v>
      </c>
      <c r="H34" s="139" t="s">
        <v>950</v>
      </c>
      <c r="I34" s="139" t="s">
        <v>612</v>
      </c>
      <c r="J34" s="141" t="s">
        <v>951</v>
      </c>
      <c r="K34" s="142" t="s">
        <v>2383</v>
      </c>
      <c r="L34" s="139" t="s">
        <v>950</v>
      </c>
      <c r="M34" s="139" t="s">
        <v>612</v>
      </c>
      <c r="N34" s="141" t="s">
        <v>951</v>
      </c>
      <c r="O34" s="142" t="s">
        <v>2383</v>
      </c>
      <c r="P34" s="1059"/>
    </row>
    <row r="35" spans="2:16" ht="19.5" customHeight="1">
      <c r="B35" s="46" t="s">
        <v>149</v>
      </c>
      <c r="C35" s="135" t="s">
        <v>718</v>
      </c>
      <c r="D35" s="632">
        <f>SUM(E35:F35)</f>
        <v>1351</v>
      </c>
      <c r="E35" s="632">
        <v>664</v>
      </c>
      <c r="F35" s="632">
        <v>687</v>
      </c>
      <c r="G35" s="633">
        <f>D35/$P35*100</f>
        <v>14.573894282632146</v>
      </c>
      <c r="H35" s="632">
        <f>SUM(I35:J35)</f>
        <v>6483</v>
      </c>
      <c r="I35" s="634">
        <v>3312</v>
      </c>
      <c r="J35" s="606">
        <v>3171</v>
      </c>
      <c r="K35" s="635">
        <f>H35/$P35*100</f>
        <v>69.935275080906152</v>
      </c>
      <c r="L35" s="606">
        <f>SUM(M35:N35)</f>
        <v>1436</v>
      </c>
      <c r="M35" s="606">
        <v>683</v>
      </c>
      <c r="N35" s="606">
        <v>753</v>
      </c>
      <c r="O35" s="635">
        <f>L35/$P35*100</f>
        <v>15.490830636461705</v>
      </c>
      <c r="P35" s="606">
        <f>D35+H35+L35</f>
        <v>9270</v>
      </c>
    </row>
    <row r="36" spans="2:16" ht="19.5" customHeight="1">
      <c r="B36" s="46" t="s">
        <v>1053</v>
      </c>
      <c r="C36" s="135" t="s">
        <v>43</v>
      </c>
      <c r="D36" s="632">
        <f>SUM(E36:F36)</f>
        <v>1296</v>
      </c>
      <c r="E36" s="632">
        <v>635</v>
      </c>
      <c r="F36" s="632">
        <v>661</v>
      </c>
      <c r="G36" s="633">
        <f>D36/$P36*100</f>
        <v>14.13458392409205</v>
      </c>
      <c r="H36" s="632">
        <f>SUM(I36:J36)</f>
        <v>6343</v>
      </c>
      <c r="I36" s="634">
        <v>3204</v>
      </c>
      <c r="J36" s="606">
        <v>3139</v>
      </c>
      <c r="K36" s="635">
        <f>H36/$P36*100</f>
        <v>69.178754498854829</v>
      </c>
      <c r="L36" s="606">
        <f>SUM(M36:N36)</f>
        <v>1530</v>
      </c>
      <c r="M36" s="606">
        <v>727</v>
      </c>
      <c r="N36" s="606">
        <v>803</v>
      </c>
      <c r="O36" s="635">
        <f>L36/$P36*100</f>
        <v>16.686661577053112</v>
      </c>
      <c r="P36" s="606">
        <f>D36+H36+L36</f>
        <v>9169</v>
      </c>
    </row>
    <row r="37" spans="2:16" ht="19.5" customHeight="1">
      <c r="B37" s="46" t="s">
        <v>1882</v>
      </c>
      <c r="C37" s="631" t="s">
        <v>43</v>
      </c>
      <c r="D37" s="632">
        <f>SUM(E37:F37)</f>
        <v>1279</v>
      </c>
      <c r="E37" s="632">
        <v>622</v>
      </c>
      <c r="F37" s="632">
        <v>657</v>
      </c>
      <c r="G37" s="633">
        <f>D37/$P37*100</f>
        <v>14.045684164287284</v>
      </c>
      <c r="H37" s="632">
        <f>SUM(I37:J37)</f>
        <v>6231</v>
      </c>
      <c r="I37" s="634">
        <v>3131</v>
      </c>
      <c r="J37" s="606">
        <v>3100</v>
      </c>
      <c r="K37" s="635">
        <f>H37/$P37*100</f>
        <v>68.427410498572371</v>
      </c>
      <c r="L37" s="606">
        <f>SUM(M37:N37)</f>
        <v>1596</v>
      </c>
      <c r="M37" s="606">
        <v>759</v>
      </c>
      <c r="N37" s="606">
        <v>837</v>
      </c>
      <c r="O37" s="635">
        <f>L37/$P37*100</f>
        <v>17.526905337140349</v>
      </c>
      <c r="P37" s="606">
        <f>D37+H37+L37</f>
        <v>9106</v>
      </c>
    </row>
    <row r="38" spans="2:16" ht="30.75" customHeight="1"/>
    <row r="39" spans="2:16" ht="25.5" hidden="1" customHeight="1"/>
    <row r="40" spans="2:16" ht="15" customHeight="1"/>
    <row r="56" ht="15" customHeight="1"/>
    <row r="63" ht="14.25" customHeight="1"/>
    <row r="64" ht="14.25" customHeight="1"/>
    <row r="65" ht="14.25" customHeight="1"/>
    <row r="66" ht="12.75" customHeight="1"/>
    <row r="67" ht="14.25" hidden="1" customHeight="1"/>
    <row r="72" ht="15" customHeight="1"/>
  </sheetData>
  <mergeCells count="31">
    <mergeCell ref="H5:K5"/>
    <mergeCell ref="H26:K26"/>
    <mergeCell ref="L26:O26"/>
    <mergeCell ref="P26:P27"/>
    <mergeCell ref="B18:P18"/>
    <mergeCell ref="B19:C20"/>
    <mergeCell ref="D19:G19"/>
    <mergeCell ref="H19:K19"/>
    <mergeCell ref="L19:O19"/>
    <mergeCell ref="H12:K12"/>
    <mergeCell ref="L12:O12"/>
    <mergeCell ref="P12:P13"/>
    <mergeCell ref="L5:O5"/>
    <mergeCell ref="P5:P6"/>
    <mergeCell ref="D26:G26"/>
    <mergeCell ref="B5:C6"/>
    <mergeCell ref="J3:P3"/>
    <mergeCell ref="B32:P32"/>
    <mergeCell ref="B33:C34"/>
    <mergeCell ref="D33:G33"/>
    <mergeCell ref="H33:K33"/>
    <mergeCell ref="L33:O33"/>
    <mergeCell ref="P33:P34"/>
    <mergeCell ref="B25:P25"/>
    <mergeCell ref="B26:C27"/>
    <mergeCell ref="P19:P20"/>
    <mergeCell ref="B4:P4"/>
    <mergeCell ref="B11:P11"/>
    <mergeCell ref="B12:C13"/>
    <mergeCell ref="D12:G12"/>
    <mergeCell ref="D5:G5"/>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workbookViewId="0">
      <selection activeCell="C1" sqref="C1"/>
    </sheetView>
  </sheetViews>
  <sheetFormatPr defaultRowHeight="13.5"/>
  <cols>
    <col min="1" max="1" width="1.625" style="31" customWidth="1"/>
    <col min="2" max="2" width="7.375" style="31" customWidth="1"/>
    <col min="3" max="3" width="4.125" style="31" customWidth="1"/>
    <col min="4" max="15" width="5.625" style="31" customWidth="1"/>
    <col min="16" max="16" width="6.25" style="31" customWidth="1"/>
    <col min="17" max="16384" width="9" style="31"/>
  </cols>
  <sheetData>
    <row r="1" spans="2:16">
      <c r="B1" s="26"/>
      <c r="C1" s="26"/>
      <c r="D1" s="1"/>
      <c r="E1" s="1"/>
      <c r="F1" s="1"/>
      <c r="G1" s="1"/>
      <c r="H1" s="1"/>
      <c r="I1" s="1"/>
      <c r="J1" s="1063" t="s">
        <v>1976</v>
      </c>
      <c r="K1" s="1064"/>
      <c r="L1" s="1064"/>
      <c r="M1" s="1064"/>
      <c r="N1" s="1064"/>
      <c r="O1" s="1064"/>
      <c r="P1" s="1064"/>
    </row>
    <row r="2" spans="2:16" ht="25.5" hidden="1" customHeight="1">
      <c r="B2" s="1"/>
      <c r="C2" s="1"/>
      <c r="D2" s="1"/>
      <c r="E2" s="1"/>
      <c r="F2" s="1"/>
      <c r="G2" s="1"/>
      <c r="H2" s="1"/>
      <c r="I2" s="1"/>
      <c r="J2" s="1"/>
      <c r="K2" s="1"/>
      <c r="L2" s="1"/>
      <c r="M2" s="1"/>
      <c r="N2" s="1"/>
      <c r="O2" s="1"/>
      <c r="P2" s="1"/>
    </row>
    <row r="3" spans="2:16">
      <c r="B3" s="1055" t="s">
        <v>1686</v>
      </c>
      <c r="C3" s="1055"/>
      <c r="D3" s="1056"/>
      <c r="E3" s="1056"/>
      <c r="F3" s="1056"/>
      <c r="G3" s="1056"/>
      <c r="H3" s="1056"/>
      <c r="I3" s="1056"/>
      <c r="J3" s="1056"/>
      <c r="K3" s="1056"/>
      <c r="L3" s="1056"/>
      <c r="M3" s="1056"/>
      <c r="N3" s="1056"/>
      <c r="O3" s="1056"/>
      <c r="P3" s="1056"/>
    </row>
    <row r="4" spans="2:16">
      <c r="B4" s="1052" t="s">
        <v>745</v>
      </c>
      <c r="C4" s="1053"/>
      <c r="D4" s="1057" t="s">
        <v>1098</v>
      </c>
      <c r="E4" s="1057"/>
      <c r="F4" s="1057"/>
      <c r="G4" s="1057"/>
      <c r="H4" s="1057" t="s">
        <v>1099</v>
      </c>
      <c r="I4" s="1057"/>
      <c r="J4" s="1057"/>
      <c r="K4" s="1057"/>
      <c r="L4" s="1057" t="s">
        <v>1100</v>
      </c>
      <c r="M4" s="1057"/>
      <c r="N4" s="1057"/>
      <c r="O4" s="1057"/>
      <c r="P4" s="1058" t="s">
        <v>726</v>
      </c>
    </row>
    <row r="5" spans="2:16" ht="26.25" customHeight="1">
      <c r="B5" s="1036"/>
      <c r="C5" s="1054"/>
      <c r="D5" s="139" t="s">
        <v>950</v>
      </c>
      <c r="E5" s="139" t="s">
        <v>612</v>
      </c>
      <c r="F5" s="139" t="s">
        <v>951</v>
      </c>
      <c r="G5" s="140" t="s">
        <v>2383</v>
      </c>
      <c r="H5" s="139" t="s">
        <v>950</v>
      </c>
      <c r="I5" s="139" t="s">
        <v>612</v>
      </c>
      <c r="J5" s="141" t="s">
        <v>951</v>
      </c>
      <c r="K5" s="142" t="s">
        <v>2383</v>
      </c>
      <c r="L5" s="139" t="s">
        <v>950</v>
      </c>
      <c r="M5" s="139" t="s">
        <v>612</v>
      </c>
      <c r="N5" s="141" t="s">
        <v>951</v>
      </c>
      <c r="O5" s="142" t="s">
        <v>2383</v>
      </c>
      <c r="P5" s="1059"/>
    </row>
    <row r="6" spans="2:16" ht="19.5" customHeight="1">
      <c r="B6" s="46" t="s">
        <v>1878</v>
      </c>
      <c r="C6" s="135" t="s">
        <v>719</v>
      </c>
      <c r="D6" s="632">
        <f>SUM(E6:F6)</f>
        <v>1802</v>
      </c>
      <c r="E6" s="632">
        <v>950</v>
      </c>
      <c r="F6" s="632">
        <v>852</v>
      </c>
      <c r="G6" s="633">
        <f>D6/$P6*100</f>
        <v>14.899950388622457</v>
      </c>
      <c r="H6" s="632">
        <f>SUM(I6:J6)</f>
        <v>7628</v>
      </c>
      <c r="I6" s="634">
        <v>3835</v>
      </c>
      <c r="J6" s="606">
        <v>3793</v>
      </c>
      <c r="K6" s="635">
        <f>H6/$P6*100</f>
        <v>63.072597982470647</v>
      </c>
      <c r="L6" s="606">
        <f>SUM(M6:N6)</f>
        <v>2664</v>
      </c>
      <c r="M6" s="606">
        <v>1099</v>
      </c>
      <c r="N6" s="606">
        <v>1565</v>
      </c>
      <c r="O6" s="635">
        <f>L6/$P6*100</f>
        <v>22.027451628906896</v>
      </c>
      <c r="P6" s="606">
        <f>D6+H6+L6</f>
        <v>12094</v>
      </c>
    </row>
    <row r="7" spans="2:16" ht="19.5" customHeight="1">
      <c r="B7" s="46" t="s">
        <v>1054</v>
      </c>
      <c r="C7" s="135" t="s">
        <v>43</v>
      </c>
      <c r="D7" s="632">
        <f>SUM(E7:F7)</f>
        <v>1804</v>
      </c>
      <c r="E7" s="632">
        <v>965</v>
      </c>
      <c r="F7" s="632">
        <v>839</v>
      </c>
      <c r="G7" s="633">
        <f>D7/$P7*100</f>
        <v>15.020815986677768</v>
      </c>
      <c r="H7" s="632">
        <f>SUM(I7:J7)</f>
        <v>7500</v>
      </c>
      <c r="I7" s="634">
        <v>3749</v>
      </c>
      <c r="J7" s="606">
        <v>3751</v>
      </c>
      <c r="K7" s="635">
        <f>H7/$P7*100</f>
        <v>62.447960033305584</v>
      </c>
      <c r="L7" s="606">
        <f>SUM(M7:N7)</f>
        <v>2706</v>
      </c>
      <c r="M7" s="606">
        <v>1118</v>
      </c>
      <c r="N7" s="606">
        <v>1588</v>
      </c>
      <c r="O7" s="635">
        <f>L7/$P7*100</f>
        <v>22.531223980016655</v>
      </c>
      <c r="P7" s="606">
        <f>D7+H7+L7</f>
        <v>12010</v>
      </c>
    </row>
    <row r="8" spans="2:16" ht="19.5" customHeight="1">
      <c r="B8" s="46" t="s">
        <v>1299</v>
      </c>
      <c r="C8" s="631" t="s">
        <v>43</v>
      </c>
      <c r="D8" s="632">
        <f>SUM(E8:F8)</f>
        <v>1801</v>
      </c>
      <c r="E8" s="632">
        <v>964</v>
      </c>
      <c r="F8" s="632">
        <v>837</v>
      </c>
      <c r="G8" s="633">
        <f>D8/$P8*100</f>
        <v>14.995836802664448</v>
      </c>
      <c r="H8" s="632">
        <f>SUM(I8:J8)</f>
        <v>7462</v>
      </c>
      <c r="I8" s="634">
        <v>3747</v>
      </c>
      <c r="J8" s="606">
        <v>3715</v>
      </c>
      <c r="K8" s="635">
        <f>H8/$P8*100</f>
        <v>62.131557035803496</v>
      </c>
      <c r="L8" s="606">
        <f>SUM(M8:N8)</f>
        <v>2747</v>
      </c>
      <c r="M8" s="606">
        <v>1158</v>
      </c>
      <c r="N8" s="606">
        <v>1589</v>
      </c>
      <c r="O8" s="635">
        <f>L8/$P8*100</f>
        <v>22.872606161532055</v>
      </c>
      <c r="P8" s="606">
        <f>D8+H8+L8</f>
        <v>12010</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L4:O4"/>
    <mergeCell ref="P4:P5"/>
    <mergeCell ref="B3:P3"/>
    <mergeCell ref="B4:C5"/>
    <mergeCell ref="D4:G4"/>
    <mergeCell ref="H4:K4"/>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zoomScaleNormal="100" workbookViewId="0">
      <selection activeCell="B2" sqref="B2"/>
    </sheetView>
  </sheetViews>
  <sheetFormatPr defaultRowHeight="13.5"/>
  <cols>
    <col min="1" max="1" width="1.25" style="21" customWidth="1"/>
    <col min="2" max="2" width="10.25" style="21" customWidth="1"/>
    <col min="3" max="3" width="7.625" style="21" customWidth="1"/>
    <col min="4" max="6" width="7.25" style="21" customWidth="1"/>
    <col min="7" max="12" width="6.625" style="21" customWidth="1"/>
    <col min="13"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570" customFormat="1" ht="26.25" customHeight="1">
      <c r="A1" s="568" t="s">
        <v>805</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s="129" customFormat="1" ht="18.75" customHeight="1">
      <c r="A2" s="3"/>
      <c r="B2" s="128"/>
      <c r="C2" s="899" t="s">
        <v>2410</v>
      </c>
      <c r="D2" s="1012"/>
      <c r="E2" s="1012"/>
      <c r="F2" s="1012"/>
      <c r="K2" s="143"/>
      <c r="L2" s="144"/>
      <c r="M2" s="145"/>
    </row>
    <row r="3" spans="1:35" s="129" customFormat="1" ht="20.100000000000001" customHeight="1">
      <c r="A3" s="3"/>
      <c r="B3" s="879" t="s">
        <v>745</v>
      </c>
      <c r="C3" s="1074" t="s">
        <v>2094</v>
      </c>
      <c r="D3" s="1073" t="s">
        <v>1102</v>
      </c>
      <c r="E3" s="876"/>
      <c r="F3" s="876"/>
      <c r="G3" s="65"/>
      <c r="H3" s="58"/>
      <c r="I3" s="8"/>
      <c r="J3" s="8"/>
      <c r="K3" s="148"/>
      <c r="L3" s="149"/>
      <c r="M3" s="145"/>
    </row>
    <row r="4" spans="1:35" s="129" customFormat="1" ht="20.100000000000001" customHeight="1">
      <c r="A4" s="3"/>
      <c r="B4" s="877"/>
      <c r="C4" s="1074"/>
      <c r="D4" s="147" t="s">
        <v>611</v>
      </c>
      <c r="E4" s="147" t="s">
        <v>612</v>
      </c>
      <c r="F4" s="147" t="s">
        <v>951</v>
      </c>
      <c r="G4" s="65"/>
      <c r="H4" s="58"/>
      <c r="I4" s="58"/>
      <c r="J4" s="58"/>
      <c r="K4" s="148"/>
      <c r="L4" s="149"/>
      <c r="M4" s="145"/>
    </row>
    <row r="5" spans="1:35" s="129" customFormat="1" ht="20.100000000000001" customHeight="1">
      <c r="A5" s="3"/>
      <c r="B5" s="5" t="s">
        <v>778</v>
      </c>
      <c r="C5" s="63">
        <v>289</v>
      </c>
      <c r="D5" s="59">
        <f>SUM(E5:F5)</f>
        <v>450</v>
      </c>
      <c r="E5" s="59">
        <v>211</v>
      </c>
      <c r="F5" s="59">
        <v>239</v>
      </c>
      <c r="G5" s="80"/>
      <c r="H5" s="150"/>
      <c r="I5" s="80"/>
      <c r="J5" s="123"/>
      <c r="K5" s="148"/>
      <c r="L5" s="151"/>
      <c r="M5" s="145"/>
    </row>
    <row r="6" spans="1:35" s="129" customFormat="1" ht="20.100000000000001" customHeight="1">
      <c r="A6" s="3"/>
      <c r="B6" s="5" t="s">
        <v>45</v>
      </c>
      <c r="C6" s="63">
        <v>303</v>
      </c>
      <c r="D6" s="59">
        <v>462</v>
      </c>
      <c r="E6" s="59">
        <v>236</v>
      </c>
      <c r="F6" s="59">
        <v>226</v>
      </c>
      <c r="G6" s="80"/>
      <c r="H6" s="150"/>
      <c r="I6" s="80"/>
      <c r="J6" s="123"/>
      <c r="K6" s="148"/>
      <c r="L6" s="151"/>
      <c r="M6" s="145"/>
    </row>
    <row r="7" spans="1:35" s="129" customFormat="1" ht="20.100000000000001" customHeight="1">
      <c r="A7" s="3"/>
      <c r="B7" s="5" t="s">
        <v>2322</v>
      </c>
      <c r="C7" s="63">
        <v>338</v>
      </c>
      <c r="D7" s="59">
        <v>492</v>
      </c>
      <c r="E7" s="59">
        <v>259</v>
      </c>
      <c r="F7" s="59">
        <v>233</v>
      </c>
      <c r="G7" s="80"/>
      <c r="H7" s="150"/>
      <c r="I7" s="80"/>
      <c r="J7" s="123"/>
      <c r="K7" s="148"/>
      <c r="L7" s="151"/>
      <c r="M7" s="145"/>
    </row>
    <row r="8" spans="1:35" s="129" customFormat="1" ht="20.100000000000001" customHeight="1">
      <c r="A8" s="3"/>
      <c r="B8" s="5" t="s">
        <v>637</v>
      </c>
      <c r="C8" s="63">
        <v>379</v>
      </c>
      <c r="D8" s="59">
        <v>524</v>
      </c>
      <c r="E8" s="59">
        <v>280</v>
      </c>
      <c r="F8" s="59">
        <v>244</v>
      </c>
      <c r="G8" s="8"/>
      <c r="H8" s="8"/>
      <c r="I8" s="8"/>
      <c r="J8" s="8"/>
      <c r="K8" s="8"/>
      <c r="L8" s="151"/>
      <c r="M8" s="145"/>
    </row>
    <row r="9" spans="1:35" s="129" customFormat="1" ht="19.5" customHeight="1">
      <c r="A9" s="3"/>
      <c r="B9" s="5" t="s">
        <v>2198</v>
      </c>
      <c r="C9" s="63">
        <v>398</v>
      </c>
      <c r="D9" s="59">
        <v>518</v>
      </c>
      <c r="E9" s="59">
        <v>269</v>
      </c>
      <c r="F9" s="59">
        <v>249</v>
      </c>
      <c r="G9" s="8"/>
      <c r="H9" s="8"/>
      <c r="I9" s="8"/>
      <c r="J9" s="8"/>
      <c r="K9" s="8"/>
      <c r="L9" s="151"/>
      <c r="M9" s="145"/>
    </row>
    <row r="10" spans="1:35" s="129" customFormat="1" ht="19.5" customHeight="1">
      <c r="A10" s="3"/>
      <c r="B10" s="5" t="s">
        <v>1055</v>
      </c>
      <c r="C10" s="63">
        <v>388</v>
      </c>
      <c r="D10" s="59">
        <v>499</v>
      </c>
      <c r="E10" s="59">
        <v>224</v>
      </c>
      <c r="F10" s="59">
        <v>275</v>
      </c>
      <c r="G10" s="8"/>
      <c r="H10" s="8"/>
      <c r="I10" s="8"/>
      <c r="J10" s="8"/>
      <c r="K10" s="8"/>
      <c r="L10" s="151"/>
      <c r="M10" s="145"/>
    </row>
    <row r="11" spans="1:35" s="129" customFormat="1" ht="19.5" customHeight="1">
      <c r="A11" s="3"/>
      <c r="B11" s="5" t="s">
        <v>134</v>
      </c>
      <c r="C11" s="63">
        <v>393</v>
      </c>
      <c r="D11" s="59">
        <v>510</v>
      </c>
      <c r="E11" s="59">
        <v>220</v>
      </c>
      <c r="F11" s="59">
        <v>290</v>
      </c>
      <c r="G11" s="8"/>
      <c r="H11" s="8"/>
      <c r="I11" s="8"/>
      <c r="J11" s="8"/>
      <c r="K11" s="8"/>
      <c r="L11" s="151"/>
      <c r="M11" s="145"/>
    </row>
    <row r="12" spans="1:35" s="129" customFormat="1" ht="19.5" customHeight="1">
      <c r="A12" s="3"/>
      <c r="B12" s="152" t="s">
        <v>2411</v>
      </c>
      <c r="C12" s="8"/>
      <c r="D12" s="80"/>
      <c r="F12" s="80"/>
      <c r="G12" s="8"/>
      <c r="H12" s="8"/>
      <c r="I12" s="8"/>
      <c r="J12" s="8"/>
      <c r="K12" s="8"/>
      <c r="L12" s="151"/>
      <c r="M12" s="145"/>
    </row>
    <row r="13" spans="1:35" s="129" customFormat="1" ht="20.100000000000001" customHeight="1">
      <c r="A13" s="3"/>
      <c r="B13" s="152"/>
      <c r="C13" s="8"/>
      <c r="D13" s="80"/>
      <c r="F13" s="80"/>
      <c r="J13" s="8"/>
      <c r="K13" s="148"/>
      <c r="L13" s="151"/>
      <c r="M13" s="145"/>
    </row>
    <row r="14" spans="1:35" s="129" customFormat="1" ht="33.75" customHeight="1">
      <c r="A14" s="3"/>
      <c r="B14" s="153"/>
      <c r="C14" s="3"/>
      <c r="D14" s="3"/>
      <c r="E14" s="3"/>
      <c r="F14" s="3"/>
      <c r="G14" s="3"/>
      <c r="H14" s="3"/>
      <c r="I14" s="3"/>
      <c r="J14" s="3"/>
      <c r="K14" s="143"/>
      <c r="L14" s="144"/>
      <c r="M14" s="145"/>
    </row>
    <row r="15" spans="1:35" s="570" customFormat="1" ht="26.25" customHeight="1">
      <c r="A15" s="568" t="s">
        <v>806</v>
      </c>
      <c r="B15" s="572"/>
      <c r="C15" s="572"/>
      <c r="D15" s="572"/>
      <c r="E15" s="572"/>
      <c r="F15" s="572"/>
      <c r="G15" s="572"/>
      <c r="H15" s="572"/>
      <c r="I15" s="572"/>
      <c r="J15" s="572"/>
      <c r="K15" s="572"/>
      <c r="L15" s="572"/>
      <c r="M15" s="572"/>
      <c r="N15" s="572"/>
      <c r="O15" s="572"/>
      <c r="P15" s="572"/>
      <c r="Q15" s="572"/>
      <c r="R15" s="572"/>
      <c r="S15" s="572"/>
      <c r="T15" s="572"/>
      <c r="U15" s="572"/>
      <c r="V15" s="572"/>
      <c r="W15" s="572"/>
      <c r="X15" s="571"/>
      <c r="Y15" s="571"/>
      <c r="Z15" s="571"/>
      <c r="AA15" s="571"/>
      <c r="AB15" s="571"/>
      <c r="AC15" s="571"/>
      <c r="AD15" s="571"/>
      <c r="AE15" s="571"/>
      <c r="AF15" s="571"/>
      <c r="AG15" s="571"/>
      <c r="AH15" s="571"/>
      <c r="AI15" s="571"/>
    </row>
    <row r="16" spans="1:35" s="129" customFormat="1" ht="15.75" customHeight="1">
      <c r="A16" s="3"/>
      <c r="B16" s="128"/>
      <c r="C16" s="3"/>
      <c r="D16" s="3"/>
      <c r="E16" s="1012" t="s">
        <v>1977</v>
      </c>
      <c r="F16" s="1012"/>
      <c r="G16" s="1012"/>
      <c r="H16" s="1012"/>
      <c r="I16" s="1012"/>
      <c r="J16" s="1012"/>
      <c r="K16" s="1012"/>
      <c r="L16" s="300"/>
      <c r="M16" s="300"/>
    </row>
    <row r="17" spans="1:13" s="129" customFormat="1" ht="15.75" customHeight="1">
      <c r="A17" s="3"/>
      <c r="B17" s="1073" t="s">
        <v>706</v>
      </c>
      <c r="C17" s="876" t="s">
        <v>727</v>
      </c>
      <c r="D17" s="871" t="s">
        <v>637</v>
      </c>
      <c r="E17" s="873"/>
      <c r="F17" s="871" t="s">
        <v>2198</v>
      </c>
      <c r="G17" s="873"/>
      <c r="H17" s="871" t="s">
        <v>1055</v>
      </c>
      <c r="I17" s="873"/>
      <c r="J17" s="871" t="s">
        <v>134</v>
      </c>
      <c r="K17" s="873"/>
      <c r="L17" s="148"/>
      <c r="M17" s="300"/>
    </row>
    <row r="18" spans="1:13" s="129" customFormat="1" ht="15.75" customHeight="1">
      <c r="A18" s="3"/>
      <c r="B18" s="1006" t="s">
        <v>720</v>
      </c>
      <c r="C18" s="1068">
        <v>80</v>
      </c>
      <c r="D18" s="871">
        <v>85</v>
      </c>
      <c r="E18" s="873"/>
      <c r="F18" s="1069">
        <v>68</v>
      </c>
      <c r="G18" s="1069"/>
      <c r="H18" s="1069">
        <v>52</v>
      </c>
      <c r="I18" s="1069"/>
      <c r="J18" s="1069">
        <v>56</v>
      </c>
      <c r="K18" s="1069"/>
      <c r="L18" s="148"/>
      <c r="M18" s="300"/>
    </row>
    <row r="19" spans="1:13" s="129" customFormat="1" ht="15.75" customHeight="1">
      <c r="A19" s="3"/>
      <c r="B19" s="1006" t="s">
        <v>721</v>
      </c>
      <c r="C19" s="1068" t="s">
        <v>722</v>
      </c>
      <c r="D19" s="871" t="s">
        <v>227</v>
      </c>
      <c r="E19" s="873"/>
      <c r="F19" s="876" t="s">
        <v>227</v>
      </c>
      <c r="G19" s="876"/>
      <c r="H19" s="876" t="s">
        <v>227</v>
      </c>
      <c r="I19" s="876"/>
      <c r="J19" s="876" t="s">
        <v>227</v>
      </c>
      <c r="K19" s="876"/>
      <c r="L19" s="148"/>
      <c r="M19" s="300"/>
    </row>
    <row r="20" spans="1:13" s="129" customFormat="1" ht="15.75" customHeight="1">
      <c r="A20" s="3"/>
      <c r="B20" s="1006" t="s">
        <v>707</v>
      </c>
      <c r="C20" s="1068">
        <v>106</v>
      </c>
      <c r="D20" s="871">
        <v>182</v>
      </c>
      <c r="E20" s="873"/>
      <c r="F20" s="876">
        <v>194</v>
      </c>
      <c r="G20" s="876"/>
      <c r="H20" s="1069">
        <v>210</v>
      </c>
      <c r="I20" s="1069"/>
      <c r="J20" s="1069">
        <v>210</v>
      </c>
      <c r="K20" s="1069"/>
      <c r="L20" s="301"/>
      <c r="M20" s="300"/>
    </row>
    <row r="21" spans="1:13" s="129" customFormat="1" ht="15.75" customHeight="1">
      <c r="A21" s="3"/>
      <c r="B21" s="1070" t="s">
        <v>723</v>
      </c>
      <c r="C21" s="1071"/>
      <c r="D21" s="871" t="s">
        <v>1056</v>
      </c>
      <c r="E21" s="873"/>
      <c r="F21" s="871" t="s">
        <v>227</v>
      </c>
      <c r="G21" s="873"/>
      <c r="H21" s="871" t="s">
        <v>227</v>
      </c>
      <c r="I21" s="873"/>
      <c r="J21" s="1065" t="s">
        <v>1036</v>
      </c>
      <c r="K21" s="876"/>
      <c r="L21" s="301"/>
      <c r="M21" s="300"/>
    </row>
    <row r="22" spans="1:13" s="129" customFormat="1" ht="15.75" customHeight="1">
      <c r="A22" s="3"/>
      <c r="B22" s="1006" t="s">
        <v>724</v>
      </c>
      <c r="C22" s="1068" t="s">
        <v>831</v>
      </c>
      <c r="D22" s="871" t="s">
        <v>227</v>
      </c>
      <c r="E22" s="873"/>
      <c r="F22" s="876" t="s">
        <v>227</v>
      </c>
      <c r="G22" s="876"/>
      <c r="H22" s="876" t="s">
        <v>227</v>
      </c>
      <c r="I22" s="876"/>
      <c r="J22" s="876" t="s">
        <v>227</v>
      </c>
      <c r="K22" s="876"/>
      <c r="L22" s="301"/>
      <c r="M22" s="300"/>
    </row>
    <row r="23" spans="1:13" s="129" customFormat="1" ht="15.75" customHeight="1">
      <c r="A23" s="3"/>
      <c r="B23" s="1006" t="s">
        <v>832</v>
      </c>
      <c r="C23" s="1068"/>
      <c r="D23" s="871" t="s">
        <v>227</v>
      </c>
      <c r="E23" s="873"/>
      <c r="F23" s="1065" t="s">
        <v>1036</v>
      </c>
      <c r="G23" s="876"/>
      <c r="H23" s="1065" t="s">
        <v>1036</v>
      </c>
      <c r="I23" s="876"/>
      <c r="J23" s="1065" t="s">
        <v>1036</v>
      </c>
      <c r="K23" s="876"/>
      <c r="L23" s="301"/>
      <c r="M23" s="300"/>
    </row>
    <row r="24" spans="1:13" s="129" customFormat="1" ht="15.75" customHeight="1">
      <c r="A24" s="3"/>
      <c r="B24" s="1006" t="s">
        <v>833</v>
      </c>
      <c r="C24" s="1068" t="s">
        <v>831</v>
      </c>
      <c r="D24" s="871" t="s">
        <v>227</v>
      </c>
      <c r="E24" s="873"/>
      <c r="F24" s="876">
        <v>10</v>
      </c>
      <c r="G24" s="876"/>
      <c r="H24" s="876" t="s">
        <v>227</v>
      </c>
      <c r="I24" s="876"/>
      <c r="J24" s="876" t="s">
        <v>227</v>
      </c>
      <c r="K24" s="876"/>
      <c r="L24" s="301"/>
      <c r="M24" s="300"/>
    </row>
    <row r="25" spans="1:13" s="129" customFormat="1" ht="15.75" customHeight="1">
      <c r="A25" s="3"/>
      <c r="B25" s="1006" t="s">
        <v>708</v>
      </c>
      <c r="C25" s="1068"/>
      <c r="D25" s="871">
        <v>175</v>
      </c>
      <c r="E25" s="873"/>
      <c r="F25" s="876">
        <v>170</v>
      </c>
      <c r="G25" s="876"/>
      <c r="H25" s="1069">
        <v>159</v>
      </c>
      <c r="I25" s="1069"/>
      <c r="J25" s="1069">
        <v>159</v>
      </c>
      <c r="K25" s="1069"/>
      <c r="L25" s="301"/>
      <c r="M25" s="300"/>
    </row>
    <row r="26" spans="1:13" s="129" customFormat="1" ht="15.75" customHeight="1">
      <c r="A26" s="3"/>
      <c r="B26" s="1006" t="s">
        <v>834</v>
      </c>
      <c r="C26" s="1006"/>
      <c r="D26" s="876" t="s">
        <v>227</v>
      </c>
      <c r="E26" s="876"/>
      <c r="F26" s="876" t="s">
        <v>227</v>
      </c>
      <c r="G26" s="876"/>
      <c r="H26" s="876" t="s">
        <v>227</v>
      </c>
      <c r="I26" s="876"/>
      <c r="J26" s="876" t="s">
        <v>227</v>
      </c>
      <c r="K26" s="876"/>
      <c r="L26" s="301"/>
      <c r="M26" s="300"/>
    </row>
    <row r="27" spans="1:13" s="129" customFormat="1" ht="15.75" customHeight="1">
      <c r="A27" s="3"/>
      <c r="B27" s="1070" t="s">
        <v>835</v>
      </c>
      <c r="C27" s="1071"/>
      <c r="D27" s="876" t="s">
        <v>227</v>
      </c>
      <c r="E27" s="876"/>
      <c r="F27" s="1072" t="s">
        <v>1036</v>
      </c>
      <c r="G27" s="873"/>
      <c r="H27" s="876" t="s">
        <v>227</v>
      </c>
      <c r="I27" s="876"/>
      <c r="J27" s="876" t="s">
        <v>227</v>
      </c>
      <c r="K27" s="876"/>
      <c r="L27" s="301"/>
      <c r="M27" s="300"/>
    </row>
    <row r="28" spans="1:13" s="129" customFormat="1" ht="15.75" customHeight="1">
      <c r="A28" s="3"/>
      <c r="B28" s="1006" t="s">
        <v>836</v>
      </c>
      <c r="C28" s="1006"/>
      <c r="D28" s="871" t="s">
        <v>227</v>
      </c>
      <c r="E28" s="873"/>
      <c r="F28" s="876" t="s">
        <v>227</v>
      </c>
      <c r="G28" s="876"/>
      <c r="H28" s="876" t="s">
        <v>227</v>
      </c>
      <c r="I28" s="876"/>
      <c r="J28" s="1065" t="s">
        <v>1036</v>
      </c>
      <c r="K28" s="876"/>
      <c r="L28" s="301"/>
      <c r="M28" s="300"/>
    </row>
    <row r="29" spans="1:13" s="129" customFormat="1" ht="15.75" customHeight="1">
      <c r="A29" s="3"/>
      <c r="B29" s="1006" t="s">
        <v>837</v>
      </c>
      <c r="C29" s="1006"/>
      <c r="D29" s="871">
        <v>12</v>
      </c>
      <c r="E29" s="873"/>
      <c r="F29" s="876">
        <v>10</v>
      </c>
      <c r="G29" s="876"/>
      <c r="H29" s="876" t="s">
        <v>227</v>
      </c>
      <c r="I29" s="876"/>
      <c r="J29" s="876" t="s">
        <v>227</v>
      </c>
      <c r="K29" s="876"/>
      <c r="L29" s="301"/>
      <c r="M29" s="300"/>
    </row>
    <row r="30" spans="1:13" s="129" customFormat="1" ht="15.75" customHeight="1">
      <c r="A30" s="3"/>
      <c r="B30" s="1006" t="s">
        <v>838</v>
      </c>
      <c r="C30" s="1006"/>
      <c r="D30" s="871">
        <v>39</v>
      </c>
      <c r="E30" s="873"/>
      <c r="F30" s="876">
        <v>38</v>
      </c>
      <c r="G30" s="876"/>
      <c r="H30" s="1069">
        <v>35</v>
      </c>
      <c r="I30" s="1069"/>
      <c r="J30" s="1069">
        <v>34</v>
      </c>
      <c r="K30" s="1069"/>
      <c r="L30" s="301"/>
      <c r="M30" s="300"/>
    </row>
    <row r="31" spans="1:13" s="129" customFormat="1" ht="15.75" customHeight="1">
      <c r="A31" s="3"/>
      <c r="B31" s="1066" t="s">
        <v>839</v>
      </c>
      <c r="C31" s="1067"/>
      <c r="D31" s="871" t="s">
        <v>227</v>
      </c>
      <c r="E31" s="873"/>
      <c r="F31" s="871" t="s">
        <v>227</v>
      </c>
      <c r="G31" s="873"/>
      <c r="H31" s="871" t="s">
        <v>227</v>
      </c>
      <c r="I31" s="873"/>
      <c r="J31" s="871" t="s">
        <v>227</v>
      </c>
      <c r="K31" s="873"/>
      <c r="L31" s="301"/>
      <c r="M31" s="300"/>
    </row>
    <row r="32" spans="1:13" s="129" customFormat="1" ht="15.75" customHeight="1">
      <c r="A32" s="3"/>
      <c r="B32" s="1066" t="s">
        <v>840</v>
      </c>
      <c r="C32" s="1067"/>
      <c r="D32" s="871" t="s">
        <v>227</v>
      </c>
      <c r="E32" s="873"/>
      <c r="F32" s="1072" t="s">
        <v>1036</v>
      </c>
      <c r="G32" s="873"/>
      <c r="H32" s="1072" t="s">
        <v>1036</v>
      </c>
      <c r="I32" s="873"/>
      <c r="J32" s="1072" t="s">
        <v>1036</v>
      </c>
      <c r="K32" s="873"/>
      <c r="L32" s="301"/>
      <c r="M32" s="300"/>
    </row>
    <row r="33" spans="1:13" s="129" customFormat="1" ht="15.75" customHeight="1">
      <c r="A33" s="3"/>
      <c r="B33" s="1025" t="s">
        <v>841</v>
      </c>
      <c r="C33" s="1068"/>
      <c r="D33" s="871" t="s">
        <v>227</v>
      </c>
      <c r="E33" s="873"/>
      <c r="F33" s="876" t="s">
        <v>227</v>
      </c>
      <c r="G33" s="876"/>
      <c r="H33" s="876" t="s">
        <v>227</v>
      </c>
      <c r="I33" s="876"/>
      <c r="J33" s="876" t="s">
        <v>227</v>
      </c>
      <c r="K33" s="876"/>
      <c r="L33" s="301"/>
      <c r="M33" s="300"/>
    </row>
    <row r="34" spans="1:13" s="129" customFormat="1" ht="15.75" customHeight="1">
      <c r="A34" s="3"/>
      <c r="B34" s="1066" t="s">
        <v>842</v>
      </c>
      <c r="C34" s="1067"/>
      <c r="D34" s="871" t="s">
        <v>227</v>
      </c>
      <c r="E34" s="873"/>
      <c r="F34" s="871" t="s">
        <v>227</v>
      </c>
      <c r="G34" s="873"/>
      <c r="H34" s="871" t="s">
        <v>227</v>
      </c>
      <c r="I34" s="873"/>
      <c r="J34" s="871" t="s">
        <v>227</v>
      </c>
      <c r="K34" s="873"/>
      <c r="L34" s="301"/>
      <c r="M34" s="300"/>
    </row>
    <row r="35" spans="1:13" s="129" customFormat="1" ht="15.75" customHeight="1">
      <c r="A35" s="3"/>
      <c r="B35" s="1025" t="s">
        <v>728</v>
      </c>
      <c r="C35" s="1068"/>
      <c r="D35" s="871" t="s">
        <v>843</v>
      </c>
      <c r="E35" s="873"/>
      <c r="F35" s="871" t="s">
        <v>227</v>
      </c>
      <c r="G35" s="873"/>
      <c r="H35" s="871" t="s">
        <v>227</v>
      </c>
      <c r="I35" s="873"/>
      <c r="J35" s="871" t="s">
        <v>227</v>
      </c>
      <c r="K35" s="873"/>
      <c r="L35" s="301"/>
      <c r="M35" s="300"/>
    </row>
    <row r="36" spans="1:13" s="129" customFormat="1" ht="15.75" customHeight="1">
      <c r="A36" s="3"/>
      <c r="B36" s="1025" t="s">
        <v>713</v>
      </c>
      <c r="C36" s="1068"/>
      <c r="D36" s="871" t="s">
        <v>227</v>
      </c>
      <c r="E36" s="873"/>
      <c r="F36" s="876" t="s">
        <v>227</v>
      </c>
      <c r="G36" s="876"/>
      <c r="H36" s="876" t="s">
        <v>227</v>
      </c>
      <c r="I36" s="876"/>
      <c r="J36" s="876" t="s">
        <v>227</v>
      </c>
      <c r="K36" s="876"/>
      <c r="L36" s="301"/>
      <c r="M36" s="300"/>
    </row>
    <row r="37" spans="1:13" s="129" customFormat="1" ht="15.75" customHeight="1">
      <c r="A37" s="3"/>
      <c r="B37" s="850" t="s">
        <v>2199</v>
      </c>
      <c r="C37" s="1075"/>
      <c r="D37" s="1072" t="s">
        <v>1036</v>
      </c>
      <c r="E37" s="873"/>
      <c r="F37" s="876" t="s">
        <v>227</v>
      </c>
      <c r="G37" s="876"/>
      <c r="H37" s="876" t="s">
        <v>227</v>
      </c>
      <c r="I37" s="876"/>
      <c r="J37" s="876" t="s">
        <v>844</v>
      </c>
      <c r="K37" s="876"/>
      <c r="L37" s="301"/>
      <c r="M37" s="300"/>
    </row>
    <row r="38" spans="1:13" s="129" customFormat="1" ht="15.75" customHeight="1">
      <c r="A38" s="3"/>
      <c r="B38" s="850" t="s">
        <v>1953</v>
      </c>
      <c r="C38" s="1075"/>
      <c r="D38" s="1072" t="s">
        <v>1036</v>
      </c>
      <c r="E38" s="873"/>
      <c r="F38" s="1072" t="s">
        <v>1036</v>
      </c>
      <c r="G38" s="873"/>
      <c r="H38" s="876" t="s">
        <v>227</v>
      </c>
      <c r="I38" s="876"/>
      <c r="J38" s="876" t="s">
        <v>227</v>
      </c>
      <c r="K38" s="876"/>
      <c r="L38" s="301"/>
      <c r="M38" s="300"/>
    </row>
    <row r="39" spans="1:13" s="129" customFormat="1" ht="15.75" customHeight="1">
      <c r="A39" s="3"/>
      <c r="B39" s="1025" t="s">
        <v>725</v>
      </c>
      <c r="C39" s="1068"/>
      <c r="D39" s="871" t="s">
        <v>844</v>
      </c>
      <c r="E39" s="873"/>
      <c r="F39" s="876" t="s">
        <v>844</v>
      </c>
      <c r="G39" s="876"/>
      <c r="H39" s="876" t="s">
        <v>844</v>
      </c>
      <c r="I39" s="876"/>
      <c r="J39" s="876" t="s">
        <v>227</v>
      </c>
      <c r="K39" s="876"/>
      <c r="L39" s="301"/>
      <c r="M39" s="300"/>
    </row>
    <row r="40" spans="1:13" s="129" customFormat="1" ht="15.75" customHeight="1">
      <c r="A40" s="3"/>
      <c r="B40" s="1074" t="s">
        <v>726</v>
      </c>
      <c r="C40" s="876"/>
      <c r="D40" s="871">
        <v>524</v>
      </c>
      <c r="E40" s="873"/>
      <c r="F40" s="876">
        <v>518</v>
      </c>
      <c r="G40" s="876"/>
      <c r="H40" s="1069">
        <v>499</v>
      </c>
      <c r="I40" s="1069"/>
      <c r="J40" s="1069">
        <v>510</v>
      </c>
      <c r="K40" s="1069"/>
      <c r="L40" s="301"/>
      <c r="M40" s="300"/>
    </row>
    <row r="41" spans="1:13" s="129" customFormat="1" ht="15.75" customHeight="1">
      <c r="A41" s="3"/>
      <c r="B41" s="80" t="s">
        <v>2412</v>
      </c>
      <c r="C41" s="8"/>
      <c r="D41" s="80"/>
      <c r="E41" s="80"/>
      <c r="I41" s="80"/>
      <c r="J41" s="8"/>
      <c r="K41" s="148"/>
      <c r="L41" s="301"/>
      <c r="M41" s="300"/>
    </row>
    <row r="42" spans="1:13" s="129" customFormat="1" ht="15.75" customHeight="1">
      <c r="A42" s="3"/>
      <c r="B42" s="6" t="s">
        <v>1823</v>
      </c>
      <c r="E42" s="3"/>
      <c r="F42" s="3"/>
      <c r="G42" s="3"/>
      <c r="H42" s="3"/>
      <c r="I42" s="3"/>
      <c r="J42" s="3"/>
      <c r="K42" s="143"/>
      <c r="L42" s="300"/>
      <c r="M42" s="300"/>
    </row>
    <row r="43" spans="1:13" ht="18.75" customHeight="1">
      <c r="B43" s="2"/>
      <c r="C43" s="2"/>
    </row>
    <row r="44" spans="1:13" ht="18.75" customHeight="1">
      <c r="B44" s="2"/>
      <c r="C44" s="2"/>
    </row>
    <row r="45" spans="1:13" ht="18.75" customHeight="1">
      <c r="B45" s="2"/>
      <c r="C45" s="2"/>
    </row>
    <row r="46" spans="1:13" ht="18.75" customHeight="1">
      <c r="B46" s="2"/>
      <c r="C46" s="2"/>
    </row>
    <row r="47" spans="1:13" ht="18.75" customHeight="1">
      <c r="B47" s="2"/>
      <c r="C47" s="2"/>
    </row>
    <row r="48" spans="1:13"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sheetData>
  <mergeCells count="125">
    <mergeCell ref="D32:E32"/>
    <mergeCell ref="H32:I32"/>
    <mergeCell ref="C3:C4"/>
    <mergeCell ref="B18:C18"/>
    <mergeCell ref="B19:C19"/>
    <mergeCell ref="B17:C17"/>
    <mergeCell ref="B20:C20"/>
    <mergeCell ref="H21:I21"/>
    <mergeCell ref="F24:G24"/>
    <mergeCell ref="F25:G25"/>
    <mergeCell ref="H25:I25"/>
    <mergeCell ref="F21:G21"/>
    <mergeCell ref="D25:E25"/>
    <mergeCell ref="J17:K17"/>
    <mergeCell ref="J18:K18"/>
    <mergeCell ref="J19:K19"/>
    <mergeCell ref="J20:K20"/>
    <mergeCell ref="F17:G17"/>
    <mergeCell ref="B21:C21"/>
    <mergeCell ref="D21:E21"/>
    <mergeCell ref="D29:E29"/>
    <mergeCell ref="D27:E27"/>
    <mergeCell ref="D22:E22"/>
    <mergeCell ref="F29:G29"/>
    <mergeCell ref="H29:I29"/>
    <mergeCell ref="H28:I28"/>
    <mergeCell ref="E16:K16"/>
    <mergeCell ref="J21:K21"/>
    <mergeCell ref="D18:E18"/>
    <mergeCell ref="H17:I17"/>
    <mergeCell ref="H18:I18"/>
    <mergeCell ref="H19:I19"/>
    <mergeCell ref="H20:I20"/>
    <mergeCell ref="D17:E17"/>
    <mergeCell ref="D19:E19"/>
    <mergeCell ref="B3:B4"/>
    <mergeCell ref="B23:C23"/>
    <mergeCell ref="D20:E20"/>
    <mergeCell ref="D3:F3"/>
    <mergeCell ref="D23:E23"/>
    <mergeCell ref="J36:K36"/>
    <mergeCell ref="J39:K39"/>
    <mergeCell ref="J35:K35"/>
    <mergeCell ref="J40:K40"/>
    <mergeCell ref="J37:K37"/>
    <mergeCell ref="J38:K38"/>
    <mergeCell ref="B40:C40"/>
    <mergeCell ref="B33:C33"/>
    <mergeCell ref="B36:C36"/>
    <mergeCell ref="B35:C35"/>
    <mergeCell ref="B34:C34"/>
    <mergeCell ref="B37:C37"/>
    <mergeCell ref="B38:C38"/>
    <mergeCell ref="B39:C39"/>
    <mergeCell ref="H35:I35"/>
    <mergeCell ref="D36:E36"/>
    <mergeCell ref="D39:E39"/>
    <mergeCell ref="J34:K34"/>
    <mergeCell ref="D34:E34"/>
    <mergeCell ref="F34:G34"/>
    <mergeCell ref="J33:K33"/>
    <mergeCell ref="H23:I23"/>
    <mergeCell ref="H22:I22"/>
    <mergeCell ref="F27:G27"/>
    <mergeCell ref="H27:I27"/>
    <mergeCell ref="H24:I24"/>
    <mergeCell ref="H26:I26"/>
    <mergeCell ref="F22:G22"/>
    <mergeCell ref="J22:K22"/>
    <mergeCell ref="J24:K24"/>
    <mergeCell ref="J28:K28"/>
    <mergeCell ref="J27:K27"/>
    <mergeCell ref="J25:K25"/>
    <mergeCell ref="J26:K26"/>
    <mergeCell ref="J23:K23"/>
    <mergeCell ref="J32:K32"/>
    <mergeCell ref="J31:K31"/>
    <mergeCell ref="F32:G32"/>
    <mergeCell ref="F31:G31"/>
    <mergeCell ref="H31:I31"/>
    <mergeCell ref="H30:I30"/>
    <mergeCell ref="F30:G30"/>
    <mergeCell ref="D40:E40"/>
    <mergeCell ref="D35:E35"/>
    <mergeCell ref="F39:G39"/>
    <mergeCell ref="F40:G40"/>
    <mergeCell ref="F36:G36"/>
    <mergeCell ref="F35:G35"/>
    <mergeCell ref="D37:E37"/>
    <mergeCell ref="F37:G37"/>
    <mergeCell ref="D38:E38"/>
    <mergeCell ref="F38:G38"/>
    <mergeCell ref="H40:I40"/>
    <mergeCell ref="H33:I33"/>
    <mergeCell ref="H36:I36"/>
    <mergeCell ref="H39:I39"/>
    <mergeCell ref="H34:I34"/>
    <mergeCell ref="H37:I37"/>
    <mergeCell ref="H38:I38"/>
    <mergeCell ref="J29:K29"/>
    <mergeCell ref="J30:K30"/>
    <mergeCell ref="C2:F2"/>
    <mergeCell ref="D33:E33"/>
    <mergeCell ref="F33:G33"/>
    <mergeCell ref="D26:E26"/>
    <mergeCell ref="F26:G26"/>
    <mergeCell ref="F23:G23"/>
    <mergeCell ref="B31:C31"/>
    <mergeCell ref="B32:C32"/>
    <mergeCell ref="B22:C22"/>
    <mergeCell ref="B24:C24"/>
    <mergeCell ref="F28:G28"/>
    <mergeCell ref="D31:E31"/>
    <mergeCell ref="D30:E30"/>
    <mergeCell ref="F18:G18"/>
    <mergeCell ref="F19:G19"/>
    <mergeCell ref="F20:G20"/>
    <mergeCell ref="B28:C28"/>
    <mergeCell ref="B26:C26"/>
    <mergeCell ref="D24:E24"/>
    <mergeCell ref="B29:C29"/>
    <mergeCell ref="B30:C30"/>
    <mergeCell ref="B27:C27"/>
    <mergeCell ref="B25:C25"/>
    <mergeCell ref="D28:E2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&amp;C－１５－</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zoomScaleNormal="100" workbookViewId="0"/>
  </sheetViews>
  <sheetFormatPr defaultRowHeight="13.5"/>
  <cols>
    <col min="1" max="1" width="1.25" style="21" customWidth="1"/>
    <col min="2" max="2" width="10.25" style="21" customWidth="1"/>
    <col min="3" max="7" width="7.25" style="21" customWidth="1"/>
    <col min="8" max="12" width="6.625" style="21" customWidth="1"/>
    <col min="13"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570" customFormat="1" ht="26.25" customHeight="1">
      <c r="A1" s="568" t="s">
        <v>807</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s="129" customFormat="1" ht="18.75" customHeight="1">
      <c r="A2" s="3"/>
      <c r="B2" s="3"/>
      <c r="C2" s="899" t="s">
        <v>41</v>
      </c>
      <c r="D2" s="1012"/>
      <c r="E2" s="1012"/>
      <c r="F2" s="899" t="s">
        <v>1978</v>
      </c>
      <c r="G2" s="1012"/>
      <c r="J2" s="27"/>
      <c r="K2" s="21"/>
      <c r="L2" s="102"/>
      <c r="M2" s="21"/>
    </row>
    <row r="3" spans="1:35" s="129" customFormat="1" ht="20.100000000000001" customHeight="1">
      <c r="A3" s="3"/>
      <c r="B3" s="876" t="s">
        <v>615</v>
      </c>
      <c r="C3" s="1074" t="s">
        <v>1979</v>
      </c>
      <c r="D3" s="1082" t="s">
        <v>1980</v>
      </c>
      <c r="E3" s="1076" t="s">
        <v>2093</v>
      </c>
      <c r="F3" s="1078" t="s">
        <v>2315</v>
      </c>
      <c r="G3" s="1076" t="s">
        <v>483</v>
      </c>
      <c r="H3" s="65"/>
      <c r="I3" s="65"/>
      <c r="J3" s="65"/>
      <c r="K3" s="65"/>
      <c r="L3" s="82"/>
      <c r="O3" s="8"/>
      <c r="P3" s="61"/>
    </row>
    <row r="4" spans="1:35" s="129" customFormat="1" ht="20.100000000000001" customHeight="1">
      <c r="A4" s="3"/>
      <c r="B4" s="876"/>
      <c r="C4" s="1074"/>
      <c r="D4" s="1082"/>
      <c r="E4" s="1077"/>
      <c r="F4" s="1079"/>
      <c r="G4" s="1077"/>
      <c r="H4" s="65"/>
      <c r="I4" s="65"/>
      <c r="J4" s="65"/>
      <c r="K4" s="82"/>
      <c r="L4" s="82"/>
      <c r="O4" s="8"/>
      <c r="P4" s="61"/>
    </row>
    <row r="5" spans="1:35" s="129" customFormat="1" ht="20.100000000000001" customHeight="1">
      <c r="A5" s="3"/>
      <c r="B5" s="5" t="s">
        <v>729</v>
      </c>
      <c r="C5" s="63">
        <v>322</v>
      </c>
      <c r="D5" s="63">
        <v>79</v>
      </c>
      <c r="E5" s="63">
        <v>545</v>
      </c>
      <c r="F5" s="155">
        <v>328</v>
      </c>
      <c r="G5" s="30">
        <f>E5-F5</f>
        <v>217</v>
      </c>
      <c r="H5" s="154"/>
      <c r="I5" s="154"/>
      <c r="J5" s="123"/>
      <c r="K5" s="123"/>
      <c r="L5" s="123"/>
      <c r="O5" s="8"/>
      <c r="P5" s="61"/>
    </row>
    <row r="6" spans="1:35" s="129" customFormat="1" ht="20.100000000000001" customHeight="1">
      <c r="A6" s="3"/>
      <c r="B6" s="5" t="s">
        <v>810</v>
      </c>
      <c r="C6" s="63">
        <v>320</v>
      </c>
      <c r="D6" s="63">
        <v>85</v>
      </c>
      <c r="E6" s="63">
        <v>533</v>
      </c>
      <c r="F6" s="63">
        <v>363</v>
      </c>
      <c r="G6" s="30">
        <v>170</v>
      </c>
      <c r="H6" s="154"/>
      <c r="I6" s="154"/>
      <c r="J6" s="123"/>
      <c r="K6" s="123"/>
      <c r="L6" s="123"/>
      <c r="O6" s="8"/>
      <c r="P6" s="61"/>
    </row>
    <row r="7" spans="1:35" s="129" customFormat="1" ht="20.100000000000001" customHeight="1">
      <c r="A7" s="3"/>
      <c r="B7" s="5" t="s">
        <v>1798</v>
      </c>
      <c r="C7" s="63">
        <v>328</v>
      </c>
      <c r="D7" s="63">
        <v>85</v>
      </c>
      <c r="E7" s="63">
        <v>485</v>
      </c>
      <c r="F7" s="63">
        <v>365</v>
      </c>
      <c r="G7" s="30">
        <v>120</v>
      </c>
      <c r="H7" s="123"/>
      <c r="I7" s="123"/>
      <c r="J7" s="123"/>
      <c r="K7" s="123"/>
      <c r="L7" s="123"/>
      <c r="O7" s="61"/>
      <c r="P7" s="61"/>
    </row>
    <row r="8" spans="1:35" s="129" customFormat="1" ht="20.100000000000001" customHeight="1">
      <c r="A8" s="3"/>
      <c r="B8" s="5" t="s">
        <v>36</v>
      </c>
      <c r="C8" s="63">
        <v>328</v>
      </c>
      <c r="D8" s="63">
        <v>73</v>
      </c>
      <c r="E8" s="63">
        <v>530</v>
      </c>
      <c r="F8" s="63">
        <v>359</v>
      </c>
      <c r="G8" s="30">
        <v>171</v>
      </c>
      <c r="H8" s="8"/>
      <c r="I8" s="8"/>
      <c r="J8" s="8"/>
      <c r="K8" s="8"/>
      <c r="L8" s="8"/>
      <c r="O8" s="61"/>
      <c r="P8" s="61"/>
    </row>
    <row r="9" spans="1:35" s="129" customFormat="1" ht="20.100000000000001" customHeight="1">
      <c r="A9" s="3"/>
      <c r="B9" s="215" t="s">
        <v>149</v>
      </c>
      <c r="C9" s="636">
        <v>310</v>
      </c>
      <c r="D9" s="636">
        <v>66</v>
      </c>
      <c r="E9" s="636">
        <v>548</v>
      </c>
      <c r="F9" s="636">
        <v>402</v>
      </c>
      <c r="G9" s="611">
        <v>146</v>
      </c>
      <c r="H9" s="8"/>
      <c r="I9" s="8"/>
      <c r="J9" s="8"/>
      <c r="K9" s="8"/>
      <c r="L9" s="8"/>
      <c r="O9" s="61"/>
      <c r="P9" s="61"/>
    </row>
    <row r="10" spans="1:35" s="129" customFormat="1" ht="20.100000000000001" customHeight="1">
      <c r="A10" s="3"/>
      <c r="B10" s="215" t="s">
        <v>1053</v>
      </c>
      <c r="C10" s="636">
        <v>323</v>
      </c>
      <c r="D10" s="636">
        <v>72</v>
      </c>
      <c r="E10" s="636">
        <v>576</v>
      </c>
      <c r="F10" s="636">
        <v>402</v>
      </c>
      <c r="G10" s="611">
        <v>174</v>
      </c>
      <c r="H10" s="8"/>
      <c r="I10" s="8"/>
      <c r="J10" s="8"/>
      <c r="K10" s="8"/>
      <c r="L10" s="8"/>
      <c r="O10" s="61"/>
      <c r="P10" s="61"/>
    </row>
    <row r="11" spans="1:35" s="129" customFormat="1" ht="20.100000000000001" customHeight="1">
      <c r="A11" s="3"/>
      <c r="B11" s="215" t="s">
        <v>1882</v>
      </c>
      <c r="C11" s="63">
        <v>307</v>
      </c>
      <c r="D11" s="63">
        <v>71</v>
      </c>
      <c r="E11" s="63">
        <v>537</v>
      </c>
      <c r="F11" s="63">
        <v>337</v>
      </c>
      <c r="G11" s="63">
        <v>200</v>
      </c>
      <c r="H11" s="8"/>
      <c r="I11" s="8"/>
      <c r="J11" s="8"/>
      <c r="K11" s="8"/>
      <c r="L11" s="8"/>
      <c r="O11" s="61"/>
      <c r="P11" s="61"/>
    </row>
    <row r="12" spans="1:35" s="129" customFormat="1" ht="20.100000000000001" customHeight="1">
      <c r="A12" s="3"/>
      <c r="B12" s="62" t="s">
        <v>2244</v>
      </c>
      <c r="C12" s="152"/>
      <c r="D12" s="62"/>
      <c r="E12" s="62"/>
      <c r="F12" s="62"/>
      <c r="G12" s="62"/>
      <c r="H12" s="8"/>
      <c r="I12" s="8"/>
      <c r="J12" s="8"/>
      <c r="K12" s="8"/>
      <c r="L12" s="8"/>
      <c r="O12" s="61"/>
      <c r="P12" s="61"/>
    </row>
    <row r="13" spans="1:35" s="129" customFormat="1" ht="15" customHeight="1">
      <c r="A13" s="3"/>
      <c r="B13" s="62"/>
      <c r="C13" s="156"/>
      <c r="D13" s="39"/>
      <c r="E13" s="39"/>
      <c r="F13" s="39"/>
      <c r="G13" s="39"/>
      <c r="I13" s="80"/>
      <c r="J13" s="8"/>
      <c r="K13" s="3"/>
      <c r="L13" s="3"/>
      <c r="M13" s="21"/>
    </row>
    <row r="14" spans="1:35" ht="47.25" customHeight="1">
      <c r="A14" s="3"/>
      <c r="B14" s="102"/>
      <c r="C14" s="3"/>
      <c r="D14" s="3"/>
      <c r="E14" s="3"/>
      <c r="F14" s="3"/>
      <c r="G14" s="3"/>
      <c r="H14" s="3"/>
      <c r="I14" s="3"/>
      <c r="J14" s="3"/>
      <c r="K14" s="3"/>
    </row>
    <row r="15" spans="1:35" s="570" customFormat="1" ht="26.25" customHeight="1">
      <c r="A15" s="568" t="s">
        <v>808</v>
      </c>
      <c r="B15" s="572"/>
      <c r="C15" s="572"/>
      <c r="D15" s="572"/>
      <c r="E15" s="572"/>
      <c r="F15" s="572"/>
      <c r="G15" s="572"/>
      <c r="H15" s="572"/>
      <c r="I15" s="572"/>
      <c r="J15" s="572"/>
      <c r="K15" s="572"/>
      <c r="L15" s="572"/>
      <c r="M15" s="572"/>
      <c r="N15" s="572"/>
      <c r="O15" s="572"/>
      <c r="P15" s="572"/>
      <c r="Q15" s="572"/>
      <c r="R15" s="572"/>
      <c r="S15" s="572"/>
      <c r="T15" s="572"/>
      <c r="U15" s="572"/>
      <c r="V15" s="572"/>
      <c r="W15" s="572"/>
      <c r="X15" s="571"/>
      <c r="Y15" s="571"/>
      <c r="Z15" s="571"/>
      <c r="AA15" s="571"/>
      <c r="AB15" s="571"/>
      <c r="AC15" s="571"/>
      <c r="AD15" s="571"/>
      <c r="AE15" s="571"/>
      <c r="AF15" s="571"/>
      <c r="AG15" s="571"/>
      <c r="AH15" s="571"/>
      <c r="AI15" s="571"/>
    </row>
    <row r="16" spans="1:35" ht="20.25" customHeight="1">
      <c r="A16" s="3"/>
      <c r="B16" s="3"/>
      <c r="C16" s="1086" t="s">
        <v>1981</v>
      </c>
      <c r="D16" s="1086"/>
      <c r="E16" s="1086"/>
      <c r="F16" s="1086"/>
      <c r="G16" s="1086"/>
      <c r="N16" s="3"/>
      <c r="P16" s="39"/>
    </row>
    <row r="17" spans="1:16" ht="20.100000000000001" customHeight="1">
      <c r="A17" s="3"/>
      <c r="B17" s="879" t="s">
        <v>608</v>
      </c>
      <c r="C17" s="876" t="s">
        <v>609</v>
      </c>
      <c r="D17" s="876"/>
      <c r="E17" s="876" t="s">
        <v>610</v>
      </c>
      <c r="F17" s="876"/>
      <c r="G17" s="1074" t="s">
        <v>2333</v>
      </c>
      <c r="H17" s="8"/>
      <c r="I17" s="8"/>
      <c r="J17" s="8"/>
      <c r="K17" s="8"/>
      <c r="L17" s="65"/>
      <c r="M17" s="1081"/>
      <c r="N17" s="1081"/>
      <c r="O17" s="1081"/>
      <c r="P17" s="1080"/>
    </row>
    <row r="18" spans="1:16" ht="20.100000000000001" customHeight="1">
      <c r="A18" s="3"/>
      <c r="B18" s="877"/>
      <c r="C18" s="876" t="s">
        <v>611</v>
      </c>
      <c r="D18" s="876"/>
      <c r="E18" s="876" t="s">
        <v>611</v>
      </c>
      <c r="F18" s="876"/>
      <c r="G18" s="876"/>
      <c r="H18" s="8"/>
      <c r="I18" s="8"/>
      <c r="J18" s="8"/>
      <c r="K18" s="8"/>
      <c r="L18" s="8"/>
      <c r="M18" s="8"/>
      <c r="N18" s="8"/>
      <c r="O18" s="8"/>
      <c r="P18" s="1081"/>
    </row>
    <row r="19" spans="1:16" ht="20.100000000000001" customHeight="1">
      <c r="A19" s="3"/>
      <c r="B19" s="5" t="s">
        <v>729</v>
      </c>
      <c r="C19" s="1084">
        <v>2474</v>
      </c>
      <c r="D19" s="1085"/>
      <c r="E19" s="1084">
        <v>2346</v>
      </c>
      <c r="F19" s="1085"/>
      <c r="G19" s="157">
        <f t="shared" ref="G19:G25" si="0">C19-E19</f>
        <v>128</v>
      </c>
      <c r="H19" s="123"/>
      <c r="I19" s="123"/>
      <c r="J19" s="123"/>
      <c r="K19" s="123"/>
      <c r="L19" s="158"/>
      <c r="M19" s="8"/>
      <c r="N19" s="8"/>
      <c r="O19" s="65"/>
      <c r="P19" s="8"/>
    </row>
    <row r="20" spans="1:16" ht="20.100000000000001" customHeight="1">
      <c r="A20" s="3"/>
      <c r="B20" s="5" t="s">
        <v>810</v>
      </c>
      <c r="C20" s="1084">
        <v>2240</v>
      </c>
      <c r="D20" s="1085"/>
      <c r="E20" s="1083">
        <v>2305</v>
      </c>
      <c r="F20" s="1083"/>
      <c r="G20" s="157">
        <f t="shared" si="0"/>
        <v>-65</v>
      </c>
      <c r="H20" s="123"/>
      <c r="I20" s="123"/>
      <c r="J20" s="123"/>
      <c r="K20" s="123"/>
      <c r="L20" s="123"/>
      <c r="M20" s="8"/>
      <c r="N20" s="65"/>
      <c r="O20" s="65"/>
      <c r="P20" s="8"/>
    </row>
    <row r="21" spans="1:16" ht="20.100000000000001" customHeight="1">
      <c r="B21" s="5" t="s">
        <v>1798</v>
      </c>
      <c r="C21" s="1083">
        <v>2373</v>
      </c>
      <c r="D21" s="1083"/>
      <c r="E21" s="1083">
        <v>2264</v>
      </c>
      <c r="F21" s="1083"/>
      <c r="G21" s="157">
        <f t="shared" si="0"/>
        <v>109</v>
      </c>
      <c r="H21" s="123"/>
      <c r="I21" s="123"/>
      <c r="J21" s="123"/>
      <c r="K21" s="123"/>
      <c r="L21" s="123"/>
      <c r="M21" s="80"/>
      <c r="N21" s="159"/>
      <c r="O21" s="160"/>
      <c r="P21" s="61"/>
    </row>
    <row r="22" spans="1:16" ht="20.100000000000001" customHeight="1">
      <c r="B22" s="5" t="s">
        <v>36</v>
      </c>
      <c r="C22" s="1006">
        <v>2025</v>
      </c>
      <c r="D22" s="1006"/>
      <c r="E22" s="1006">
        <v>2126</v>
      </c>
      <c r="F22" s="1006"/>
      <c r="G22" s="157">
        <f t="shared" si="0"/>
        <v>-101</v>
      </c>
      <c r="H22" s="8"/>
      <c r="I22" s="8"/>
      <c r="J22" s="8"/>
      <c r="K22" s="8"/>
      <c r="L22" s="8"/>
      <c r="M22" s="8"/>
      <c r="N22" s="8"/>
      <c r="O22" s="8"/>
      <c r="P22" s="8"/>
    </row>
    <row r="23" spans="1:16" ht="20.100000000000001" customHeight="1">
      <c r="B23" s="215" t="s">
        <v>149</v>
      </c>
      <c r="C23" s="1006">
        <v>2242</v>
      </c>
      <c r="D23" s="1006"/>
      <c r="E23" s="1006">
        <v>2101</v>
      </c>
      <c r="F23" s="1006"/>
      <c r="G23" s="157">
        <f t="shared" si="0"/>
        <v>141</v>
      </c>
      <c r="H23" s="8"/>
      <c r="I23" s="8"/>
      <c r="J23" s="8"/>
      <c r="K23" s="8"/>
      <c r="L23" s="8"/>
      <c r="M23" s="8"/>
      <c r="N23" s="8"/>
      <c r="O23" s="8"/>
      <c r="P23" s="8"/>
    </row>
    <row r="24" spans="1:16" ht="20.100000000000001" customHeight="1">
      <c r="B24" s="215" t="s">
        <v>1053</v>
      </c>
      <c r="C24" s="1090">
        <v>2155</v>
      </c>
      <c r="D24" s="1090"/>
      <c r="E24" s="1090">
        <v>2199</v>
      </c>
      <c r="F24" s="1090"/>
      <c r="G24" s="161">
        <f t="shared" si="0"/>
        <v>-44</v>
      </c>
      <c r="H24" s="8"/>
      <c r="I24" s="8"/>
      <c r="J24" s="8"/>
      <c r="K24" s="8"/>
      <c r="L24" s="8"/>
      <c r="M24" s="8"/>
      <c r="N24" s="8"/>
      <c r="O24" s="8"/>
      <c r="P24" s="8"/>
    </row>
    <row r="25" spans="1:16" ht="20.100000000000001" customHeight="1">
      <c r="B25" s="215" t="s">
        <v>1882</v>
      </c>
      <c r="C25" s="1087">
        <v>2019</v>
      </c>
      <c r="D25" s="1088"/>
      <c r="E25" s="1087">
        <v>2002</v>
      </c>
      <c r="F25" s="1089"/>
      <c r="G25" s="161">
        <f t="shared" si="0"/>
        <v>17</v>
      </c>
      <c r="H25" s="8"/>
      <c r="I25" s="8"/>
      <c r="J25" s="8"/>
      <c r="K25" s="8"/>
      <c r="L25" s="8"/>
      <c r="M25" s="8"/>
      <c r="N25" s="8"/>
      <c r="O25" s="8"/>
      <c r="P25" s="8"/>
    </row>
    <row r="26" spans="1:16">
      <c r="B26" s="39" t="s">
        <v>1883</v>
      </c>
      <c r="C26" s="39"/>
    </row>
    <row r="27" spans="1:16">
      <c r="B27" s="34"/>
      <c r="C27" s="39"/>
    </row>
    <row r="28" spans="1:16">
      <c r="B28" s="34"/>
      <c r="C28" s="34"/>
    </row>
    <row r="29" spans="1:16" ht="18.75" customHeight="1">
      <c r="B29" s="2"/>
      <c r="C29" s="2"/>
    </row>
    <row r="30" spans="1:16" ht="18.75" customHeight="1">
      <c r="B30" s="2"/>
      <c r="C30" s="2"/>
    </row>
    <row r="31" spans="1:16" ht="18.75" customHeight="1">
      <c r="B31" s="2"/>
      <c r="C31" s="2"/>
    </row>
    <row r="32" spans="1:16" ht="18.75" customHeight="1">
      <c r="B32" s="2"/>
      <c r="C32" s="2"/>
    </row>
    <row r="33" spans="2:3" ht="18.75" customHeight="1">
      <c r="B33" s="2"/>
      <c r="C33" s="2"/>
    </row>
    <row r="34" spans="2:3" ht="18.75" customHeight="1">
      <c r="B34" s="2"/>
      <c r="C34" s="2"/>
    </row>
    <row r="35" spans="2:3" ht="18.75" customHeight="1">
      <c r="B35" s="2"/>
      <c r="C35" s="2"/>
    </row>
    <row r="36" spans="2:3" ht="18.75" customHeight="1">
      <c r="B36" s="2"/>
      <c r="C36" s="2"/>
    </row>
    <row r="37" spans="2:3" ht="18.75" customHeight="1">
      <c r="B37" s="2"/>
      <c r="C37" s="2"/>
    </row>
    <row r="38" spans="2:3" ht="18.75" customHeight="1">
      <c r="B38" s="2"/>
      <c r="C38" s="2"/>
    </row>
    <row r="39" spans="2:3" ht="18.75" customHeight="1">
      <c r="B39" s="2"/>
      <c r="C39" s="2"/>
    </row>
    <row r="40" spans="2:3" ht="18.75" customHeight="1">
      <c r="B40" s="2"/>
      <c r="C40" s="2"/>
    </row>
  </sheetData>
  <mergeCells count="31">
    <mergeCell ref="C25:D25"/>
    <mergeCell ref="E25:F25"/>
    <mergeCell ref="C24:D24"/>
    <mergeCell ref="E24:F24"/>
    <mergeCell ref="C23:D23"/>
    <mergeCell ref="E23:F23"/>
    <mergeCell ref="B3:B4"/>
    <mergeCell ref="D3:D4"/>
    <mergeCell ref="E22:F22"/>
    <mergeCell ref="C22:D22"/>
    <mergeCell ref="E20:F20"/>
    <mergeCell ref="E21:F21"/>
    <mergeCell ref="B17:B18"/>
    <mergeCell ref="C19:D19"/>
    <mergeCell ref="C21:D21"/>
    <mergeCell ref="E19:F19"/>
    <mergeCell ref="C20:D20"/>
    <mergeCell ref="C16:G16"/>
    <mergeCell ref="P17:P18"/>
    <mergeCell ref="C18:D18"/>
    <mergeCell ref="M17:O17"/>
    <mergeCell ref="C17:D17"/>
    <mergeCell ref="E17:F17"/>
    <mergeCell ref="E18:F18"/>
    <mergeCell ref="G17:G18"/>
    <mergeCell ref="C2:E2"/>
    <mergeCell ref="F2:G2"/>
    <mergeCell ref="G3:G4"/>
    <mergeCell ref="C3:C4"/>
    <mergeCell ref="E3:E4"/>
    <mergeCell ref="F3:F4"/>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zoomScaleNormal="100" workbookViewId="0">
      <selection activeCell="B2" sqref="B2"/>
    </sheetView>
  </sheetViews>
  <sheetFormatPr defaultRowHeight="13.5"/>
  <cols>
    <col min="1" max="1" width="1.25" style="163" customWidth="1"/>
    <col min="2" max="2" width="11" style="163" bestFit="1" customWidth="1"/>
    <col min="3" max="14" width="5.875" style="163" customWidth="1"/>
    <col min="15" max="16384" width="9" style="163"/>
  </cols>
  <sheetData>
    <row r="1" spans="1:35" s="570" customFormat="1" ht="26.25" customHeight="1">
      <c r="A1" s="568" t="s">
        <v>1934</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s="54" customFormat="1" ht="18.75" customHeight="1">
      <c r="A2" s="162"/>
      <c r="B2" s="4"/>
      <c r="C2" s="4"/>
      <c r="D2" s="4"/>
      <c r="E2" s="4"/>
      <c r="F2" s="4"/>
      <c r="G2" s="4"/>
      <c r="H2" s="1091" t="s">
        <v>1982</v>
      </c>
      <c r="I2" s="1092"/>
      <c r="J2" s="1092"/>
      <c r="K2" s="1092"/>
      <c r="L2" s="1092"/>
      <c r="M2" s="1092"/>
      <c r="N2" s="1092"/>
    </row>
    <row r="3" spans="1:35" ht="16.5" customHeight="1">
      <c r="B3" s="879" t="s">
        <v>745</v>
      </c>
      <c r="C3" s="871" t="s">
        <v>1935</v>
      </c>
      <c r="D3" s="872"/>
      <c r="E3" s="872"/>
      <c r="F3" s="872"/>
      <c r="G3" s="872"/>
      <c r="H3" s="872"/>
      <c r="I3" s="871" t="s">
        <v>1490</v>
      </c>
      <c r="J3" s="1094"/>
      <c r="K3" s="1094"/>
      <c r="L3" s="1094"/>
      <c r="M3" s="1094"/>
      <c r="N3" s="1095"/>
    </row>
    <row r="4" spans="1:35" ht="16.5" customHeight="1">
      <c r="B4" s="1093"/>
      <c r="C4" s="876" t="s">
        <v>1055</v>
      </c>
      <c r="D4" s="876"/>
      <c r="E4" s="871"/>
      <c r="F4" s="876" t="s">
        <v>134</v>
      </c>
      <c r="G4" s="876"/>
      <c r="H4" s="871"/>
      <c r="I4" s="876" t="s">
        <v>1055</v>
      </c>
      <c r="J4" s="876"/>
      <c r="K4" s="871"/>
      <c r="L4" s="876" t="s">
        <v>134</v>
      </c>
      <c r="M4" s="876"/>
      <c r="N4" s="876"/>
    </row>
    <row r="5" spans="1:35" ht="16.5" customHeight="1">
      <c r="B5" s="877"/>
      <c r="C5" s="5" t="s">
        <v>611</v>
      </c>
      <c r="D5" s="5" t="s">
        <v>612</v>
      </c>
      <c r="E5" s="5" t="s">
        <v>951</v>
      </c>
      <c r="F5" s="5" t="s">
        <v>611</v>
      </c>
      <c r="G5" s="5" t="s">
        <v>612</v>
      </c>
      <c r="H5" s="5" t="s">
        <v>951</v>
      </c>
      <c r="I5" s="5" t="s">
        <v>611</v>
      </c>
      <c r="J5" s="5" t="s">
        <v>612</v>
      </c>
      <c r="K5" s="18" t="s">
        <v>951</v>
      </c>
      <c r="L5" s="164" t="s">
        <v>611</v>
      </c>
      <c r="M5" s="164" t="s">
        <v>612</v>
      </c>
      <c r="N5" s="164" t="s">
        <v>951</v>
      </c>
    </row>
    <row r="6" spans="1:35" ht="16.5" customHeight="1">
      <c r="B6" s="165" t="s">
        <v>1936</v>
      </c>
      <c r="C6" s="167">
        <f>SUM(D6:E6)</f>
        <v>127</v>
      </c>
      <c r="D6" s="167">
        <v>65</v>
      </c>
      <c r="E6" s="167">
        <v>62</v>
      </c>
      <c r="F6" s="167">
        <f>SUM(G6:H6)</f>
        <v>148</v>
      </c>
      <c r="G6" s="167">
        <v>72</v>
      </c>
      <c r="H6" s="167">
        <v>76</v>
      </c>
      <c r="I6" s="166">
        <f>SUM(J6:K6)</f>
        <v>140</v>
      </c>
      <c r="J6" s="166">
        <v>79</v>
      </c>
      <c r="K6" s="166">
        <v>61</v>
      </c>
      <c r="L6" s="177">
        <f t="shared" ref="L6:L22" si="0">SUM(M6:N6)</f>
        <v>163</v>
      </c>
      <c r="M6" s="166">
        <v>92</v>
      </c>
      <c r="N6" s="166">
        <v>71</v>
      </c>
    </row>
    <row r="7" spans="1:35" ht="16.5" customHeight="1">
      <c r="B7" s="165" t="s">
        <v>1937</v>
      </c>
      <c r="C7" s="167">
        <f t="shared" ref="C7:C23" si="1">SUM(D7:E7)</f>
        <v>46</v>
      </c>
      <c r="D7" s="167">
        <v>20</v>
      </c>
      <c r="E7" s="167">
        <v>26</v>
      </c>
      <c r="F7" s="167">
        <f t="shared" ref="F7:F20" si="2">SUM(G7:H7)</f>
        <v>43</v>
      </c>
      <c r="G7" s="167">
        <v>26</v>
      </c>
      <c r="H7" s="167">
        <v>17</v>
      </c>
      <c r="I7" s="166">
        <f t="shared" ref="I7:I23" si="3">SUM(J7:K7)</f>
        <v>44</v>
      </c>
      <c r="J7" s="166">
        <v>26</v>
      </c>
      <c r="K7" s="166">
        <v>18</v>
      </c>
      <c r="L7" s="177">
        <f t="shared" si="0"/>
        <v>51</v>
      </c>
      <c r="M7" s="166">
        <v>31</v>
      </c>
      <c r="N7" s="166">
        <v>20</v>
      </c>
    </row>
    <row r="8" spans="1:35" ht="16.5" customHeight="1">
      <c r="B8" s="165" t="s">
        <v>1938</v>
      </c>
      <c r="C8" s="167">
        <f t="shared" si="1"/>
        <v>17</v>
      </c>
      <c r="D8" s="167">
        <v>7</v>
      </c>
      <c r="E8" s="167">
        <v>10</v>
      </c>
      <c r="F8" s="167">
        <f t="shared" si="2"/>
        <v>23</v>
      </c>
      <c r="G8" s="167">
        <v>7</v>
      </c>
      <c r="H8" s="167">
        <v>16</v>
      </c>
      <c r="I8" s="166">
        <f t="shared" si="3"/>
        <v>20</v>
      </c>
      <c r="J8" s="166">
        <v>11</v>
      </c>
      <c r="K8" s="166">
        <v>9</v>
      </c>
      <c r="L8" s="177">
        <f t="shared" si="0"/>
        <v>19</v>
      </c>
      <c r="M8" s="166">
        <v>9</v>
      </c>
      <c r="N8" s="166">
        <v>10</v>
      </c>
    </row>
    <row r="9" spans="1:35" ht="16.5" customHeight="1">
      <c r="B9" s="165" t="s">
        <v>1939</v>
      </c>
      <c r="C9" s="167">
        <f t="shared" si="1"/>
        <v>176</v>
      </c>
      <c r="D9" s="167">
        <v>78</v>
      </c>
      <c r="E9" s="167">
        <v>98</v>
      </c>
      <c r="F9" s="167">
        <f t="shared" si="2"/>
        <v>190</v>
      </c>
      <c r="G9" s="167">
        <v>84</v>
      </c>
      <c r="H9" s="167">
        <v>106</v>
      </c>
      <c r="I9" s="166">
        <f t="shared" si="3"/>
        <v>158</v>
      </c>
      <c r="J9" s="166">
        <v>84</v>
      </c>
      <c r="K9" s="166">
        <v>74</v>
      </c>
      <c r="L9" s="177">
        <f t="shared" si="0"/>
        <v>172</v>
      </c>
      <c r="M9" s="166">
        <v>96</v>
      </c>
      <c r="N9" s="166">
        <v>76</v>
      </c>
    </row>
    <row r="10" spans="1:35" ht="16.5" customHeight="1">
      <c r="B10" s="165" t="s">
        <v>1851</v>
      </c>
      <c r="C10" s="167">
        <f t="shared" si="1"/>
        <v>107</v>
      </c>
      <c r="D10" s="167">
        <v>61</v>
      </c>
      <c r="E10" s="167">
        <v>46</v>
      </c>
      <c r="F10" s="167">
        <f t="shared" si="2"/>
        <v>129</v>
      </c>
      <c r="G10" s="167">
        <v>71</v>
      </c>
      <c r="H10" s="167">
        <v>58</v>
      </c>
      <c r="I10" s="166">
        <f t="shared" si="3"/>
        <v>136</v>
      </c>
      <c r="J10" s="166">
        <v>74</v>
      </c>
      <c r="K10" s="166">
        <v>62</v>
      </c>
      <c r="L10" s="177">
        <f t="shared" si="0"/>
        <v>145</v>
      </c>
      <c r="M10" s="166">
        <v>76</v>
      </c>
      <c r="N10" s="166">
        <v>69</v>
      </c>
    </row>
    <row r="11" spans="1:35" ht="16.5" customHeight="1">
      <c r="B11" s="165" t="s">
        <v>1852</v>
      </c>
      <c r="C11" s="167">
        <f t="shared" si="1"/>
        <v>232</v>
      </c>
      <c r="D11" s="167">
        <v>120</v>
      </c>
      <c r="E11" s="167">
        <v>112</v>
      </c>
      <c r="F11" s="167">
        <f t="shared" si="2"/>
        <v>201</v>
      </c>
      <c r="G11" s="167">
        <v>106</v>
      </c>
      <c r="H11" s="167">
        <v>95</v>
      </c>
      <c r="I11" s="166">
        <f t="shared" si="3"/>
        <v>316</v>
      </c>
      <c r="J11" s="166">
        <v>163</v>
      </c>
      <c r="K11" s="166">
        <v>153</v>
      </c>
      <c r="L11" s="177">
        <f t="shared" si="0"/>
        <v>290</v>
      </c>
      <c r="M11" s="166">
        <v>146</v>
      </c>
      <c r="N11" s="166">
        <v>144</v>
      </c>
    </row>
    <row r="12" spans="1:35" ht="16.5" customHeight="1">
      <c r="B12" s="165" t="s">
        <v>1853</v>
      </c>
      <c r="C12" s="167">
        <f t="shared" si="1"/>
        <v>144</v>
      </c>
      <c r="D12" s="167">
        <v>72</v>
      </c>
      <c r="E12" s="167">
        <v>72</v>
      </c>
      <c r="F12" s="167">
        <f t="shared" si="2"/>
        <v>148</v>
      </c>
      <c r="G12" s="167">
        <v>75</v>
      </c>
      <c r="H12" s="167">
        <v>73</v>
      </c>
      <c r="I12" s="166">
        <f t="shared" si="3"/>
        <v>101</v>
      </c>
      <c r="J12" s="166">
        <v>48</v>
      </c>
      <c r="K12" s="166">
        <v>53</v>
      </c>
      <c r="L12" s="177">
        <f t="shared" si="0"/>
        <v>123</v>
      </c>
      <c r="M12" s="166">
        <v>65</v>
      </c>
      <c r="N12" s="166">
        <v>58</v>
      </c>
    </row>
    <row r="13" spans="1:35" ht="16.5" customHeight="1">
      <c r="B13" s="165" t="s">
        <v>1854</v>
      </c>
      <c r="C13" s="167">
        <f t="shared" si="1"/>
        <v>55</v>
      </c>
      <c r="D13" s="167">
        <v>28</v>
      </c>
      <c r="E13" s="167">
        <v>27</v>
      </c>
      <c r="F13" s="167">
        <f t="shared" si="2"/>
        <v>56</v>
      </c>
      <c r="G13" s="167">
        <v>21</v>
      </c>
      <c r="H13" s="167">
        <v>35</v>
      </c>
      <c r="I13" s="166">
        <f t="shared" si="3"/>
        <v>47</v>
      </c>
      <c r="J13" s="166">
        <v>23</v>
      </c>
      <c r="K13" s="166">
        <v>24</v>
      </c>
      <c r="L13" s="177">
        <f t="shared" si="0"/>
        <v>33</v>
      </c>
      <c r="M13" s="166">
        <v>14</v>
      </c>
      <c r="N13" s="166">
        <v>19</v>
      </c>
    </row>
    <row r="14" spans="1:35" ht="16.5" customHeight="1">
      <c r="B14" s="165" t="s">
        <v>1855</v>
      </c>
      <c r="C14" s="167">
        <f t="shared" si="1"/>
        <v>121</v>
      </c>
      <c r="D14" s="167">
        <v>68</v>
      </c>
      <c r="E14" s="167">
        <v>53</v>
      </c>
      <c r="F14" s="167">
        <f t="shared" si="2"/>
        <v>93</v>
      </c>
      <c r="G14" s="167">
        <v>48</v>
      </c>
      <c r="H14" s="167">
        <v>45</v>
      </c>
      <c r="I14" s="166">
        <f t="shared" si="3"/>
        <v>136</v>
      </c>
      <c r="J14" s="166">
        <v>80</v>
      </c>
      <c r="K14" s="166">
        <v>56</v>
      </c>
      <c r="L14" s="177">
        <f t="shared" si="0"/>
        <v>83</v>
      </c>
      <c r="M14" s="166">
        <v>40</v>
      </c>
      <c r="N14" s="166">
        <v>43</v>
      </c>
    </row>
    <row r="15" spans="1:35" ht="16.5" customHeight="1">
      <c r="B15" s="165" t="s">
        <v>1856</v>
      </c>
      <c r="C15" s="167">
        <f t="shared" si="1"/>
        <v>8</v>
      </c>
      <c r="D15" s="167">
        <v>1</v>
      </c>
      <c r="E15" s="167">
        <v>7</v>
      </c>
      <c r="F15" s="167">
        <f t="shared" si="2"/>
        <v>12</v>
      </c>
      <c r="G15" s="167">
        <v>7</v>
      </c>
      <c r="H15" s="167">
        <v>5</v>
      </c>
      <c r="I15" s="166">
        <f t="shared" si="3"/>
        <v>10</v>
      </c>
      <c r="J15" s="166">
        <v>4</v>
      </c>
      <c r="K15" s="166">
        <v>6</v>
      </c>
      <c r="L15" s="177">
        <f t="shared" si="0"/>
        <v>5</v>
      </c>
      <c r="M15" s="166">
        <v>3</v>
      </c>
      <c r="N15" s="166">
        <v>2</v>
      </c>
    </row>
    <row r="16" spans="1:35" ht="16.5" customHeight="1">
      <c r="B16" s="165" t="s">
        <v>1857</v>
      </c>
      <c r="C16" s="167">
        <f t="shared" si="1"/>
        <v>101</v>
      </c>
      <c r="D16" s="167">
        <v>51</v>
      </c>
      <c r="E16" s="167">
        <v>50</v>
      </c>
      <c r="F16" s="167">
        <f t="shared" si="2"/>
        <v>102</v>
      </c>
      <c r="G16" s="167">
        <v>56</v>
      </c>
      <c r="H16" s="167">
        <v>46</v>
      </c>
      <c r="I16" s="166">
        <f t="shared" si="3"/>
        <v>86</v>
      </c>
      <c r="J16" s="166">
        <v>47</v>
      </c>
      <c r="K16" s="166">
        <v>39</v>
      </c>
      <c r="L16" s="177">
        <f t="shared" si="0"/>
        <v>59</v>
      </c>
      <c r="M16" s="166">
        <v>31</v>
      </c>
      <c r="N16" s="166">
        <v>28</v>
      </c>
    </row>
    <row r="17" spans="2:14" ht="16.5" customHeight="1">
      <c r="B17" s="165" t="s">
        <v>1858</v>
      </c>
      <c r="C17" s="167">
        <f t="shared" si="1"/>
        <v>8</v>
      </c>
      <c r="D17" s="167">
        <v>3</v>
      </c>
      <c r="E17" s="167">
        <v>5</v>
      </c>
      <c r="F17" s="167">
        <f t="shared" si="2"/>
        <v>5</v>
      </c>
      <c r="G17" s="167">
        <v>2</v>
      </c>
      <c r="H17" s="167">
        <v>3</v>
      </c>
      <c r="I17" s="166">
        <f t="shared" si="3"/>
        <v>4</v>
      </c>
      <c r="J17" s="166">
        <v>2</v>
      </c>
      <c r="K17" s="166">
        <v>2</v>
      </c>
      <c r="L17" s="177">
        <f t="shared" si="0"/>
        <v>5</v>
      </c>
      <c r="M17" s="166">
        <v>2</v>
      </c>
      <c r="N17" s="166">
        <v>3</v>
      </c>
    </row>
    <row r="18" spans="2:14" ht="16.5" customHeight="1">
      <c r="B18" s="165" t="s">
        <v>1859</v>
      </c>
      <c r="C18" s="167">
        <f t="shared" si="1"/>
        <v>18</v>
      </c>
      <c r="D18" s="167">
        <v>9</v>
      </c>
      <c r="E18" s="167">
        <v>9</v>
      </c>
      <c r="F18" s="167">
        <f t="shared" si="2"/>
        <v>11</v>
      </c>
      <c r="G18" s="167">
        <v>5</v>
      </c>
      <c r="H18" s="167">
        <v>6</v>
      </c>
      <c r="I18" s="166">
        <f t="shared" si="3"/>
        <v>7</v>
      </c>
      <c r="J18" s="166">
        <v>3</v>
      </c>
      <c r="K18" s="166">
        <v>4</v>
      </c>
      <c r="L18" s="177">
        <f t="shared" si="0"/>
        <v>8</v>
      </c>
      <c r="M18" s="166">
        <v>4</v>
      </c>
      <c r="N18" s="166">
        <v>4</v>
      </c>
    </row>
    <row r="19" spans="2:14" ht="16.5" customHeight="1">
      <c r="B19" s="165" t="s">
        <v>1860</v>
      </c>
      <c r="C19" s="167">
        <f t="shared" si="1"/>
        <v>40</v>
      </c>
      <c r="D19" s="167">
        <v>24</v>
      </c>
      <c r="E19" s="167">
        <v>16</v>
      </c>
      <c r="F19" s="167">
        <f t="shared" si="2"/>
        <v>24</v>
      </c>
      <c r="G19" s="167">
        <v>15</v>
      </c>
      <c r="H19" s="167">
        <v>9</v>
      </c>
      <c r="I19" s="166">
        <f t="shared" si="3"/>
        <v>24</v>
      </c>
      <c r="J19" s="166">
        <v>19</v>
      </c>
      <c r="K19" s="166">
        <v>5</v>
      </c>
      <c r="L19" s="177">
        <f t="shared" si="0"/>
        <v>17</v>
      </c>
      <c r="M19" s="166">
        <v>9</v>
      </c>
      <c r="N19" s="166">
        <v>8</v>
      </c>
    </row>
    <row r="20" spans="2:14" ht="16.5" customHeight="1">
      <c r="B20" s="165" t="s">
        <v>1861</v>
      </c>
      <c r="C20" s="167">
        <f t="shared" si="1"/>
        <v>8</v>
      </c>
      <c r="D20" s="167">
        <v>7</v>
      </c>
      <c r="E20" s="167">
        <v>1</v>
      </c>
      <c r="F20" s="167">
        <f t="shared" si="2"/>
        <v>10</v>
      </c>
      <c r="G20" s="167">
        <v>4</v>
      </c>
      <c r="H20" s="167">
        <v>6</v>
      </c>
      <c r="I20" s="166">
        <f t="shared" si="3"/>
        <v>12</v>
      </c>
      <c r="J20" s="166">
        <v>5</v>
      </c>
      <c r="K20" s="166">
        <v>7</v>
      </c>
      <c r="L20" s="177">
        <f t="shared" si="0"/>
        <v>5</v>
      </c>
      <c r="M20" s="166">
        <v>5</v>
      </c>
      <c r="N20" s="166" t="s">
        <v>1036</v>
      </c>
    </row>
    <row r="21" spans="2:14" ht="16.5" customHeight="1">
      <c r="B21" s="165" t="s">
        <v>1862</v>
      </c>
      <c r="C21" s="167">
        <f t="shared" si="1"/>
        <v>8</v>
      </c>
      <c r="D21" s="167">
        <v>1</v>
      </c>
      <c r="E21" s="167">
        <v>7</v>
      </c>
      <c r="F21" s="167" t="s">
        <v>1036</v>
      </c>
      <c r="G21" s="167" t="s">
        <v>1036</v>
      </c>
      <c r="H21" s="167" t="s">
        <v>1036</v>
      </c>
      <c r="I21" s="166">
        <f t="shared" si="3"/>
        <v>6</v>
      </c>
      <c r="J21" s="166">
        <v>4</v>
      </c>
      <c r="K21" s="166">
        <v>2</v>
      </c>
      <c r="L21" s="177">
        <f t="shared" si="0"/>
        <v>2</v>
      </c>
      <c r="M21" s="166">
        <v>1</v>
      </c>
      <c r="N21" s="166">
        <v>1</v>
      </c>
    </row>
    <row r="22" spans="2:14" ht="16.5" customHeight="1">
      <c r="B22" s="165" t="s">
        <v>1863</v>
      </c>
      <c r="C22" s="167">
        <f t="shared" si="1"/>
        <v>2</v>
      </c>
      <c r="D22" s="167">
        <v>1</v>
      </c>
      <c r="E22" s="167">
        <v>1</v>
      </c>
      <c r="F22" s="167" t="s">
        <v>1036</v>
      </c>
      <c r="G22" s="167" t="s">
        <v>1036</v>
      </c>
      <c r="H22" s="167" t="s">
        <v>1036</v>
      </c>
      <c r="I22" s="167" t="s">
        <v>1036</v>
      </c>
      <c r="J22" s="166" t="s">
        <v>1036</v>
      </c>
      <c r="K22" s="166" t="s">
        <v>1036</v>
      </c>
      <c r="L22" s="177">
        <f t="shared" si="0"/>
        <v>2</v>
      </c>
      <c r="M22" s="166">
        <v>1</v>
      </c>
      <c r="N22" s="166">
        <v>1</v>
      </c>
    </row>
    <row r="23" spans="2:14" ht="16.5" customHeight="1" thickBot="1">
      <c r="B23" s="165" t="s">
        <v>1864</v>
      </c>
      <c r="C23" s="167">
        <f t="shared" si="1"/>
        <v>1</v>
      </c>
      <c r="D23" s="166" t="s">
        <v>1850</v>
      </c>
      <c r="E23" s="167">
        <v>1</v>
      </c>
      <c r="F23" s="167" t="s">
        <v>1036</v>
      </c>
      <c r="G23" s="167" t="s">
        <v>1036</v>
      </c>
      <c r="H23" s="167" t="s">
        <v>1036</v>
      </c>
      <c r="I23" s="166">
        <f t="shared" si="3"/>
        <v>1</v>
      </c>
      <c r="J23" s="166">
        <v>1</v>
      </c>
      <c r="K23" s="166" t="s">
        <v>1850</v>
      </c>
      <c r="L23" s="177" t="s">
        <v>1036</v>
      </c>
      <c r="M23" s="166" t="s">
        <v>1036</v>
      </c>
      <c r="N23" s="166" t="s">
        <v>1036</v>
      </c>
    </row>
    <row r="24" spans="2:14" ht="16.5" customHeight="1" thickBot="1">
      <c r="B24" s="169" t="s">
        <v>88</v>
      </c>
      <c r="C24" s="171">
        <f t="shared" ref="C24:N24" si="4">SUM(C6:C23)</f>
        <v>1219</v>
      </c>
      <c r="D24" s="171">
        <f t="shared" si="4"/>
        <v>616</v>
      </c>
      <c r="E24" s="171">
        <f t="shared" si="4"/>
        <v>603</v>
      </c>
      <c r="F24" s="171">
        <f t="shared" si="4"/>
        <v>1195</v>
      </c>
      <c r="G24" s="171">
        <f t="shared" si="4"/>
        <v>599</v>
      </c>
      <c r="H24" s="171">
        <f t="shared" si="4"/>
        <v>596</v>
      </c>
      <c r="I24" s="171">
        <f t="shared" si="4"/>
        <v>1248</v>
      </c>
      <c r="J24" s="170">
        <f t="shared" si="4"/>
        <v>673</v>
      </c>
      <c r="K24" s="172">
        <f t="shared" si="4"/>
        <v>575</v>
      </c>
      <c r="L24" s="170">
        <f t="shared" si="4"/>
        <v>1182</v>
      </c>
      <c r="M24" s="170">
        <f t="shared" si="4"/>
        <v>625</v>
      </c>
      <c r="N24" s="170">
        <f t="shared" si="4"/>
        <v>557</v>
      </c>
    </row>
    <row r="25" spans="2:14" ht="16.5" customHeight="1">
      <c r="B25" s="173" t="s">
        <v>89</v>
      </c>
      <c r="C25" s="178">
        <f>SUM(D25:E25)</f>
        <v>147</v>
      </c>
      <c r="D25" s="178">
        <v>76</v>
      </c>
      <c r="E25" s="178">
        <v>71</v>
      </c>
      <c r="F25" s="178">
        <f>SUM(G25:H25)</f>
        <v>162</v>
      </c>
      <c r="G25" s="178">
        <v>85</v>
      </c>
      <c r="H25" s="178">
        <v>77</v>
      </c>
      <c r="I25" s="177">
        <f>SUM(J25:K25)</f>
        <v>148</v>
      </c>
      <c r="J25" s="177">
        <v>87</v>
      </c>
      <c r="K25" s="177">
        <v>61</v>
      </c>
      <c r="L25" s="177">
        <f>SUM(M25:N25)</f>
        <v>136</v>
      </c>
      <c r="M25" s="177">
        <v>71</v>
      </c>
      <c r="N25" s="177">
        <v>65</v>
      </c>
    </row>
    <row r="26" spans="2:14" ht="16.5" customHeight="1">
      <c r="B26" s="165" t="s">
        <v>90</v>
      </c>
      <c r="C26" s="178">
        <f>SUM(D26:E26)</f>
        <v>182</v>
      </c>
      <c r="D26" s="167">
        <v>125</v>
      </c>
      <c r="E26" s="167">
        <v>57</v>
      </c>
      <c r="F26" s="178">
        <f>SUM(G26:H26)</f>
        <v>172</v>
      </c>
      <c r="G26" s="167">
        <v>95</v>
      </c>
      <c r="H26" s="167">
        <v>77</v>
      </c>
      <c r="I26" s="177">
        <f t="shared" ref="I26:I34" si="5">SUM(J26:K26)</f>
        <v>184</v>
      </c>
      <c r="J26" s="166">
        <v>111</v>
      </c>
      <c r="K26" s="166">
        <v>73</v>
      </c>
      <c r="L26" s="177">
        <f>SUM(M26:N26)</f>
        <v>167</v>
      </c>
      <c r="M26" s="166">
        <v>95</v>
      </c>
      <c r="N26" s="166">
        <v>72</v>
      </c>
    </row>
    <row r="27" spans="2:14" ht="16.5" customHeight="1">
      <c r="B27" s="165" t="s">
        <v>91</v>
      </c>
      <c r="C27" s="178">
        <f t="shared" ref="C27:C33" si="6">SUM(D27:E27)</f>
        <v>72</v>
      </c>
      <c r="D27" s="167">
        <v>39</v>
      </c>
      <c r="E27" s="167">
        <v>33</v>
      </c>
      <c r="F27" s="178">
        <f t="shared" ref="F27:F33" si="7">SUM(G27:H27)</f>
        <v>77</v>
      </c>
      <c r="G27" s="167">
        <v>49</v>
      </c>
      <c r="H27" s="167">
        <v>28</v>
      </c>
      <c r="I27" s="177">
        <f t="shared" si="5"/>
        <v>71</v>
      </c>
      <c r="J27" s="166">
        <v>46</v>
      </c>
      <c r="K27" s="166">
        <v>25</v>
      </c>
      <c r="L27" s="177">
        <f t="shared" ref="L27:L33" si="8">SUM(M27:N27)</f>
        <v>57</v>
      </c>
      <c r="M27" s="166">
        <v>33</v>
      </c>
      <c r="N27" s="166">
        <v>24</v>
      </c>
    </row>
    <row r="28" spans="2:14" ht="16.5" customHeight="1">
      <c r="B28" s="165" t="s">
        <v>92</v>
      </c>
      <c r="C28" s="178">
        <f t="shared" si="6"/>
        <v>29</v>
      </c>
      <c r="D28" s="167">
        <v>15</v>
      </c>
      <c r="E28" s="167">
        <v>14</v>
      </c>
      <c r="F28" s="178">
        <f t="shared" si="7"/>
        <v>30</v>
      </c>
      <c r="G28" s="167">
        <v>14</v>
      </c>
      <c r="H28" s="167">
        <v>16</v>
      </c>
      <c r="I28" s="177">
        <f t="shared" si="5"/>
        <v>18</v>
      </c>
      <c r="J28" s="166">
        <v>10</v>
      </c>
      <c r="K28" s="166">
        <v>8</v>
      </c>
      <c r="L28" s="177">
        <f t="shared" si="8"/>
        <v>17</v>
      </c>
      <c r="M28" s="166">
        <v>10</v>
      </c>
      <c r="N28" s="166">
        <v>7</v>
      </c>
    </row>
    <row r="29" spans="2:14" ht="16.5" customHeight="1">
      <c r="B29" s="165" t="s">
        <v>93</v>
      </c>
      <c r="C29" s="178">
        <f t="shared" si="6"/>
        <v>8</v>
      </c>
      <c r="D29" s="167">
        <v>5</v>
      </c>
      <c r="E29" s="167">
        <v>3</v>
      </c>
      <c r="F29" s="178">
        <f t="shared" si="7"/>
        <v>5</v>
      </c>
      <c r="G29" s="167">
        <v>3</v>
      </c>
      <c r="H29" s="167">
        <v>2</v>
      </c>
      <c r="I29" s="177">
        <f t="shared" si="5"/>
        <v>2</v>
      </c>
      <c r="J29" s="166">
        <v>2</v>
      </c>
      <c r="K29" s="166" t="s">
        <v>1850</v>
      </c>
      <c r="L29" s="177">
        <f t="shared" si="8"/>
        <v>4</v>
      </c>
      <c r="M29" s="166">
        <v>3</v>
      </c>
      <c r="N29" s="166">
        <v>1</v>
      </c>
    </row>
    <row r="30" spans="2:14" ht="16.5" customHeight="1">
      <c r="B30" s="165" t="s">
        <v>94</v>
      </c>
      <c r="C30" s="178">
        <f t="shared" si="6"/>
        <v>21</v>
      </c>
      <c r="D30" s="167">
        <v>12</v>
      </c>
      <c r="E30" s="167">
        <v>9</v>
      </c>
      <c r="F30" s="178">
        <f t="shared" si="7"/>
        <v>6</v>
      </c>
      <c r="G30" s="167">
        <v>3</v>
      </c>
      <c r="H30" s="167">
        <v>3</v>
      </c>
      <c r="I30" s="177">
        <f t="shared" si="5"/>
        <v>33</v>
      </c>
      <c r="J30" s="166">
        <v>24</v>
      </c>
      <c r="K30" s="166">
        <v>9</v>
      </c>
      <c r="L30" s="177">
        <f t="shared" si="8"/>
        <v>21</v>
      </c>
      <c r="M30" s="166">
        <v>12</v>
      </c>
      <c r="N30" s="166">
        <v>9</v>
      </c>
    </row>
    <row r="31" spans="2:14" ht="16.5" customHeight="1">
      <c r="B31" s="165" t="s">
        <v>95</v>
      </c>
      <c r="C31" s="178">
        <f t="shared" si="6"/>
        <v>14</v>
      </c>
      <c r="D31" s="167">
        <v>8</v>
      </c>
      <c r="E31" s="167">
        <v>6</v>
      </c>
      <c r="F31" s="178">
        <f t="shared" si="7"/>
        <v>14</v>
      </c>
      <c r="G31" s="167">
        <v>7</v>
      </c>
      <c r="H31" s="167">
        <v>7</v>
      </c>
      <c r="I31" s="177">
        <f t="shared" si="5"/>
        <v>8</v>
      </c>
      <c r="J31" s="166">
        <v>5</v>
      </c>
      <c r="K31" s="166">
        <v>3</v>
      </c>
      <c r="L31" s="177">
        <f t="shared" si="8"/>
        <v>16</v>
      </c>
      <c r="M31" s="166">
        <v>8</v>
      </c>
      <c r="N31" s="166">
        <v>8</v>
      </c>
    </row>
    <row r="32" spans="2:14" ht="16.5" customHeight="1">
      <c r="B32" s="165" t="s">
        <v>96</v>
      </c>
      <c r="C32" s="178">
        <f t="shared" si="6"/>
        <v>42</v>
      </c>
      <c r="D32" s="167">
        <v>21</v>
      </c>
      <c r="E32" s="167">
        <v>21</v>
      </c>
      <c r="F32" s="178">
        <f t="shared" si="7"/>
        <v>20</v>
      </c>
      <c r="G32" s="167">
        <v>11</v>
      </c>
      <c r="H32" s="167">
        <v>9</v>
      </c>
      <c r="I32" s="177">
        <f t="shared" si="5"/>
        <v>36</v>
      </c>
      <c r="J32" s="166">
        <v>26</v>
      </c>
      <c r="K32" s="166">
        <v>10</v>
      </c>
      <c r="L32" s="177">
        <f t="shared" si="8"/>
        <v>41</v>
      </c>
      <c r="M32" s="166">
        <v>24</v>
      </c>
      <c r="N32" s="166">
        <v>17</v>
      </c>
    </row>
    <row r="33" spans="2:14" ht="16.5" customHeight="1">
      <c r="B33" s="165" t="s">
        <v>97</v>
      </c>
      <c r="C33" s="178">
        <f t="shared" si="6"/>
        <v>31</v>
      </c>
      <c r="D33" s="167">
        <v>17</v>
      </c>
      <c r="E33" s="167">
        <v>14</v>
      </c>
      <c r="F33" s="178">
        <f t="shared" si="7"/>
        <v>15</v>
      </c>
      <c r="G33" s="167">
        <v>9</v>
      </c>
      <c r="H33" s="167">
        <v>6</v>
      </c>
      <c r="I33" s="177">
        <f t="shared" si="5"/>
        <v>23</v>
      </c>
      <c r="J33" s="166">
        <v>17</v>
      </c>
      <c r="K33" s="166">
        <v>6</v>
      </c>
      <c r="L33" s="177">
        <f t="shared" si="8"/>
        <v>16</v>
      </c>
      <c r="M33" s="166">
        <v>7</v>
      </c>
      <c r="N33" s="166">
        <v>9</v>
      </c>
    </row>
    <row r="34" spans="2:14" ht="16.5" customHeight="1" thickBot="1">
      <c r="B34" s="168" t="s">
        <v>949</v>
      </c>
      <c r="C34" s="178">
        <f>SUM(D34:E34)</f>
        <v>545</v>
      </c>
      <c r="D34" s="176">
        <v>341</v>
      </c>
      <c r="E34" s="176">
        <v>204</v>
      </c>
      <c r="F34" s="178">
        <f>SUM(G34:H34)</f>
        <v>495</v>
      </c>
      <c r="G34" s="176">
        <v>282</v>
      </c>
      <c r="H34" s="176">
        <v>213</v>
      </c>
      <c r="I34" s="177">
        <f t="shared" si="5"/>
        <v>596</v>
      </c>
      <c r="J34" s="175">
        <v>388</v>
      </c>
      <c r="K34" s="175">
        <v>208</v>
      </c>
      <c r="L34" s="177">
        <f>SUM(M34:N34)</f>
        <v>504</v>
      </c>
      <c r="M34" s="175">
        <v>292</v>
      </c>
      <c r="N34" s="175">
        <v>212</v>
      </c>
    </row>
    <row r="35" spans="2:14" ht="16.5" customHeight="1" thickBot="1">
      <c r="B35" s="169" t="s">
        <v>98</v>
      </c>
      <c r="C35" s="171">
        <f>SUM(C25:C34)</f>
        <v>1091</v>
      </c>
      <c r="D35" s="171">
        <f>SUM(D25:D34)</f>
        <v>659</v>
      </c>
      <c r="E35" s="171">
        <f>SUM(E25:E34)</f>
        <v>432</v>
      </c>
      <c r="F35" s="171">
        <f t="shared" ref="F35:N35" si="9">SUM(F25:F34)</f>
        <v>996</v>
      </c>
      <c r="G35" s="171">
        <f t="shared" si="9"/>
        <v>558</v>
      </c>
      <c r="H35" s="171">
        <f t="shared" si="9"/>
        <v>438</v>
      </c>
      <c r="I35" s="171">
        <f t="shared" si="9"/>
        <v>1119</v>
      </c>
      <c r="J35" s="170">
        <f t="shared" si="9"/>
        <v>716</v>
      </c>
      <c r="K35" s="172">
        <f t="shared" si="9"/>
        <v>403</v>
      </c>
      <c r="L35" s="170">
        <f t="shared" si="9"/>
        <v>979</v>
      </c>
      <c r="M35" s="170">
        <f t="shared" si="9"/>
        <v>555</v>
      </c>
      <c r="N35" s="170">
        <f t="shared" si="9"/>
        <v>424</v>
      </c>
    </row>
    <row r="36" spans="2:14" ht="16.5" customHeight="1" thickBot="1">
      <c r="B36" s="169" t="s">
        <v>726</v>
      </c>
      <c r="C36" s="171">
        <f>C24+C35</f>
        <v>2310</v>
      </c>
      <c r="D36" s="171">
        <f>D24+D35</f>
        <v>1275</v>
      </c>
      <c r="E36" s="171">
        <f>E24+E35</f>
        <v>1035</v>
      </c>
      <c r="F36" s="171">
        <f t="shared" ref="F36:K36" si="10">F24+F35</f>
        <v>2191</v>
      </c>
      <c r="G36" s="171">
        <f t="shared" si="10"/>
        <v>1157</v>
      </c>
      <c r="H36" s="171">
        <f t="shared" si="10"/>
        <v>1034</v>
      </c>
      <c r="I36" s="171">
        <f t="shared" si="10"/>
        <v>2367</v>
      </c>
      <c r="J36" s="170">
        <f t="shared" si="10"/>
        <v>1389</v>
      </c>
      <c r="K36" s="172">
        <f t="shared" si="10"/>
        <v>978</v>
      </c>
      <c r="L36" s="172">
        <f>L24+L35</f>
        <v>2161</v>
      </c>
      <c r="M36" s="172">
        <f>M24+M35</f>
        <v>1180</v>
      </c>
      <c r="N36" s="170">
        <f>N24+N35</f>
        <v>981</v>
      </c>
    </row>
    <row r="37" spans="2:14">
      <c r="B37" s="174" t="s">
        <v>1994</v>
      </c>
    </row>
    <row r="38" spans="2:14">
      <c r="B38" s="174" t="s">
        <v>896</v>
      </c>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B2" sqref="B2"/>
    </sheetView>
  </sheetViews>
  <sheetFormatPr defaultRowHeight="13.5"/>
  <cols>
    <col min="1" max="1" width="1.25" style="21" customWidth="1"/>
    <col min="2" max="2" width="8" style="21" customWidth="1"/>
    <col min="3" max="3" width="7.75" style="21" customWidth="1"/>
    <col min="4" max="11" width="8.625" style="21" customWidth="1"/>
    <col min="12" max="16384" width="9" style="21"/>
  </cols>
  <sheetData>
    <row r="1" spans="1:35" s="570" customFormat="1" ht="26.25" customHeight="1">
      <c r="A1" s="568" t="s">
        <v>1995</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20.25" customHeight="1">
      <c r="D2" s="899" t="s">
        <v>1996</v>
      </c>
      <c r="E2" s="1012"/>
      <c r="F2" s="1012"/>
      <c r="G2" s="1012"/>
      <c r="H2" s="1012"/>
      <c r="I2" s="1012"/>
      <c r="J2" s="1012"/>
      <c r="K2" s="1012"/>
    </row>
    <row r="3" spans="1:35" ht="18" customHeight="1">
      <c r="B3" s="876" t="s">
        <v>608</v>
      </c>
      <c r="C3" s="876"/>
      <c r="D3" s="871" t="s">
        <v>2316</v>
      </c>
      <c r="E3" s="873"/>
      <c r="F3" s="871" t="s">
        <v>701</v>
      </c>
      <c r="G3" s="873"/>
      <c r="H3" s="871" t="s">
        <v>604</v>
      </c>
      <c r="I3" s="873"/>
      <c r="J3" s="871" t="s">
        <v>2322</v>
      </c>
      <c r="K3" s="873"/>
    </row>
    <row r="4" spans="1:35" ht="18" customHeight="1">
      <c r="B4" s="876"/>
      <c r="C4" s="876"/>
      <c r="D4" s="25" t="s">
        <v>2348</v>
      </c>
      <c r="E4" s="25" t="s">
        <v>2317</v>
      </c>
      <c r="F4" s="25" t="s">
        <v>2348</v>
      </c>
      <c r="G4" s="25" t="s">
        <v>2317</v>
      </c>
      <c r="H4" s="25" t="s">
        <v>2348</v>
      </c>
      <c r="I4" s="25" t="s">
        <v>2317</v>
      </c>
      <c r="J4" s="25" t="s">
        <v>2348</v>
      </c>
      <c r="K4" s="25" t="s">
        <v>767</v>
      </c>
    </row>
    <row r="5" spans="1:35" ht="18" customHeight="1">
      <c r="B5" s="1102" t="s">
        <v>700</v>
      </c>
      <c r="C5" s="1102"/>
      <c r="D5" s="186">
        <v>1971</v>
      </c>
      <c r="E5" s="186">
        <v>20424</v>
      </c>
      <c r="F5" s="186">
        <v>1991</v>
      </c>
      <c r="G5" s="186">
        <v>22169</v>
      </c>
      <c r="H5" s="186">
        <v>1938</v>
      </c>
      <c r="I5" s="186">
        <v>25158</v>
      </c>
      <c r="J5" s="186">
        <v>1845</v>
      </c>
      <c r="K5" s="187">
        <v>23172</v>
      </c>
    </row>
    <row r="6" spans="1:35" ht="18" customHeight="1">
      <c r="B6" s="1096" t="s">
        <v>702</v>
      </c>
      <c r="C6" s="1096"/>
      <c r="D6" s="186">
        <v>8</v>
      </c>
      <c r="E6" s="186">
        <v>52</v>
      </c>
      <c r="F6" s="186">
        <v>12</v>
      </c>
      <c r="G6" s="186">
        <v>80</v>
      </c>
      <c r="H6" s="186">
        <v>8</v>
      </c>
      <c r="I6" s="186">
        <v>54</v>
      </c>
      <c r="J6" s="75">
        <v>7</v>
      </c>
      <c r="K6" s="75">
        <v>82</v>
      </c>
    </row>
    <row r="7" spans="1:35" ht="18" customHeight="1">
      <c r="B7" s="1102" t="s">
        <v>703</v>
      </c>
      <c r="C7" s="1102"/>
      <c r="D7" s="186">
        <v>1963</v>
      </c>
      <c r="E7" s="186">
        <v>20372</v>
      </c>
      <c r="F7" s="186">
        <v>1979</v>
      </c>
      <c r="G7" s="186">
        <v>22089</v>
      </c>
      <c r="H7" s="186">
        <v>1930</v>
      </c>
      <c r="I7" s="186">
        <v>25104</v>
      </c>
      <c r="J7" s="186">
        <v>1838</v>
      </c>
      <c r="K7" s="187">
        <v>23090</v>
      </c>
    </row>
    <row r="8" spans="1:35" ht="18" customHeight="1">
      <c r="B8" s="1097" t="s">
        <v>943</v>
      </c>
      <c r="C8" s="1097"/>
      <c r="D8" s="59">
        <v>2</v>
      </c>
      <c r="E8" s="59">
        <v>9</v>
      </c>
      <c r="F8" s="59">
        <v>1</v>
      </c>
      <c r="G8" s="59">
        <v>5</v>
      </c>
      <c r="H8" s="59">
        <v>1</v>
      </c>
      <c r="I8" s="59">
        <v>10</v>
      </c>
      <c r="J8" s="30" t="s">
        <v>731</v>
      </c>
      <c r="K8" s="30" t="s">
        <v>731</v>
      </c>
    </row>
    <row r="9" spans="1:35" ht="18" customHeight="1">
      <c r="B9" s="1097" t="s">
        <v>944</v>
      </c>
      <c r="C9" s="1097"/>
      <c r="D9" s="59">
        <v>276</v>
      </c>
      <c r="E9" s="59">
        <v>1473</v>
      </c>
      <c r="F9" s="59">
        <v>259</v>
      </c>
      <c r="G9" s="59">
        <v>1569</v>
      </c>
      <c r="H9" s="59">
        <v>248</v>
      </c>
      <c r="I9" s="59">
        <v>1463</v>
      </c>
      <c r="J9" s="63">
        <v>220</v>
      </c>
      <c r="K9" s="188">
        <v>1131</v>
      </c>
    </row>
    <row r="10" spans="1:35" ht="18" customHeight="1">
      <c r="B10" s="1097" t="s">
        <v>945</v>
      </c>
      <c r="C10" s="1097"/>
      <c r="D10" s="59">
        <v>242</v>
      </c>
      <c r="E10" s="59">
        <v>9002</v>
      </c>
      <c r="F10" s="59">
        <v>238</v>
      </c>
      <c r="G10" s="59">
        <v>7371</v>
      </c>
      <c r="H10" s="59">
        <v>216</v>
      </c>
      <c r="I10" s="59">
        <v>9029</v>
      </c>
      <c r="J10" s="63">
        <v>204</v>
      </c>
      <c r="K10" s="188">
        <v>6496</v>
      </c>
    </row>
    <row r="11" spans="1:35" ht="18" customHeight="1">
      <c r="B11" s="1098" t="s">
        <v>1464</v>
      </c>
      <c r="C11" s="1099"/>
      <c r="D11" s="59">
        <v>4</v>
      </c>
      <c r="E11" s="59">
        <v>71</v>
      </c>
      <c r="F11" s="59">
        <v>4</v>
      </c>
      <c r="G11" s="59">
        <v>78</v>
      </c>
      <c r="H11" s="59">
        <v>4</v>
      </c>
      <c r="I11" s="59">
        <v>68</v>
      </c>
      <c r="J11" s="63">
        <v>5</v>
      </c>
      <c r="K11" s="63">
        <v>54</v>
      </c>
    </row>
    <row r="12" spans="1:35" ht="18" customHeight="1">
      <c r="B12" s="189" t="s">
        <v>1465</v>
      </c>
      <c r="C12" s="189"/>
      <c r="D12" s="59">
        <v>49</v>
      </c>
      <c r="E12" s="59">
        <v>1178</v>
      </c>
      <c r="F12" s="59">
        <v>49</v>
      </c>
      <c r="G12" s="59">
        <v>1731</v>
      </c>
      <c r="H12" s="59">
        <v>67</v>
      </c>
      <c r="I12" s="59">
        <v>1808</v>
      </c>
      <c r="J12" s="63">
        <v>16</v>
      </c>
      <c r="K12" s="63">
        <v>158</v>
      </c>
    </row>
    <row r="13" spans="1:35" ht="18" customHeight="1">
      <c r="B13" s="1100" t="s">
        <v>1466</v>
      </c>
      <c r="C13" s="1101"/>
      <c r="D13" s="59">
        <v>651</v>
      </c>
      <c r="E13" s="59">
        <v>3347</v>
      </c>
      <c r="F13" s="59">
        <v>680</v>
      </c>
      <c r="G13" s="59">
        <v>4226</v>
      </c>
      <c r="H13" s="59">
        <v>636</v>
      </c>
      <c r="I13" s="59">
        <v>4705</v>
      </c>
      <c r="J13" s="63">
        <v>415</v>
      </c>
      <c r="K13" s="188">
        <v>3551</v>
      </c>
    </row>
    <row r="14" spans="1:35" ht="18" customHeight="1">
      <c r="B14" s="189" t="s">
        <v>1577</v>
      </c>
      <c r="C14" s="189"/>
      <c r="D14" s="59">
        <v>21</v>
      </c>
      <c r="E14" s="59">
        <v>265</v>
      </c>
      <c r="F14" s="59">
        <v>18</v>
      </c>
      <c r="G14" s="59">
        <v>212</v>
      </c>
      <c r="H14" s="59">
        <v>22</v>
      </c>
      <c r="I14" s="59">
        <v>187</v>
      </c>
      <c r="J14" s="63">
        <v>20</v>
      </c>
      <c r="K14" s="63">
        <v>195</v>
      </c>
    </row>
    <row r="15" spans="1:35" ht="18" customHeight="1">
      <c r="B15" s="1097" t="s">
        <v>946</v>
      </c>
      <c r="C15" s="1097"/>
      <c r="D15" s="59">
        <v>102</v>
      </c>
      <c r="E15" s="59">
        <v>209</v>
      </c>
      <c r="F15" s="59">
        <v>109</v>
      </c>
      <c r="G15" s="59">
        <v>214</v>
      </c>
      <c r="H15" s="59">
        <v>114</v>
      </c>
      <c r="I15" s="59">
        <v>213</v>
      </c>
      <c r="J15" s="63">
        <v>139</v>
      </c>
      <c r="K15" s="63">
        <v>296</v>
      </c>
    </row>
    <row r="16" spans="1:35" ht="18" customHeight="1">
      <c r="B16" s="1097" t="s">
        <v>947</v>
      </c>
      <c r="C16" s="1097"/>
      <c r="D16" s="59">
        <v>602</v>
      </c>
      <c r="E16" s="59">
        <v>4411</v>
      </c>
      <c r="F16" s="59">
        <v>606</v>
      </c>
      <c r="G16" s="59">
        <v>6290</v>
      </c>
      <c r="H16" s="59">
        <v>606</v>
      </c>
      <c r="I16" s="59">
        <v>7108</v>
      </c>
      <c r="J16" s="63">
        <v>759</v>
      </c>
      <c r="K16" s="63">
        <v>9414</v>
      </c>
    </row>
    <row r="17" spans="1:35" ht="18" customHeight="1">
      <c r="B17" s="1097" t="s">
        <v>948</v>
      </c>
      <c r="C17" s="1097"/>
      <c r="D17" s="59">
        <v>14</v>
      </c>
      <c r="E17" s="59">
        <v>407</v>
      </c>
      <c r="F17" s="59">
        <v>15</v>
      </c>
      <c r="G17" s="59">
        <v>393</v>
      </c>
      <c r="H17" s="59">
        <v>16</v>
      </c>
      <c r="I17" s="59">
        <v>513</v>
      </c>
      <c r="J17" s="63">
        <v>12</v>
      </c>
      <c r="K17" s="63">
        <v>369</v>
      </c>
    </row>
    <row r="18" spans="1:35" ht="18" customHeight="1">
      <c r="B18" s="99" t="s">
        <v>953</v>
      </c>
      <c r="C18" s="1103" t="s">
        <v>1484</v>
      </c>
      <c r="D18" s="1103"/>
      <c r="E18" s="1103"/>
      <c r="F18" s="1103"/>
      <c r="G18" s="1103"/>
      <c r="H18" s="1103"/>
      <c r="I18" s="1103"/>
    </row>
    <row r="19" spans="1:35" ht="18" customHeight="1">
      <c r="B19" s="190"/>
      <c r="C19" s="34" t="s">
        <v>2233</v>
      </c>
      <c r="D19" s="190"/>
      <c r="E19" s="190"/>
      <c r="F19" s="190"/>
      <c r="G19" s="190"/>
      <c r="H19" s="190"/>
      <c r="I19" s="190"/>
    </row>
    <row r="20" spans="1:35" ht="18" customHeight="1">
      <c r="B20" s="32"/>
      <c r="C20" s="34"/>
      <c r="D20" s="32"/>
      <c r="E20" s="32"/>
      <c r="F20" s="32"/>
      <c r="G20" s="32"/>
      <c r="H20" s="32"/>
      <c r="I20" s="32"/>
    </row>
    <row r="21" spans="1:35" ht="18" customHeight="1">
      <c r="B21" s="32"/>
      <c r="C21" s="34"/>
      <c r="D21" s="32"/>
      <c r="E21" s="32"/>
      <c r="F21" s="32"/>
      <c r="G21" s="32"/>
      <c r="H21" s="32"/>
      <c r="I21" s="32"/>
    </row>
    <row r="22" spans="1:35" ht="15" customHeight="1">
      <c r="B22" s="78"/>
      <c r="C22" s="78"/>
      <c r="D22" s="79"/>
      <c r="E22" s="79"/>
      <c r="F22" s="79"/>
      <c r="G22" s="79"/>
      <c r="H22" s="79"/>
      <c r="I22" s="79"/>
    </row>
    <row r="23" spans="1:35" ht="15" customHeight="1">
      <c r="B23" s="81"/>
      <c r="C23" s="81"/>
      <c r="D23" s="79"/>
      <c r="E23" s="79"/>
      <c r="F23" s="79"/>
      <c r="G23" s="79"/>
      <c r="H23" s="79"/>
      <c r="I23" s="79"/>
    </row>
    <row r="24" spans="1:35" s="570" customFormat="1" ht="26.25" customHeight="1">
      <c r="A24" s="568" t="s">
        <v>1557</v>
      </c>
      <c r="B24" s="572"/>
      <c r="C24" s="572"/>
      <c r="D24" s="572"/>
      <c r="E24" s="572"/>
      <c r="F24" s="572"/>
      <c r="G24" s="572"/>
      <c r="H24" s="572"/>
      <c r="I24" s="572"/>
      <c r="J24" s="572"/>
      <c r="K24" s="572"/>
      <c r="L24" s="572"/>
      <c r="M24" s="572"/>
      <c r="N24" s="572"/>
      <c r="O24" s="572"/>
      <c r="P24" s="572"/>
      <c r="Q24" s="572"/>
      <c r="R24" s="572"/>
      <c r="S24" s="572"/>
      <c r="T24" s="572"/>
      <c r="U24" s="572"/>
      <c r="V24" s="572"/>
      <c r="W24" s="572"/>
      <c r="X24" s="571"/>
      <c r="Y24" s="571"/>
      <c r="Z24" s="571"/>
      <c r="AA24" s="571"/>
      <c r="AB24" s="571"/>
      <c r="AC24" s="571"/>
      <c r="AD24" s="571"/>
      <c r="AE24" s="571"/>
      <c r="AF24" s="571"/>
      <c r="AG24" s="571"/>
      <c r="AH24" s="571"/>
      <c r="AI24" s="571"/>
    </row>
    <row r="25" spans="1:35" s="163" customFormat="1">
      <c r="D25" s="899" t="s">
        <v>1997</v>
      </c>
      <c r="E25" s="1104"/>
      <c r="F25" s="1104"/>
      <c r="G25" s="1104"/>
      <c r="H25" s="1104"/>
      <c r="I25" s="1104"/>
      <c r="J25" s="1105"/>
      <c r="K25" s="1105"/>
    </row>
    <row r="26" spans="1:35" s="163" customFormat="1" ht="21.75" customHeight="1">
      <c r="B26" s="876" t="s">
        <v>608</v>
      </c>
      <c r="C26" s="876"/>
      <c r="D26" s="871" t="s">
        <v>2316</v>
      </c>
      <c r="E26" s="873"/>
      <c r="F26" s="871" t="s">
        <v>701</v>
      </c>
      <c r="G26" s="873"/>
      <c r="H26" s="871" t="s">
        <v>604</v>
      </c>
      <c r="I26" s="873"/>
      <c r="J26" s="871" t="s">
        <v>2322</v>
      </c>
      <c r="K26" s="873"/>
    </row>
    <row r="27" spans="1:35" s="163" customFormat="1" ht="21.75" customHeight="1">
      <c r="B27" s="876"/>
      <c r="C27" s="876"/>
      <c r="D27" s="25" t="s">
        <v>2348</v>
      </c>
      <c r="E27" s="25" t="s">
        <v>767</v>
      </c>
      <c r="F27" s="25" t="s">
        <v>2348</v>
      </c>
      <c r="G27" s="25" t="s">
        <v>767</v>
      </c>
      <c r="H27" s="25" t="s">
        <v>2348</v>
      </c>
      <c r="I27" s="25" t="s">
        <v>767</v>
      </c>
      <c r="J27" s="25" t="s">
        <v>2348</v>
      </c>
      <c r="K27" s="25" t="s">
        <v>767</v>
      </c>
    </row>
    <row r="28" spans="1:35" s="163" customFormat="1" ht="21.75" customHeight="1">
      <c r="B28" s="871" t="s">
        <v>233</v>
      </c>
      <c r="C28" s="873"/>
      <c r="D28" s="59">
        <v>1912</v>
      </c>
      <c r="E28" s="59">
        <v>19270</v>
      </c>
      <c r="F28" s="59">
        <v>1926</v>
      </c>
      <c r="G28" s="59">
        <v>20967</v>
      </c>
      <c r="H28" s="59">
        <v>1909</v>
      </c>
      <c r="I28" s="59">
        <v>24434</v>
      </c>
      <c r="J28" s="191">
        <v>1788</v>
      </c>
      <c r="K28" s="191">
        <v>21961</v>
      </c>
    </row>
    <row r="29" spans="1:35" s="163" customFormat="1" ht="21.75" customHeight="1">
      <c r="B29" s="876" t="s">
        <v>1888</v>
      </c>
      <c r="C29" s="876"/>
      <c r="D29" s="59">
        <v>1232</v>
      </c>
      <c r="E29" s="59">
        <v>2580</v>
      </c>
      <c r="F29" s="59">
        <v>1185</v>
      </c>
      <c r="G29" s="59">
        <v>2435</v>
      </c>
      <c r="H29" s="59">
        <v>1154</v>
      </c>
      <c r="I29" s="59">
        <v>2438</v>
      </c>
      <c r="J29" s="191">
        <v>1073</v>
      </c>
      <c r="K29" s="191">
        <v>2280</v>
      </c>
    </row>
    <row r="30" spans="1:35" s="163" customFormat="1" ht="21.75" customHeight="1">
      <c r="B30" s="876" t="s">
        <v>1889</v>
      </c>
      <c r="C30" s="876"/>
      <c r="D30" s="59">
        <v>358</v>
      </c>
      <c r="E30" s="59">
        <v>2334</v>
      </c>
      <c r="F30" s="59">
        <v>370</v>
      </c>
      <c r="G30" s="59">
        <v>2408</v>
      </c>
      <c r="H30" s="59">
        <v>354</v>
      </c>
      <c r="I30" s="59">
        <v>2321</v>
      </c>
      <c r="J30" s="192">
        <v>318</v>
      </c>
      <c r="K30" s="191">
        <v>2138</v>
      </c>
    </row>
    <row r="31" spans="1:35" s="163" customFormat="1" ht="21.75" customHeight="1">
      <c r="B31" s="876" t="s">
        <v>1890</v>
      </c>
      <c r="C31" s="876"/>
      <c r="D31" s="59">
        <v>238</v>
      </c>
      <c r="E31" s="59">
        <v>3685</v>
      </c>
      <c r="F31" s="59">
        <v>264</v>
      </c>
      <c r="G31" s="59">
        <v>3070</v>
      </c>
      <c r="H31" s="59">
        <v>277</v>
      </c>
      <c r="I31" s="59">
        <v>4246</v>
      </c>
      <c r="J31" s="192">
        <v>287</v>
      </c>
      <c r="K31" s="191">
        <v>4700</v>
      </c>
    </row>
    <row r="32" spans="1:35" s="163" customFormat="1" ht="21.75" customHeight="1">
      <c r="B32" s="876" t="s">
        <v>2362</v>
      </c>
      <c r="C32" s="876"/>
      <c r="D32" s="59">
        <v>84</v>
      </c>
      <c r="E32" s="59">
        <v>10671</v>
      </c>
      <c r="F32" s="59">
        <v>107</v>
      </c>
      <c r="G32" s="59">
        <v>13054</v>
      </c>
      <c r="H32" s="59">
        <v>124</v>
      </c>
      <c r="I32" s="59">
        <v>15429</v>
      </c>
      <c r="J32" s="192">
        <v>110</v>
      </c>
      <c r="K32" s="191">
        <v>12843</v>
      </c>
    </row>
    <row r="33" spans="3:9" s="163" customFormat="1" ht="17.25" customHeight="1">
      <c r="E33" s="193"/>
      <c r="F33" s="193"/>
      <c r="G33" s="193"/>
      <c r="H33" s="193"/>
      <c r="I33" s="193"/>
    </row>
    <row r="34" spans="3:9" ht="16.5" customHeight="1"/>
    <row r="35" spans="3:9" s="163" customFormat="1" ht="18.75" customHeight="1"/>
    <row r="36" spans="3:9" s="163" customFormat="1" ht="48" customHeight="1">
      <c r="C36" s="16"/>
    </row>
  </sheetData>
  <mergeCells count="29">
    <mergeCell ref="B32:C32"/>
    <mergeCell ref="B28:C28"/>
    <mergeCell ref="B29:C29"/>
    <mergeCell ref="B30:C30"/>
    <mergeCell ref="B31:C31"/>
    <mergeCell ref="F26:G26"/>
    <mergeCell ref="H26:I26"/>
    <mergeCell ref="B5:C5"/>
    <mergeCell ref="B9:C9"/>
    <mergeCell ref="B17:C17"/>
    <mergeCell ref="B7:C7"/>
    <mergeCell ref="B8:C8"/>
    <mergeCell ref="C18:I18"/>
    <mergeCell ref="D25:K25"/>
    <mergeCell ref="J26:K26"/>
    <mergeCell ref="B26:C27"/>
    <mergeCell ref="D26:E26"/>
    <mergeCell ref="B3:C4"/>
    <mergeCell ref="B6:C6"/>
    <mergeCell ref="B15:C15"/>
    <mergeCell ref="B16:C16"/>
    <mergeCell ref="B10:C10"/>
    <mergeCell ref="B11:C11"/>
    <mergeCell ref="B13:C13"/>
    <mergeCell ref="H3:I3"/>
    <mergeCell ref="D3:E3"/>
    <mergeCell ref="F3:G3"/>
    <mergeCell ref="D2:K2"/>
    <mergeCell ref="J3:K3"/>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7"/>
  <sheetViews>
    <sheetView zoomScaleNormal="100" workbookViewId="0">
      <selection activeCell="N10" sqref="N10:O10"/>
    </sheetView>
  </sheetViews>
  <sheetFormatPr defaultRowHeight="13.5"/>
  <cols>
    <col min="1" max="1" width="0.875" customWidth="1"/>
    <col min="2" max="21" width="4.375" customWidth="1"/>
  </cols>
  <sheetData>
    <row r="1" spans="1:50" ht="26.25" customHeight="1">
      <c r="A1" s="796" t="s">
        <v>1558</v>
      </c>
      <c r="B1" s="797"/>
      <c r="C1" s="797"/>
      <c r="D1" s="797"/>
      <c r="E1" s="797"/>
      <c r="F1" s="797"/>
      <c r="G1" s="797"/>
      <c r="H1" s="797"/>
      <c r="I1" s="797"/>
      <c r="J1" s="797"/>
      <c r="K1" s="797"/>
      <c r="L1" s="797"/>
      <c r="M1" s="797"/>
      <c r="N1" s="797"/>
      <c r="O1" s="797"/>
      <c r="P1" s="797"/>
      <c r="Q1" s="797"/>
      <c r="R1" s="797"/>
      <c r="S1" s="797"/>
      <c r="T1" s="797"/>
      <c r="U1" s="797"/>
      <c r="V1" s="797"/>
      <c r="W1" s="797"/>
      <c r="X1" s="798"/>
      <c r="Y1" s="798"/>
      <c r="Z1" s="798"/>
      <c r="AA1" s="798"/>
      <c r="AB1" s="798"/>
      <c r="AC1" s="798"/>
      <c r="AD1" s="798"/>
      <c r="AE1" s="798"/>
      <c r="AF1" s="798"/>
      <c r="AG1" s="798"/>
      <c r="AH1" s="798"/>
      <c r="AI1" s="798"/>
      <c r="AJ1" s="799"/>
      <c r="AK1" s="799"/>
      <c r="AL1" s="799"/>
      <c r="AM1" s="799"/>
      <c r="AN1" s="799"/>
      <c r="AO1" s="799"/>
      <c r="AP1" s="799"/>
      <c r="AQ1" s="799"/>
      <c r="AR1" s="799"/>
      <c r="AS1" s="799"/>
      <c r="AT1" s="799"/>
      <c r="AU1" s="799"/>
      <c r="AV1" s="799"/>
      <c r="AW1" s="799"/>
      <c r="AX1" s="799"/>
    </row>
    <row r="2" spans="1:50" ht="14.25">
      <c r="A2" s="800"/>
      <c r="B2" s="1106" t="s">
        <v>450</v>
      </c>
      <c r="C2" s="1106"/>
      <c r="D2" s="1106"/>
      <c r="E2" s="1106"/>
      <c r="F2" s="1106"/>
      <c r="G2" s="1106"/>
      <c r="H2" s="1106"/>
      <c r="I2" s="1106"/>
      <c r="J2" s="1106"/>
      <c r="K2" s="1106"/>
      <c r="L2" s="1106"/>
      <c r="M2" s="1106"/>
      <c r="N2" s="1106"/>
      <c r="O2" s="1106"/>
      <c r="P2" s="802"/>
      <c r="Q2" s="802"/>
      <c r="R2" s="802"/>
      <c r="S2" s="802"/>
      <c r="T2" s="802"/>
      <c r="U2" s="802"/>
      <c r="V2" s="802"/>
      <c r="W2" s="802"/>
      <c r="X2" s="802"/>
      <c r="Y2" s="802"/>
      <c r="Z2" s="802"/>
      <c r="AA2" s="802"/>
      <c r="AB2" s="802"/>
      <c r="AC2" s="802"/>
      <c r="AD2" s="802"/>
      <c r="AE2" s="802"/>
      <c r="AF2" s="802"/>
      <c r="AG2" s="802"/>
      <c r="AH2" s="802"/>
      <c r="AI2" s="802"/>
      <c r="AJ2" s="799"/>
      <c r="AK2" s="799"/>
      <c r="AL2" s="799"/>
      <c r="AM2" s="799"/>
      <c r="AN2" s="799"/>
      <c r="AO2" s="799"/>
      <c r="AP2" s="799"/>
      <c r="AQ2" s="799"/>
      <c r="AR2" s="799"/>
      <c r="AS2" s="799"/>
      <c r="AT2" s="799"/>
      <c r="AU2" s="799"/>
      <c r="AV2" s="799"/>
      <c r="AW2" s="799"/>
      <c r="AX2" s="799"/>
    </row>
    <row r="3" spans="1:50">
      <c r="A3" s="802"/>
      <c r="B3" s="1107" t="s">
        <v>615</v>
      </c>
      <c r="C3" s="1107"/>
      <c r="D3" s="1108" t="s">
        <v>1491</v>
      </c>
      <c r="E3" s="1109"/>
      <c r="F3" s="1114"/>
      <c r="G3" s="1114"/>
      <c r="H3" s="1114"/>
      <c r="I3" s="1115"/>
      <c r="J3" s="1116" t="s">
        <v>1682</v>
      </c>
      <c r="K3" s="1114"/>
      <c r="L3" s="1114"/>
      <c r="M3" s="1114"/>
      <c r="N3" s="1114"/>
      <c r="O3" s="1115"/>
      <c r="P3" s="803"/>
      <c r="Q3" s="803"/>
      <c r="R3" s="803"/>
      <c r="S3" s="803"/>
      <c r="T3" s="803"/>
      <c r="U3" s="803"/>
      <c r="V3" s="802"/>
      <c r="W3" s="802"/>
      <c r="X3" s="802"/>
      <c r="Y3" s="802"/>
      <c r="Z3" s="802"/>
      <c r="AA3" s="802"/>
      <c r="AB3" s="802"/>
      <c r="AC3" s="802"/>
      <c r="AD3" s="802"/>
      <c r="AE3" s="802"/>
      <c r="AF3" s="802"/>
      <c r="AG3" s="802"/>
      <c r="AH3" s="802"/>
      <c r="AI3" s="802"/>
      <c r="AJ3" s="799"/>
      <c r="AK3" s="799"/>
      <c r="AL3" s="799"/>
      <c r="AM3" s="799"/>
      <c r="AN3" s="799"/>
      <c r="AO3" s="799"/>
      <c r="AP3" s="799"/>
      <c r="AQ3" s="799"/>
      <c r="AR3" s="799"/>
      <c r="AS3" s="799"/>
      <c r="AT3" s="799"/>
      <c r="AU3" s="799"/>
      <c r="AV3" s="799"/>
      <c r="AW3" s="799"/>
      <c r="AX3" s="799"/>
    </row>
    <row r="4" spans="1:50">
      <c r="A4" s="802"/>
      <c r="B4" s="1107"/>
      <c r="C4" s="1107"/>
      <c r="D4" s="1110"/>
      <c r="E4" s="1111"/>
      <c r="F4" s="1117" t="s">
        <v>1682</v>
      </c>
      <c r="G4" s="1118"/>
      <c r="H4" s="1121" t="s">
        <v>1492</v>
      </c>
      <c r="I4" s="1122"/>
      <c r="J4" s="1116" t="s">
        <v>1493</v>
      </c>
      <c r="K4" s="1114"/>
      <c r="L4" s="1114"/>
      <c r="M4" s="1114"/>
      <c r="N4" s="1114"/>
      <c r="O4" s="1115"/>
      <c r="P4" s="805"/>
      <c r="Q4" s="805"/>
      <c r="R4" s="805"/>
      <c r="S4" s="805"/>
      <c r="T4" s="804"/>
      <c r="U4" s="805"/>
      <c r="V4" s="802"/>
      <c r="W4" s="802"/>
      <c r="X4" s="802"/>
      <c r="Y4" s="802"/>
      <c r="Z4" s="802"/>
      <c r="AA4" s="802"/>
      <c r="AB4" s="802"/>
      <c r="AC4" s="802"/>
      <c r="AD4" s="802"/>
      <c r="AE4" s="802"/>
      <c r="AF4" s="802"/>
      <c r="AG4" s="802"/>
      <c r="AH4" s="802"/>
      <c r="AI4" s="802"/>
      <c r="AJ4" s="799"/>
      <c r="AK4" s="799"/>
      <c r="AL4" s="799"/>
      <c r="AM4" s="799"/>
      <c r="AN4" s="799"/>
      <c r="AO4" s="799"/>
      <c r="AP4" s="799"/>
      <c r="AQ4" s="799"/>
      <c r="AR4" s="799"/>
      <c r="AS4" s="799"/>
      <c r="AT4" s="799"/>
      <c r="AU4" s="799"/>
      <c r="AV4" s="799"/>
      <c r="AW4" s="799"/>
      <c r="AX4" s="799"/>
    </row>
    <row r="5" spans="1:50">
      <c r="A5" s="802"/>
      <c r="B5" s="1107"/>
      <c r="C5" s="1107"/>
      <c r="D5" s="1112"/>
      <c r="E5" s="1113"/>
      <c r="F5" s="1119"/>
      <c r="G5" s="1120"/>
      <c r="H5" s="1123"/>
      <c r="I5" s="1124"/>
      <c r="J5" s="1133" t="s">
        <v>1494</v>
      </c>
      <c r="K5" s="1134"/>
      <c r="L5" s="1129" t="s">
        <v>1495</v>
      </c>
      <c r="M5" s="1130"/>
      <c r="N5" s="1129" t="s">
        <v>1496</v>
      </c>
      <c r="O5" s="1130"/>
      <c r="P5" s="806"/>
      <c r="Q5" s="806"/>
      <c r="R5" s="807"/>
      <c r="S5" s="807"/>
      <c r="T5" s="805"/>
      <c r="U5" s="805"/>
      <c r="V5" s="802"/>
      <c r="W5" s="802"/>
      <c r="X5" s="802"/>
      <c r="Y5" s="802"/>
      <c r="Z5" s="802"/>
      <c r="AA5" s="802"/>
      <c r="AB5" s="802"/>
      <c r="AC5" s="802"/>
      <c r="AD5" s="802"/>
      <c r="AE5" s="802"/>
      <c r="AF5" s="802"/>
      <c r="AG5" s="802"/>
      <c r="AH5" s="802"/>
      <c r="AI5" s="802"/>
      <c r="AJ5" s="799"/>
      <c r="AK5" s="799"/>
      <c r="AL5" s="799"/>
      <c r="AM5" s="799"/>
      <c r="AN5" s="799"/>
      <c r="AO5" s="799"/>
      <c r="AP5" s="799"/>
      <c r="AQ5" s="799"/>
      <c r="AR5" s="799"/>
      <c r="AS5" s="799"/>
      <c r="AT5" s="799"/>
      <c r="AU5" s="799"/>
      <c r="AV5" s="799"/>
      <c r="AW5" s="799"/>
      <c r="AX5" s="799"/>
    </row>
    <row r="6" spans="1:50">
      <c r="A6" s="802"/>
      <c r="B6" s="1107" t="s">
        <v>2095</v>
      </c>
      <c r="C6" s="1107"/>
      <c r="D6" s="1125">
        <f>SUM(F6:I6)</f>
        <v>2950</v>
      </c>
      <c r="E6" s="1126"/>
      <c r="F6" s="1125">
        <f>SUM(J6:O6)</f>
        <v>2950</v>
      </c>
      <c r="G6" s="1126"/>
      <c r="H6" s="1127"/>
      <c r="I6" s="1128"/>
      <c r="J6" s="1125">
        <v>66</v>
      </c>
      <c r="K6" s="1126"/>
      <c r="L6" s="1125">
        <v>278</v>
      </c>
      <c r="M6" s="1126"/>
      <c r="N6" s="1131">
        <v>2606</v>
      </c>
      <c r="O6" s="1132"/>
      <c r="P6" s="195"/>
      <c r="Q6" s="195"/>
      <c r="R6" s="195"/>
      <c r="S6" s="195"/>
      <c r="T6" s="195"/>
      <c r="U6" s="195"/>
      <c r="V6" s="802"/>
      <c r="W6" s="802"/>
      <c r="X6" s="802"/>
      <c r="Y6" s="802"/>
      <c r="Z6" s="802"/>
      <c r="AA6" s="802"/>
      <c r="AB6" s="802"/>
      <c r="AC6" s="802"/>
      <c r="AD6" s="802"/>
      <c r="AE6" s="802"/>
      <c r="AF6" s="802"/>
      <c r="AG6" s="802"/>
      <c r="AH6" s="802"/>
      <c r="AI6" s="802"/>
      <c r="AJ6" s="799"/>
      <c r="AK6" s="799"/>
      <c r="AL6" s="799"/>
      <c r="AM6" s="799"/>
      <c r="AN6" s="799"/>
      <c r="AO6" s="799"/>
      <c r="AP6" s="799"/>
      <c r="AQ6" s="799"/>
      <c r="AR6" s="799"/>
      <c r="AS6" s="799"/>
      <c r="AT6" s="799"/>
      <c r="AU6" s="799"/>
      <c r="AV6" s="799"/>
      <c r="AW6" s="799"/>
      <c r="AX6" s="799"/>
    </row>
    <row r="7" spans="1:50">
      <c r="A7" s="802"/>
      <c r="B7" s="1107" t="s">
        <v>2096</v>
      </c>
      <c r="C7" s="1107"/>
      <c r="D7" s="1125">
        <f t="shared" ref="D7:D12" si="0">SUM(F7:I7)</f>
        <v>2790</v>
      </c>
      <c r="E7" s="1126"/>
      <c r="F7" s="1125">
        <f t="shared" ref="F7:F12" si="1">SUM(J7:O7)</f>
        <v>2790</v>
      </c>
      <c r="G7" s="1126"/>
      <c r="H7" s="1127"/>
      <c r="I7" s="1128"/>
      <c r="J7" s="1125">
        <v>70</v>
      </c>
      <c r="K7" s="1126"/>
      <c r="L7" s="1125">
        <v>175</v>
      </c>
      <c r="M7" s="1126"/>
      <c r="N7" s="1131">
        <v>2545</v>
      </c>
      <c r="O7" s="1132"/>
      <c r="P7" s="195"/>
      <c r="Q7" s="195"/>
      <c r="R7" s="195"/>
      <c r="S7" s="195"/>
      <c r="T7" s="195"/>
      <c r="U7" s="195"/>
      <c r="V7" s="802"/>
      <c r="W7" s="802"/>
      <c r="X7" s="802"/>
      <c r="Y7" s="802"/>
      <c r="Z7" s="802"/>
      <c r="AA7" s="802"/>
      <c r="AB7" s="802"/>
      <c r="AC7" s="802"/>
      <c r="AD7" s="802"/>
      <c r="AE7" s="802"/>
      <c r="AF7" s="802"/>
      <c r="AG7" s="802"/>
      <c r="AH7" s="802"/>
      <c r="AI7" s="802"/>
      <c r="AJ7" s="799"/>
      <c r="AK7" s="799"/>
      <c r="AL7" s="799"/>
      <c r="AM7" s="799"/>
      <c r="AN7" s="799"/>
      <c r="AO7" s="799"/>
      <c r="AP7" s="799"/>
      <c r="AQ7" s="799"/>
      <c r="AR7" s="799"/>
      <c r="AS7" s="799"/>
      <c r="AT7" s="799"/>
      <c r="AU7" s="799"/>
      <c r="AV7" s="799"/>
      <c r="AW7" s="799"/>
      <c r="AX7" s="799"/>
    </row>
    <row r="8" spans="1:50">
      <c r="A8" s="802"/>
      <c r="B8" s="1116" t="s">
        <v>142</v>
      </c>
      <c r="C8" s="1115"/>
      <c r="D8" s="1125">
        <f t="shared" si="0"/>
        <v>2500</v>
      </c>
      <c r="E8" s="1126"/>
      <c r="F8" s="1125">
        <f t="shared" si="1"/>
        <v>2162</v>
      </c>
      <c r="G8" s="1126"/>
      <c r="H8" s="1125">
        <v>338</v>
      </c>
      <c r="I8" s="1126"/>
      <c r="J8" s="1125">
        <v>86</v>
      </c>
      <c r="K8" s="1126"/>
      <c r="L8" s="1125">
        <v>83</v>
      </c>
      <c r="M8" s="1126"/>
      <c r="N8" s="1131">
        <v>1993</v>
      </c>
      <c r="O8" s="1132"/>
      <c r="P8" s="195"/>
      <c r="Q8" s="195"/>
      <c r="R8" s="195"/>
      <c r="S8" s="195"/>
      <c r="T8" s="195"/>
      <c r="U8" s="195"/>
      <c r="V8" s="802"/>
      <c r="W8" s="802"/>
      <c r="X8" s="802"/>
      <c r="Y8" s="802"/>
      <c r="Z8" s="802"/>
      <c r="AA8" s="802"/>
      <c r="AB8" s="802"/>
      <c r="AC8" s="802"/>
      <c r="AD8" s="802"/>
      <c r="AE8" s="802"/>
      <c r="AF8" s="802"/>
      <c r="AG8" s="802"/>
      <c r="AH8" s="802"/>
      <c r="AI8" s="802"/>
      <c r="AJ8" s="799"/>
      <c r="AK8" s="799"/>
      <c r="AL8" s="799"/>
      <c r="AM8" s="799"/>
      <c r="AN8" s="799"/>
      <c r="AO8" s="799"/>
      <c r="AP8" s="799"/>
      <c r="AQ8" s="799"/>
      <c r="AR8" s="799"/>
      <c r="AS8" s="799"/>
      <c r="AT8" s="799"/>
      <c r="AU8" s="799"/>
      <c r="AV8" s="799"/>
      <c r="AW8" s="799"/>
      <c r="AX8" s="799"/>
    </row>
    <row r="9" spans="1:50">
      <c r="A9" s="802"/>
      <c r="B9" s="1116" t="s">
        <v>143</v>
      </c>
      <c r="C9" s="1115"/>
      <c r="D9" s="1125">
        <f t="shared" si="0"/>
        <v>2199</v>
      </c>
      <c r="E9" s="1126"/>
      <c r="F9" s="1125">
        <f t="shared" si="1"/>
        <v>1905</v>
      </c>
      <c r="G9" s="1126"/>
      <c r="H9" s="1125">
        <v>294</v>
      </c>
      <c r="I9" s="1126"/>
      <c r="J9" s="1125">
        <v>93</v>
      </c>
      <c r="K9" s="1126"/>
      <c r="L9" s="1125">
        <v>149</v>
      </c>
      <c r="M9" s="1126"/>
      <c r="N9" s="1131">
        <v>1663</v>
      </c>
      <c r="O9" s="1132"/>
      <c r="P9" s="195"/>
      <c r="Q9" s="195"/>
      <c r="R9" s="195"/>
      <c r="S9" s="195"/>
      <c r="T9" s="195"/>
      <c r="U9" s="195"/>
      <c r="V9" s="802"/>
      <c r="W9" s="802"/>
      <c r="X9" s="802"/>
      <c r="Y9" s="802"/>
      <c r="Z9" s="802"/>
      <c r="AA9" s="802"/>
      <c r="AB9" s="802"/>
      <c r="AC9" s="802"/>
      <c r="AD9" s="802"/>
      <c r="AE9" s="802"/>
      <c r="AF9" s="802"/>
      <c r="AG9" s="802"/>
      <c r="AH9" s="802"/>
      <c r="AI9" s="802"/>
      <c r="AJ9" s="799"/>
      <c r="AK9" s="799"/>
      <c r="AL9" s="799"/>
      <c r="AM9" s="799"/>
      <c r="AN9" s="799"/>
      <c r="AO9" s="799"/>
      <c r="AP9" s="799"/>
      <c r="AQ9" s="799"/>
      <c r="AR9" s="799"/>
      <c r="AS9" s="799"/>
      <c r="AT9" s="799"/>
      <c r="AU9" s="799"/>
      <c r="AV9" s="799"/>
      <c r="AW9" s="799"/>
      <c r="AX9" s="799"/>
    </row>
    <row r="10" spans="1:50">
      <c r="A10" s="802"/>
      <c r="B10" s="1116" t="s">
        <v>603</v>
      </c>
      <c r="C10" s="1115"/>
      <c r="D10" s="1125">
        <f t="shared" si="0"/>
        <v>1984</v>
      </c>
      <c r="E10" s="1126"/>
      <c r="F10" s="1125">
        <f t="shared" si="1"/>
        <v>1689</v>
      </c>
      <c r="G10" s="1126"/>
      <c r="H10" s="1125">
        <v>295</v>
      </c>
      <c r="I10" s="1126"/>
      <c r="J10" s="1125">
        <v>105</v>
      </c>
      <c r="K10" s="1126"/>
      <c r="L10" s="1125">
        <v>102</v>
      </c>
      <c r="M10" s="1126"/>
      <c r="N10" s="1131">
        <v>1482</v>
      </c>
      <c r="O10" s="1132"/>
      <c r="P10" s="195"/>
      <c r="Q10" s="195"/>
      <c r="R10" s="195"/>
      <c r="S10" s="195"/>
      <c r="T10" s="195"/>
      <c r="U10" s="195"/>
      <c r="V10" s="802"/>
      <c r="W10" s="802"/>
      <c r="X10" s="802"/>
      <c r="Y10" s="802"/>
      <c r="Z10" s="802"/>
      <c r="AA10" s="802"/>
      <c r="AB10" s="802"/>
      <c r="AC10" s="802"/>
      <c r="AD10" s="802"/>
      <c r="AE10" s="802"/>
      <c r="AF10" s="802"/>
      <c r="AG10" s="802"/>
      <c r="AH10" s="802"/>
      <c r="AI10" s="802"/>
      <c r="AJ10" s="799"/>
      <c r="AK10" s="799"/>
      <c r="AL10" s="799"/>
      <c r="AM10" s="799"/>
      <c r="AN10" s="799"/>
      <c r="AO10" s="799"/>
      <c r="AP10" s="799"/>
      <c r="AQ10" s="799"/>
      <c r="AR10" s="799"/>
      <c r="AS10" s="799"/>
      <c r="AT10" s="799"/>
      <c r="AU10" s="799"/>
      <c r="AV10" s="799"/>
      <c r="AW10" s="799"/>
      <c r="AX10" s="799"/>
    </row>
    <row r="11" spans="1:50">
      <c r="A11" s="802"/>
      <c r="B11" s="1116" t="s">
        <v>810</v>
      </c>
      <c r="C11" s="1115"/>
      <c r="D11" s="1125">
        <f t="shared" si="0"/>
        <v>1698</v>
      </c>
      <c r="E11" s="1126"/>
      <c r="F11" s="1125">
        <f t="shared" si="1"/>
        <v>1382</v>
      </c>
      <c r="G11" s="1126"/>
      <c r="H11" s="1125">
        <v>316</v>
      </c>
      <c r="I11" s="1126"/>
      <c r="J11" s="1125">
        <v>118</v>
      </c>
      <c r="K11" s="1126"/>
      <c r="L11" s="1125">
        <v>52</v>
      </c>
      <c r="M11" s="1126"/>
      <c r="N11" s="1131">
        <v>1212</v>
      </c>
      <c r="O11" s="1132"/>
      <c r="P11" s="195"/>
      <c r="Q11" s="195"/>
      <c r="R11" s="195"/>
      <c r="S11" s="195"/>
      <c r="T11" s="195"/>
      <c r="U11" s="195"/>
      <c r="V11" s="802"/>
      <c r="W11" s="802"/>
      <c r="X11" s="802"/>
      <c r="Y11" s="802"/>
      <c r="Z11" s="802"/>
      <c r="AA11" s="802"/>
      <c r="AB11" s="802"/>
      <c r="AC11" s="802"/>
      <c r="AD11" s="802"/>
      <c r="AE11" s="802"/>
      <c r="AF11" s="802"/>
      <c r="AG11" s="802"/>
      <c r="AH11" s="802"/>
      <c r="AI11" s="802"/>
      <c r="AJ11" s="799"/>
      <c r="AK11" s="799"/>
      <c r="AL11" s="799"/>
      <c r="AM11" s="799"/>
      <c r="AN11" s="799"/>
      <c r="AO11" s="799"/>
      <c r="AP11" s="799"/>
      <c r="AQ11" s="799"/>
      <c r="AR11" s="799"/>
      <c r="AS11" s="799"/>
      <c r="AT11" s="799"/>
      <c r="AU11" s="799"/>
      <c r="AV11" s="799"/>
      <c r="AW11" s="799"/>
      <c r="AX11" s="799"/>
    </row>
    <row r="12" spans="1:50">
      <c r="A12" s="802"/>
      <c r="B12" s="1107" t="s">
        <v>1882</v>
      </c>
      <c r="C12" s="1107"/>
      <c r="D12" s="1125">
        <f t="shared" si="0"/>
        <v>1423</v>
      </c>
      <c r="E12" s="1126"/>
      <c r="F12" s="1125">
        <f t="shared" si="1"/>
        <v>1105</v>
      </c>
      <c r="G12" s="1126"/>
      <c r="H12" s="1125">
        <v>318</v>
      </c>
      <c r="I12" s="1126"/>
      <c r="J12" s="1125">
        <v>99</v>
      </c>
      <c r="K12" s="1126"/>
      <c r="L12" s="1125">
        <v>111</v>
      </c>
      <c r="M12" s="1126"/>
      <c r="N12" s="1125">
        <v>895</v>
      </c>
      <c r="O12" s="1126"/>
      <c r="P12" s="195"/>
      <c r="Q12" s="195"/>
      <c r="R12" s="195"/>
      <c r="S12" s="195"/>
      <c r="T12" s="195"/>
      <c r="U12" s="195"/>
      <c r="V12" s="802"/>
      <c r="W12" s="802"/>
      <c r="X12" s="802"/>
      <c r="Y12" s="802"/>
      <c r="Z12" s="802"/>
      <c r="AA12" s="802"/>
      <c r="AB12" s="802"/>
      <c r="AC12" s="802"/>
      <c r="AD12" s="802"/>
      <c r="AE12" s="802"/>
      <c r="AF12" s="802"/>
      <c r="AG12" s="802"/>
      <c r="AH12" s="802"/>
      <c r="AI12" s="802"/>
      <c r="AJ12" s="799"/>
      <c r="AK12" s="799"/>
      <c r="AL12" s="799"/>
      <c r="AM12" s="799"/>
      <c r="AN12" s="799"/>
      <c r="AO12" s="799"/>
      <c r="AP12" s="799"/>
      <c r="AQ12" s="799"/>
      <c r="AR12" s="799"/>
      <c r="AS12" s="799"/>
      <c r="AT12" s="799"/>
      <c r="AU12" s="799"/>
      <c r="AV12" s="799"/>
      <c r="AW12" s="799"/>
      <c r="AX12" s="799"/>
    </row>
    <row r="13" spans="1:50">
      <c r="A13" s="802"/>
      <c r="B13" s="801" t="s">
        <v>953</v>
      </c>
      <c r="C13" s="808" t="s">
        <v>1748</v>
      </c>
      <c r="D13" s="809"/>
      <c r="E13" s="809"/>
      <c r="F13" s="809"/>
      <c r="G13" s="809"/>
      <c r="H13" s="809"/>
      <c r="I13" s="809"/>
      <c r="J13" s="809"/>
      <c r="K13" s="809"/>
      <c r="L13" s="809"/>
      <c r="M13" s="809"/>
      <c r="N13" s="809"/>
      <c r="O13" s="809"/>
      <c r="P13" s="809"/>
      <c r="Q13" s="809"/>
      <c r="R13" s="809"/>
      <c r="S13" s="809"/>
      <c r="T13" s="802"/>
      <c r="U13" s="802"/>
      <c r="V13" s="802"/>
      <c r="W13" s="802"/>
      <c r="X13" s="802"/>
      <c r="Y13" s="802"/>
      <c r="Z13" s="802"/>
      <c r="AA13" s="802"/>
      <c r="AB13" s="802"/>
      <c r="AC13" s="802"/>
      <c r="AD13" s="802"/>
      <c r="AE13" s="802"/>
      <c r="AF13" s="802"/>
      <c r="AG13" s="802"/>
      <c r="AH13" s="802"/>
      <c r="AI13" s="802"/>
      <c r="AJ13" s="799"/>
      <c r="AK13" s="799"/>
      <c r="AL13" s="799"/>
      <c r="AM13" s="799"/>
      <c r="AN13" s="799"/>
      <c r="AO13" s="799"/>
      <c r="AP13" s="799"/>
      <c r="AQ13" s="799"/>
      <c r="AR13" s="799"/>
      <c r="AS13" s="799"/>
      <c r="AT13" s="799"/>
      <c r="AU13" s="799"/>
      <c r="AV13" s="799"/>
      <c r="AW13" s="799"/>
      <c r="AX13" s="799"/>
    </row>
    <row r="14" spans="1:50">
      <c r="A14" s="802"/>
      <c r="B14" s="810"/>
      <c r="C14" s="810" t="s">
        <v>1830</v>
      </c>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799"/>
      <c r="AK14" s="799"/>
      <c r="AL14" s="799"/>
      <c r="AM14" s="799"/>
      <c r="AN14" s="799"/>
      <c r="AO14" s="799"/>
      <c r="AP14" s="799"/>
      <c r="AQ14" s="799"/>
      <c r="AR14" s="799"/>
      <c r="AS14" s="799"/>
      <c r="AT14" s="799"/>
      <c r="AU14" s="799"/>
      <c r="AV14" s="799"/>
      <c r="AW14" s="799"/>
      <c r="AX14" s="799"/>
    </row>
    <row r="15" spans="1:50">
      <c r="A15" s="802"/>
      <c r="B15" s="810"/>
      <c r="C15" s="1135" t="s">
        <v>1829</v>
      </c>
      <c r="D15" s="1135"/>
      <c r="E15" s="1135"/>
      <c r="F15" s="1135"/>
      <c r="G15" s="1135"/>
      <c r="H15" s="1135"/>
      <c r="I15" s="1135"/>
      <c r="J15" s="1135"/>
      <c r="K15" s="1135"/>
      <c r="L15" s="1135"/>
      <c r="M15" s="1135"/>
      <c r="N15" s="1135"/>
      <c r="O15" s="1135"/>
      <c r="P15" s="1135"/>
      <c r="Q15" s="1135"/>
      <c r="R15" s="802"/>
      <c r="S15" s="802"/>
      <c r="T15" s="802"/>
      <c r="U15" s="802"/>
      <c r="V15" s="802"/>
      <c r="W15" s="802"/>
      <c r="X15" s="802"/>
      <c r="Y15" s="802"/>
      <c r="Z15" s="802"/>
      <c r="AA15" s="802"/>
      <c r="AB15" s="802"/>
      <c r="AC15" s="802"/>
      <c r="AD15" s="802"/>
      <c r="AE15" s="802"/>
      <c r="AF15" s="802"/>
      <c r="AG15" s="802"/>
      <c r="AH15" s="802"/>
      <c r="AI15" s="802"/>
      <c r="AJ15" s="799"/>
      <c r="AK15" s="799"/>
      <c r="AL15" s="799"/>
      <c r="AM15" s="799"/>
      <c r="AN15" s="799"/>
      <c r="AO15" s="799"/>
      <c r="AP15" s="799"/>
      <c r="AQ15" s="799"/>
      <c r="AR15" s="799"/>
      <c r="AS15" s="799"/>
      <c r="AT15" s="799"/>
      <c r="AU15" s="799"/>
      <c r="AV15" s="799"/>
      <c r="AW15" s="799"/>
      <c r="AX15" s="799"/>
    </row>
    <row r="16" spans="1:50">
      <c r="A16" s="802"/>
      <c r="B16" s="810"/>
      <c r="C16" s="810"/>
      <c r="D16" s="802"/>
      <c r="E16" s="802"/>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799"/>
      <c r="AK16" s="799"/>
      <c r="AL16" s="799"/>
      <c r="AM16" s="799"/>
      <c r="AN16" s="799"/>
      <c r="AO16" s="799"/>
      <c r="AP16" s="799"/>
      <c r="AQ16" s="799"/>
      <c r="AR16" s="799"/>
      <c r="AS16" s="799"/>
      <c r="AT16" s="799"/>
      <c r="AU16" s="799"/>
      <c r="AV16" s="799"/>
      <c r="AW16" s="799"/>
      <c r="AX16" s="799"/>
    </row>
    <row r="17" spans="1:50">
      <c r="A17" s="802"/>
      <c r="B17" s="802"/>
      <c r="C17" s="802"/>
      <c r="D17" s="802"/>
      <c r="E17" s="802"/>
      <c r="F17" s="802"/>
      <c r="G17" s="802"/>
      <c r="H17" s="802"/>
      <c r="I17" s="802"/>
      <c r="J17" s="802"/>
      <c r="K17" s="802"/>
      <c r="L17" s="802"/>
      <c r="M17" s="802"/>
      <c r="N17" s="802"/>
      <c r="O17" s="802"/>
      <c r="P17" s="802" t="s">
        <v>1497</v>
      </c>
      <c r="Q17" s="802"/>
      <c r="R17" s="802"/>
      <c r="S17" s="802"/>
      <c r="T17" s="802"/>
      <c r="U17" s="802"/>
      <c r="V17" s="802"/>
      <c r="W17" s="802"/>
      <c r="X17" s="802"/>
      <c r="Y17" s="802"/>
      <c r="Z17" s="802"/>
      <c r="AA17" s="802"/>
      <c r="AB17" s="802"/>
      <c r="AC17" s="802"/>
      <c r="AD17" s="802"/>
      <c r="AE17" s="802"/>
      <c r="AF17" s="802"/>
      <c r="AG17" s="802"/>
      <c r="AH17" s="802"/>
      <c r="AI17" s="802"/>
      <c r="AJ17" s="799"/>
      <c r="AK17" s="799"/>
      <c r="AL17" s="799"/>
      <c r="AM17" s="799"/>
      <c r="AN17" s="799"/>
      <c r="AO17" s="799"/>
      <c r="AP17" s="799"/>
      <c r="AQ17" s="799"/>
      <c r="AR17" s="799"/>
      <c r="AS17" s="799"/>
      <c r="AT17" s="799"/>
      <c r="AU17" s="799"/>
      <c r="AV17" s="799"/>
      <c r="AW17" s="799"/>
      <c r="AX17" s="799"/>
    </row>
    <row r="18" spans="1:50" ht="26.25" customHeight="1">
      <c r="A18" s="796" t="s">
        <v>1559</v>
      </c>
      <c r="B18" s="797"/>
      <c r="C18" s="797"/>
      <c r="D18" s="797"/>
      <c r="E18" s="797"/>
      <c r="F18" s="797"/>
      <c r="G18" s="797"/>
      <c r="H18" s="797"/>
      <c r="I18" s="797"/>
      <c r="J18" s="797"/>
      <c r="K18" s="797"/>
      <c r="L18" s="797"/>
      <c r="M18" s="797"/>
      <c r="N18" s="797"/>
      <c r="O18" s="797"/>
      <c r="P18" s="797"/>
      <c r="Q18" s="797"/>
      <c r="R18" s="797"/>
      <c r="S18" s="797"/>
      <c r="T18" s="797"/>
      <c r="U18" s="797"/>
      <c r="V18" s="797"/>
      <c r="W18" s="797"/>
      <c r="X18" s="798"/>
      <c r="Y18" s="798"/>
      <c r="Z18" s="798"/>
      <c r="AA18" s="798"/>
      <c r="AB18" s="798"/>
      <c r="AC18" s="798"/>
      <c r="AD18" s="798"/>
      <c r="AE18" s="798"/>
      <c r="AF18" s="798"/>
      <c r="AG18" s="798"/>
      <c r="AH18" s="798"/>
      <c r="AI18" s="798"/>
      <c r="AJ18" s="799"/>
      <c r="AK18" s="799"/>
      <c r="AL18" s="799"/>
      <c r="AM18" s="799"/>
      <c r="AN18" s="799"/>
      <c r="AO18" s="799"/>
      <c r="AP18" s="799"/>
      <c r="AQ18" s="799"/>
      <c r="AR18" s="799"/>
      <c r="AS18" s="799"/>
      <c r="AT18" s="799"/>
      <c r="AU18" s="799"/>
      <c r="AV18" s="799"/>
      <c r="AW18" s="799"/>
      <c r="AX18" s="799"/>
    </row>
    <row r="19" spans="1:50" ht="14.25">
      <c r="A19" s="800"/>
      <c r="B19" s="1136" t="s">
        <v>451</v>
      </c>
      <c r="C19" s="1136"/>
      <c r="D19" s="1136"/>
      <c r="E19" s="1136"/>
      <c r="F19" s="1136"/>
      <c r="G19" s="1136"/>
      <c r="H19" s="1136"/>
      <c r="I19" s="1136"/>
      <c r="J19" s="1136"/>
      <c r="K19" s="1136"/>
      <c r="L19" s="802"/>
      <c r="M19" s="802"/>
      <c r="N19" s="802"/>
      <c r="O19" s="810"/>
      <c r="P19" s="802"/>
      <c r="Q19" s="802"/>
      <c r="R19" s="802"/>
      <c r="S19" s="802"/>
      <c r="T19" s="802"/>
      <c r="U19" s="802"/>
      <c r="V19" s="802"/>
      <c r="W19" s="802"/>
      <c r="X19" s="802"/>
      <c r="Y19" s="802"/>
      <c r="Z19" s="802"/>
      <c r="AA19" s="802"/>
      <c r="AB19" s="802"/>
      <c r="AC19" s="802"/>
      <c r="AD19" s="802"/>
      <c r="AE19" s="802"/>
      <c r="AF19" s="802"/>
      <c r="AG19" s="802"/>
      <c r="AH19" s="802"/>
      <c r="AI19" s="802"/>
      <c r="AJ19" s="799"/>
      <c r="AK19" s="799"/>
      <c r="AL19" s="799"/>
      <c r="AM19" s="799"/>
      <c r="AN19" s="799"/>
      <c r="AO19" s="799"/>
      <c r="AP19" s="799"/>
      <c r="AQ19" s="799"/>
      <c r="AR19" s="799"/>
      <c r="AS19" s="799"/>
      <c r="AT19" s="799"/>
      <c r="AU19" s="799"/>
      <c r="AV19" s="799"/>
      <c r="AW19" s="799"/>
      <c r="AX19" s="799"/>
    </row>
    <row r="20" spans="1:50">
      <c r="A20" s="802"/>
      <c r="B20" s="1107" t="s">
        <v>615</v>
      </c>
      <c r="C20" s="1107"/>
      <c r="D20" s="1107" t="s">
        <v>952</v>
      </c>
      <c r="E20" s="1107"/>
      <c r="F20" s="1107"/>
      <c r="G20" s="1107"/>
      <c r="H20" s="1107"/>
      <c r="I20" s="1107"/>
      <c r="J20" s="1107"/>
      <c r="K20" s="1107"/>
      <c r="L20" s="805"/>
      <c r="M20" s="805"/>
      <c r="N20" s="805"/>
      <c r="O20" s="805"/>
      <c r="P20" s="805"/>
      <c r="Q20" s="805"/>
      <c r="R20" s="805"/>
      <c r="S20" s="805"/>
      <c r="T20" s="805"/>
      <c r="U20" s="805"/>
      <c r="V20" s="802"/>
      <c r="W20" s="802"/>
      <c r="X20" s="802"/>
      <c r="Y20" s="802"/>
      <c r="Z20" s="802"/>
      <c r="AA20" s="802"/>
      <c r="AB20" s="802"/>
      <c r="AC20" s="802"/>
      <c r="AD20" s="802"/>
      <c r="AE20" s="802"/>
      <c r="AF20" s="802"/>
      <c r="AG20" s="802"/>
      <c r="AH20" s="802"/>
      <c r="AI20" s="802"/>
      <c r="AJ20" s="799"/>
      <c r="AK20" s="799"/>
      <c r="AL20" s="799"/>
      <c r="AM20" s="799"/>
      <c r="AN20" s="799"/>
      <c r="AO20" s="799"/>
      <c r="AP20" s="799"/>
      <c r="AQ20" s="799"/>
      <c r="AR20" s="799"/>
      <c r="AS20" s="799"/>
      <c r="AT20" s="799"/>
      <c r="AU20" s="799"/>
      <c r="AV20" s="799"/>
      <c r="AW20" s="799"/>
      <c r="AX20" s="799"/>
    </row>
    <row r="21" spans="1:50">
      <c r="A21" s="802"/>
      <c r="B21" s="1107"/>
      <c r="C21" s="1107"/>
      <c r="D21" s="1107" t="s">
        <v>635</v>
      </c>
      <c r="E21" s="1107"/>
      <c r="F21" s="1107" t="s">
        <v>697</v>
      </c>
      <c r="G21" s="1107"/>
      <c r="H21" s="1107" t="s">
        <v>698</v>
      </c>
      <c r="I21" s="1107"/>
      <c r="J21" s="1107" t="s">
        <v>426</v>
      </c>
      <c r="K21" s="1107"/>
      <c r="L21" s="805"/>
      <c r="M21" s="805"/>
      <c r="N21" s="805"/>
      <c r="O21" s="805"/>
      <c r="P21" s="805"/>
      <c r="Q21" s="805"/>
      <c r="R21" s="805"/>
      <c r="S21" s="805"/>
      <c r="T21" s="805"/>
      <c r="U21" s="805"/>
      <c r="V21" s="802"/>
      <c r="W21" s="802"/>
      <c r="X21" s="802"/>
      <c r="Y21" s="802"/>
      <c r="Z21" s="802"/>
      <c r="AA21" s="802"/>
      <c r="AB21" s="802"/>
      <c r="AC21" s="802"/>
      <c r="AD21" s="802"/>
      <c r="AE21" s="802"/>
      <c r="AF21" s="802"/>
      <c r="AG21" s="802"/>
      <c r="AH21" s="802"/>
      <c r="AI21" s="802"/>
      <c r="AJ21" s="799"/>
      <c r="AK21" s="799"/>
      <c r="AL21" s="799"/>
      <c r="AM21" s="799"/>
      <c r="AN21" s="799"/>
      <c r="AO21" s="799"/>
      <c r="AP21" s="799"/>
      <c r="AQ21" s="799"/>
      <c r="AR21" s="799"/>
      <c r="AS21" s="799"/>
      <c r="AT21" s="799"/>
      <c r="AU21" s="799"/>
      <c r="AV21" s="799"/>
      <c r="AW21" s="799"/>
      <c r="AX21" s="799"/>
    </row>
    <row r="22" spans="1:50">
      <c r="A22" s="802"/>
      <c r="B22" s="1107"/>
      <c r="C22" s="1107"/>
      <c r="D22" s="1107"/>
      <c r="E22" s="1107"/>
      <c r="F22" s="1107"/>
      <c r="G22" s="1107"/>
      <c r="H22" s="1107"/>
      <c r="I22" s="1107"/>
      <c r="J22" s="1107"/>
      <c r="K22" s="1107"/>
      <c r="L22" s="805"/>
      <c r="M22" s="805"/>
      <c r="N22" s="805"/>
      <c r="O22" s="805"/>
      <c r="P22" s="805"/>
      <c r="Q22" s="805"/>
      <c r="R22" s="805"/>
      <c r="S22" s="805"/>
      <c r="T22" s="805"/>
      <c r="U22" s="805"/>
      <c r="V22" s="802"/>
      <c r="W22" s="802"/>
      <c r="X22" s="802"/>
      <c r="Y22" s="802"/>
      <c r="Z22" s="802"/>
      <c r="AA22" s="802"/>
      <c r="AB22" s="802"/>
      <c r="AC22" s="802"/>
      <c r="AD22" s="802"/>
      <c r="AE22" s="802"/>
      <c r="AF22" s="802"/>
      <c r="AG22" s="802"/>
      <c r="AH22" s="802"/>
      <c r="AI22" s="802"/>
      <c r="AJ22" s="799"/>
      <c r="AK22" s="799"/>
      <c r="AL22" s="799"/>
      <c r="AM22" s="799"/>
      <c r="AN22" s="799"/>
      <c r="AO22" s="799"/>
      <c r="AP22" s="799"/>
      <c r="AQ22" s="799"/>
      <c r="AR22" s="799"/>
      <c r="AS22" s="799"/>
      <c r="AT22" s="799"/>
      <c r="AU22" s="799"/>
      <c r="AV22" s="799"/>
      <c r="AW22" s="799"/>
      <c r="AX22" s="799"/>
    </row>
    <row r="23" spans="1:50">
      <c r="A23" s="802"/>
      <c r="B23" s="1116" t="s">
        <v>142</v>
      </c>
      <c r="C23" s="1115"/>
      <c r="D23" s="1137">
        <v>2416.0500000000002</v>
      </c>
      <c r="E23" s="1137"/>
      <c r="F23" s="1137">
        <v>2277.56</v>
      </c>
      <c r="G23" s="1137"/>
      <c r="H23" s="1137">
        <v>132.26</v>
      </c>
      <c r="I23" s="1137"/>
      <c r="J23" s="1137">
        <v>6.83</v>
      </c>
      <c r="K23" s="1137"/>
      <c r="L23" s="196"/>
      <c r="M23" s="196"/>
      <c r="N23" s="196"/>
      <c r="O23" s="196"/>
      <c r="P23" s="196"/>
      <c r="Q23" s="196"/>
      <c r="R23" s="196"/>
      <c r="S23" s="196"/>
      <c r="T23" s="196"/>
      <c r="U23" s="196"/>
      <c r="V23" s="802"/>
      <c r="W23" s="802"/>
      <c r="X23" s="802"/>
      <c r="Y23" s="802"/>
      <c r="Z23" s="802"/>
      <c r="AA23" s="802"/>
      <c r="AB23" s="802"/>
      <c r="AC23" s="802"/>
      <c r="AD23" s="802"/>
      <c r="AE23" s="802"/>
      <c r="AF23" s="802"/>
      <c r="AG23" s="802"/>
      <c r="AH23" s="802"/>
      <c r="AI23" s="802"/>
      <c r="AJ23" s="799"/>
      <c r="AK23" s="799"/>
      <c r="AL23" s="799"/>
      <c r="AM23" s="799"/>
      <c r="AN23" s="799"/>
      <c r="AO23" s="799"/>
      <c r="AP23" s="799"/>
      <c r="AQ23" s="799"/>
      <c r="AR23" s="799"/>
      <c r="AS23" s="799"/>
      <c r="AT23" s="799"/>
      <c r="AU23" s="799"/>
      <c r="AV23" s="799"/>
      <c r="AW23" s="799"/>
      <c r="AX23" s="799"/>
    </row>
    <row r="24" spans="1:50">
      <c r="A24" s="802"/>
      <c r="B24" s="1116" t="s">
        <v>143</v>
      </c>
      <c r="C24" s="1115"/>
      <c r="D24" s="1137">
        <v>2222.38</v>
      </c>
      <c r="E24" s="1137"/>
      <c r="F24" s="1137">
        <v>2092.3200000000002</v>
      </c>
      <c r="G24" s="1137"/>
      <c r="H24" s="1137">
        <v>121.6</v>
      </c>
      <c r="I24" s="1137"/>
      <c r="J24" s="1137">
        <v>8.4600000000000009</v>
      </c>
      <c r="K24" s="1137"/>
      <c r="L24" s="196"/>
      <c r="M24" s="196"/>
      <c r="N24" s="196"/>
      <c r="O24" s="196"/>
      <c r="P24" s="196"/>
      <c r="Q24" s="196"/>
      <c r="R24" s="196"/>
      <c r="S24" s="196"/>
      <c r="T24" s="196"/>
      <c r="U24" s="196"/>
      <c r="V24" s="802"/>
      <c r="W24" s="802"/>
      <c r="X24" s="802"/>
      <c r="Y24" s="802"/>
      <c r="Z24" s="802"/>
      <c r="AA24" s="802"/>
      <c r="AB24" s="802"/>
      <c r="AC24" s="802"/>
      <c r="AD24" s="802"/>
      <c r="AE24" s="802"/>
      <c r="AF24" s="802"/>
      <c r="AG24" s="802"/>
      <c r="AH24" s="802"/>
      <c r="AI24" s="802"/>
      <c r="AJ24" s="799"/>
      <c r="AK24" s="799"/>
      <c r="AL24" s="799"/>
      <c r="AM24" s="799"/>
      <c r="AN24" s="799"/>
      <c r="AO24" s="799"/>
      <c r="AP24" s="799"/>
      <c r="AQ24" s="799"/>
      <c r="AR24" s="799"/>
      <c r="AS24" s="799"/>
      <c r="AT24" s="799"/>
      <c r="AU24" s="799"/>
      <c r="AV24" s="799"/>
      <c r="AW24" s="799"/>
      <c r="AX24" s="799"/>
    </row>
    <row r="25" spans="1:50">
      <c r="A25" s="802"/>
      <c r="B25" s="1116" t="s">
        <v>603</v>
      </c>
      <c r="C25" s="1115"/>
      <c r="D25" s="1137">
        <v>2140.09</v>
      </c>
      <c r="E25" s="1137"/>
      <c r="F25" s="1137">
        <v>2024.32</v>
      </c>
      <c r="G25" s="1137"/>
      <c r="H25" s="1137">
        <v>109.54</v>
      </c>
      <c r="I25" s="1137"/>
      <c r="J25" s="1137">
        <v>6.23</v>
      </c>
      <c r="K25" s="1137"/>
      <c r="L25" s="196"/>
      <c r="M25" s="196"/>
      <c r="N25" s="196"/>
      <c r="O25" s="196"/>
      <c r="P25" s="196"/>
      <c r="Q25" s="196"/>
      <c r="R25" s="196"/>
      <c r="S25" s="196"/>
      <c r="T25" s="196"/>
      <c r="U25" s="196"/>
      <c r="V25" s="802"/>
      <c r="W25" s="802"/>
      <c r="X25" s="802"/>
      <c r="Y25" s="802"/>
      <c r="Z25" s="802"/>
      <c r="AA25" s="802"/>
      <c r="AB25" s="802"/>
      <c r="AC25" s="802"/>
      <c r="AD25" s="802"/>
      <c r="AE25" s="802"/>
      <c r="AF25" s="802"/>
      <c r="AG25" s="802"/>
      <c r="AH25" s="802"/>
      <c r="AI25" s="802"/>
      <c r="AJ25" s="799"/>
      <c r="AK25" s="799"/>
      <c r="AL25" s="799"/>
      <c r="AM25" s="799"/>
      <c r="AN25" s="799"/>
      <c r="AO25" s="799"/>
      <c r="AP25" s="799"/>
      <c r="AQ25" s="799"/>
      <c r="AR25" s="799"/>
      <c r="AS25" s="799"/>
      <c r="AT25" s="799"/>
      <c r="AU25" s="799"/>
      <c r="AV25" s="799"/>
      <c r="AW25" s="799"/>
      <c r="AX25" s="799"/>
    </row>
    <row r="26" spans="1:50">
      <c r="A26" s="802"/>
      <c r="B26" s="1116" t="s">
        <v>810</v>
      </c>
      <c r="C26" s="1115"/>
      <c r="D26" s="1137">
        <v>1902.12</v>
      </c>
      <c r="E26" s="1137"/>
      <c r="F26" s="1137">
        <v>1815.86</v>
      </c>
      <c r="G26" s="1137"/>
      <c r="H26" s="1137">
        <v>81.09</v>
      </c>
      <c r="I26" s="1137"/>
      <c r="J26" s="1137">
        <v>5.17</v>
      </c>
      <c r="K26" s="1137"/>
      <c r="L26" s="196"/>
      <c r="M26" s="196"/>
      <c r="N26" s="196"/>
      <c r="O26" s="196"/>
      <c r="P26" s="196"/>
      <c r="Q26" s="196"/>
      <c r="R26" s="196"/>
      <c r="S26" s="196"/>
      <c r="T26" s="196"/>
      <c r="U26" s="196"/>
      <c r="V26" s="802"/>
      <c r="W26" s="802"/>
      <c r="X26" s="802"/>
      <c r="Y26" s="802"/>
      <c r="Z26" s="802"/>
      <c r="AA26" s="802"/>
      <c r="AB26" s="802"/>
      <c r="AC26" s="802"/>
      <c r="AD26" s="802"/>
      <c r="AE26" s="802"/>
      <c r="AF26" s="802"/>
      <c r="AG26" s="802"/>
      <c r="AH26" s="802"/>
      <c r="AI26" s="802"/>
      <c r="AJ26" s="799"/>
      <c r="AK26" s="799"/>
      <c r="AL26" s="799"/>
      <c r="AM26" s="799"/>
      <c r="AN26" s="799"/>
      <c r="AO26" s="799"/>
      <c r="AP26" s="799"/>
      <c r="AQ26" s="799"/>
      <c r="AR26" s="799"/>
      <c r="AS26" s="799"/>
      <c r="AT26" s="799"/>
      <c r="AU26" s="799"/>
      <c r="AV26" s="799"/>
      <c r="AW26" s="799"/>
      <c r="AX26" s="799"/>
    </row>
    <row r="27" spans="1:50">
      <c r="A27" s="802"/>
      <c r="B27" s="1116" t="s">
        <v>1882</v>
      </c>
      <c r="C27" s="1115"/>
      <c r="D27" s="1138">
        <v>2216</v>
      </c>
      <c r="E27" s="1138"/>
      <c r="F27" s="1138">
        <v>2128</v>
      </c>
      <c r="G27" s="1138"/>
      <c r="H27" s="1138">
        <v>83</v>
      </c>
      <c r="I27" s="1138"/>
      <c r="J27" s="1138">
        <v>4</v>
      </c>
      <c r="K27" s="1138"/>
      <c r="L27" s="196"/>
      <c r="M27" s="196"/>
      <c r="N27" s="196"/>
      <c r="O27" s="196"/>
      <c r="P27" s="196"/>
      <c r="Q27" s="196"/>
      <c r="R27" s="196"/>
      <c r="S27" s="196"/>
      <c r="T27" s="196"/>
      <c r="U27" s="196"/>
      <c r="V27" s="802"/>
      <c r="W27" s="802"/>
      <c r="X27" s="802"/>
      <c r="Y27" s="802"/>
      <c r="Z27" s="802"/>
      <c r="AA27" s="802"/>
      <c r="AB27" s="802"/>
      <c r="AC27" s="802"/>
      <c r="AD27" s="802"/>
      <c r="AE27" s="802"/>
      <c r="AF27" s="802"/>
      <c r="AG27" s="802"/>
      <c r="AH27" s="802"/>
      <c r="AI27" s="802"/>
      <c r="AJ27" s="799"/>
      <c r="AK27" s="799"/>
      <c r="AL27" s="799"/>
      <c r="AM27" s="799"/>
      <c r="AN27" s="799"/>
      <c r="AO27" s="799"/>
      <c r="AP27" s="799"/>
      <c r="AQ27" s="799"/>
      <c r="AR27" s="799"/>
      <c r="AS27" s="799"/>
      <c r="AT27" s="799"/>
      <c r="AU27" s="799"/>
      <c r="AV27" s="799"/>
      <c r="AW27" s="799"/>
      <c r="AX27" s="799"/>
    </row>
    <row r="28" spans="1:50">
      <c r="A28" s="802"/>
      <c r="B28" s="801" t="s">
        <v>953</v>
      </c>
      <c r="C28" s="808" t="s">
        <v>1748</v>
      </c>
      <c r="D28" s="809"/>
      <c r="E28" s="809"/>
      <c r="F28" s="809"/>
      <c r="G28" s="809"/>
      <c r="H28" s="809"/>
      <c r="I28" s="809"/>
      <c r="J28" s="809"/>
      <c r="K28" s="809"/>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799"/>
      <c r="AK28" s="799"/>
      <c r="AL28" s="799"/>
      <c r="AM28" s="799"/>
      <c r="AN28" s="799"/>
      <c r="AO28" s="799"/>
      <c r="AP28" s="799"/>
      <c r="AQ28" s="799"/>
      <c r="AR28" s="799"/>
      <c r="AS28" s="799"/>
      <c r="AT28" s="799"/>
      <c r="AU28" s="799"/>
      <c r="AV28" s="799"/>
      <c r="AW28" s="799"/>
      <c r="AX28" s="799"/>
    </row>
    <row r="29" spans="1:50">
      <c r="A29" s="802"/>
      <c r="B29" s="810"/>
      <c r="C29" s="810" t="s">
        <v>1830</v>
      </c>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799"/>
      <c r="AK29" s="799"/>
      <c r="AL29" s="799"/>
      <c r="AM29" s="799"/>
      <c r="AN29" s="799"/>
      <c r="AO29" s="799"/>
      <c r="AP29" s="799"/>
      <c r="AQ29" s="799"/>
      <c r="AR29" s="799"/>
      <c r="AS29" s="799"/>
      <c r="AT29" s="799"/>
      <c r="AU29" s="799"/>
      <c r="AV29" s="799"/>
      <c r="AW29" s="799"/>
      <c r="AX29" s="799"/>
    </row>
    <row r="30" spans="1:50">
      <c r="A30" s="802"/>
      <c r="B30" s="810"/>
      <c r="C30" s="1135" t="s">
        <v>1829</v>
      </c>
      <c r="D30" s="1135"/>
      <c r="E30" s="1135"/>
      <c r="F30" s="1135"/>
      <c r="G30" s="1135"/>
      <c r="H30" s="1135"/>
      <c r="I30" s="1135"/>
      <c r="J30" s="1135"/>
      <c r="K30" s="1135"/>
      <c r="L30" s="1135"/>
      <c r="M30" s="1135"/>
      <c r="N30" s="1135"/>
      <c r="O30" s="1135"/>
      <c r="P30" s="1135"/>
      <c r="Q30" s="802"/>
      <c r="R30" s="802"/>
      <c r="S30" s="802"/>
      <c r="T30" s="802"/>
      <c r="U30" s="802"/>
      <c r="V30" s="802"/>
      <c r="W30" s="802"/>
      <c r="X30" s="802"/>
      <c r="Y30" s="802"/>
      <c r="Z30" s="802"/>
      <c r="AA30" s="802"/>
      <c r="AB30" s="802"/>
      <c r="AC30" s="802"/>
      <c r="AD30" s="802"/>
      <c r="AE30" s="802"/>
      <c r="AF30" s="802"/>
      <c r="AG30" s="802"/>
      <c r="AH30" s="802"/>
      <c r="AI30" s="802"/>
      <c r="AJ30" s="799"/>
      <c r="AK30" s="799"/>
      <c r="AL30" s="799"/>
      <c r="AM30" s="799"/>
      <c r="AN30" s="799"/>
      <c r="AO30" s="799"/>
      <c r="AP30" s="799"/>
      <c r="AQ30" s="799"/>
      <c r="AR30" s="799"/>
      <c r="AS30" s="799"/>
      <c r="AT30" s="799"/>
      <c r="AU30" s="799"/>
      <c r="AV30" s="799"/>
      <c r="AW30" s="799"/>
      <c r="AX30" s="799"/>
    </row>
    <row r="31" spans="1:50">
      <c r="A31" s="802"/>
      <c r="B31" s="810"/>
      <c r="C31" s="810"/>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799"/>
      <c r="AK31" s="799"/>
      <c r="AL31" s="799"/>
      <c r="AM31" s="799"/>
      <c r="AN31" s="799"/>
      <c r="AO31" s="799"/>
      <c r="AP31" s="799"/>
      <c r="AQ31" s="799"/>
      <c r="AR31" s="799"/>
      <c r="AS31" s="799"/>
      <c r="AT31" s="799"/>
      <c r="AU31" s="799"/>
      <c r="AV31" s="799"/>
      <c r="AW31" s="799"/>
      <c r="AX31" s="799"/>
    </row>
    <row r="32" spans="1:50">
      <c r="A32" s="802"/>
      <c r="B32" s="802"/>
      <c r="C32" s="802"/>
      <c r="D32" s="802"/>
      <c r="E32" s="802"/>
      <c r="F32" s="802"/>
      <c r="G32" s="802"/>
      <c r="H32" s="802"/>
      <c r="I32" s="802"/>
      <c r="J32" s="802"/>
      <c r="K32" s="802"/>
      <c r="L32" s="809"/>
      <c r="M32" s="809"/>
      <c r="N32" s="809"/>
      <c r="O32" s="809"/>
      <c r="P32" s="809"/>
      <c r="Q32" s="809"/>
      <c r="R32" s="809"/>
      <c r="S32" s="809"/>
      <c r="T32" s="802"/>
      <c r="U32" s="802"/>
      <c r="V32" s="802"/>
      <c r="W32" s="802"/>
      <c r="X32" s="802"/>
      <c r="Y32" s="802"/>
      <c r="Z32" s="802"/>
      <c r="AA32" s="802"/>
      <c r="AB32" s="802"/>
      <c r="AC32" s="802"/>
      <c r="AD32" s="802"/>
      <c r="AE32" s="802"/>
      <c r="AF32" s="802"/>
      <c r="AG32" s="802"/>
      <c r="AH32" s="802"/>
      <c r="AI32" s="802"/>
      <c r="AJ32" s="799"/>
      <c r="AK32" s="799"/>
      <c r="AL32" s="799"/>
      <c r="AM32" s="799"/>
      <c r="AN32" s="799"/>
      <c r="AO32" s="799"/>
      <c r="AP32" s="799"/>
      <c r="AQ32" s="799"/>
      <c r="AR32" s="799"/>
      <c r="AS32" s="799"/>
      <c r="AT32" s="799"/>
      <c r="AU32" s="799"/>
      <c r="AV32" s="799"/>
      <c r="AW32" s="799"/>
      <c r="AX32" s="799"/>
    </row>
    <row r="33" spans="1:50" ht="26.25" customHeight="1">
      <c r="A33" s="796" t="s">
        <v>1831</v>
      </c>
      <c r="B33" s="811"/>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799"/>
      <c r="AF33" s="799"/>
      <c r="AG33" s="799"/>
      <c r="AH33" s="799"/>
      <c r="AI33" s="799"/>
      <c r="AJ33" s="799"/>
      <c r="AK33" s="799"/>
      <c r="AL33" s="799"/>
      <c r="AM33" s="799"/>
      <c r="AN33" s="799"/>
      <c r="AO33" s="799"/>
      <c r="AP33" s="799"/>
      <c r="AQ33" s="799"/>
      <c r="AR33" s="799"/>
      <c r="AS33" s="799"/>
      <c r="AT33" s="799"/>
      <c r="AU33" s="799"/>
      <c r="AV33" s="799"/>
      <c r="AW33" s="799"/>
      <c r="AX33" s="799"/>
    </row>
    <row r="34" spans="1:50">
      <c r="A34" s="802"/>
      <c r="B34" s="1106" t="s">
        <v>1498</v>
      </c>
      <c r="C34" s="1106"/>
      <c r="D34" s="1106"/>
      <c r="E34" s="1106"/>
      <c r="F34" s="1106"/>
      <c r="G34" s="1106"/>
      <c r="H34" s="1106"/>
      <c r="I34" s="1106"/>
      <c r="J34" s="1106"/>
      <c r="K34" s="1106"/>
      <c r="L34" s="1106"/>
      <c r="M34" s="1106"/>
      <c r="N34" s="1106"/>
      <c r="O34" s="1106"/>
      <c r="P34" s="1106"/>
      <c r="Q34" s="1106"/>
      <c r="R34" s="1106"/>
      <c r="S34" s="1106"/>
      <c r="T34" s="808"/>
      <c r="U34" s="808"/>
      <c r="V34" s="802"/>
      <c r="W34" s="802"/>
      <c r="X34" s="802"/>
      <c r="Y34" s="802"/>
      <c r="Z34" s="802"/>
      <c r="AA34" s="802"/>
      <c r="AB34" s="802"/>
      <c r="AC34" s="802"/>
      <c r="AD34" s="802"/>
      <c r="AE34" s="799"/>
      <c r="AF34" s="799"/>
      <c r="AG34" s="799"/>
      <c r="AH34" s="799"/>
      <c r="AI34" s="799"/>
      <c r="AJ34" s="799"/>
      <c r="AK34" s="799"/>
      <c r="AL34" s="799"/>
      <c r="AM34" s="799"/>
      <c r="AN34" s="799"/>
      <c r="AO34" s="799"/>
      <c r="AP34" s="799"/>
      <c r="AQ34" s="799"/>
      <c r="AR34" s="799"/>
      <c r="AS34" s="799"/>
      <c r="AT34" s="799"/>
      <c r="AU34" s="799"/>
      <c r="AV34" s="799"/>
      <c r="AW34" s="799"/>
      <c r="AX34" s="799"/>
    </row>
    <row r="35" spans="1:50">
      <c r="A35" s="802"/>
      <c r="B35" s="1136" t="s">
        <v>1499</v>
      </c>
      <c r="C35" s="1136"/>
      <c r="D35" s="1136"/>
      <c r="E35" s="1136"/>
      <c r="F35" s="1136"/>
      <c r="G35" s="1136"/>
      <c r="H35" s="1136"/>
      <c r="I35" s="1136"/>
      <c r="J35" s="1136"/>
      <c r="K35" s="1136"/>
      <c r="L35" s="1136"/>
      <c r="M35" s="1136"/>
      <c r="N35" s="1136"/>
      <c r="O35" s="1136"/>
      <c r="P35" s="1136"/>
      <c r="Q35" s="1136"/>
      <c r="R35" s="1136"/>
      <c r="S35" s="1136"/>
      <c r="T35" s="808"/>
      <c r="U35" s="808"/>
      <c r="V35" s="802"/>
      <c r="W35" s="802"/>
      <c r="X35" s="802"/>
      <c r="Y35" s="802"/>
      <c r="Z35" s="802"/>
      <c r="AA35" s="802"/>
      <c r="AB35" s="802"/>
      <c r="AC35" s="802"/>
      <c r="AD35" s="802"/>
      <c r="AE35" s="799"/>
      <c r="AF35" s="799"/>
      <c r="AG35" s="799"/>
      <c r="AH35" s="799"/>
      <c r="AI35" s="799"/>
      <c r="AJ35" s="799"/>
      <c r="AK35" s="799"/>
      <c r="AL35" s="799"/>
      <c r="AM35" s="799"/>
      <c r="AN35" s="799"/>
      <c r="AO35" s="799"/>
      <c r="AP35" s="799"/>
      <c r="AQ35" s="799"/>
      <c r="AR35" s="799"/>
      <c r="AS35" s="799"/>
      <c r="AT35" s="799"/>
      <c r="AU35" s="799"/>
      <c r="AV35" s="799"/>
      <c r="AW35" s="799"/>
      <c r="AX35" s="799"/>
    </row>
    <row r="36" spans="1:50" ht="18.75" customHeight="1">
      <c r="A36" s="802"/>
      <c r="B36" s="1117" t="s">
        <v>745</v>
      </c>
      <c r="C36" s="1118"/>
      <c r="D36" s="1117" t="s">
        <v>611</v>
      </c>
      <c r="E36" s="1118"/>
      <c r="F36" s="1140" t="s">
        <v>1500</v>
      </c>
      <c r="G36" s="1140"/>
      <c r="H36" s="1139" t="s">
        <v>1501</v>
      </c>
      <c r="I36" s="1139"/>
      <c r="J36" s="1139" t="s">
        <v>1502</v>
      </c>
      <c r="K36" s="1139"/>
      <c r="L36" s="1139" t="s">
        <v>1503</v>
      </c>
      <c r="M36" s="1139"/>
      <c r="N36" s="1107" t="s">
        <v>1504</v>
      </c>
      <c r="O36" s="1107"/>
      <c r="P36" s="1107" t="s">
        <v>1505</v>
      </c>
      <c r="Q36" s="1107"/>
      <c r="R36" s="1139" t="s">
        <v>1506</v>
      </c>
      <c r="S36" s="1107"/>
      <c r="T36" s="1142"/>
      <c r="U36" s="1142"/>
      <c r="V36" s="808"/>
      <c r="W36" s="812"/>
      <c r="X36" s="802"/>
      <c r="Y36" s="802"/>
      <c r="Z36" s="802"/>
      <c r="AA36" s="802"/>
      <c r="AB36" s="802"/>
      <c r="AC36" s="802"/>
      <c r="AD36" s="802"/>
      <c r="AE36" s="799"/>
      <c r="AF36" s="799"/>
      <c r="AG36" s="799"/>
      <c r="AH36" s="799"/>
      <c r="AI36" s="799"/>
      <c r="AJ36" s="799"/>
      <c r="AK36" s="799"/>
      <c r="AL36" s="799"/>
      <c r="AM36" s="799"/>
      <c r="AN36" s="799"/>
      <c r="AO36" s="799"/>
      <c r="AP36" s="799"/>
      <c r="AQ36" s="799"/>
      <c r="AR36" s="799"/>
      <c r="AS36" s="799"/>
      <c r="AT36" s="799"/>
      <c r="AU36" s="799"/>
      <c r="AV36" s="799"/>
      <c r="AW36" s="799"/>
      <c r="AX36" s="799"/>
    </row>
    <row r="37" spans="1:50" ht="18.75" customHeight="1">
      <c r="A37" s="802"/>
      <c r="B37" s="1119"/>
      <c r="C37" s="1120"/>
      <c r="D37" s="1119"/>
      <c r="E37" s="1120"/>
      <c r="F37" s="1141"/>
      <c r="G37" s="1141"/>
      <c r="H37" s="1139"/>
      <c r="I37" s="1139"/>
      <c r="J37" s="1139"/>
      <c r="K37" s="1139"/>
      <c r="L37" s="1139"/>
      <c r="M37" s="1139"/>
      <c r="N37" s="1107"/>
      <c r="O37" s="1107"/>
      <c r="P37" s="1107"/>
      <c r="Q37" s="1107"/>
      <c r="R37" s="1107"/>
      <c r="S37" s="1107"/>
      <c r="T37" s="1142"/>
      <c r="U37" s="1142"/>
      <c r="V37" s="808"/>
      <c r="W37" s="812"/>
      <c r="X37" s="802"/>
      <c r="Y37" s="802"/>
      <c r="Z37" s="802"/>
      <c r="AA37" s="802"/>
      <c r="AB37" s="802"/>
      <c r="AC37" s="802"/>
      <c r="AD37" s="802"/>
      <c r="AE37" s="799"/>
      <c r="AF37" s="799"/>
      <c r="AG37" s="799"/>
      <c r="AH37" s="799"/>
      <c r="AI37" s="799"/>
      <c r="AJ37" s="799"/>
      <c r="AK37" s="799"/>
      <c r="AL37" s="799"/>
      <c r="AM37" s="799"/>
      <c r="AN37" s="799"/>
      <c r="AO37" s="799"/>
      <c r="AP37" s="799"/>
      <c r="AQ37" s="799"/>
      <c r="AR37" s="799"/>
      <c r="AS37" s="799"/>
      <c r="AT37" s="799"/>
      <c r="AU37" s="799"/>
      <c r="AV37" s="799"/>
      <c r="AW37" s="799"/>
      <c r="AX37" s="799"/>
    </row>
    <row r="38" spans="1:50">
      <c r="A38" s="802"/>
      <c r="B38" s="1116" t="s">
        <v>2095</v>
      </c>
      <c r="C38" s="1115"/>
      <c r="D38" s="1143">
        <f>SUM(F38:S38)</f>
        <v>2950</v>
      </c>
      <c r="E38" s="1144"/>
      <c r="F38" s="1145"/>
      <c r="G38" s="1145"/>
      <c r="H38" s="1146">
        <v>486</v>
      </c>
      <c r="I38" s="1126"/>
      <c r="J38" s="1125">
        <v>443</v>
      </c>
      <c r="K38" s="1126"/>
      <c r="L38" s="1125">
        <v>940</v>
      </c>
      <c r="M38" s="1126"/>
      <c r="N38" s="1131">
        <v>711</v>
      </c>
      <c r="O38" s="1132"/>
      <c r="P38" s="1131">
        <v>283</v>
      </c>
      <c r="Q38" s="1132"/>
      <c r="R38" s="1131">
        <v>87</v>
      </c>
      <c r="S38" s="1132"/>
      <c r="T38" s="199"/>
      <c r="U38" s="199"/>
      <c r="V38" s="199"/>
      <c r="W38" s="199"/>
      <c r="X38" s="802"/>
      <c r="Y38" s="802"/>
      <c r="Z38" s="802"/>
      <c r="AA38" s="802"/>
      <c r="AB38" s="802"/>
      <c r="AC38" s="802"/>
      <c r="AD38" s="802"/>
      <c r="AE38" s="799"/>
      <c r="AF38" s="799"/>
      <c r="AG38" s="799"/>
      <c r="AH38" s="799"/>
      <c r="AI38" s="799"/>
      <c r="AJ38" s="799"/>
      <c r="AK38" s="799"/>
      <c r="AL38" s="799"/>
      <c r="AM38" s="799"/>
      <c r="AN38" s="799"/>
      <c r="AO38" s="799"/>
      <c r="AP38" s="799"/>
      <c r="AQ38" s="799"/>
      <c r="AR38" s="799"/>
      <c r="AS38" s="799"/>
      <c r="AT38" s="799"/>
      <c r="AU38" s="799"/>
      <c r="AV38" s="799"/>
      <c r="AW38" s="799"/>
      <c r="AX38" s="799"/>
    </row>
    <row r="39" spans="1:50">
      <c r="A39" s="802"/>
      <c r="B39" s="1116" t="s">
        <v>2096</v>
      </c>
      <c r="C39" s="1115"/>
      <c r="D39" s="1143">
        <f t="shared" ref="D39:D44" si="2">SUM(F39:S39)</f>
        <v>2790</v>
      </c>
      <c r="E39" s="1144"/>
      <c r="F39" s="1145"/>
      <c r="G39" s="1145"/>
      <c r="H39" s="1146">
        <v>462</v>
      </c>
      <c r="I39" s="1126"/>
      <c r="J39" s="1125">
        <v>386</v>
      </c>
      <c r="K39" s="1126"/>
      <c r="L39" s="1125">
        <v>848</v>
      </c>
      <c r="M39" s="1126"/>
      <c r="N39" s="1131">
        <v>700</v>
      </c>
      <c r="O39" s="1132"/>
      <c r="P39" s="1131">
        <v>270</v>
      </c>
      <c r="Q39" s="1132"/>
      <c r="R39" s="1131">
        <v>124</v>
      </c>
      <c r="S39" s="1132"/>
      <c r="T39" s="199"/>
      <c r="U39" s="199"/>
      <c r="V39" s="199"/>
      <c r="W39" s="199"/>
      <c r="X39" s="802"/>
      <c r="Y39" s="802"/>
      <c r="Z39" s="802"/>
      <c r="AA39" s="802"/>
      <c r="AB39" s="802"/>
      <c r="AC39" s="802"/>
      <c r="AD39" s="802"/>
      <c r="AE39" s="799"/>
      <c r="AF39" s="799"/>
      <c r="AG39" s="799"/>
      <c r="AH39" s="799"/>
      <c r="AI39" s="799"/>
      <c r="AJ39" s="799"/>
      <c r="AK39" s="799"/>
      <c r="AL39" s="799"/>
      <c r="AM39" s="799"/>
      <c r="AN39" s="799"/>
      <c r="AO39" s="799"/>
      <c r="AP39" s="799"/>
      <c r="AQ39" s="799"/>
      <c r="AR39" s="799"/>
      <c r="AS39" s="799"/>
      <c r="AT39" s="799"/>
      <c r="AU39" s="799"/>
      <c r="AV39" s="799"/>
      <c r="AW39" s="799"/>
      <c r="AX39" s="799"/>
    </row>
    <row r="40" spans="1:50">
      <c r="A40" s="802"/>
      <c r="B40" s="1116" t="s">
        <v>142</v>
      </c>
      <c r="C40" s="1115"/>
      <c r="D40" s="1143">
        <f t="shared" si="2"/>
        <v>2500</v>
      </c>
      <c r="E40" s="1144"/>
      <c r="F40" s="1145"/>
      <c r="G40" s="1145"/>
      <c r="H40" s="1146">
        <v>345</v>
      </c>
      <c r="I40" s="1126"/>
      <c r="J40" s="1125">
        <v>356</v>
      </c>
      <c r="K40" s="1126"/>
      <c r="L40" s="1125">
        <v>750</v>
      </c>
      <c r="M40" s="1126"/>
      <c r="N40" s="1131">
        <v>629</v>
      </c>
      <c r="O40" s="1132"/>
      <c r="P40" s="1131">
        <v>271</v>
      </c>
      <c r="Q40" s="1132"/>
      <c r="R40" s="1131">
        <v>149</v>
      </c>
      <c r="S40" s="1132"/>
      <c r="T40" s="199"/>
      <c r="U40" s="199"/>
      <c r="V40" s="199"/>
      <c r="W40" s="199"/>
      <c r="X40" s="802"/>
      <c r="Y40" s="802"/>
      <c r="Z40" s="802"/>
      <c r="AA40" s="802"/>
      <c r="AB40" s="802"/>
      <c r="AC40" s="802"/>
      <c r="AD40" s="802"/>
      <c r="AE40" s="799"/>
      <c r="AF40" s="799"/>
      <c r="AG40" s="799"/>
      <c r="AH40" s="799"/>
      <c r="AI40" s="799"/>
      <c r="AJ40" s="799"/>
      <c r="AK40" s="799"/>
      <c r="AL40" s="799"/>
      <c r="AM40" s="799"/>
      <c r="AN40" s="799"/>
      <c r="AO40" s="799"/>
      <c r="AP40" s="799"/>
      <c r="AQ40" s="799"/>
      <c r="AR40" s="799"/>
      <c r="AS40" s="799"/>
      <c r="AT40" s="799"/>
      <c r="AU40" s="799"/>
      <c r="AV40" s="799"/>
      <c r="AW40" s="799"/>
      <c r="AX40" s="799"/>
    </row>
    <row r="41" spans="1:50">
      <c r="A41" s="802"/>
      <c r="B41" s="1116" t="s">
        <v>143</v>
      </c>
      <c r="C41" s="1115"/>
      <c r="D41" s="1143">
        <f t="shared" si="2"/>
        <v>2199</v>
      </c>
      <c r="E41" s="1144"/>
      <c r="F41" s="1145"/>
      <c r="G41" s="1145"/>
      <c r="H41" s="1146">
        <v>301</v>
      </c>
      <c r="I41" s="1126"/>
      <c r="J41" s="1125">
        <v>330</v>
      </c>
      <c r="K41" s="1126"/>
      <c r="L41" s="1125">
        <v>648</v>
      </c>
      <c r="M41" s="1126"/>
      <c r="N41" s="1131">
        <v>506</v>
      </c>
      <c r="O41" s="1132"/>
      <c r="P41" s="1131">
        <v>258</v>
      </c>
      <c r="Q41" s="1132"/>
      <c r="R41" s="1131">
        <v>156</v>
      </c>
      <c r="S41" s="1132"/>
      <c r="T41" s="199"/>
      <c r="U41" s="199"/>
      <c r="V41" s="199"/>
      <c r="W41" s="199"/>
      <c r="X41" s="802"/>
      <c r="Y41" s="802"/>
      <c r="Z41" s="802"/>
      <c r="AA41" s="802"/>
      <c r="AB41" s="802"/>
      <c r="AC41" s="802"/>
      <c r="AD41" s="802"/>
      <c r="AE41" s="799"/>
      <c r="AF41" s="799"/>
      <c r="AG41" s="799"/>
      <c r="AH41" s="799"/>
      <c r="AI41" s="799"/>
      <c r="AJ41" s="799"/>
      <c r="AK41" s="799"/>
      <c r="AL41" s="799"/>
      <c r="AM41" s="799"/>
      <c r="AN41" s="799"/>
      <c r="AO41" s="799"/>
      <c r="AP41" s="799"/>
      <c r="AQ41" s="799"/>
      <c r="AR41" s="799"/>
      <c r="AS41" s="799"/>
      <c r="AT41" s="799"/>
      <c r="AU41" s="799"/>
      <c r="AV41" s="799"/>
      <c r="AW41" s="799"/>
      <c r="AX41" s="799"/>
    </row>
    <row r="42" spans="1:50">
      <c r="A42" s="802"/>
      <c r="B42" s="1116" t="s">
        <v>603</v>
      </c>
      <c r="C42" s="1115"/>
      <c r="D42" s="1143">
        <f t="shared" si="2"/>
        <v>1984</v>
      </c>
      <c r="E42" s="1144"/>
      <c r="F42" s="1145"/>
      <c r="G42" s="1145"/>
      <c r="H42" s="1146">
        <v>298</v>
      </c>
      <c r="I42" s="1126"/>
      <c r="J42" s="1125">
        <v>277</v>
      </c>
      <c r="K42" s="1126"/>
      <c r="L42" s="1125">
        <v>577</v>
      </c>
      <c r="M42" s="1126"/>
      <c r="N42" s="1131">
        <v>448</v>
      </c>
      <c r="O42" s="1132"/>
      <c r="P42" s="1131">
        <v>205</v>
      </c>
      <c r="Q42" s="1132"/>
      <c r="R42" s="1131">
        <v>179</v>
      </c>
      <c r="S42" s="1132"/>
      <c r="T42" s="199"/>
      <c r="U42" s="199"/>
      <c r="V42" s="199"/>
      <c r="W42" s="199"/>
      <c r="X42" s="802"/>
      <c r="Y42" s="802"/>
      <c r="Z42" s="802"/>
      <c r="AA42" s="802"/>
      <c r="AB42" s="802"/>
      <c r="AC42" s="802"/>
      <c r="AD42" s="802"/>
      <c r="AE42" s="799"/>
      <c r="AF42" s="799"/>
      <c r="AG42" s="799"/>
      <c r="AH42" s="799"/>
      <c r="AI42" s="799"/>
      <c r="AJ42" s="799"/>
      <c r="AK42" s="799"/>
      <c r="AL42" s="799"/>
      <c r="AM42" s="799"/>
      <c r="AN42" s="799"/>
      <c r="AO42" s="799"/>
      <c r="AP42" s="799"/>
      <c r="AQ42" s="799"/>
      <c r="AR42" s="799"/>
      <c r="AS42" s="799"/>
      <c r="AT42" s="799"/>
      <c r="AU42" s="799"/>
      <c r="AV42" s="799"/>
      <c r="AW42" s="799"/>
      <c r="AX42" s="799"/>
    </row>
    <row r="43" spans="1:50">
      <c r="A43" s="802"/>
      <c r="B43" s="1116" t="s">
        <v>810</v>
      </c>
      <c r="C43" s="1115"/>
      <c r="D43" s="1143">
        <f t="shared" si="2"/>
        <v>1413</v>
      </c>
      <c r="E43" s="1144"/>
      <c r="F43" s="1145"/>
      <c r="G43" s="1145"/>
      <c r="H43" s="1146">
        <v>25</v>
      </c>
      <c r="I43" s="1126"/>
      <c r="J43" s="1125">
        <v>226</v>
      </c>
      <c r="K43" s="1126"/>
      <c r="L43" s="1125">
        <v>461</v>
      </c>
      <c r="M43" s="1126"/>
      <c r="N43" s="1131">
        <v>364</v>
      </c>
      <c r="O43" s="1132"/>
      <c r="P43" s="1131">
        <v>139</v>
      </c>
      <c r="Q43" s="1132"/>
      <c r="R43" s="1131">
        <v>198</v>
      </c>
      <c r="S43" s="1132"/>
      <c r="T43" s="199"/>
      <c r="U43" s="199"/>
      <c r="V43" s="199"/>
      <c r="W43" s="199"/>
      <c r="X43" s="802"/>
      <c r="Y43" s="802"/>
      <c r="Z43" s="802"/>
      <c r="AA43" s="802"/>
      <c r="AB43" s="802"/>
      <c r="AC43" s="802"/>
      <c r="AD43" s="802"/>
      <c r="AE43" s="799"/>
      <c r="AF43" s="799"/>
      <c r="AG43" s="799"/>
      <c r="AH43" s="799"/>
      <c r="AI43" s="799"/>
      <c r="AJ43" s="799"/>
      <c r="AK43" s="799"/>
      <c r="AL43" s="799"/>
      <c r="AM43" s="799"/>
      <c r="AN43" s="799"/>
      <c r="AO43" s="799"/>
      <c r="AP43" s="799"/>
      <c r="AQ43" s="799"/>
      <c r="AR43" s="799"/>
      <c r="AS43" s="799"/>
      <c r="AT43" s="799"/>
      <c r="AU43" s="799"/>
      <c r="AV43" s="799"/>
      <c r="AW43" s="799"/>
      <c r="AX43" s="799"/>
    </row>
    <row r="44" spans="1:50">
      <c r="A44" s="802"/>
      <c r="B44" s="1116" t="s">
        <v>1882</v>
      </c>
      <c r="C44" s="1115"/>
      <c r="D44" s="1143">
        <f t="shared" si="2"/>
        <v>1143</v>
      </c>
      <c r="E44" s="1143"/>
      <c r="F44" s="1148">
        <v>29</v>
      </c>
      <c r="G44" s="1149"/>
      <c r="H44" s="1125">
        <v>13</v>
      </c>
      <c r="I44" s="1126"/>
      <c r="J44" s="1125">
        <v>167</v>
      </c>
      <c r="K44" s="1126"/>
      <c r="L44" s="1125">
        <v>356</v>
      </c>
      <c r="M44" s="1126"/>
      <c r="N44" s="1125">
        <v>270</v>
      </c>
      <c r="O44" s="1126"/>
      <c r="P44" s="1125">
        <v>115</v>
      </c>
      <c r="Q44" s="1126"/>
      <c r="R44" s="1125">
        <v>193</v>
      </c>
      <c r="S44" s="1126"/>
      <c r="T44" s="199"/>
      <c r="U44" s="199"/>
      <c r="V44" s="199"/>
      <c r="W44" s="199"/>
      <c r="X44" s="802"/>
      <c r="Y44" s="802"/>
      <c r="Z44" s="802"/>
      <c r="AA44" s="802"/>
      <c r="AB44" s="802"/>
      <c r="AC44" s="802"/>
      <c r="AD44" s="802"/>
      <c r="AE44" s="799"/>
      <c r="AF44" s="799"/>
      <c r="AG44" s="799"/>
      <c r="AH44" s="799"/>
      <c r="AI44" s="799"/>
      <c r="AJ44" s="799"/>
      <c r="AK44" s="799"/>
      <c r="AL44" s="799"/>
      <c r="AM44" s="799"/>
      <c r="AN44" s="799"/>
      <c r="AO44" s="799"/>
      <c r="AP44" s="799"/>
      <c r="AQ44" s="799"/>
      <c r="AR44" s="799"/>
      <c r="AS44" s="799"/>
      <c r="AT44" s="799"/>
      <c r="AU44" s="799"/>
      <c r="AV44" s="799"/>
      <c r="AW44" s="799"/>
      <c r="AX44" s="799"/>
    </row>
    <row r="45" spans="1:50">
      <c r="A45" s="802"/>
      <c r="B45" s="801" t="s">
        <v>953</v>
      </c>
      <c r="C45" s="1147" t="s">
        <v>1748</v>
      </c>
      <c r="D45" s="1147"/>
      <c r="E45" s="1147"/>
      <c r="F45" s="1147"/>
      <c r="G45" s="1147"/>
      <c r="H45" s="813"/>
      <c r="I45" s="813"/>
      <c r="J45" s="813"/>
      <c r="K45" s="813"/>
      <c r="L45" s="813"/>
      <c r="M45" s="813"/>
      <c r="N45" s="813"/>
      <c r="O45" s="813"/>
      <c r="P45" s="813"/>
      <c r="Q45" s="813"/>
      <c r="R45" s="813"/>
      <c r="S45" s="813"/>
      <c r="T45" s="809"/>
      <c r="U45" s="809"/>
      <c r="V45" s="809"/>
      <c r="W45" s="809"/>
      <c r="X45" s="802"/>
      <c r="Y45" s="802"/>
      <c r="Z45" s="802"/>
      <c r="AA45" s="802"/>
      <c r="AB45" s="802"/>
      <c r="AC45" s="802"/>
      <c r="AD45" s="802"/>
      <c r="AE45" s="799"/>
      <c r="AF45" s="799"/>
      <c r="AG45" s="799"/>
      <c r="AH45" s="799"/>
      <c r="AI45" s="799"/>
      <c r="AJ45" s="799"/>
      <c r="AK45" s="799"/>
      <c r="AL45" s="799"/>
      <c r="AM45" s="799"/>
      <c r="AN45" s="799"/>
      <c r="AO45" s="799"/>
      <c r="AP45" s="799"/>
      <c r="AQ45" s="799"/>
      <c r="AR45" s="799"/>
      <c r="AS45" s="799"/>
      <c r="AT45" s="799"/>
      <c r="AU45" s="799"/>
      <c r="AV45" s="799"/>
      <c r="AW45" s="799"/>
      <c r="AX45" s="799"/>
    </row>
    <row r="46" spans="1:50">
      <c r="A46" s="802"/>
      <c r="C46" s="810" t="s">
        <v>1829</v>
      </c>
      <c r="D46" s="814"/>
      <c r="E46" s="814"/>
      <c r="F46" s="814"/>
      <c r="G46" s="814"/>
      <c r="H46" s="814"/>
      <c r="I46" s="814"/>
      <c r="J46" s="814"/>
      <c r="K46" s="814"/>
      <c r="L46" s="814"/>
      <c r="M46" s="814"/>
      <c r="N46" s="814"/>
      <c r="O46" s="814"/>
      <c r="P46" s="814"/>
      <c r="Q46" s="802"/>
      <c r="R46" s="802"/>
      <c r="S46" s="802"/>
      <c r="T46" s="802"/>
      <c r="U46" s="802"/>
      <c r="V46" s="802"/>
      <c r="W46" s="802"/>
      <c r="X46" s="802"/>
      <c r="Y46" s="802"/>
      <c r="Z46" s="802"/>
      <c r="AA46" s="802"/>
      <c r="AB46" s="802"/>
      <c r="AC46" s="802"/>
      <c r="AD46" s="802"/>
      <c r="AE46" s="799"/>
      <c r="AF46" s="799"/>
      <c r="AG46" s="799"/>
      <c r="AH46" s="799"/>
      <c r="AI46" s="799"/>
      <c r="AJ46" s="799"/>
      <c r="AK46" s="799"/>
      <c r="AL46" s="799"/>
      <c r="AM46" s="799"/>
      <c r="AN46" s="799"/>
      <c r="AO46" s="799"/>
      <c r="AP46" s="799"/>
      <c r="AQ46" s="799"/>
      <c r="AR46" s="799"/>
      <c r="AS46" s="799"/>
      <c r="AT46" s="799"/>
      <c r="AU46" s="799"/>
      <c r="AV46" s="799"/>
      <c r="AW46" s="799"/>
      <c r="AX46" s="799"/>
    </row>
    <row r="47" spans="1:50">
      <c r="A47" s="802"/>
      <c r="B47" s="802"/>
      <c r="C47" s="802"/>
      <c r="D47" s="802"/>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799"/>
      <c r="AF47" s="799"/>
      <c r="AG47" s="799"/>
      <c r="AH47" s="799"/>
      <c r="AI47" s="799"/>
      <c r="AJ47" s="799"/>
      <c r="AK47" s="799"/>
      <c r="AL47" s="799"/>
      <c r="AM47" s="799"/>
      <c r="AN47" s="799"/>
      <c r="AO47" s="799"/>
      <c r="AP47" s="799"/>
      <c r="AQ47" s="799"/>
      <c r="AR47" s="799"/>
      <c r="AS47" s="799"/>
      <c r="AT47" s="799"/>
      <c r="AU47" s="799"/>
      <c r="AV47" s="799"/>
      <c r="AW47" s="799"/>
      <c r="AX47" s="799"/>
    </row>
    <row r="48" spans="1:50">
      <c r="A48" s="802"/>
      <c r="B48" s="802"/>
      <c r="C48" s="802"/>
      <c r="D48" s="802"/>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799"/>
      <c r="AF48" s="799"/>
      <c r="AG48" s="799"/>
      <c r="AH48" s="799"/>
      <c r="AI48" s="799"/>
      <c r="AJ48" s="799"/>
      <c r="AK48" s="799"/>
      <c r="AL48" s="799"/>
      <c r="AM48" s="799"/>
      <c r="AN48" s="799"/>
      <c r="AO48" s="799"/>
      <c r="AP48" s="799"/>
      <c r="AQ48" s="799"/>
      <c r="AR48" s="799"/>
      <c r="AS48" s="799"/>
      <c r="AT48" s="799"/>
      <c r="AU48" s="799"/>
      <c r="AV48" s="799"/>
      <c r="AW48" s="799"/>
      <c r="AX48" s="799"/>
    </row>
    <row r="49" spans="1:50">
      <c r="A49" s="802"/>
      <c r="B49" s="802"/>
      <c r="C49" s="802"/>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799"/>
      <c r="AF49" s="799"/>
      <c r="AG49" s="799"/>
      <c r="AH49" s="799"/>
      <c r="AI49" s="799"/>
      <c r="AJ49" s="799"/>
      <c r="AK49" s="799"/>
      <c r="AL49" s="799"/>
      <c r="AM49" s="799"/>
      <c r="AN49" s="799"/>
      <c r="AO49" s="799"/>
      <c r="AP49" s="799"/>
      <c r="AQ49" s="799"/>
      <c r="AR49" s="799"/>
      <c r="AS49" s="799"/>
      <c r="AT49" s="799"/>
      <c r="AU49" s="799"/>
      <c r="AV49" s="799"/>
      <c r="AW49" s="799"/>
      <c r="AX49" s="799"/>
    </row>
    <row r="50" spans="1:50">
      <c r="A50" s="799"/>
      <c r="B50" s="799"/>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row>
    <row r="51" spans="1:50">
      <c r="A51" s="799"/>
      <c r="B51" s="799"/>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row>
    <row r="52" spans="1:50">
      <c r="A52" s="799"/>
      <c r="B52" s="799"/>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row>
    <row r="53" spans="1:50">
      <c r="A53" s="799"/>
      <c r="B53" s="799"/>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row>
    <row r="54" spans="1:50">
      <c r="A54" s="799"/>
      <c r="B54" s="799"/>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row>
    <row r="55" spans="1:50">
      <c r="A55" s="799"/>
      <c r="B55" s="799"/>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row>
    <row r="56" spans="1:50">
      <c r="A56" s="799"/>
      <c r="B56" s="799"/>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row>
    <row r="57" spans="1:50">
      <c r="A57" s="799"/>
      <c r="B57" s="799"/>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row>
    <row r="58" spans="1:50">
      <c r="A58" s="799"/>
      <c r="B58" s="799"/>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row>
    <row r="59" spans="1:50">
      <c r="A59" s="799"/>
      <c r="B59" s="799"/>
      <c r="C59" s="799"/>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row>
    <row r="60" spans="1:50">
      <c r="A60" s="799"/>
      <c r="B60" s="799"/>
      <c r="C60" s="799"/>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row>
    <row r="61" spans="1:50">
      <c r="A61" s="799"/>
      <c r="B61" s="799"/>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row>
    <row r="62" spans="1:50">
      <c r="A62" s="799"/>
      <c r="B62" s="799"/>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row>
    <row r="63" spans="1:50">
      <c r="A63" s="799"/>
      <c r="B63" s="799"/>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row>
    <row r="64" spans="1:50">
      <c r="A64" s="799"/>
      <c r="B64" s="799"/>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row>
    <row r="65" spans="1:50">
      <c r="A65" s="799"/>
      <c r="B65" s="799"/>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row>
    <row r="66" spans="1:50">
      <c r="A66" s="799"/>
      <c r="B66" s="799"/>
      <c r="C66" s="799"/>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799"/>
    </row>
    <row r="67" spans="1:50">
      <c r="A67" s="799"/>
      <c r="B67" s="799"/>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row>
    <row r="68" spans="1:50">
      <c r="A68" s="799"/>
      <c r="B68" s="799"/>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row>
    <row r="69" spans="1:50">
      <c r="A69" s="799"/>
      <c r="B69" s="799"/>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row>
    <row r="70" spans="1:50">
      <c r="A70" s="799"/>
      <c r="B70" s="799"/>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row>
    <row r="71" spans="1:50">
      <c r="A71" s="799"/>
      <c r="B71" s="799"/>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row>
    <row r="72" spans="1:50">
      <c r="A72" s="799"/>
      <c r="B72" s="799"/>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row>
    <row r="73" spans="1:50">
      <c r="A73" s="799"/>
      <c r="B73" s="799"/>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row>
    <row r="74" spans="1:50">
      <c r="A74" s="799"/>
      <c r="B74" s="799"/>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row>
    <row r="75" spans="1:50">
      <c r="A75" s="799"/>
      <c r="B75" s="799"/>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row>
    <row r="76" spans="1:50">
      <c r="A76" s="799"/>
      <c r="B76" s="799"/>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row>
    <row r="77" spans="1:50">
      <c r="A77" s="799"/>
      <c r="B77" s="799"/>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row>
    <row r="78" spans="1:50">
      <c r="A78" s="799"/>
      <c r="B78" s="799"/>
      <c r="C78" s="799"/>
      <c r="D78" s="799"/>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row>
    <row r="79" spans="1:50">
      <c r="A79" s="799"/>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row>
    <row r="80" spans="1:50">
      <c r="A80" s="799"/>
      <c r="B80" s="799"/>
      <c r="C80" s="799"/>
      <c r="D80" s="799"/>
      <c r="E80" s="799"/>
      <c r="F80" s="799"/>
      <c r="G80" s="799"/>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row>
    <row r="81" spans="1:50">
      <c r="A81" s="799"/>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row>
    <row r="82" spans="1:50">
      <c r="A82" s="799"/>
      <c r="B82" s="799"/>
      <c r="C82" s="799"/>
      <c r="D82" s="799"/>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row>
    <row r="83" spans="1:50">
      <c r="A83" s="799"/>
      <c r="B83" s="799"/>
      <c r="C83" s="799"/>
      <c r="D83" s="799"/>
      <c r="E83" s="799"/>
      <c r="F83" s="799"/>
      <c r="G83" s="799"/>
      <c r="H83" s="799"/>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row>
    <row r="84" spans="1:50">
      <c r="A84" s="799"/>
      <c r="B84" s="799"/>
      <c r="C84" s="799"/>
      <c r="D84" s="799"/>
      <c r="E84" s="799"/>
      <c r="F84" s="799"/>
      <c r="G84" s="799"/>
      <c r="H84" s="799"/>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row>
    <row r="85" spans="1:50">
      <c r="A85" s="799"/>
      <c r="B85" s="799"/>
      <c r="C85" s="799"/>
      <c r="D85" s="799"/>
      <c r="E85" s="799"/>
      <c r="F85" s="799"/>
      <c r="G85" s="799"/>
      <c r="H85" s="799"/>
      <c r="I85" s="799"/>
      <c r="J85" s="799"/>
      <c r="K85" s="799"/>
      <c r="L85" s="799"/>
      <c r="M85" s="799"/>
      <c r="N85" s="799"/>
      <c r="O85" s="799"/>
      <c r="P85" s="799"/>
      <c r="Q85" s="799"/>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row>
    <row r="86" spans="1:50">
      <c r="A86" s="799"/>
      <c r="B86" s="799"/>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row>
    <row r="87" spans="1:50">
      <c r="A87" s="799"/>
      <c r="B87" s="799"/>
      <c r="C87" s="799"/>
      <c r="D87" s="799"/>
      <c r="E87" s="799"/>
      <c r="F87" s="799"/>
      <c r="G87" s="799"/>
      <c r="H87" s="799"/>
      <c r="I87" s="799"/>
      <c r="J87" s="799"/>
      <c r="K87" s="799"/>
      <c r="L87" s="799"/>
      <c r="M87" s="799"/>
      <c r="N87" s="799"/>
      <c r="O87" s="799"/>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c r="AU87" s="799"/>
      <c r="AV87" s="799"/>
      <c r="AW87" s="799"/>
      <c r="AX87" s="799"/>
    </row>
    <row r="88" spans="1:50">
      <c r="A88" s="799"/>
      <c r="B88" s="799"/>
      <c r="C88" s="799"/>
      <c r="D88" s="799"/>
      <c r="E88" s="799"/>
      <c r="F88" s="799"/>
      <c r="G88" s="799"/>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799"/>
    </row>
    <row r="89" spans="1:50">
      <c r="A89" s="799"/>
      <c r="B89" s="799"/>
      <c r="C89" s="799"/>
      <c r="D89" s="799"/>
      <c r="E89" s="799"/>
      <c r="F89" s="799"/>
      <c r="G89" s="799"/>
      <c r="H89" s="799"/>
      <c r="I89" s="799"/>
      <c r="J89" s="799"/>
      <c r="K89" s="799"/>
      <c r="L89" s="799"/>
      <c r="M89" s="799"/>
      <c r="N89" s="799"/>
      <c r="O89" s="799"/>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c r="AU89" s="799"/>
      <c r="AV89" s="799"/>
      <c r="AW89" s="799"/>
      <c r="AX89" s="799"/>
    </row>
    <row r="90" spans="1:50">
      <c r="A90" s="799"/>
      <c r="B90" s="799"/>
      <c r="C90" s="799"/>
      <c r="D90" s="799"/>
      <c r="E90" s="799"/>
      <c r="F90" s="799"/>
      <c r="G90" s="799"/>
      <c r="H90" s="799"/>
      <c r="I90" s="799"/>
      <c r="J90" s="799"/>
      <c r="K90" s="799"/>
      <c r="L90" s="799"/>
      <c r="M90" s="799"/>
      <c r="N90" s="799"/>
      <c r="O90" s="799"/>
      <c r="P90" s="799"/>
      <c r="Q90" s="799"/>
      <c r="R90" s="799"/>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c r="AU90" s="799"/>
      <c r="AV90" s="799"/>
      <c r="AW90" s="799"/>
      <c r="AX90" s="799"/>
    </row>
    <row r="91" spans="1:50">
      <c r="A91" s="799"/>
      <c r="B91" s="799"/>
      <c r="C91" s="799"/>
      <c r="D91" s="799"/>
      <c r="E91" s="799"/>
      <c r="F91" s="799"/>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c r="AU91" s="799"/>
      <c r="AV91" s="799"/>
      <c r="AW91" s="799"/>
      <c r="AX91" s="799"/>
    </row>
    <row r="92" spans="1:50">
      <c r="A92" s="799"/>
      <c r="B92" s="799"/>
      <c r="C92" s="799"/>
      <c r="D92" s="799"/>
      <c r="E92" s="799"/>
      <c r="F92" s="799"/>
      <c r="G92" s="799"/>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row>
    <row r="93" spans="1:50">
      <c r="A93" s="799"/>
      <c r="B93" s="799"/>
      <c r="C93" s="799"/>
      <c r="D93" s="799"/>
      <c r="E93" s="799"/>
      <c r="F93" s="799"/>
      <c r="G93" s="799"/>
      <c r="H93" s="799"/>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799"/>
      <c r="AJ93" s="799"/>
      <c r="AK93" s="799"/>
      <c r="AL93" s="799"/>
      <c r="AM93" s="799"/>
      <c r="AN93" s="799"/>
      <c r="AO93" s="799"/>
      <c r="AP93" s="799"/>
      <c r="AQ93" s="799"/>
      <c r="AR93" s="799"/>
      <c r="AS93" s="799"/>
      <c r="AT93" s="799"/>
      <c r="AU93" s="799"/>
      <c r="AV93" s="799"/>
      <c r="AW93" s="799"/>
      <c r="AX93" s="799"/>
    </row>
    <row r="94" spans="1:50">
      <c r="A94" s="799"/>
      <c r="B94" s="799"/>
      <c r="C94" s="799"/>
      <c r="D94" s="799"/>
      <c r="E94" s="799"/>
      <c r="F94" s="799"/>
      <c r="G94" s="799"/>
      <c r="H94" s="799"/>
      <c r="I94" s="799"/>
      <c r="J94" s="799"/>
      <c r="K94" s="799"/>
      <c r="L94" s="799"/>
      <c r="M94" s="799"/>
      <c r="N94" s="799"/>
      <c r="O94" s="799"/>
      <c r="P94" s="799"/>
      <c r="Q94" s="799"/>
      <c r="R94" s="799"/>
      <c r="S94" s="799"/>
      <c r="T94" s="799"/>
      <c r="U94" s="799"/>
      <c r="V94" s="799"/>
      <c r="W94" s="799"/>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c r="AT94" s="799"/>
      <c r="AU94" s="799"/>
      <c r="AV94" s="799"/>
      <c r="AW94" s="799"/>
      <c r="AX94" s="799"/>
    </row>
    <row r="95" spans="1:50">
      <c r="A95" s="799"/>
      <c r="B95" s="799"/>
      <c r="C95" s="799"/>
      <c r="D95" s="799"/>
      <c r="E95" s="799"/>
      <c r="F95" s="799"/>
      <c r="G95" s="799"/>
      <c r="H95" s="799"/>
      <c r="I95" s="799"/>
      <c r="J95" s="799"/>
      <c r="K95" s="799"/>
      <c r="L95" s="799"/>
      <c r="M95" s="799"/>
      <c r="N95" s="799"/>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row>
    <row r="96" spans="1:50">
      <c r="A96" s="799"/>
      <c r="B96" s="799"/>
      <c r="C96" s="799"/>
      <c r="D96" s="799"/>
      <c r="E96" s="799"/>
      <c r="F96" s="799"/>
      <c r="G96" s="799"/>
      <c r="H96" s="799"/>
      <c r="I96" s="799"/>
      <c r="J96" s="799"/>
      <c r="K96" s="799"/>
      <c r="L96" s="799"/>
      <c r="M96" s="799"/>
      <c r="N96" s="799"/>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row>
    <row r="97" spans="1:50">
      <c r="A97" s="799"/>
      <c r="B97" s="799"/>
      <c r="C97" s="799"/>
      <c r="D97" s="799"/>
      <c r="E97" s="799"/>
      <c r="F97" s="799"/>
      <c r="G97" s="799"/>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row>
    <row r="98" spans="1:50">
      <c r="A98" s="799"/>
      <c r="B98" s="799"/>
      <c r="C98" s="799"/>
      <c r="D98" s="799"/>
      <c r="E98" s="799"/>
      <c r="F98" s="799"/>
      <c r="G98" s="799"/>
      <c r="H98" s="799"/>
      <c r="I98" s="799"/>
      <c r="J98" s="799"/>
      <c r="K98" s="799"/>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799"/>
    </row>
    <row r="99" spans="1:50">
      <c r="A99" s="799"/>
      <c r="B99" s="799"/>
      <c r="C99" s="799"/>
      <c r="D99" s="799"/>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row>
    <row r="100" spans="1:50">
      <c r="A100" s="799"/>
      <c r="B100" s="799"/>
      <c r="C100" s="799"/>
      <c r="D100" s="799"/>
      <c r="E100" s="799"/>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799"/>
    </row>
    <row r="101" spans="1:50">
      <c r="A101" s="799"/>
      <c r="B101" s="799"/>
      <c r="C101" s="799"/>
      <c r="D101" s="799"/>
      <c r="E101" s="799"/>
      <c r="F101" s="799"/>
      <c r="G101" s="799"/>
      <c r="H101" s="799"/>
      <c r="I101" s="799"/>
      <c r="J101" s="799"/>
      <c r="K101" s="799"/>
      <c r="L101" s="799"/>
      <c r="M101" s="799"/>
      <c r="N101" s="799"/>
      <c r="O101" s="799"/>
      <c r="P101" s="799"/>
      <c r="Q101" s="799"/>
      <c r="R101" s="799"/>
      <c r="S101" s="799"/>
      <c r="T101" s="799"/>
      <c r="U101" s="799"/>
      <c r="V101" s="799"/>
      <c r="W101" s="799"/>
      <c r="X101" s="799"/>
      <c r="Y101" s="799"/>
      <c r="Z101" s="799"/>
      <c r="AA101" s="799"/>
      <c r="AB101" s="799"/>
      <c r="AC101" s="799"/>
      <c r="AD101" s="799"/>
      <c r="AE101" s="799"/>
      <c r="AF101" s="799"/>
      <c r="AG101" s="799"/>
      <c r="AH101" s="799"/>
      <c r="AI101" s="799"/>
      <c r="AJ101" s="799"/>
      <c r="AK101" s="799"/>
      <c r="AL101" s="799"/>
      <c r="AM101" s="799"/>
      <c r="AN101" s="799"/>
      <c r="AO101" s="799"/>
      <c r="AP101" s="799"/>
      <c r="AQ101" s="799"/>
      <c r="AR101" s="799"/>
      <c r="AS101" s="799"/>
      <c r="AT101" s="799"/>
      <c r="AU101" s="799"/>
      <c r="AV101" s="799"/>
      <c r="AW101" s="799"/>
      <c r="AX101" s="799"/>
    </row>
    <row r="102" spans="1:50">
      <c r="A102" s="799"/>
      <c r="B102" s="799"/>
      <c r="C102" s="799"/>
      <c r="D102" s="799"/>
      <c r="E102" s="799"/>
      <c r="F102" s="799"/>
      <c r="G102" s="799"/>
      <c r="H102" s="799"/>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799"/>
      <c r="AL102" s="799"/>
      <c r="AM102" s="799"/>
      <c r="AN102" s="799"/>
      <c r="AO102" s="799"/>
      <c r="AP102" s="799"/>
      <c r="AQ102" s="799"/>
      <c r="AR102" s="799"/>
      <c r="AS102" s="799"/>
      <c r="AT102" s="799"/>
      <c r="AU102" s="799"/>
      <c r="AV102" s="799"/>
      <c r="AW102" s="799"/>
      <c r="AX102" s="799"/>
    </row>
    <row r="103" spans="1:50">
      <c r="A103" s="799"/>
      <c r="B103" s="799"/>
      <c r="C103" s="799"/>
      <c r="D103" s="799"/>
      <c r="E103" s="799"/>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799"/>
    </row>
    <row r="104" spans="1:50">
      <c r="A104" s="799"/>
      <c r="B104" s="799"/>
      <c r="C104" s="799"/>
      <c r="D104" s="799"/>
      <c r="E104" s="799"/>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799"/>
    </row>
    <row r="105" spans="1:50">
      <c r="A105" s="799"/>
      <c r="B105" s="799"/>
      <c r="C105" s="799"/>
      <c r="D105" s="799"/>
      <c r="E105" s="799"/>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799"/>
    </row>
    <row r="106" spans="1:50">
      <c r="A106" s="799"/>
      <c r="B106" s="799"/>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799"/>
    </row>
    <row r="107" spans="1:50">
      <c r="A107" s="799"/>
      <c r="B107" s="799"/>
      <c r="C107" s="799"/>
      <c r="D107" s="799"/>
      <c r="E107" s="799"/>
      <c r="F107" s="799"/>
      <c r="G107" s="799"/>
      <c r="H107" s="799"/>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799"/>
    </row>
    <row r="108" spans="1:50">
      <c r="A108" s="799"/>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799"/>
    </row>
    <row r="109" spans="1:50">
      <c r="A109" s="799"/>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799"/>
    </row>
    <row r="110" spans="1:50">
      <c r="A110" s="799"/>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799"/>
    </row>
    <row r="111" spans="1:50">
      <c r="A111" s="799"/>
      <c r="B111" s="799"/>
      <c r="C111" s="799"/>
      <c r="D111" s="799"/>
      <c r="E111" s="799"/>
      <c r="F111" s="799"/>
      <c r="G111" s="799"/>
      <c r="H111" s="799"/>
      <c r="I111" s="799"/>
      <c r="J111" s="799"/>
      <c r="K111" s="799"/>
      <c r="L111" s="799"/>
      <c r="M111" s="799"/>
      <c r="N111" s="799"/>
      <c r="O111" s="799"/>
      <c r="P111" s="799"/>
      <c r="Q111" s="799"/>
      <c r="R111" s="799"/>
      <c r="S111" s="799"/>
      <c r="T111" s="799"/>
      <c r="U111" s="799"/>
      <c r="V111" s="799"/>
      <c r="W111" s="799"/>
      <c r="X111" s="799"/>
      <c r="Y111" s="799"/>
      <c r="Z111" s="799"/>
      <c r="AA111" s="799"/>
      <c r="AB111" s="799"/>
      <c r="AC111" s="799"/>
      <c r="AD111" s="799"/>
      <c r="AE111" s="799"/>
      <c r="AF111" s="799"/>
      <c r="AG111" s="799"/>
      <c r="AH111" s="799"/>
      <c r="AI111" s="799"/>
      <c r="AJ111" s="799"/>
      <c r="AK111" s="799"/>
      <c r="AL111" s="799"/>
      <c r="AM111" s="799"/>
      <c r="AN111" s="799"/>
      <c r="AO111" s="799"/>
      <c r="AP111" s="799"/>
      <c r="AQ111" s="799"/>
      <c r="AR111" s="799"/>
      <c r="AS111" s="799"/>
      <c r="AT111" s="799"/>
      <c r="AU111" s="799"/>
      <c r="AV111" s="799"/>
      <c r="AW111" s="799"/>
      <c r="AX111" s="799"/>
    </row>
    <row r="112" spans="1:50">
      <c r="A112" s="799"/>
      <c r="B112" s="799"/>
      <c r="C112" s="799"/>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799"/>
      <c r="AA112" s="799"/>
      <c r="AB112" s="799"/>
      <c r="AC112" s="799"/>
      <c r="AD112" s="799"/>
      <c r="AE112" s="799"/>
      <c r="AF112" s="799"/>
      <c r="AG112" s="799"/>
      <c r="AH112" s="799"/>
      <c r="AI112" s="799"/>
      <c r="AJ112" s="799"/>
      <c r="AK112" s="799"/>
      <c r="AL112" s="799"/>
      <c r="AM112" s="799"/>
      <c r="AN112" s="799"/>
      <c r="AO112" s="799"/>
      <c r="AP112" s="799"/>
      <c r="AQ112" s="799"/>
      <c r="AR112" s="799"/>
      <c r="AS112" s="799"/>
      <c r="AT112" s="799"/>
      <c r="AU112" s="799"/>
      <c r="AV112" s="799"/>
      <c r="AW112" s="799"/>
      <c r="AX112" s="799"/>
    </row>
    <row r="113" spans="1:50">
      <c r="A113" s="799"/>
      <c r="B113" s="799"/>
      <c r="C113" s="799"/>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799"/>
    </row>
    <row r="114" spans="1:50">
      <c r="A114" s="799"/>
      <c r="B114" s="799"/>
      <c r="C114" s="799"/>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799"/>
      <c r="AA114" s="799"/>
      <c r="AB114" s="799"/>
      <c r="AC114" s="799"/>
      <c r="AD114" s="799"/>
      <c r="AE114" s="799"/>
      <c r="AF114" s="799"/>
      <c r="AG114" s="799"/>
      <c r="AH114" s="799"/>
      <c r="AI114" s="799"/>
      <c r="AJ114" s="799"/>
      <c r="AK114" s="799"/>
      <c r="AL114" s="799"/>
      <c r="AM114" s="799"/>
      <c r="AN114" s="799"/>
      <c r="AO114" s="799"/>
      <c r="AP114" s="799"/>
      <c r="AQ114" s="799"/>
      <c r="AR114" s="799"/>
      <c r="AS114" s="799"/>
      <c r="AT114" s="799"/>
      <c r="AU114" s="799"/>
      <c r="AV114" s="799"/>
      <c r="AW114" s="799"/>
      <c r="AX114" s="799"/>
    </row>
    <row r="115" spans="1:50">
      <c r="A115" s="799"/>
      <c r="B115" s="799"/>
      <c r="C115" s="799"/>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799"/>
      <c r="AA115" s="799"/>
      <c r="AB115" s="799"/>
      <c r="AC115" s="799"/>
      <c r="AD115" s="799"/>
      <c r="AE115" s="799"/>
      <c r="AF115" s="799"/>
      <c r="AG115" s="799"/>
      <c r="AH115" s="799"/>
      <c r="AI115" s="799"/>
      <c r="AJ115" s="799"/>
      <c r="AK115" s="799"/>
      <c r="AL115" s="799"/>
      <c r="AM115" s="799"/>
      <c r="AN115" s="799"/>
      <c r="AO115" s="799"/>
      <c r="AP115" s="799"/>
      <c r="AQ115" s="799"/>
      <c r="AR115" s="799"/>
      <c r="AS115" s="799"/>
      <c r="AT115" s="799"/>
      <c r="AU115" s="799"/>
      <c r="AV115" s="799"/>
      <c r="AW115" s="799"/>
      <c r="AX115" s="799"/>
    </row>
    <row r="116" spans="1:50">
      <c r="A116" s="799"/>
      <c r="B116" s="799"/>
      <c r="C116" s="799"/>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799"/>
      <c r="AA116" s="799"/>
      <c r="AB116" s="799"/>
      <c r="AC116" s="799"/>
      <c r="AD116" s="799"/>
      <c r="AE116" s="799"/>
      <c r="AF116" s="799"/>
      <c r="AG116" s="799"/>
      <c r="AH116" s="799"/>
      <c r="AI116" s="799"/>
      <c r="AJ116" s="799"/>
      <c r="AK116" s="799"/>
      <c r="AL116" s="799"/>
      <c r="AM116" s="799"/>
      <c r="AN116" s="799"/>
      <c r="AO116" s="799"/>
      <c r="AP116" s="799"/>
      <c r="AQ116" s="799"/>
      <c r="AR116" s="799"/>
      <c r="AS116" s="799"/>
      <c r="AT116" s="799"/>
      <c r="AU116" s="799"/>
      <c r="AV116" s="799"/>
      <c r="AW116" s="799"/>
      <c r="AX116" s="799"/>
    </row>
    <row r="117" spans="1:50">
      <c r="A117" s="799"/>
      <c r="B117" s="799"/>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799"/>
      <c r="Z117" s="799"/>
      <c r="AA117" s="799"/>
      <c r="AB117" s="799"/>
      <c r="AC117" s="799"/>
      <c r="AD117" s="799"/>
      <c r="AE117" s="799"/>
      <c r="AF117" s="799"/>
      <c r="AG117" s="799"/>
      <c r="AH117" s="799"/>
      <c r="AI117" s="799"/>
      <c r="AJ117" s="799"/>
      <c r="AK117" s="799"/>
      <c r="AL117" s="799"/>
      <c r="AM117" s="799"/>
      <c r="AN117" s="799"/>
      <c r="AO117" s="799"/>
      <c r="AP117" s="799"/>
      <c r="AQ117" s="799"/>
      <c r="AR117" s="799"/>
      <c r="AS117" s="799"/>
      <c r="AT117" s="799"/>
      <c r="AU117" s="799"/>
      <c r="AV117" s="799"/>
      <c r="AW117" s="799"/>
      <c r="AX117" s="799"/>
    </row>
    <row r="118" spans="1:50">
      <c r="A118" s="799"/>
      <c r="B118" s="799"/>
      <c r="C118" s="799"/>
      <c r="D118" s="799"/>
      <c r="E118" s="799"/>
      <c r="F118" s="799"/>
      <c r="G118" s="799"/>
      <c r="H118" s="799"/>
      <c r="I118" s="799"/>
      <c r="J118" s="799"/>
      <c r="K118" s="799"/>
      <c r="L118" s="799"/>
      <c r="M118" s="799"/>
      <c r="N118" s="799"/>
      <c r="O118" s="799"/>
      <c r="P118" s="799"/>
      <c r="Q118" s="799"/>
      <c r="R118" s="799"/>
      <c r="S118" s="799"/>
      <c r="T118" s="799"/>
      <c r="U118" s="799"/>
      <c r="V118" s="799"/>
      <c r="W118" s="799"/>
      <c r="X118" s="799"/>
      <c r="Y118" s="799"/>
      <c r="Z118" s="799"/>
      <c r="AA118" s="799"/>
      <c r="AB118" s="799"/>
      <c r="AC118" s="799"/>
      <c r="AD118" s="799"/>
      <c r="AE118" s="799"/>
      <c r="AF118" s="799"/>
      <c r="AG118" s="799"/>
      <c r="AH118" s="799"/>
      <c r="AI118" s="799"/>
      <c r="AJ118" s="799"/>
      <c r="AK118" s="799"/>
      <c r="AL118" s="799"/>
      <c r="AM118" s="799"/>
      <c r="AN118" s="799"/>
      <c r="AO118" s="799"/>
      <c r="AP118" s="799"/>
      <c r="AQ118" s="799"/>
      <c r="AR118" s="799"/>
      <c r="AS118" s="799"/>
      <c r="AT118" s="799"/>
      <c r="AU118" s="799"/>
      <c r="AV118" s="799"/>
      <c r="AW118" s="799"/>
      <c r="AX118" s="799"/>
    </row>
    <row r="119" spans="1:50">
      <c r="A119" s="799"/>
      <c r="B119" s="799"/>
      <c r="C119" s="799"/>
      <c r="D119" s="799"/>
      <c r="E119" s="799"/>
      <c r="F119" s="799"/>
      <c r="G119" s="799"/>
      <c r="H119" s="799"/>
      <c r="I119" s="799"/>
      <c r="J119" s="799"/>
      <c r="K119" s="799"/>
      <c r="L119" s="799"/>
      <c r="M119" s="799"/>
      <c r="N119" s="799"/>
      <c r="O119" s="799"/>
      <c r="P119" s="799"/>
      <c r="Q119" s="799"/>
      <c r="R119" s="799"/>
      <c r="S119" s="799"/>
      <c r="T119" s="799"/>
      <c r="U119" s="799"/>
      <c r="V119" s="799"/>
      <c r="W119" s="799"/>
      <c r="X119" s="799"/>
      <c r="Y119" s="799"/>
      <c r="Z119" s="799"/>
      <c r="AA119" s="799"/>
      <c r="AB119" s="799"/>
      <c r="AC119" s="799"/>
      <c r="AD119" s="799"/>
      <c r="AE119" s="799"/>
      <c r="AF119" s="799"/>
      <c r="AG119" s="799"/>
      <c r="AH119" s="799"/>
      <c r="AI119" s="799"/>
      <c r="AJ119" s="799"/>
      <c r="AK119" s="799"/>
      <c r="AL119" s="799"/>
      <c r="AM119" s="799"/>
      <c r="AN119" s="799"/>
      <c r="AO119" s="799"/>
      <c r="AP119" s="799"/>
      <c r="AQ119" s="799"/>
      <c r="AR119" s="799"/>
      <c r="AS119" s="799"/>
      <c r="AT119" s="799"/>
      <c r="AU119" s="799"/>
      <c r="AV119" s="799"/>
      <c r="AW119" s="799"/>
      <c r="AX119" s="799"/>
    </row>
    <row r="120" spans="1:50">
      <c r="A120" s="799"/>
      <c r="B120" s="799"/>
      <c r="C120" s="799"/>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799"/>
      <c r="AA120" s="799"/>
      <c r="AB120" s="799"/>
      <c r="AC120" s="799"/>
      <c r="AD120" s="799"/>
      <c r="AE120" s="799"/>
      <c r="AF120" s="799"/>
      <c r="AG120" s="799"/>
      <c r="AH120" s="799"/>
      <c r="AI120" s="799"/>
      <c r="AJ120" s="799"/>
      <c r="AK120" s="799"/>
      <c r="AL120" s="799"/>
      <c r="AM120" s="799"/>
      <c r="AN120" s="799"/>
      <c r="AO120" s="799"/>
      <c r="AP120" s="799"/>
      <c r="AQ120" s="799"/>
      <c r="AR120" s="799"/>
      <c r="AS120" s="799"/>
      <c r="AT120" s="799"/>
      <c r="AU120" s="799"/>
      <c r="AV120" s="799"/>
      <c r="AW120" s="799"/>
      <c r="AX120" s="799"/>
    </row>
    <row r="121" spans="1:50">
      <c r="A121" s="799"/>
      <c r="B121" s="799"/>
      <c r="C121" s="799"/>
      <c r="D121" s="799"/>
      <c r="E121" s="799"/>
      <c r="F121" s="799"/>
      <c r="G121" s="799"/>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799"/>
    </row>
    <row r="122" spans="1:50">
      <c r="A122" s="799"/>
      <c r="B122" s="799"/>
      <c r="C122" s="799"/>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c r="AG122" s="799"/>
      <c r="AH122" s="799"/>
      <c r="AI122" s="799"/>
      <c r="AJ122" s="799"/>
      <c r="AK122" s="799"/>
      <c r="AL122" s="799"/>
      <c r="AM122" s="799"/>
      <c r="AN122" s="799"/>
      <c r="AO122" s="799"/>
      <c r="AP122" s="799"/>
      <c r="AQ122" s="799"/>
      <c r="AR122" s="799"/>
      <c r="AS122" s="799"/>
      <c r="AT122" s="799"/>
      <c r="AU122" s="799"/>
      <c r="AV122" s="799"/>
      <c r="AW122" s="799"/>
      <c r="AX122" s="799"/>
    </row>
    <row r="123" spans="1:50">
      <c r="A123" s="799"/>
      <c r="B123" s="799"/>
      <c r="C123" s="799"/>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c r="AG123" s="799"/>
      <c r="AH123" s="799"/>
      <c r="AI123" s="799"/>
      <c r="AJ123" s="799"/>
      <c r="AK123" s="799"/>
      <c r="AL123" s="799"/>
      <c r="AM123" s="799"/>
      <c r="AN123" s="799"/>
      <c r="AO123" s="799"/>
      <c r="AP123" s="799"/>
      <c r="AQ123" s="799"/>
      <c r="AR123" s="799"/>
      <c r="AS123" s="799"/>
      <c r="AT123" s="799"/>
      <c r="AU123" s="799"/>
      <c r="AV123" s="799"/>
      <c r="AW123" s="799"/>
      <c r="AX123" s="799"/>
    </row>
    <row r="124" spans="1:50">
      <c r="A124" s="799"/>
      <c r="B124" s="799"/>
      <c r="C124" s="799"/>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799"/>
      <c r="AA124" s="799"/>
      <c r="AB124" s="799"/>
      <c r="AC124" s="799"/>
      <c r="AD124" s="799"/>
      <c r="AE124" s="799"/>
      <c r="AF124" s="799"/>
      <c r="AG124" s="799"/>
      <c r="AH124" s="799"/>
      <c r="AI124" s="799"/>
      <c r="AJ124" s="799"/>
      <c r="AK124" s="799"/>
      <c r="AL124" s="799"/>
      <c r="AM124" s="799"/>
      <c r="AN124" s="799"/>
      <c r="AO124" s="799"/>
      <c r="AP124" s="799"/>
      <c r="AQ124" s="799"/>
      <c r="AR124" s="799"/>
      <c r="AS124" s="799"/>
      <c r="AT124" s="799"/>
      <c r="AU124" s="799"/>
      <c r="AV124" s="799"/>
      <c r="AW124" s="799"/>
      <c r="AX124" s="799"/>
    </row>
    <row r="125" spans="1:50">
      <c r="A125" s="799"/>
      <c r="B125" s="799"/>
      <c r="C125" s="799"/>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799"/>
      <c r="AA125" s="799"/>
      <c r="AB125" s="799"/>
      <c r="AC125" s="799"/>
      <c r="AD125" s="799"/>
      <c r="AE125" s="799"/>
      <c r="AF125" s="799"/>
      <c r="AG125" s="799"/>
      <c r="AH125" s="799"/>
      <c r="AI125" s="799"/>
      <c r="AJ125" s="799"/>
      <c r="AK125" s="799"/>
      <c r="AL125" s="799"/>
      <c r="AM125" s="799"/>
      <c r="AN125" s="799"/>
      <c r="AO125" s="799"/>
      <c r="AP125" s="799"/>
      <c r="AQ125" s="799"/>
      <c r="AR125" s="799"/>
      <c r="AS125" s="799"/>
      <c r="AT125" s="799"/>
      <c r="AU125" s="799"/>
      <c r="AV125" s="799"/>
      <c r="AW125" s="799"/>
      <c r="AX125" s="799"/>
    </row>
    <row r="126" spans="1:50">
      <c r="A126" s="799"/>
      <c r="B126" s="799"/>
      <c r="C126" s="799"/>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799"/>
      <c r="AA126" s="799"/>
      <c r="AB126" s="799"/>
      <c r="AC126" s="799"/>
      <c r="AD126" s="799"/>
      <c r="AE126" s="799"/>
      <c r="AF126" s="799"/>
      <c r="AG126" s="799"/>
      <c r="AH126" s="799"/>
      <c r="AI126" s="799"/>
      <c r="AJ126" s="799"/>
      <c r="AK126" s="799"/>
      <c r="AL126" s="799"/>
      <c r="AM126" s="799"/>
      <c r="AN126" s="799"/>
      <c r="AO126" s="799"/>
      <c r="AP126" s="799"/>
      <c r="AQ126" s="799"/>
      <c r="AR126" s="799"/>
      <c r="AS126" s="799"/>
      <c r="AT126" s="799"/>
      <c r="AU126" s="799"/>
      <c r="AV126" s="799"/>
      <c r="AW126" s="799"/>
      <c r="AX126" s="799"/>
    </row>
    <row r="127" spans="1:50">
      <c r="A127" s="799"/>
      <c r="B127" s="799"/>
      <c r="C127" s="799"/>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799"/>
      <c r="AA127" s="799"/>
      <c r="AB127" s="799"/>
      <c r="AC127" s="799"/>
      <c r="AD127" s="799"/>
      <c r="AE127" s="799"/>
      <c r="AF127" s="799"/>
      <c r="AG127" s="799"/>
      <c r="AH127" s="799"/>
      <c r="AI127" s="799"/>
      <c r="AJ127" s="799"/>
      <c r="AK127" s="799"/>
      <c r="AL127" s="799"/>
      <c r="AM127" s="799"/>
      <c r="AN127" s="799"/>
      <c r="AO127" s="799"/>
      <c r="AP127" s="799"/>
      <c r="AQ127" s="799"/>
      <c r="AR127" s="799"/>
      <c r="AS127" s="799"/>
      <c r="AT127" s="799"/>
      <c r="AU127" s="799"/>
      <c r="AV127" s="799"/>
      <c r="AW127" s="799"/>
      <c r="AX127" s="799"/>
    </row>
    <row r="128" spans="1:50">
      <c r="A128" s="799"/>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799"/>
      <c r="X128" s="799"/>
      <c r="Y128" s="799"/>
      <c r="Z128" s="799"/>
      <c r="AA128" s="799"/>
      <c r="AB128" s="799"/>
      <c r="AC128" s="799"/>
      <c r="AD128" s="799"/>
      <c r="AE128" s="799"/>
      <c r="AF128" s="799"/>
      <c r="AG128" s="799"/>
      <c r="AH128" s="799"/>
      <c r="AI128" s="799"/>
      <c r="AJ128" s="799"/>
      <c r="AK128" s="799"/>
      <c r="AL128" s="799"/>
      <c r="AM128" s="799"/>
      <c r="AN128" s="799"/>
      <c r="AO128" s="799"/>
      <c r="AP128" s="799"/>
      <c r="AQ128" s="799"/>
      <c r="AR128" s="799"/>
      <c r="AS128" s="799"/>
      <c r="AT128" s="799"/>
      <c r="AU128" s="799"/>
      <c r="AV128" s="799"/>
      <c r="AW128" s="799"/>
      <c r="AX128" s="799"/>
    </row>
    <row r="129" spans="1:50">
      <c r="A129" s="799"/>
      <c r="B129" s="799"/>
      <c r="C129" s="799"/>
      <c r="D129" s="799"/>
      <c r="E129" s="799"/>
      <c r="F129" s="799"/>
      <c r="G129" s="799"/>
      <c r="H129" s="799"/>
      <c r="I129" s="799"/>
      <c r="J129" s="799"/>
      <c r="K129" s="799"/>
      <c r="L129" s="799"/>
      <c r="M129" s="799"/>
      <c r="N129" s="799"/>
      <c r="O129" s="799"/>
      <c r="P129" s="799"/>
      <c r="Q129" s="799"/>
      <c r="R129" s="799"/>
      <c r="S129" s="799"/>
      <c r="T129" s="799"/>
      <c r="U129" s="799"/>
      <c r="V129" s="799"/>
      <c r="W129" s="799"/>
      <c r="X129" s="799"/>
      <c r="Y129" s="799"/>
      <c r="Z129" s="799"/>
      <c r="AA129" s="799"/>
      <c r="AB129" s="799"/>
      <c r="AC129" s="799"/>
      <c r="AD129" s="799"/>
      <c r="AE129" s="799"/>
      <c r="AF129" s="799"/>
      <c r="AG129" s="799"/>
      <c r="AH129" s="799"/>
      <c r="AI129" s="799"/>
      <c r="AJ129" s="799"/>
      <c r="AK129" s="799"/>
      <c r="AL129" s="799"/>
      <c r="AM129" s="799"/>
      <c r="AN129" s="799"/>
      <c r="AO129" s="799"/>
      <c r="AP129" s="799"/>
      <c r="AQ129" s="799"/>
      <c r="AR129" s="799"/>
      <c r="AS129" s="799"/>
      <c r="AT129" s="799"/>
      <c r="AU129" s="799"/>
      <c r="AV129" s="799"/>
      <c r="AW129" s="799"/>
      <c r="AX129" s="799"/>
    </row>
    <row r="130" spans="1:50">
      <c r="A130" s="799"/>
      <c r="B130" s="799"/>
      <c r="C130" s="799"/>
      <c r="D130" s="799"/>
      <c r="E130" s="799"/>
      <c r="F130" s="799"/>
      <c r="G130" s="799"/>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799"/>
    </row>
    <row r="131" spans="1:50">
      <c r="A131" s="799"/>
      <c r="B131" s="799"/>
      <c r="C131" s="799"/>
      <c r="D131" s="799"/>
      <c r="E131" s="799"/>
      <c r="F131" s="799"/>
      <c r="G131" s="799"/>
      <c r="H131" s="799"/>
      <c r="I131" s="799"/>
      <c r="J131" s="799"/>
      <c r="K131" s="799"/>
      <c r="L131" s="799"/>
      <c r="M131" s="799"/>
      <c r="N131" s="799"/>
      <c r="O131" s="799"/>
      <c r="P131" s="799"/>
      <c r="Q131" s="799"/>
      <c r="R131" s="799"/>
      <c r="S131" s="799"/>
      <c r="T131" s="799"/>
      <c r="U131" s="799"/>
      <c r="V131" s="799"/>
      <c r="W131" s="799"/>
      <c r="X131" s="799"/>
      <c r="Y131" s="799"/>
      <c r="Z131" s="799"/>
      <c r="AA131" s="799"/>
      <c r="AB131" s="799"/>
      <c r="AC131" s="799"/>
      <c r="AD131" s="799"/>
      <c r="AE131" s="799"/>
      <c r="AF131" s="799"/>
      <c r="AG131" s="799"/>
      <c r="AH131" s="799"/>
      <c r="AI131" s="799"/>
      <c r="AJ131" s="799"/>
      <c r="AK131" s="799"/>
      <c r="AL131" s="799"/>
      <c r="AM131" s="799"/>
      <c r="AN131" s="799"/>
      <c r="AO131" s="799"/>
      <c r="AP131" s="799"/>
      <c r="AQ131" s="799"/>
      <c r="AR131" s="799"/>
      <c r="AS131" s="799"/>
      <c r="AT131" s="799"/>
      <c r="AU131" s="799"/>
      <c r="AV131" s="799"/>
      <c r="AW131" s="799"/>
      <c r="AX131" s="799"/>
    </row>
    <row r="132" spans="1:50">
      <c r="A132" s="799"/>
      <c r="B132" s="799"/>
      <c r="C132" s="799"/>
      <c r="D132" s="799"/>
      <c r="E132" s="799"/>
      <c r="F132" s="799"/>
      <c r="G132" s="799"/>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799"/>
    </row>
    <row r="133" spans="1:50">
      <c r="A133" s="799"/>
      <c r="B133" s="799"/>
      <c r="C133" s="799"/>
      <c r="D133" s="799"/>
      <c r="E133" s="799"/>
      <c r="F133" s="799"/>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799"/>
    </row>
    <row r="134" spans="1:50">
      <c r="A134" s="799"/>
      <c r="B134" s="799"/>
      <c r="C134" s="799"/>
      <c r="D134" s="799"/>
      <c r="E134" s="799"/>
      <c r="F134" s="799"/>
      <c r="G134" s="799"/>
      <c r="H134" s="799"/>
      <c r="I134" s="799"/>
      <c r="J134" s="799"/>
      <c r="K134" s="799"/>
      <c r="L134" s="799"/>
      <c r="M134" s="799"/>
      <c r="N134" s="799"/>
      <c r="O134" s="799"/>
      <c r="P134" s="799"/>
      <c r="Q134" s="799"/>
      <c r="R134" s="799"/>
      <c r="S134" s="799"/>
      <c r="T134" s="799"/>
      <c r="U134" s="799"/>
      <c r="V134" s="799"/>
      <c r="W134" s="799"/>
      <c r="X134" s="799"/>
      <c r="Y134" s="799"/>
      <c r="Z134" s="799"/>
      <c r="AA134" s="799"/>
      <c r="AB134" s="799"/>
      <c r="AC134" s="799"/>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799"/>
    </row>
    <row r="135" spans="1:50">
      <c r="A135" s="799"/>
      <c r="B135" s="799"/>
      <c r="C135" s="799"/>
      <c r="D135" s="799"/>
      <c r="E135" s="799"/>
      <c r="F135" s="799"/>
      <c r="G135" s="799"/>
      <c r="H135" s="799"/>
      <c r="I135" s="799"/>
      <c r="J135" s="799"/>
      <c r="K135" s="799"/>
      <c r="L135" s="799"/>
      <c r="M135" s="799"/>
      <c r="N135" s="799"/>
      <c r="O135" s="799"/>
      <c r="P135" s="799"/>
      <c r="Q135" s="799"/>
      <c r="R135" s="799"/>
      <c r="S135" s="799"/>
      <c r="T135" s="799"/>
      <c r="U135" s="799"/>
      <c r="V135" s="799"/>
      <c r="W135" s="799"/>
      <c r="X135" s="799"/>
      <c r="Y135" s="799"/>
      <c r="Z135" s="799"/>
      <c r="AA135" s="799"/>
      <c r="AB135" s="799"/>
      <c r="AC135" s="799"/>
      <c r="AD135" s="799"/>
      <c r="AE135" s="799"/>
      <c r="AF135" s="799"/>
      <c r="AG135" s="799"/>
      <c r="AH135" s="799"/>
      <c r="AI135" s="799"/>
      <c r="AJ135" s="799"/>
      <c r="AK135" s="799"/>
      <c r="AL135" s="799"/>
      <c r="AM135" s="799"/>
      <c r="AN135" s="799"/>
      <c r="AO135" s="799"/>
      <c r="AP135" s="799"/>
      <c r="AQ135" s="799"/>
      <c r="AR135" s="799"/>
      <c r="AS135" s="799"/>
      <c r="AT135" s="799"/>
      <c r="AU135" s="799"/>
      <c r="AV135" s="799"/>
      <c r="AW135" s="799"/>
      <c r="AX135" s="799"/>
    </row>
    <row r="136" spans="1:50">
      <c r="A136" s="799"/>
      <c r="B136" s="799"/>
      <c r="C136" s="799"/>
      <c r="D136" s="799"/>
      <c r="E136" s="799"/>
      <c r="F136" s="799"/>
      <c r="G136" s="799"/>
      <c r="H136" s="799"/>
      <c r="I136" s="799"/>
      <c r="J136" s="799"/>
      <c r="K136" s="799"/>
      <c r="L136" s="799"/>
      <c r="M136" s="799"/>
      <c r="N136" s="799"/>
      <c r="O136" s="799"/>
      <c r="P136" s="799"/>
      <c r="Q136" s="799"/>
      <c r="R136" s="799"/>
      <c r="S136" s="799"/>
      <c r="T136" s="799"/>
      <c r="U136" s="799"/>
      <c r="V136" s="799"/>
      <c r="W136" s="799"/>
      <c r="X136" s="799"/>
      <c r="Y136" s="799"/>
      <c r="Z136" s="799"/>
      <c r="AA136" s="799"/>
      <c r="AB136" s="799"/>
      <c r="AC136" s="799"/>
      <c r="AD136" s="799"/>
      <c r="AE136" s="799"/>
      <c r="AF136" s="799"/>
      <c r="AG136" s="799"/>
      <c r="AH136" s="799"/>
      <c r="AI136" s="799"/>
      <c r="AJ136" s="799"/>
      <c r="AK136" s="799"/>
      <c r="AL136" s="799"/>
      <c r="AM136" s="799"/>
      <c r="AN136" s="799"/>
      <c r="AO136" s="799"/>
      <c r="AP136" s="799"/>
      <c r="AQ136" s="799"/>
      <c r="AR136" s="799"/>
      <c r="AS136" s="799"/>
      <c r="AT136" s="799"/>
      <c r="AU136" s="799"/>
      <c r="AV136" s="799"/>
      <c r="AW136" s="799"/>
      <c r="AX136" s="799"/>
    </row>
    <row r="137" spans="1:50">
      <c r="A137" s="799"/>
      <c r="B137" s="799"/>
      <c r="C137" s="799"/>
      <c r="D137" s="799"/>
      <c r="E137" s="799"/>
      <c r="F137" s="799"/>
      <c r="G137" s="799"/>
      <c r="H137" s="799"/>
      <c r="I137" s="799"/>
      <c r="J137" s="799"/>
      <c r="K137" s="799"/>
      <c r="L137" s="799"/>
      <c r="M137" s="799"/>
      <c r="N137" s="799"/>
      <c r="O137" s="799"/>
      <c r="P137" s="799"/>
      <c r="Q137" s="799"/>
      <c r="R137" s="799"/>
      <c r="S137" s="799"/>
      <c r="T137" s="799"/>
      <c r="U137" s="799"/>
      <c r="V137" s="799"/>
      <c r="W137" s="799"/>
      <c r="X137" s="799"/>
      <c r="Y137" s="799"/>
      <c r="Z137" s="799"/>
      <c r="AA137" s="799"/>
      <c r="AB137" s="799"/>
      <c r="AC137" s="799"/>
      <c r="AD137" s="799"/>
      <c r="AE137" s="799"/>
      <c r="AF137" s="799"/>
      <c r="AG137" s="799"/>
      <c r="AH137" s="799"/>
      <c r="AI137" s="799"/>
      <c r="AJ137" s="799"/>
      <c r="AK137" s="799"/>
      <c r="AL137" s="799"/>
      <c r="AM137" s="799"/>
      <c r="AN137" s="799"/>
      <c r="AO137" s="799"/>
      <c r="AP137" s="799"/>
      <c r="AQ137" s="799"/>
      <c r="AR137" s="799"/>
      <c r="AS137" s="799"/>
      <c r="AT137" s="799"/>
      <c r="AU137" s="799"/>
      <c r="AV137" s="799"/>
      <c r="AW137" s="799"/>
      <c r="AX137" s="799"/>
    </row>
    <row r="138" spans="1:50">
      <c r="A138" s="799"/>
      <c r="B138" s="799"/>
      <c r="C138" s="799"/>
      <c r="D138" s="799"/>
      <c r="E138" s="799"/>
      <c r="F138" s="799"/>
      <c r="G138" s="799"/>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799"/>
    </row>
    <row r="139" spans="1:50">
      <c r="A139" s="799"/>
      <c r="B139" s="799"/>
      <c r="C139" s="799"/>
      <c r="D139" s="799"/>
      <c r="E139" s="799"/>
      <c r="F139" s="799"/>
      <c r="G139" s="799"/>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799"/>
    </row>
    <row r="140" spans="1:50">
      <c r="A140" s="799"/>
      <c r="B140" s="799"/>
      <c r="C140" s="799"/>
      <c r="D140" s="799"/>
      <c r="E140" s="799"/>
      <c r="F140" s="799"/>
      <c r="G140" s="799"/>
      <c r="H140" s="799"/>
      <c r="I140" s="799"/>
      <c r="J140" s="799"/>
      <c r="K140" s="799"/>
      <c r="L140" s="799"/>
      <c r="M140" s="799"/>
      <c r="N140" s="799"/>
      <c r="O140" s="799"/>
      <c r="P140" s="799"/>
      <c r="Q140" s="799"/>
      <c r="R140" s="799"/>
      <c r="S140" s="799"/>
      <c r="T140" s="799"/>
      <c r="U140" s="799"/>
      <c r="V140" s="799"/>
      <c r="W140" s="799"/>
      <c r="X140" s="799"/>
      <c r="Y140" s="799"/>
      <c r="Z140" s="799"/>
      <c r="AA140" s="799"/>
      <c r="AB140" s="799"/>
      <c r="AC140" s="799"/>
      <c r="AD140" s="799"/>
      <c r="AE140" s="799"/>
      <c r="AF140" s="799"/>
      <c r="AG140" s="799"/>
      <c r="AH140" s="799"/>
      <c r="AI140" s="799"/>
      <c r="AJ140" s="799"/>
      <c r="AK140" s="799"/>
      <c r="AL140" s="799"/>
      <c r="AM140" s="799"/>
      <c r="AN140" s="799"/>
      <c r="AO140" s="799"/>
      <c r="AP140" s="799"/>
      <c r="AQ140" s="799"/>
      <c r="AR140" s="799"/>
      <c r="AS140" s="799"/>
      <c r="AT140" s="799"/>
      <c r="AU140" s="799"/>
      <c r="AV140" s="799"/>
      <c r="AW140" s="799"/>
      <c r="AX140" s="799"/>
    </row>
    <row r="141" spans="1:50">
      <c r="A141" s="799"/>
      <c r="B141" s="799"/>
      <c r="C141" s="799"/>
      <c r="D141" s="799"/>
      <c r="E141" s="799"/>
      <c r="F141" s="799"/>
      <c r="G141" s="799"/>
      <c r="H141" s="799"/>
      <c r="I141" s="799"/>
      <c r="J141" s="799"/>
      <c r="K141" s="799"/>
      <c r="L141" s="799"/>
      <c r="M141" s="799"/>
      <c r="N141" s="799"/>
      <c r="O141" s="799"/>
      <c r="P141" s="799"/>
      <c r="Q141" s="799"/>
      <c r="R141" s="799"/>
      <c r="S141" s="799"/>
      <c r="T141" s="799"/>
      <c r="U141" s="799"/>
      <c r="V141" s="799"/>
      <c r="W141" s="799"/>
      <c r="X141" s="799"/>
      <c r="Y141" s="799"/>
      <c r="Z141" s="799"/>
      <c r="AA141" s="799"/>
      <c r="AB141" s="799"/>
      <c r="AC141" s="799"/>
      <c r="AD141" s="799"/>
      <c r="AE141" s="799"/>
      <c r="AF141" s="799"/>
      <c r="AG141" s="799"/>
      <c r="AH141" s="799"/>
      <c r="AI141" s="799"/>
      <c r="AJ141" s="799"/>
      <c r="AK141" s="799"/>
      <c r="AL141" s="799"/>
      <c r="AM141" s="799"/>
      <c r="AN141" s="799"/>
      <c r="AO141" s="799"/>
      <c r="AP141" s="799"/>
      <c r="AQ141" s="799"/>
      <c r="AR141" s="799"/>
      <c r="AS141" s="799"/>
      <c r="AT141" s="799"/>
      <c r="AU141" s="799"/>
      <c r="AV141" s="799"/>
      <c r="AW141" s="799"/>
      <c r="AX141" s="799"/>
    </row>
    <row r="142" spans="1:50">
      <c r="A142" s="799"/>
      <c r="B142" s="799"/>
      <c r="C142" s="799"/>
      <c r="D142" s="799"/>
      <c r="E142" s="799"/>
      <c r="F142" s="799"/>
      <c r="G142" s="799"/>
      <c r="H142" s="799"/>
      <c r="I142" s="799"/>
      <c r="J142" s="799"/>
      <c r="K142" s="799"/>
      <c r="L142" s="799"/>
      <c r="M142" s="799"/>
      <c r="N142" s="799"/>
      <c r="O142" s="799"/>
      <c r="P142" s="799"/>
      <c r="Q142" s="799"/>
      <c r="R142" s="799"/>
      <c r="S142" s="799"/>
      <c r="T142" s="799"/>
      <c r="U142" s="799"/>
      <c r="V142" s="799"/>
      <c r="W142" s="799"/>
      <c r="X142" s="799"/>
      <c r="Y142" s="799"/>
      <c r="Z142" s="799"/>
      <c r="AA142" s="799"/>
      <c r="AB142" s="799"/>
      <c r="AC142" s="799"/>
      <c r="AD142" s="799"/>
      <c r="AE142" s="799"/>
      <c r="AF142" s="799"/>
      <c r="AG142" s="799"/>
      <c r="AH142" s="799"/>
      <c r="AI142" s="799"/>
      <c r="AJ142" s="799"/>
      <c r="AK142" s="799"/>
      <c r="AL142" s="799"/>
      <c r="AM142" s="799"/>
      <c r="AN142" s="799"/>
      <c r="AO142" s="799"/>
      <c r="AP142" s="799"/>
      <c r="AQ142" s="799"/>
      <c r="AR142" s="799"/>
      <c r="AS142" s="799"/>
      <c r="AT142" s="799"/>
      <c r="AU142" s="799"/>
      <c r="AV142" s="799"/>
      <c r="AW142" s="799"/>
      <c r="AX142" s="799"/>
    </row>
    <row r="143" spans="1:50">
      <c r="A143" s="799"/>
      <c r="B143" s="799"/>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c r="AA143" s="799"/>
      <c r="AB143" s="799"/>
      <c r="AC143" s="799"/>
      <c r="AD143" s="799"/>
      <c r="AE143" s="799"/>
      <c r="AF143" s="799"/>
      <c r="AG143" s="799"/>
      <c r="AH143" s="799"/>
      <c r="AI143" s="799"/>
      <c r="AJ143" s="799"/>
      <c r="AK143" s="799"/>
      <c r="AL143" s="799"/>
      <c r="AM143" s="799"/>
      <c r="AN143" s="799"/>
      <c r="AO143" s="799"/>
      <c r="AP143" s="799"/>
      <c r="AQ143" s="799"/>
      <c r="AR143" s="799"/>
      <c r="AS143" s="799"/>
      <c r="AT143" s="799"/>
      <c r="AU143" s="799"/>
      <c r="AV143" s="799"/>
      <c r="AW143" s="799"/>
      <c r="AX143" s="799"/>
    </row>
    <row r="144" spans="1:50">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c r="AA144" s="799"/>
      <c r="AB144" s="799"/>
      <c r="AC144" s="799"/>
      <c r="AD144" s="799"/>
      <c r="AE144" s="799"/>
      <c r="AF144" s="799"/>
      <c r="AG144" s="799"/>
      <c r="AH144" s="799"/>
      <c r="AI144" s="799"/>
      <c r="AJ144" s="799"/>
      <c r="AK144" s="799"/>
      <c r="AL144" s="799"/>
      <c r="AM144" s="799"/>
      <c r="AN144" s="799"/>
      <c r="AO144" s="799"/>
      <c r="AP144" s="799"/>
      <c r="AQ144" s="799"/>
      <c r="AR144" s="799"/>
      <c r="AS144" s="799"/>
      <c r="AT144" s="799"/>
      <c r="AU144" s="799"/>
      <c r="AV144" s="799"/>
      <c r="AW144" s="799"/>
      <c r="AX144" s="799"/>
    </row>
    <row r="145" spans="1:50">
      <c r="A145" s="799"/>
      <c r="B145" s="799"/>
      <c r="C145" s="799"/>
      <c r="D145" s="799"/>
      <c r="E145" s="799"/>
      <c r="F145" s="799"/>
      <c r="G145" s="799"/>
      <c r="H145" s="799"/>
      <c r="I145" s="799"/>
      <c r="J145" s="799"/>
      <c r="K145" s="799"/>
      <c r="L145" s="799"/>
      <c r="M145" s="799"/>
      <c r="N145" s="799"/>
      <c r="O145" s="799"/>
      <c r="P145" s="799"/>
      <c r="Q145" s="799"/>
      <c r="R145" s="799"/>
      <c r="S145" s="799"/>
      <c r="T145" s="799"/>
      <c r="U145" s="799"/>
      <c r="V145" s="799"/>
      <c r="W145" s="799"/>
      <c r="X145" s="799"/>
      <c r="Y145" s="799"/>
      <c r="Z145" s="799"/>
      <c r="AA145" s="799"/>
      <c r="AB145" s="799"/>
      <c r="AC145" s="799"/>
      <c r="AD145" s="799"/>
      <c r="AE145" s="799"/>
      <c r="AF145" s="799"/>
      <c r="AG145" s="799"/>
      <c r="AH145" s="799"/>
      <c r="AI145" s="799"/>
      <c r="AJ145" s="799"/>
      <c r="AK145" s="799"/>
      <c r="AL145" s="799"/>
      <c r="AM145" s="799"/>
      <c r="AN145" s="799"/>
      <c r="AO145" s="799"/>
      <c r="AP145" s="799"/>
      <c r="AQ145" s="799"/>
      <c r="AR145" s="799"/>
      <c r="AS145" s="799"/>
      <c r="AT145" s="799"/>
      <c r="AU145" s="799"/>
      <c r="AV145" s="799"/>
      <c r="AW145" s="799"/>
      <c r="AX145" s="799"/>
    </row>
    <row r="146" spans="1:50">
      <c r="A146" s="799"/>
      <c r="B146" s="799"/>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799"/>
    </row>
    <row r="147" spans="1:50">
      <c r="A147" s="799"/>
      <c r="B147" s="799"/>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799"/>
    </row>
  </sheetData>
  <mergeCells count="170">
    <mergeCell ref="R44:S44"/>
    <mergeCell ref="C45:G45"/>
    <mergeCell ref="J44:K44"/>
    <mergeCell ref="L44:M44"/>
    <mergeCell ref="N44:O44"/>
    <mergeCell ref="P44:Q44"/>
    <mergeCell ref="B44:C44"/>
    <mergeCell ref="D44:E44"/>
    <mergeCell ref="F44:G44"/>
    <mergeCell ref="H44:I44"/>
    <mergeCell ref="B43:C43"/>
    <mergeCell ref="D43:E43"/>
    <mergeCell ref="F43:G43"/>
    <mergeCell ref="H43:I43"/>
    <mergeCell ref="J43:K43"/>
    <mergeCell ref="L43:M43"/>
    <mergeCell ref="N43:O43"/>
    <mergeCell ref="P43:Q43"/>
    <mergeCell ref="R43:S43"/>
    <mergeCell ref="J42:K42"/>
    <mergeCell ref="L42:M42"/>
    <mergeCell ref="N42:O42"/>
    <mergeCell ref="P42:Q42"/>
    <mergeCell ref="B42:C42"/>
    <mergeCell ref="D42:E42"/>
    <mergeCell ref="F42:G42"/>
    <mergeCell ref="H42:I42"/>
    <mergeCell ref="R42:S42"/>
    <mergeCell ref="B41:C41"/>
    <mergeCell ref="D41:E41"/>
    <mergeCell ref="F41:G41"/>
    <mergeCell ref="H41:I41"/>
    <mergeCell ref="J41:K41"/>
    <mergeCell ref="L41:M41"/>
    <mergeCell ref="N41:O41"/>
    <mergeCell ref="P41:Q41"/>
    <mergeCell ref="R41:S41"/>
    <mergeCell ref="J40:K40"/>
    <mergeCell ref="L40:M40"/>
    <mergeCell ref="N40:O40"/>
    <mergeCell ref="P40:Q40"/>
    <mergeCell ref="B40:C40"/>
    <mergeCell ref="D40:E40"/>
    <mergeCell ref="F40:G40"/>
    <mergeCell ref="H40:I40"/>
    <mergeCell ref="R40:S40"/>
    <mergeCell ref="B39:C39"/>
    <mergeCell ref="D39:E39"/>
    <mergeCell ref="F39:G39"/>
    <mergeCell ref="H39:I39"/>
    <mergeCell ref="J39:K39"/>
    <mergeCell ref="L39:M39"/>
    <mergeCell ref="N39:O39"/>
    <mergeCell ref="P39:Q39"/>
    <mergeCell ref="R39:S39"/>
    <mergeCell ref="T36:U37"/>
    <mergeCell ref="B38:C38"/>
    <mergeCell ref="D38:E38"/>
    <mergeCell ref="F38:G38"/>
    <mergeCell ref="H38:I38"/>
    <mergeCell ref="J38:K38"/>
    <mergeCell ref="L38:M38"/>
    <mergeCell ref="N38:O38"/>
    <mergeCell ref="P38:Q38"/>
    <mergeCell ref="R38:S38"/>
    <mergeCell ref="J27:K27"/>
    <mergeCell ref="C30:P30"/>
    <mergeCell ref="B34:S34"/>
    <mergeCell ref="B35:S35"/>
    <mergeCell ref="B27:C27"/>
    <mergeCell ref="D27:E27"/>
    <mergeCell ref="F27:G27"/>
    <mergeCell ref="H27:I27"/>
    <mergeCell ref="J36:K37"/>
    <mergeCell ref="L36:M37"/>
    <mergeCell ref="N36:O37"/>
    <mergeCell ref="P36:Q37"/>
    <mergeCell ref="B36:C37"/>
    <mergeCell ref="D36:E37"/>
    <mergeCell ref="F36:G37"/>
    <mergeCell ref="H36:I37"/>
    <mergeCell ref="R36:S37"/>
    <mergeCell ref="J25:K25"/>
    <mergeCell ref="B26:C26"/>
    <mergeCell ref="D26:E26"/>
    <mergeCell ref="F26:G26"/>
    <mergeCell ref="H26:I26"/>
    <mergeCell ref="J26:K26"/>
    <mergeCell ref="B25:C25"/>
    <mergeCell ref="D25:E25"/>
    <mergeCell ref="F25:G25"/>
    <mergeCell ref="H25:I25"/>
    <mergeCell ref="B19:K19"/>
    <mergeCell ref="B20:C22"/>
    <mergeCell ref="D20:K20"/>
    <mergeCell ref="D21:E22"/>
    <mergeCell ref="F21:G22"/>
    <mergeCell ref="H21:I22"/>
    <mergeCell ref="J21:K22"/>
    <mergeCell ref="J23:K23"/>
    <mergeCell ref="B24:C24"/>
    <mergeCell ref="D24:E24"/>
    <mergeCell ref="F24:G24"/>
    <mergeCell ref="H24:I24"/>
    <mergeCell ref="J24:K24"/>
    <mergeCell ref="B23:C23"/>
    <mergeCell ref="D23:E23"/>
    <mergeCell ref="F23:G23"/>
    <mergeCell ref="H23:I23"/>
    <mergeCell ref="B12:C12"/>
    <mergeCell ref="D12:E12"/>
    <mergeCell ref="F12:G12"/>
    <mergeCell ref="H12:I12"/>
    <mergeCell ref="J12:K12"/>
    <mergeCell ref="L12:M12"/>
    <mergeCell ref="N12:O12"/>
    <mergeCell ref="C15:Q15"/>
    <mergeCell ref="B11:C11"/>
    <mergeCell ref="D11:E11"/>
    <mergeCell ref="F11:G11"/>
    <mergeCell ref="H11:I11"/>
    <mergeCell ref="J11:K11"/>
    <mergeCell ref="L11:M11"/>
    <mergeCell ref="B8:C8"/>
    <mergeCell ref="D8:E8"/>
    <mergeCell ref="F8:G8"/>
    <mergeCell ref="H8:I8"/>
    <mergeCell ref="J8:K8"/>
    <mergeCell ref="L8:M8"/>
    <mergeCell ref="N11:O11"/>
    <mergeCell ref="N6:O6"/>
    <mergeCell ref="N8:O8"/>
    <mergeCell ref="N9:O9"/>
    <mergeCell ref="B10:C10"/>
    <mergeCell ref="D10:E10"/>
    <mergeCell ref="F10:G10"/>
    <mergeCell ref="H10:I10"/>
    <mergeCell ref="J10:K10"/>
    <mergeCell ref="L10:M10"/>
    <mergeCell ref="N10:O10"/>
    <mergeCell ref="B9:C9"/>
    <mergeCell ref="D9:E9"/>
    <mergeCell ref="J9:K9"/>
    <mergeCell ref="L9:M9"/>
    <mergeCell ref="F9:G9"/>
    <mergeCell ref="H9:I9"/>
    <mergeCell ref="B2:O2"/>
    <mergeCell ref="B3:C5"/>
    <mergeCell ref="D3:E5"/>
    <mergeCell ref="F3:I3"/>
    <mergeCell ref="J3:O3"/>
    <mergeCell ref="F4:G5"/>
    <mergeCell ref="H4:I5"/>
    <mergeCell ref="J4:O4"/>
    <mergeCell ref="B7:C7"/>
    <mergeCell ref="D7:E7"/>
    <mergeCell ref="F7:G7"/>
    <mergeCell ref="H7:I7"/>
    <mergeCell ref="N5:O5"/>
    <mergeCell ref="B6:C6"/>
    <mergeCell ref="D6:E6"/>
    <mergeCell ref="F6:G6"/>
    <mergeCell ref="H6:I6"/>
    <mergeCell ref="J6:K6"/>
    <mergeCell ref="J7:K7"/>
    <mergeCell ref="L7:M7"/>
    <mergeCell ref="N7:O7"/>
    <mergeCell ref="J5:K5"/>
    <mergeCell ref="L5:M5"/>
    <mergeCell ref="L6:M6"/>
  </mergeCells>
  <phoneticPr fontId="2"/>
  <pageMargins left="0.75" right="0.75" top="1" bottom="1" header="0.51200000000000001" footer="0.51200000000000001"/>
  <pageSetup paperSize="9" orientation="portrait" r:id="rId1"/>
  <headerFooter alignWithMargins="0">
    <oddHeader>&amp;R&amp;A</oddHeader>
    <oddFooter>&amp;C－１９－</oddFooter>
  </headerFooter>
  <colBreaks count="1" manualBreakCount="1">
    <brk id="20" max="4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0"/>
  <sheetViews>
    <sheetView zoomScaleNormal="100" workbookViewId="0">
      <selection activeCell="E25" sqref="E25"/>
    </sheetView>
  </sheetViews>
  <sheetFormatPr defaultRowHeight="13.5"/>
  <cols>
    <col min="1" max="1" width="0.875" style="21" customWidth="1"/>
    <col min="2" max="2" width="4.25" style="21" customWidth="1"/>
    <col min="3" max="3" width="5.875" style="21" customWidth="1"/>
    <col min="4" max="23" width="3.75" style="21" customWidth="1"/>
    <col min="24" max="43" width="4.625" style="21" customWidth="1"/>
    <col min="44" max="16384" width="9" style="21"/>
  </cols>
  <sheetData>
    <row r="1" spans="1:35" s="570" customFormat="1" ht="26.25" customHeight="1">
      <c r="A1" s="568" t="s">
        <v>1560</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8.75" customHeight="1">
      <c r="I2" s="39"/>
      <c r="O2" s="1165" t="s">
        <v>1905</v>
      </c>
      <c r="P2" s="1165"/>
      <c r="Q2" s="1165"/>
      <c r="R2" s="1165"/>
      <c r="S2" s="1165"/>
      <c r="T2" s="1165"/>
      <c r="U2" s="1165"/>
      <c r="V2" s="1165"/>
      <c r="W2" s="1165"/>
    </row>
    <row r="3" spans="1:35" ht="20.25" customHeight="1">
      <c r="B3" s="1163" t="s">
        <v>608</v>
      </c>
      <c r="C3" s="1163"/>
      <c r="D3" s="1151" t="s">
        <v>1057</v>
      </c>
      <c r="E3" s="1153"/>
      <c r="F3" s="1153"/>
      <c r="G3" s="1152"/>
      <c r="H3" s="1151" t="s">
        <v>855</v>
      </c>
      <c r="I3" s="1153"/>
      <c r="J3" s="1153"/>
      <c r="K3" s="1152"/>
      <c r="L3" s="1151" t="s">
        <v>856</v>
      </c>
      <c r="M3" s="1153"/>
      <c r="N3" s="1153"/>
      <c r="O3" s="1152"/>
      <c r="P3" s="1151" t="s">
        <v>857</v>
      </c>
      <c r="Q3" s="1153"/>
      <c r="R3" s="1153"/>
      <c r="S3" s="1152"/>
      <c r="T3" s="1151" t="s">
        <v>965</v>
      </c>
      <c r="U3" s="1153"/>
      <c r="V3" s="1153"/>
      <c r="W3" s="1152"/>
      <c r="X3" s="8"/>
    </row>
    <row r="4" spans="1:35" ht="20.25" customHeight="1">
      <c r="B4" s="1163"/>
      <c r="C4" s="1163"/>
      <c r="D4" s="1151" t="s">
        <v>1467</v>
      </c>
      <c r="E4" s="1152"/>
      <c r="F4" s="1151" t="s">
        <v>1674</v>
      </c>
      <c r="G4" s="1152"/>
      <c r="H4" s="1163" t="s">
        <v>1467</v>
      </c>
      <c r="I4" s="1163"/>
      <c r="J4" s="1151" t="s">
        <v>1674</v>
      </c>
      <c r="K4" s="1152"/>
      <c r="L4" s="1163" t="s">
        <v>1467</v>
      </c>
      <c r="M4" s="1163"/>
      <c r="N4" s="1151" t="s">
        <v>1674</v>
      </c>
      <c r="O4" s="1152"/>
      <c r="P4" s="1163" t="s">
        <v>1467</v>
      </c>
      <c r="Q4" s="1163"/>
      <c r="R4" s="1151" t="s">
        <v>1674</v>
      </c>
      <c r="S4" s="1152"/>
      <c r="T4" s="1173" t="s">
        <v>1467</v>
      </c>
      <c r="U4" s="1173"/>
      <c r="V4" s="1174" t="s">
        <v>1674</v>
      </c>
      <c r="W4" s="1175"/>
      <c r="X4" s="8"/>
    </row>
    <row r="5" spans="1:35" ht="20.25" customHeight="1">
      <c r="B5" s="1164" t="s">
        <v>428</v>
      </c>
      <c r="C5" s="1164"/>
      <c r="D5" s="1154">
        <v>1580</v>
      </c>
      <c r="E5" s="1155"/>
      <c r="F5" s="1154">
        <v>8670</v>
      </c>
      <c r="G5" s="1155"/>
      <c r="H5" s="1154">
        <v>1560</v>
      </c>
      <c r="I5" s="1155"/>
      <c r="J5" s="1154">
        <v>8350</v>
      </c>
      <c r="K5" s="1155"/>
      <c r="L5" s="1172">
        <v>1580</v>
      </c>
      <c r="M5" s="1172"/>
      <c r="N5" s="1172">
        <v>8530</v>
      </c>
      <c r="O5" s="1172"/>
      <c r="P5" s="1172">
        <v>1550</v>
      </c>
      <c r="Q5" s="1172"/>
      <c r="R5" s="1172">
        <v>8500</v>
      </c>
      <c r="S5" s="1172"/>
      <c r="T5" s="1172">
        <v>1540</v>
      </c>
      <c r="U5" s="1172"/>
      <c r="V5" s="1172">
        <v>8210</v>
      </c>
      <c r="W5" s="1172"/>
    </row>
    <row r="6" spans="1:35" ht="20.25" customHeight="1">
      <c r="B6" s="1161" t="s">
        <v>429</v>
      </c>
      <c r="C6" s="1161"/>
      <c r="D6" s="1150">
        <v>580</v>
      </c>
      <c r="E6" s="1150"/>
      <c r="F6" s="1150">
        <v>2010</v>
      </c>
      <c r="G6" s="1150"/>
      <c r="H6" s="1166">
        <v>572</v>
      </c>
      <c r="I6" s="1167"/>
      <c r="J6" s="1166">
        <v>2010</v>
      </c>
      <c r="K6" s="1168"/>
      <c r="L6" s="1169">
        <v>577</v>
      </c>
      <c r="M6" s="1169"/>
      <c r="N6" s="1170">
        <v>2150</v>
      </c>
      <c r="O6" s="1171"/>
      <c r="P6" s="1169">
        <v>593</v>
      </c>
      <c r="Q6" s="1169"/>
      <c r="R6" s="1170">
        <v>2190</v>
      </c>
      <c r="S6" s="1171"/>
      <c r="T6" s="1169">
        <v>575</v>
      </c>
      <c r="U6" s="1169"/>
      <c r="V6" s="1170">
        <v>2040</v>
      </c>
      <c r="W6" s="1171"/>
    </row>
    <row r="7" spans="1:35" ht="20.25" customHeight="1">
      <c r="B7" s="1161" t="s">
        <v>966</v>
      </c>
      <c r="C7" s="1161"/>
      <c r="D7" s="1150">
        <v>4</v>
      </c>
      <c r="E7" s="1150"/>
      <c r="F7" s="1150" t="s">
        <v>967</v>
      </c>
      <c r="G7" s="1150"/>
      <c r="H7" s="1150">
        <v>4</v>
      </c>
      <c r="I7" s="1150"/>
      <c r="J7" s="1150" t="s">
        <v>967</v>
      </c>
      <c r="K7" s="1150"/>
      <c r="L7" s="1166" t="s">
        <v>967</v>
      </c>
      <c r="M7" s="1167"/>
      <c r="N7" s="1166" t="s">
        <v>967</v>
      </c>
      <c r="O7" s="1168"/>
      <c r="P7" s="1150" t="s">
        <v>967</v>
      </c>
      <c r="Q7" s="1150"/>
      <c r="R7" s="1150" t="s">
        <v>967</v>
      </c>
      <c r="S7" s="1150"/>
      <c r="T7" s="1150" t="s">
        <v>967</v>
      </c>
      <c r="U7" s="1150"/>
      <c r="V7" s="1150" t="s">
        <v>967</v>
      </c>
      <c r="W7" s="1150"/>
    </row>
    <row r="8" spans="1:35" ht="20.25" customHeight="1">
      <c r="B8" s="1161" t="s">
        <v>2131</v>
      </c>
      <c r="C8" s="1161"/>
      <c r="D8" s="1150">
        <v>404</v>
      </c>
      <c r="E8" s="1150"/>
      <c r="F8" s="1150">
        <v>889</v>
      </c>
      <c r="G8" s="1150"/>
      <c r="H8" s="1150">
        <v>466</v>
      </c>
      <c r="I8" s="1150"/>
      <c r="J8" s="1150">
        <v>960</v>
      </c>
      <c r="K8" s="1150"/>
      <c r="L8" s="1166">
        <v>501</v>
      </c>
      <c r="M8" s="1167"/>
      <c r="N8" s="1166">
        <v>922</v>
      </c>
      <c r="O8" s="1168"/>
      <c r="P8" s="1169">
        <v>552</v>
      </c>
      <c r="Q8" s="1169"/>
      <c r="R8" s="1169">
        <v>100</v>
      </c>
      <c r="S8" s="1169"/>
      <c r="T8" s="1169">
        <v>557</v>
      </c>
      <c r="U8" s="1169"/>
      <c r="V8" s="1169">
        <v>958</v>
      </c>
      <c r="W8" s="1169"/>
    </row>
    <row r="9" spans="1:35" ht="20.25" customHeight="1">
      <c r="B9" s="1161" t="s">
        <v>427</v>
      </c>
      <c r="C9" s="1161"/>
      <c r="D9" s="1150">
        <v>2</v>
      </c>
      <c r="E9" s="1150"/>
      <c r="F9" s="1150">
        <v>2</v>
      </c>
      <c r="G9" s="1150"/>
      <c r="H9" s="1150">
        <v>2</v>
      </c>
      <c r="I9" s="1150"/>
      <c r="J9" s="1150">
        <v>2</v>
      </c>
      <c r="K9" s="1150"/>
      <c r="L9" s="1166" t="s">
        <v>1675</v>
      </c>
      <c r="M9" s="1167"/>
      <c r="N9" s="1166" t="s">
        <v>1675</v>
      </c>
      <c r="O9" s="1168"/>
      <c r="P9" s="1150" t="s">
        <v>1675</v>
      </c>
      <c r="Q9" s="1150"/>
      <c r="R9" s="1150" t="s">
        <v>1675</v>
      </c>
      <c r="S9" s="1150"/>
      <c r="T9" s="1150" t="s">
        <v>1675</v>
      </c>
      <c r="U9" s="1150"/>
      <c r="V9" s="1150" t="s">
        <v>1675</v>
      </c>
      <c r="W9" s="1150"/>
    </row>
    <row r="10" spans="1:35" ht="20.25" customHeight="1">
      <c r="B10" s="1161" t="s">
        <v>968</v>
      </c>
      <c r="C10" s="1161"/>
      <c r="D10" s="1150">
        <v>10</v>
      </c>
      <c r="E10" s="1150"/>
      <c r="F10" s="1150">
        <v>319</v>
      </c>
      <c r="G10" s="1150"/>
      <c r="H10" s="1150">
        <v>10</v>
      </c>
      <c r="I10" s="1150"/>
      <c r="J10" s="1150">
        <v>309</v>
      </c>
      <c r="K10" s="1150"/>
      <c r="L10" s="1166" t="s">
        <v>1675</v>
      </c>
      <c r="M10" s="1167"/>
      <c r="N10" s="1166" t="s">
        <v>1675</v>
      </c>
      <c r="O10" s="1168"/>
      <c r="P10" s="1150" t="s">
        <v>1675</v>
      </c>
      <c r="Q10" s="1150"/>
      <c r="R10" s="1150" t="s">
        <v>1675</v>
      </c>
      <c r="S10" s="1150"/>
      <c r="T10" s="1150" t="s">
        <v>1675</v>
      </c>
      <c r="U10" s="1150"/>
      <c r="V10" s="1150" t="s">
        <v>1675</v>
      </c>
      <c r="W10" s="1150"/>
    </row>
    <row r="11" spans="1:35" ht="20.25" customHeight="1">
      <c r="B11" s="1161" t="s">
        <v>969</v>
      </c>
      <c r="C11" s="1161"/>
      <c r="D11" s="1150">
        <v>8</v>
      </c>
      <c r="E11" s="1150"/>
      <c r="F11" s="1150">
        <v>110</v>
      </c>
      <c r="G11" s="1150"/>
      <c r="H11" s="1150" t="s">
        <v>1675</v>
      </c>
      <c r="I11" s="1150"/>
      <c r="J11" s="1150" t="s">
        <v>1675</v>
      </c>
      <c r="K11" s="1150"/>
      <c r="L11" s="1166" t="s">
        <v>1675</v>
      </c>
      <c r="M11" s="1167"/>
      <c r="N11" s="1166" t="s">
        <v>1675</v>
      </c>
      <c r="O11" s="1168"/>
      <c r="P11" s="1150" t="s">
        <v>1675</v>
      </c>
      <c r="Q11" s="1150"/>
      <c r="R11" s="1150" t="s">
        <v>1675</v>
      </c>
      <c r="S11" s="1150"/>
      <c r="T11" s="1150" t="s">
        <v>1675</v>
      </c>
      <c r="U11" s="1150"/>
      <c r="V11" s="1150" t="s">
        <v>1675</v>
      </c>
      <c r="W11" s="1150"/>
    </row>
    <row r="12" spans="1:35" ht="20.25" customHeight="1">
      <c r="B12" s="1161" t="s">
        <v>970</v>
      </c>
      <c r="C12" s="1161"/>
      <c r="D12" s="1150">
        <v>6</v>
      </c>
      <c r="E12" s="1150"/>
      <c r="F12" s="1150">
        <v>166</v>
      </c>
      <c r="G12" s="1150"/>
      <c r="H12" s="1150">
        <v>7</v>
      </c>
      <c r="I12" s="1150"/>
      <c r="J12" s="1150">
        <v>167</v>
      </c>
      <c r="K12" s="1150"/>
      <c r="L12" s="1166" t="s">
        <v>1675</v>
      </c>
      <c r="M12" s="1167"/>
      <c r="N12" s="1166" t="s">
        <v>1675</v>
      </c>
      <c r="O12" s="1168"/>
      <c r="P12" s="1150" t="s">
        <v>1675</v>
      </c>
      <c r="Q12" s="1150"/>
      <c r="R12" s="1150" t="s">
        <v>1675</v>
      </c>
      <c r="S12" s="1150"/>
      <c r="T12" s="1150" t="s">
        <v>1675</v>
      </c>
      <c r="U12" s="1150"/>
      <c r="V12" s="1150" t="s">
        <v>1675</v>
      </c>
      <c r="W12" s="1150"/>
    </row>
    <row r="13" spans="1:35" ht="20.25" customHeight="1">
      <c r="B13" s="1161" t="s">
        <v>971</v>
      </c>
      <c r="C13" s="1161"/>
      <c r="D13" s="1150">
        <v>7</v>
      </c>
      <c r="E13" s="1150"/>
      <c r="F13" s="1150">
        <v>208</v>
      </c>
      <c r="G13" s="1150"/>
      <c r="H13" s="1150" t="s">
        <v>1675</v>
      </c>
      <c r="I13" s="1150"/>
      <c r="J13" s="1150" t="s">
        <v>1675</v>
      </c>
      <c r="K13" s="1150"/>
      <c r="L13" s="1166" t="s">
        <v>1675</v>
      </c>
      <c r="M13" s="1167"/>
      <c r="N13" s="1166" t="s">
        <v>1675</v>
      </c>
      <c r="O13" s="1168"/>
      <c r="P13" s="1150" t="s">
        <v>1675</v>
      </c>
      <c r="Q13" s="1150"/>
      <c r="R13" s="1150" t="s">
        <v>1675</v>
      </c>
      <c r="S13" s="1150"/>
      <c r="T13" s="1150" t="s">
        <v>1675</v>
      </c>
      <c r="U13" s="1150"/>
      <c r="V13" s="1150" t="s">
        <v>1675</v>
      </c>
      <c r="W13" s="1150"/>
    </row>
    <row r="14" spans="1:35" ht="20.25" customHeight="1">
      <c r="B14" s="1161" t="s">
        <v>972</v>
      </c>
      <c r="C14" s="1161"/>
      <c r="D14" s="1150">
        <v>6</v>
      </c>
      <c r="E14" s="1150"/>
      <c r="F14" s="1150">
        <v>56</v>
      </c>
      <c r="G14" s="1150"/>
      <c r="H14" s="1150">
        <v>5</v>
      </c>
      <c r="I14" s="1150"/>
      <c r="J14" s="1150">
        <v>57</v>
      </c>
      <c r="K14" s="1150"/>
      <c r="L14" s="1166" t="s">
        <v>1675</v>
      </c>
      <c r="M14" s="1167"/>
      <c r="N14" s="1166" t="s">
        <v>1675</v>
      </c>
      <c r="O14" s="1168"/>
      <c r="P14" s="1150" t="s">
        <v>1675</v>
      </c>
      <c r="Q14" s="1150"/>
      <c r="R14" s="1150" t="s">
        <v>1675</v>
      </c>
      <c r="S14" s="1150"/>
      <c r="T14" s="1150" t="s">
        <v>1675</v>
      </c>
      <c r="U14" s="1150"/>
      <c r="V14" s="1150" t="s">
        <v>1675</v>
      </c>
      <c r="W14" s="1150"/>
    </row>
    <row r="15" spans="1:35" ht="20.25" customHeight="1">
      <c r="B15" s="1161" t="s">
        <v>973</v>
      </c>
      <c r="C15" s="1161"/>
      <c r="D15" s="1150">
        <v>6</v>
      </c>
      <c r="E15" s="1150"/>
      <c r="F15" s="1150">
        <v>154</v>
      </c>
      <c r="G15" s="1150"/>
      <c r="H15" s="1150" t="s">
        <v>1675</v>
      </c>
      <c r="I15" s="1150"/>
      <c r="J15" s="1150" t="s">
        <v>1675</v>
      </c>
      <c r="K15" s="1150"/>
      <c r="L15" s="1166" t="s">
        <v>1675</v>
      </c>
      <c r="M15" s="1167"/>
      <c r="N15" s="1166" t="s">
        <v>1675</v>
      </c>
      <c r="O15" s="1168"/>
      <c r="P15" s="1150" t="s">
        <v>1675</v>
      </c>
      <c r="Q15" s="1150"/>
      <c r="R15" s="1150" t="s">
        <v>1675</v>
      </c>
      <c r="S15" s="1150"/>
      <c r="T15" s="1150" t="s">
        <v>1675</v>
      </c>
      <c r="U15" s="1150"/>
      <c r="V15" s="1150" t="s">
        <v>1675</v>
      </c>
      <c r="W15" s="1150"/>
    </row>
    <row r="16" spans="1:35" ht="20.25" customHeight="1">
      <c r="B16" s="1161" t="s">
        <v>974</v>
      </c>
      <c r="C16" s="1161"/>
      <c r="D16" s="1150">
        <v>9</v>
      </c>
      <c r="E16" s="1150"/>
      <c r="F16" s="1150">
        <v>278</v>
      </c>
      <c r="G16" s="1150"/>
      <c r="H16" s="1150" t="s">
        <v>1675</v>
      </c>
      <c r="I16" s="1150"/>
      <c r="J16" s="1150" t="s">
        <v>1675</v>
      </c>
      <c r="K16" s="1150"/>
      <c r="L16" s="1166" t="s">
        <v>1675</v>
      </c>
      <c r="M16" s="1167"/>
      <c r="N16" s="1166" t="s">
        <v>1675</v>
      </c>
      <c r="O16" s="1168"/>
      <c r="P16" s="1150" t="s">
        <v>1675</v>
      </c>
      <c r="Q16" s="1150"/>
      <c r="R16" s="1150" t="s">
        <v>1675</v>
      </c>
      <c r="S16" s="1150"/>
      <c r="T16" s="1150" t="s">
        <v>1675</v>
      </c>
      <c r="U16" s="1150"/>
      <c r="V16" s="1150" t="s">
        <v>1675</v>
      </c>
      <c r="W16" s="1150"/>
    </row>
    <row r="17" spans="2:24" ht="20.25" customHeight="1">
      <c r="B17" s="1161" t="s">
        <v>975</v>
      </c>
      <c r="C17" s="1161"/>
      <c r="D17" s="1150">
        <v>4</v>
      </c>
      <c r="E17" s="1150"/>
      <c r="F17" s="1150">
        <v>105</v>
      </c>
      <c r="G17" s="1150"/>
      <c r="H17" s="1150">
        <v>4</v>
      </c>
      <c r="I17" s="1150"/>
      <c r="J17" s="1150">
        <v>103</v>
      </c>
      <c r="K17" s="1150"/>
      <c r="L17" s="1166" t="s">
        <v>1675</v>
      </c>
      <c r="M17" s="1167"/>
      <c r="N17" s="1166" t="s">
        <v>1675</v>
      </c>
      <c r="O17" s="1168"/>
      <c r="P17" s="1150" t="s">
        <v>1675</v>
      </c>
      <c r="Q17" s="1150"/>
      <c r="R17" s="1150" t="s">
        <v>1675</v>
      </c>
      <c r="S17" s="1150"/>
      <c r="T17" s="1150" t="s">
        <v>1675</v>
      </c>
      <c r="U17" s="1150"/>
      <c r="V17" s="1150" t="s">
        <v>1675</v>
      </c>
      <c r="W17" s="1150"/>
    </row>
    <row r="18" spans="2:24" ht="20.25" customHeight="1">
      <c r="B18" s="1161" t="s">
        <v>976</v>
      </c>
      <c r="C18" s="1161"/>
      <c r="D18" s="1150">
        <v>3</v>
      </c>
      <c r="E18" s="1150"/>
      <c r="F18" s="1150">
        <v>53</v>
      </c>
      <c r="G18" s="1150"/>
      <c r="H18" s="1150" t="s">
        <v>1675</v>
      </c>
      <c r="I18" s="1150"/>
      <c r="J18" s="1150" t="s">
        <v>1675</v>
      </c>
      <c r="K18" s="1150"/>
      <c r="L18" s="1166" t="s">
        <v>1675</v>
      </c>
      <c r="M18" s="1167"/>
      <c r="N18" s="1166" t="s">
        <v>1675</v>
      </c>
      <c r="O18" s="1168"/>
      <c r="P18" s="1150" t="s">
        <v>1675</v>
      </c>
      <c r="Q18" s="1150"/>
      <c r="R18" s="1150" t="s">
        <v>1675</v>
      </c>
      <c r="S18" s="1150"/>
      <c r="T18" s="1150" t="s">
        <v>1675</v>
      </c>
      <c r="U18" s="1150"/>
      <c r="V18" s="1150" t="s">
        <v>1675</v>
      </c>
      <c r="W18" s="1150"/>
    </row>
    <row r="19" spans="2:24" ht="20.25" customHeight="1">
      <c r="B19" s="1161" t="s">
        <v>977</v>
      </c>
      <c r="C19" s="1161"/>
      <c r="D19" s="1150">
        <v>11</v>
      </c>
      <c r="E19" s="1150"/>
      <c r="F19" s="1150">
        <v>134</v>
      </c>
      <c r="G19" s="1150"/>
      <c r="H19" s="1150">
        <v>11</v>
      </c>
      <c r="I19" s="1150"/>
      <c r="J19" s="1150">
        <v>129</v>
      </c>
      <c r="K19" s="1150"/>
      <c r="L19" s="1166" t="s">
        <v>1675</v>
      </c>
      <c r="M19" s="1167"/>
      <c r="N19" s="1166" t="s">
        <v>1675</v>
      </c>
      <c r="O19" s="1168"/>
      <c r="P19" s="1150" t="s">
        <v>1675</v>
      </c>
      <c r="Q19" s="1150"/>
      <c r="R19" s="1150" t="s">
        <v>1675</v>
      </c>
      <c r="S19" s="1150"/>
      <c r="T19" s="1150" t="s">
        <v>1675</v>
      </c>
      <c r="U19" s="1150"/>
      <c r="V19" s="1150" t="s">
        <v>1675</v>
      </c>
      <c r="W19" s="1150"/>
    </row>
    <row r="20" spans="2:24" s="61" customFormat="1" ht="20.25" customHeight="1">
      <c r="B20" s="1161" t="s">
        <v>978</v>
      </c>
      <c r="C20" s="1161"/>
      <c r="D20" s="1150">
        <v>3</v>
      </c>
      <c r="E20" s="1150"/>
      <c r="F20" s="1150">
        <v>69</v>
      </c>
      <c r="G20" s="1150"/>
      <c r="H20" s="1150" t="s">
        <v>1675</v>
      </c>
      <c r="I20" s="1150"/>
      <c r="J20" s="1150" t="s">
        <v>1675</v>
      </c>
      <c r="K20" s="1150"/>
      <c r="L20" s="1166" t="s">
        <v>1675</v>
      </c>
      <c r="M20" s="1167"/>
      <c r="N20" s="1166" t="s">
        <v>1675</v>
      </c>
      <c r="O20" s="1168"/>
      <c r="P20" s="1150" t="s">
        <v>1675</v>
      </c>
      <c r="Q20" s="1150"/>
      <c r="R20" s="1150" t="s">
        <v>1675</v>
      </c>
      <c r="S20" s="1150"/>
      <c r="T20" s="1150" t="s">
        <v>1675</v>
      </c>
      <c r="U20" s="1150"/>
      <c r="V20" s="1150" t="s">
        <v>1675</v>
      </c>
      <c r="W20" s="1150"/>
    </row>
    <row r="21" spans="2:24" ht="20.25" customHeight="1">
      <c r="B21" s="1162" t="s">
        <v>979</v>
      </c>
      <c r="C21" s="1162"/>
      <c r="D21" s="1156">
        <v>3</v>
      </c>
      <c r="E21" s="1156"/>
      <c r="F21" s="1156">
        <v>50</v>
      </c>
      <c r="G21" s="1156"/>
      <c r="H21" s="1156">
        <v>3</v>
      </c>
      <c r="I21" s="1160"/>
      <c r="J21" s="1156">
        <v>50</v>
      </c>
      <c r="K21" s="1156"/>
      <c r="L21" s="1157" t="s">
        <v>1675</v>
      </c>
      <c r="M21" s="1158"/>
      <c r="N21" s="1157" t="s">
        <v>1675</v>
      </c>
      <c r="O21" s="1159"/>
      <c r="P21" s="1156" t="s">
        <v>1675</v>
      </c>
      <c r="Q21" s="1156"/>
      <c r="R21" s="1156" t="s">
        <v>1675</v>
      </c>
      <c r="S21" s="1156"/>
      <c r="T21" s="1156" t="s">
        <v>1675</v>
      </c>
      <c r="U21" s="1156"/>
      <c r="V21" s="1156" t="s">
        <v>1675</v>
      </c>
      <c r="W21" s="1156"/>
    </row>
    <row r="22" spans="2:24" ht="16.5" customHeight="1">
      <c r="B22" s="99"/>
      <c r="C22" s="62"/>
      <c r="D22" s="61"/>
      <c r="E22" s="61"/>
      <c r="F22" s="61"/>
      <c r="G22" s="61"/>
      <c r="H22" s="61"/>
      <c r="I22" s="61"/>
      <c r="J22" s="61"/>
      <c r="K22" s="61"/>
      <c r="L22" s="61"/>
      <c r="M22" s="61"/>
      <c r="N22" s="61"/>
      <c r="O22" s="61"/>
      <c r="P22" s="61"/>
      <c r="Q22" s="61"/>
      <c r="R22" s="61"/>
      <c r="S22" s="61"/>
      <c r="T22" s="61"/>
      <c r="U22" s="61"/>
      <c r="V22" s="61"/>
      <c r="W22" s="61"/>
      <c r="X22" s="61"/>
    </row>
    <row r="23" spans="2:24" ht="18.75" customHeight="1">
      <c r="B23" s="61" t="s">
        <v>953</v>
      </c>
      <c r="C23" s="62" t="s">
        <v>597</v>
      </c>
      <c r="D23" s="8"/>
      <c r="E23" s="8"/>
      <c r="F23" s="8"/>
      <c r="G23" s="8"/>
      <c r="H23" s="8"/>
      <c r="I23" s="8"/>
      <c r="J23" s="8"/>
      <c r="K23" s="8"/>
      <c r="L23" s="8"/>
      <c r="M23" s="8"/>
      <c r="N23" s="8"/>
      <c r="O23" s="8"/>
      <c r="P23" s="8"/>
      <c r="Q23" s="8"/>
      <c r="R23" s="8"/>
      <c r="S23" s="8"/>
    </row>
    <row r="24" spans="2:24" ht="16.5" customHeight="1">
      <c r="B24" s="8"/>
      <c r="C24" s="8"/>
      <c r="D24" s="8"/>
      <c r="E24" s="8"/>
      <c r="F24" s="8"/>
      <c r="G24" s="8"/>
      <c r="H24" s="8"/>
      <c r="I24" s="8"/>
      <c r="J24" s="8"/>
      <c r="K24" s="8"/>
      <c r="L24" s="8"/>
      <c r="M24" s="8"/>
      <c r="N24" s="8"/>
      <c r="O24" s="8"/>
      <c r="P24" s="8"/>
      <c r="Q24" s="8"/>
      <c r="R24" s="8"/>
      <c r="S24" s="8"/>
      <c r="T24" s="8"/>
      <c r="U24" s="8"/>
      <c r="V24" s="8"/>
      <c r="W24" s="8"/>
      <c r="X24" s="8"/>
    </row>
    <row r="25" spans="2:24" ht="16.5" customHeight="1">
      <c r="B25" s="8"/>
      <c r="C25" s="8"/>
      <c r="D25" s="8"/>
      <c r="E25" s="8"/>
      <c r="F25" s="8"/>
      <c r="G25" s="8"/>
      <c r="H25" s="8"/>
      <c r="I25" s="8"/>
      <c r="J25" s="8"/>
      <c r="K25" s="8"/>
      <c r="L25" s="8"/>
      <c r="M25" s="8"/>
      <c r="N25" s="8"/>
      <c r="O25" s="8"/>
      <c r="P25" s="8"/>
      <c r="Q25" s="8"/>
      <c r="R25" s="8"/>
      <c r="S25" s="8"/>
      <c r="T25" s="8"/>
      <c r="U25" s="8"/>
      <c r="V25" s="8"/>
      <c r="W25" s="8"/>
      <c r="X25" s="8"/>
    </row>
    <row r="26" spans="2:24" ht="16.5" customHeight="1">
      <c r="B26" s="8"/>
      <c r="C26" s="8"/>
      <c r="D26" s="67"/>
      <c r="E26" s="67"/>
      <c r="F26" s="67"/>
      <c r="G26" s="67"/>
      <c r="H26" s="67"/>
      <c r="I26" s="67"/>
      <c r="J26" s="67"/>
      <c r="K26" s="67"/>
      <c r="L26" s="67"/>
      <c r="M26" s="67"/>
      <c r="N26" s="67"/>
      <c r="O26" s="67"/>
      <c r="P26" s="67"/>
      <c r="Q26" s="67"/>
      <c r="R26" s="67"/>
      <c r="S26" s="67"/>
    </row>
    <row r="27" spans="2:24" ht="16.5" customHeight="1">
      <c r="B27" s="8"/>
      <c r="C27" s="8"/>
      <c r="D27" s="67"/>
      <c r="E27" s="67"/>
      <c r="F27" s="67"/>
      <c r="G27" s="67"/>
      <c r="H27" s="67"/>
      <c r="I27" s="67"/>
      <c r="J27" s="67"/>
      <c r="K27" s="67"/>
      <c r="L27" s="67"/>
      <c r="M27" s="67"/>
      <c r="N27" s="67"/>
      <c r="O27" s="67"/>
      <c r="P27" s="67"/>
      <c r="Q27" s="67"/>
      <c r="R27" s="67"/>
      <c r="S27" s="67"/>
    </row>
    <row r="28" spans="2:24" ht="16.5" customHeight="1">
      <c r="B28" s="8"/>
      <c r="C28" s="8"/>
      <c r="D28" s="67"/>
      <c r="E28" s="67"/>
      <c r="F28" s="67"/>
      <c r="G28" s="67"/>
      <c r="H28" s="67"/>
      <c r="I28" s="67"/>
      <c r="J28" s="67"/>
      <c r="K28" s="67"/>
      <c r="L28" s="67"/>
      <c r="M28" s="67"/>
      <c r="N28" s="67"/>
      <c r="O28" s="67"/>
      <c r="P28" s="67"/>
      <c r="Q28" s="67"/>
      <c r="R28" s="67"/>
      <c r="S28" s="67"/>
    </row>
    <row r="29" spans="2:24" ht="16.5" customHeight="1">
      <c r="B29" s="8"/>
      <c r="C29" s="8"/>
      <c r="D29" s="67"/>
      <c r="E29" s="67"/>
      <c r="F29" s="67"/>
      <c r="G29" s="67"/>
      <c r="H29" s="67"/>
      <c r="I29" s="67"/>
      <c r="J29" s="67"/>
      <c r="K29" s="67"/>
      <c r="L29" s="67"/>
      <c r="M29" s="67"/>
      <c r="N29" s="67"/>
      <c r="O29" s="67"/>
      <c r="P29" s="67"/>
      <c r="Q29" s="67"/>
      <c r="R29" s="67"/>
      <c r="S29" s="67"/>
    </row>
    <row r="30" spans="2:24" ht="16.5" customHeight="1">
      <c r="B30" s="8"/>
      <c r="C30" s="8"/>
      <c r="D30" s="67"/>
      <c r="E30" s="67"/>
      <c r="F30" s="67"/>
      <c r="G30" s="67"/>
      <c r="H30" s="67"/>
      <c r="I30" s="67"/>
      <c r="J30" s="67"/>
      <c r="K30" s="67"/>
      <c r="L30" s="67"/>
      <c r="M30" s="67"/>
      <c r="N30" s="67"/>
      <c r="O30" s="67"/>
      <c r="P30" s="67"/>
      <c r="Q30" s="67"/>
      <c r="R30" s="67"/>
      <c r="S30" s="67"/>
    </row>
    <row r="31" spans="2:24" ht="16.5" customHeight="1">
      <c r="B31" s="8"/>
      <c r="C31" s="8"/>
      <c r="D31" s="67"/>
      <c r="E31" s="67"/>
      <c r="F31" s="67"/>
      <c r="G31" s="67"/>
      <c r="H31" s="67"/>
      <c r="I31" s="67"/>
      <c r="J31" s="67"/>
      <c r="K31" s="67"/>
      <c r="L31" s="67"/>
      <c r="M31" s="67"/>
      <c r="N31" s="67"/>
      <c r="O31" s="67"/>
      <c r="P31" s="67"/>
      <c r="Q31" s="67"/>
      <c r="R31" s="67"/>
      <c r="S31" s="67"/>
    </row>
    <row r="32" spans="2:24" ht="16.5" customHeight="1">
      <c r="B32" s="8"/>
      <c r="C32" s="8"/>
      <c r="D32" s="67"/>
      <c r="E32" s="67"/>
      <c r="F32" s="67"/>
      <c r="G32" s="67"/>
      <c r="H32" s="67"/>
      <c r="I32" s="67"/>
      <c r="J32" s="67"/>
      <c r="K32" s="67"/>
      <c r="L32" s="67"/>
      <c r="M32" s="67"/>
      <c r="N32" s="67"/>
      <c r="O32" s="67"/>
      <c r="P32" s="67"/>
      <c r="Q32" s="67"/>
      <c r="R32" s="67"/>
      <c r="S32" s="67"/>
    </row>
    <row r="33" spans="2:19" ht="16.5" customHeight="1">
      <c r="B33" s="57"/>
      <c r="C33" s="57"/>
      <c r="D33" s="67"/>
      <c r="E33" s="67"/>
      <c r="F33" s="67"/>
      <c r="G33" s="67"/>
      <c r="H33" s="67"/>
      <c r="I33" s="67"/>
      <c r="J33" s="67"/>
      <c r="K33" s="67"/>
      <c r="L33" s="67"/>
      <c r="M33" s="67"/>
      <c r="N33" s="67"/>
      <c r="O33" s="67"/>
      <c r="P33" s="67"/>
      <c r="Q33" s="67"/>
      <c r="R33" s="67"/>
      <c r="S33" s="67"/>
    </row>
    <row r="34" spans="2:19" ht="16.5" customHeight="1">
      <c r="B34" s="8"/>
      <c r="C34" s="8"/>
      <c r="D34" s="67"/>
      <c r="E34" s="67"/>
      <c r="F34" s="67"/>
      <c r="G34" s="67"/>
      <c r="H34" s="67"/>
      <c r="I34" s="67"/>
      <c r="J34" s="67"/>
      <c r="K34" s="67"/>
      <c r="L34" s="67"/>
      <c r="M34" s="67"/>
      <c r="N34" s="67"/>
      <c r="O34" s="67"/>
      <c r="P34" s="67"/>
      <c r="Q34" s="67"/>
      <c r="R34" s="67"/>
      <c r="S34" s="67"/>
    </row>
    <row r="35" spans="2:19" ht="16.5" customHeight="1">
      <c r="B35" s="8"/>
      <c r="C35" s="8"/>
      <c r="D35" s="67"/>
      <c r="E35" s="67"/>
      <c r="F35" s="67"/>
      <c r="G35" s="67"/>
      <c r="H35" s="67"/>
      <c r="I35" s="67"/>
      <c r="J35" s="67"/>
      <c r="K35" s="67"/>
      <c r="L35" s="67"/>
      <c r="M35" s="67"/>
      <c r="N35" s="67"/>
      <c r="O35" s="67"/>
      <c r="P35" s="67"/>
      <c r="Q35" s="67"/>
      <c r="R35" s="67"/>
      <c r="S35" s="67"/>
    </row>
    <row r="36" spans="2:19" ht="16.5" customHeight="1">
      <c r="B36" s="8"/>
      <c r="C36" s="8"/>
      <c r="D36" s="67"/>
      <c r="E36" s="67"/>
      <c r="F36" s="67"/>
      <c r="G36" s="67"/>
      <c r="H36" s="67"/>
      <c r="I36" s="67"/>
      <c r="J36" s="67"/>
      <c r="K36" s="67"/>
      <c r="L36" s="67"/>
      <c r="M36" s="67"/>
      <c r="N36" s="67"/>
      <c r="O36" s="67"/>
      <c r="P36" s="67"/>
      <c r="Q36" s="67"/>
      <c r="R36" s="67"/>
      <c r="S36" s="67"/>
    </row>
    <row r="37" spans="2:19" ht="16.5" customHeight="1">
      <c r="B37" s="8"/>
      <c r="C37" s="8"/>
      <c r="D37" s="67"/>
      <c r="E37" s="67"/>
      <c r="F37" s="67"/>
      <c r="G37" s="67"/>
      <c r="H37" s="67"/>
      <c r="I37" s="67"/>
      <c r="J37" s="67"/>
      <c r="K37" s="67"/>
      <c r="L37" s="67"/>
      <c r="M37" s="67"/>
      <c r="N37" s="67"/>
      <c r="O37" s="67"/>
      <c r="P37" s="67"/>
      <c r="Q37" s="67"/>
      <c r="R37" s="67"/>
      <c r="S37" s="67"/>
    </row>
    <row r="38" spans="2:19" ht="16.5" customHeight="1">
      <c r="B38" s="8"/>
      <c r="C38" s="8"/>
      <c r="D38" s="67"/>
      <c r="E38" s="67"/>
      <c r="F38" s="67"/>
      <c r="G38" s="67"/>
      <c r="H38" s="67"/>
      <c r="I38" s="67"/>
      <c r="J38" s="67"/>
      <c r="K38" s="67"/>
      <c r="L38" s="67"/>
      <c r="M38" s="67"/>
      <c r="N38" s="67"/>
      <c r="O38" s="67"/>
      <c r="P38" s="67"/>
      <c r="Q38" s="67"/>
      <c r="R38" s="67"/>
      <c r="S38" s="67"/>
    </row>
    <row r="39" spans="2:19" ht="16.5" customHeight="1">
      <c r="B39" s="8"/>
      <c r="C39" s="8"/>
      <c r="D39" s="67"/>
      <c r="E39" s="67"/>
      <c r="F39" s="67"/>
      <c r="G39" s="67"/>
      <c r="H39" s="67"/>
      <c r="I39" s="67"/>
      <c r="J39" s="67"/>
      <c r="K39" s="67"/>
      <c r="L39" s="67"/>
      <c r="M39" s="67"/>
      <c r="N39" s="67"/>
      <c r="O39" s="67"/>
      <c r="P39" s="67"/>
      <c r="Q39" s="67"/>
      <c r="R39" s="67"/>
      <c r="S39" s="67"/>
    </row>
    <row r="40" spans="2:19" ht="16.5" customHeight="1">
      <c r="B40" s="57"/>
      <c r="C40" s="57"/>
      <c r="D40" s="67"/>
      <c r="E40" s="67"/>
      <c r="F40" s="67"/>
      <c r="G40" s="67"/>
      <c r="H40" s="67"/>
      <c r="I40" s="67"/>
      <c r="J40" s="67"/>
      <c r="K40" s="67"/>
      <c r="L40" s="67"/>
      <c r="M40" s="67"/>
      <c r="N40" s="67"/>
      <c r="O40" s="67"/>
      <c r="P40" s="67"/>
      <c r="Q40" s="67"/>
      <c r="R40" s="67"/>
      <c r="S40" s="67"/>
    </row>
    <row r="41" spans="2:19" ht="47.25" customHeight="1">
      <c r="B41" s="61"/>
      <c r="C41" s="61"/>
      <c r="D41" s="61"/>
      <c r="E41" s="61"/>
      <c r="F41" s="61"/>
      <c r="G41" s="61"/>
      <c r="H41" s="61"/>
      <c r="I41" s="61"/>
      <c r="J41" s="61"/>
      <c r="K41" s="61"/>
      <c r="L41" s="61"/>
      <c r="M41" s="61"/>
      <c r="N41" s="61"/>
      <c r="O41" s="61"/>
      <c r="P41" s="61"/>
      <c r="Q41" s="61"/>
      <c r="R41" s="61"/>
      <c r="S41" s="61"/>
    </row>
    <row r="42" spans="2:19" ht="18.75" customHeight="1"/>
    <row r="43" spans="2:19" ht="18.75" customHeight="1"/>
    <row r="44" spans="2:19" ht="18.75" customHeight="1"/>
    <row r="45" spans="2:19" ht="18.75" customHeight="1"/>
    <row r="46" spans="2:19" ht="18.75" customHeight="1"/>
    <row r="47" spans="2:19" ht="18.75" customHeight="1"/>
    <row r="48" spans="2: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sheetData>
  <mergeCells count="204">
    <mergeCell ref="T17:U17"/>
    <mergeCell ref="V17:W17"/>
    <mergeCell ref="T14:U14"/>
    <mergeCell ref="V14:W14"/>
    <mergeCell ref="T15:U15"/>
    <mergeCell ref="V15:W15"/>
    <mergeCell ref="T20:U20"/>
    <mergeCell ref="V20:W20"/>
    <mergeCell ref="T21:U21"/>
    <mergeCell ref="V21:W21"/>
    <mergeCell ref="T18:U18"/>
    <mergeCell ref="V18:W18"/>
    <mergeCell ref="T19:U19"/>
    <mergeCell ref="V19:W19"/>
    <mergeCell ref="T12:U12"/>
    <mergeCell ref="V12:W12"/>
    <mergeCell ref="T13:U13"/>
    <mergeCell ref="V13:W13"/>
    <mergeCell ref="T10:U10"/>
    <mergeCell ref="V10:W10"/>
    <mergeCell ref="T11:U11"/>
    <mergeCell ref="V11:W11"/>
    <mergeCell ref="T16:U16"/>
    <mergeCell ref="V16:W16"/>
    <mergeCell ref="T4:U4"/>
    <mergeCell ref="V4:W4"/>
    <mergeCell ref="T5:U5"/>
    <mergeCell ref="V5:W5"/>
    <mergeCell ref="P11:Q11"/>
    <mergeCell ref="N5:O5"/>
    <mergeCell ref="R11:S11"/>
    <mergeCell ref="R9:S9"/>
    <mergeCell ref="R7:S7"/>
    <mergeCell ref="R8:S8"/>
    <mergeCell ref="T8:U8"/>
    <mergeCell ref="V8:W8"/>
    <mergeCell ref="T9:U9"/>
    <mergeCell ref="V9:W9"/>
    <mergeCell ref="T6:U6"/>
    <mergeCell ref="V6:W6"/>
    <mergeCell ref="T7:U7"/>
    <mergeCell ref="V7:W7"/>
    <mergeCell ref="R4:S4"/>
    <mergeCell ref="R19:S19"/>
    <mergeCell ref="J18:K18"/>
    <mergeCell ref="P18:Q18"/>
    <mergeCell ref="R18:S18"/>
    <mergeCell ref="N19:O19"/>
    <mergeCell ref="L19:M19"/>
    <mergeCell ref="L18:M18"/>
    <mergeCell ref="P19:Q19"/>
    <mergeCell ref="L15:M15"/>
    <mergeCell ref="P17:Q17"/>
    <mergeCell ref="R17:S17"/>
    <mergeCell ref="P16:Q16"/>
    <mergeCell ref="P15:Q15"/>
    <mergeCell ref="R16:S16"/>
    <mergeCell ref="R12:S12"/>
    <mergeCell ref="H10:I10"/>
    <mergeCell ref="J10:K10"/>
    <mergeCell ref="P12:Q12"/>
    <mergeCell ref="L16:M16"/>
    <mergeCell ref="N16:O16"/>
    <mergeCell ref="J14:K14"/>
    <mergeCell ref="J13:K13"/>
    <mergeCell ref="R10:S10"/>
    <mergeCell ref="N12:O12"/>
    <mergeCell ref="L13:M13"/>
    <mergeCell ref="N13:O13"/>
    <mergeCell ref="J12:K12"/>
    <mergeCell ref="L11:M11"/>
    <mergeCell ref="N11:O11"/>
    <mergeCell ref="N14:O14"/>
    <mergeCell ref="L12:M12"/>
    <mergeCell ref="L14:M14"/>
    <mergeCell ref="P10:Q10"/>
    <mergeCell ref="R13:S13"/>
    <mergeCell ref="P14:Q14"/>
    <mergeCell ref="R14:S14"/>
    <mergeCell ref="P13:Q13"/>
    <mergeCell ref="R15:S15"/>
    <mergeCell ref="L3:O3"/>
    <mergeCell ref="P6:Q6"/>
    <mergeCell ref="L4:M4"/>
    <mergeCell ref="R6:S6"/>
    <mergeCell ref="P5:Q5"/>
    <mergeCell ref="R5:S5"/>
    <mergeCell ref="L5:M5"/>
    <mergeCell ref="P3:S3"/>
    <mergeCell ref="J6:K6"/>
    <mergeCell ref="L6:M6"/>
    <mergeCell ref="N6:O6"/>
    <mergeCell ref="L10:M10"/>
    <mergeCell ref="N10:O10"/>
    <mergeCell ref="J11:K11"/>
    <mergeCell ref="J9:K9"/>
    <mergeCell ref="L9:M9"/>
    <mergeCell ref="J4:K4"/>
    <mergeCell ref="P4:Q4"/>
    <mergeCell ref="N4:O4"/>
    <mergeCell ref="N9:O9"/>
    <mergeCell ref="P9:Q9"/>
    <mergeCell ref="J5:K5"/>
    <mergeCell ref="L7:M7"/>
    <mergeCell ref="N7:O7"/>
    <mergeCell ref="P8:Q8"/>
    <mergeCell ref="J7:K7"/>
    <mergeCell ref="L8:M8"/>
    <mergeCell ref="N8:O8"/>
    <mergeCell ref="P7:Q7"/>
    <mergeCell ref="J8:K8"/>
    <mergeCell ref="H15:I15"/>
    <mergeCell ref="H17:I17"/>
    <mergeCell ref="H18:I18"/>
    <mergeCell ref="J19:K19"/>
    <mergeCell ref="H16:I16"/>
    <mergeCell ref="N20:O20"/>
    <mergeCell ref="N15:O15"/>
    <mergeCell ref="N17:O17"/>
    <mergeCell ref="L17:M17"/>
    <mergeCell ref="N18:O18"/>
    <mergeCell ref="L20:M20"/>
    <mergeCell ref="B3:C4"/>
    <mergeCell ref="B10:C10"/>
    <mergeCell ref="B8:C8"/>
    <mergeCell ref="B6:C6"/>
    <mergeCell ref="B5:C5"/>
    <mergeCell ref="F7:G7"/>
    <mergeCell ref="B19:C19"/>
    <mergeCell ref="D19:E19"/>
    <mergeCell ref="O2:W2"/>
    <mergeCell ref="D18:E18"/>
    <mergeCell ref="B18:C18"/>
    <mergeCell ref="B17:C17"/>
    <mergeCell ref="B14:C14"/>
    <mergeCell ref="B16:C16"/>
    <mergeCell ref="B15:C15"/>
    <mergeCell ref="H4:I4"/>
    <mergeCell ref="H5:I5"/>
    <mergeCell ref="H6:I6"/>
    <mergeCell ref="F4:G4"/>
    <mergeCell ref="F5:G5"/>
    <mergeCell ref="F6:G6"/>
    <mergeCell ref="H14:I14"/>
    <mergeCell ref="H12:I12"/>
    <mergeCell ref="H8:I8"/>
    <mergeCell ref="D21:E21"/>
    <mergeCell ref="F21:G21"/>
    <mergeCell ref="P21:Q21"/>
    <mergeCell ref="R21:S21"/>
    <mergeCell ref="L21:M21"/>
    <mergeCell ref="N21:O21"/>
    <mergeCell ref="H21:I21"/>
    <mergeCell ref="J21:K21"/>
    <mergeCell ref="B7:C7"/>
    <mergeCell ref="B9:C9"/>
    <mergeCell ref="B20:C20"/>
    <mergeCell ref="B21:C21"/>
    <mergeCell ref="P20:Q20"/>
    <mergeCell ref="R20:S20"/>
    <mergeCell ref="D20:E20"/>
    <mergeCell ref="F20:G20"/>
    <mergeCell ref="H20:I20"/>
    <mergeCell ref="J20:K20"/>
    <mergeCell ref="B12:C12"/>
    <mergeCell ref="B13:C13"/>
    <mergeCell ref="D13:E13"/>
    <mergeCell ref="B11:C11"/>
    <mergeCell ref="D11:E11"/>
    <mergeCell ref="F10:G10"/>
    <mergeCell ref="T3:W3"/>
    <mergeCell ref="D3:G3"/>
    <mergeCell ref="H3:K3"/>
    <mergeCell ref="F19:G19"/>
    <mergeCell ref="F18:G18"/>
    <mergeCell ref="F17:G17"/>
    <mergeCell ref="D17:E17"/>
    <mergeCell ref="D5:E5"/>
    <mergeCell ref="D7:E7"/>
    <mergeCell ref="F16:G16"/>
    <mergeCell ref="D16:E16"/>
    <mergeCell ref="F15:G15"/>
    <mergeCell ref="D15:E15"/>
    <mergeCell ref="F11:G11"/>
    <mergeCell ref="F9:G9"/>
    <mergeCell ref="H9:I9"/>
    <mergeCell ref="H13:I13"/>
    <mergeCell ref="F14:G14"/>
    <mergeCell ref="H7:I7"/>
    <mergeCell ref="H11:I11"/>
    <mergeCell ref="H19:I19"/>
    <mergeCell ref="J17:K17"/>
    <mergeCell ref="J15:K15"/>
    <mergeCell ref="J16:K16"/>
    <mergeCell ref="D14:E14"/>
    <mergeCell ref="F13:G13"/>
    <mergeCell ref="D10:E10"/>
    <mergeCell ref="D4:E4"/>
    <mergeCell ref="D6:E6"/>
    <mergeCell ref="D8:E8"/>
    <mergeCell ref="D9:E9"/>
    <mergeCell ref="D12:E12"/>
    <mergeCell ref="F12:G12"/>
    <mergeCell ref="F8:G8"/>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zoomScaleNormal="100" workbookViewId="0">
      <selection activeCell="X7" sqref="X7"/>
    </sheetView>
  </sheetViews>
  <sheetFormatPr defaultRowHeight="13.5"/>
  <cols>
    <col min="1" max="1" width="0.875" style="21" customWidth="1"/>
    <col min="2" max="2" width="4.25" style="21" customWidth="1"/>
    <col min="3" max="3" width="5.25" style="21" customWidth="1"/>
    <col min="4" max="4" width="4" style="21" customWidth="1"/>
    <col min="5" max="5" width="3.5" style="21" customWidth="1"/>
    <col min="6" max="6" width="4" style="21" customWidth="1"/>
    <col min="7" max="7" width="4.125" style="21" customWidth="1"/>
    <col min="8" max="19" width="3.75" style="21" customWidth="1"/>
    <col min="20" max="21" width="7.5" style="21" customWidth="1"/>
    <col min="22" max="16384" width="9" style="21"/>
  </cols>
  <sheetData>
    <row r="1" spans="1:35" s="570" customFormat="1" ht="26.25" customHeight="1">
      <c r="A1" s="568" t="s">
        <v>1561</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8.75" customHeight="1">
      <c r="B2" s="61"/>
      <c r="C2" s="61"/>
      <c r="D2" s="61"/>
      <c r="E2" s="61"/>
      <c r="F2" s="61"/>
      <c r="G2" s="61"/>
      <c r="H2" s="61"/>
      <c r="I2" s="61"/>
      <c r="J2" s="61"/>
      <c r="K2" s="61"/>
      <c r="L2" s="61"/>
      <c r="M2" s="899" t="s">
        <v>452</v>
      </c>
      <c r="N2" s="1012"/>
      <c r="O2" s="1012"/>
      <c r="P2" s="1012"/>
      <c r="Q2" s="1012"/>
      <c r="R2" s="1012"/>
      <c r="S2" s="1012"/>
      <c r="T2" s="1012"/>
      <c r="U2" s="1012"/>
    </row>
    <row r="3" spans="1:35" ht="18.75" customHeight="1">
      <c r="B3" s="876" t="s">
        <v>2132</v>
      </c>
      <c r="C3" s="876"/>
      <c r="D3" s="876"/>
      <c r="E3" s="876"/>
      <c r="F3" s="876"/>
      <c r="G3" s="876"/>
      <c r="H3" s="876" t="s">
        <v>36</v>
      </c>
      <c r="I3" s="876"/>
      <c r="J3" s="876"/>
      <c r="K3" s="876"/>
      <c r="L3" s="876" t="s">
        <v>149</v>
      </c>
      <c r="M3" s="876"/>
      <c r="N3" s="876"/>
      <c r="O3" s="876"/>
      <c r="P3" s="876" t="s">
        <v>1053</v>
      </c>
      <c r="Q3" s="876"/>
      <c r="R3" s="876"/>
      <c r="S3" s="876"/>
      <c r="T3" s="871" t="s">
        <v>1882</v>
      </c>
      <c r="U3" s="873"/>
    </row>
    <row r="4" spans="1:35" ht="18.75" customHeight="1">
      <c r="B4" s="876"/>
      <c r="C4" s="876"/>
      <c r="D4" s="876"/>
      <c r="E4" s="876"/>
      <c r="F4" s="876"/>
      <c r="G4" s="876"/>
      <c r="H4" s="876" t="s">
        <v>2133</v>
      </c>
      <c r="I4" s="876"/>
      <c r="J4" s="876" t="s">
        <v>1467</v>
      </c>
      <c r="K4" s="876"/>
      <c r="L4" s="876" t="s">
        <v>2133</v>
      </c>
      <c r="M4" s="876"/>
      <c r="N4" s="876" t="s">
        <v>1467</v>
      </c>
      <c r="O4" s="876"/>
      <c r="P4" s="876" t="s">
        <v>2133</v>
      </c>
      <c r="Q4" s="876"/>
      <c r="R4" s="876" t="s">
        <v>1467</v>
      </c>
      <c r="S4" s="876"/>
      <c r="T4" s="5" t="s">
        <v>1663</v>
      </c>
      <c r="U4" s="5" t="s">
        <v>1467</v>
      </c>
    </row>
    <row r="5" spans="1:35" ht="18.75" customHeight="1">
      <c r="B5" s="876" t="s">
        <v>2134</v>
      </c>
      <c r="C5" s="876"/>
      <c r="D5" s="876"/>
      <c r="E5" s="876"/>
      <c r="F5" s="876"/>
      <c r="G5" s="876"/>
      <c r="H5" s="1083">
        <f>SUM(H6:I10)</f>
        <v>101</v>
      </c>
      <c r="I5" s="1083"/>
      <c r="J5" s="1083">
        <f>SUM(J6:K10)</f>
        <v>1187</v>
      </c>
      <c r="K5" s="1083"/>
      <c r="L5" s="1083">
        <f>SUM(L6:M10)</f>
        <v>178</v>
      </c>
      <c r="M5" s="1083"/>
      <c r="N5" s="1083">
        <f>SUM(N6:O10)</f>
        <v>1417</v>
      </c>
      <c r="O5" s="1083"/>
      <c r="P5" s="1083">
        <f>SUM(P6:Q10)</f>
        <v>137</v>
      </c>
      <c r="Q5" s="1083"/>
      <c r="R5" s="1083">
        <f>SUM(R6:S10)</f>
        <v>1403</v>
      </c>
      <c r="S5" s="1083"/>
      <c r="T5" s="63">
        <f>SUM(T6:T10)</f>
        <v>117</v>
      </c>
      <c r="U5" s="40">
        <f>SUM(U6:U10)</f>
        <v>1162</v>
      </c>
    </row>
    <row r="6" spans="1:35" ht="39.950000000000003" customHeight="1">
      <c r="B6" s="1177" t="s">
        <v>417</v>
      </c>
      <c r="C6" s="1179"/>
      <c r="D6" s="1179"/>
      <c r="E6" s="1179"/>
      <c r="F6" s="1179"/>
      <c r="G6" s="1179"/>
      <c r="H6" s="1083">
        <v>38</v>
      </c>
      <c r="I6" s="1083"/>
      <c r="J6" s="1083">
        <v>773</v>
      </c>
      <c r="K6" s="1083"/>
      <c r="L6" s="1083">
        <v>43</v>
      </c>
      <c r="M6" s="1083"/>
      <c r="N6" s="1083">
        <v>834</v>
      </c>
      <c r="O6" s="1083"/>
      <c r="P6" s="1083">
        <v>34</v>
      </c>
      <c r="Q6" s="1083"/>
      <c r="R6" s="1178">
        <v>742</v>
      </c>
      <c r="S6" s="1178"/>
      <c r="T6" s="63">
        <v>36</v>
      </c>
      <c r="U6" s="59">
        <v>690</v>
      </c>
    </row>
    <row r="7" spans="1:35" ht="39.950000000000003" customHeight="1">
      <c r="B7" s="1177" t="s">
        <v>453</v>
      </c>
      <c r="C7" s="1179"/>
      <c r="D7" s="1179"/>
      <c r="E7" s="1179"/>
      <c r="F7" s="1179"/>
      <c r="G7" s="1179"/>
      <c r="H7" s="1083">
        <v>6</v>
      </c>
      <c r="I7" s="1083"/>
      <c r="J7" s="1083">
        <v>25</v>
      </c>
      <c r="K7" s="1083"/>
      <c r="L7" s="1083">
        <v>11</v>
      </c>
      <c r="M7" s="1083"/>
      <c r="N7" s="1083">
        <v>31</v>
      </c>
      <c r="O7" s="1083"/>
      <c r="P7" s="1083">
        <v>15</v>
      </c>
      <c r="Q7" s="1083"/>
      <c r="R7" s="1083">
        <v>66</v>
      </c>
      <c r="S7" s="1083"/>
      <c r="T7" s="63">
        <v>12</v>
      </c>
      <c r="U7" s="59">
        <v>85</v>
      </c>
    </row>
    <row r="8" spans="1:35" ht="39.950000000000003" customHeight="1">
      <c r="B8" s="1177" t="s">
        <v>454</v>
      </c>
      <c r="C8" s="1179"/>
      <c r="D8" s="1179"/>
      <c r="E8" s="1179"/>
      <c r="F8" s="1179"/>
      <c r="G8" s="1179"/>
      <c r="H8" s="1083">
        <v>15</v>
      </c>
      <c r="I8" s="1083"/>
      <c r="J8" s="1083">
        <v>66</v>
      </c>
      <c r="K8" s="1083"/>
      <c r="L8" s="1083">
        <v>23</v>
      </c>
      <c r="M8" s="1083"/>
      <c r="N8" s="1083">
        <v>88</v>
      </c>
      <c r="O8" s="1083"/>
      <c r="P8" s="1083">
        <v>29</v>
      </c>
      <c r="Q8" s="1083"/>
      <c r="R8" s="1083">
        <v>222</v>
      </c>
      <c r="S8" s="1083"/>
      <c r="T8" s="63">
        <v>24</v>
      </c>
      <c r="U8" s="59">
        <v>52</v>
      </c>
    </row>
    <row r="9" spans="1:35" ht="39.950000000000003" customHeight="1">
      <c r="B9" s="1177" t="s">
        <v>455</v>
      </c>
      <c r="C9" s="1179"/>
      <c r="D9" s="1179"/>
      <c r="E9" s="1179"/>
      <c r="F9" s="1179"/>
      <c r="G9" s="1179"/>
      <c r="H9" s="1083">
        <v>13</v>
      </c>
      <c r="I9" s="1083"/>
      <c r="J9" s="1083">
        <v>120</v>
      </c>
      <c r="K9" s="1083"/>
      <c r="L9" s="1083">
        <v>24</v>
      </c>
      <c r="M9" s="1083"/>
      <c r="N9" s="1083">
        <v>163</v>
      </c>
      <c r="O9" s="1083"/>
      <c r="P9" s="1083">
        <v>27</v>
      </c>
      <c r="Q9" s="1083"/>
      <c r="R9" s="1083">
        <v>183</v>
      </c>
      <c r="S9" s="1083"/>
      <c r="T9" s="63">
        <v>15</v>
      </c>
      <c r="U9" s="59">
        <v>89</v>
      </c>
    </row>
    <row r="10" spans="1:35" ht="39.950000000000003" customHeight="1">
      <c r="B10" s="1177" t="s">
        <v>456</v>
      </c>
      <c r="C10" s="1179"/>
      <c r="D10" s="1179"/>
      <c r="E10" s="1179"/>
      <c r="F10" s="1179"/>
      <c r="G10" s="1179"/>
      <c r="H10" s="1083">
        <v>29</v>
      </c>
      <c r="I10" s="1083"/>
      <c r="J10" s="1083">
        <v>203</v>
      </c>
      <c r="K10" s="1083"/>
      <c r="L10" s="1083">
        <v>77</v>
      </c>
      <c r="M10" s="1083"/>
      <c r="N10" s="1083">
        <v>301</v>
      </c>
      <c r="O10" s="1083"/>
      <c r="P10" s="1083">
        <v>32</v>
      </c>
      <c r="Q10" s="1083"/>
      <c r="R10" s="1083">
        <v>190</v>
      </c>
      <c r="S10" s="1083"/>
      <c r="T10" s="63">
        <v>30</v>
      </c>
      <c r="U10" s="59">
        <v>246</v>
      </c>
    </row>
    <row r="11" spans="1:35" ht="39.950000000000003" customHeight="1">
      <c r="B11" s="1177" t="s">
        <v>2135</v>
      </c>
      <c r="C11" s="1177"/>
      <c r="D11" s="1177"/>
      <c r="E11" s="1177"/>
      <c r="F11" s="1177"/>
      <c r="G11" s="1177"/>
      <c r="H11" s="1083" t="s">
        <v>803</v>
      </c>
      <c r="I11" s="1083"/>
      <c r="J11" s="1083" t="s">
        <v>803</v>
      </c>
      <c r="K11" s="1083"/>
      <c r="L11" s="1083" t="s">
        <v>803</v>
      </c>
      <c r="M11" s="1083"/>
      <c r="N11" s="1083" t="s">
        <v>803</v>
      </c>
      <c r="O11" s="1083"/>
      <c r="P11" s="1083" t="s">
        <v>803</v>
      </c>
      <c r="Q11" s="1083"/>
      <c r="R11" s="1083" t="s">
        <v>803</v>
      </c>
      <c r="S11" s="1083"/>
      <c r="T11" s="66" t="s">
        <v>803</v>
      </c>
      <c r="U11" s="40" t="s">
        <v>803</v>
      </c>
    </row>
    <row r="12" spans="1:35" ht="12" customHeight="1">
      <c r="B12" s="200"/>
      <c r="C12" s="2"/>
      <c r="D12" s="2"/>
      <c r="E12" s="2"/>
      <c r="F12" s="2"/>
      <c r="G12" s="2"/>
      <c r="H12" s="61"/>
      <c r="I12" s="61"/>
      <c r="J12" s="61"/>
      <c r="K12" s="61"/>
      <c r="L12" s="61"/>
      <c r="M12" s="61"/>
      <c r="N12" s="61"/>
      <c r="O12" s="61"/>
      <c r="P12" s="61"/>
      <c r="Q12" s="61"/>
      <c r="R12" s="61"/>
      <c r="S12" s="61"/>
    </row>
    <row r="13" spans="1:35" ht="18.75" customHeight="1">
      <c r="B13" s="1176"/>
      <c r="C13" s="1176"/>
      <c r="D13" s="1176"/>
      <c r="E13" s="1176"/>
      <c r="F13" s="1176"/>
      <c r="G13" s="1176"/>
      <c r="H13" s="1176"/>
      <c r="I13" s="1176"/>
      <c r="J13" s="61"/>
      <c r="K13" s="61"/>
      <c r="L13" s="61"/>
      <c r="M13" s="61"/>
      <c r="N13" s="61"/>
      <c r="O13" s="61"/>
      <c r="P13" s="61"/>
      <c r="Q13" s="61"/>
      <c r="R13" s="61"/>
      <c r="S13" s="61"/>
    </row>
    <row r="14" spans="1:35" ht="18.75" customHeight="1">
      <c r="B14" s="8"/>
      <c r="C14" s="8"/>
      <c r="D14" s="8"/>
      <c r="E14" s="8"/>
      <c r="F14" s="8"/>
      <c r="G14" s="8"/>
      <c r="L14" s="8"/>
      <c r="M14" s="8"/>
      <c r="N14" s="8"/>
      <c r="O14" s="8"/>
      <c r="P14" s="8"/>
      <c r="Q14" s="8"/>
      <c r="R14" s="8"/>
      <c r="S14" s="8"/>
      <c r="T14" s="8"/>
      <c r="U14" s="8"/>
      <c r="V14" s="8"/>
      <c r="W14" s="8"/>
    </row>
    <row r="15" spans="1:35" ht="18.75" customHeight="1">
      <c r="B15" s="8"/>
      <c r="C15" s="8"/>
      <c r="D15" s="8"/>
      <c r="E15" s="8"/>
      <c r="F15" s="8"/>
      <c r="G15" s="8"/>
      <c r="L15" s="8"/>
      <c r="M15" s="8"/>
      <c r="N15" s="8"/>
      <c r="O15" s="8"/>
      <c r="P15" s="8"/>
      <c r="Q15" s="8"/>
      <c r="R15" s="8"/>
      <c r="S15" s="8"/>
      <c r="T15" s="8"/>
      <c r="U15" s="8"/>
      <c r="V15" s="8"/>
      <c r="W15" s="8"/>
    </row>
    <row r="16" spans="1:35" ht="18.75" customHeight="1">
      <c r="B16" s="8"/>
      <c r="C16" s="8"/>
      <c r="D16" s="8"/>
      <c r="E16" s="8"/>
      <c r="F16" s="8"/>
      <c r="G16" s="8"/>
      <c r="L16" s="8"/>
      <c r="M16" s="8"/>
      <c r="N16" s="8"/>
      <c r="O16" s="8"/>
      <c r="P16" s="8"/>
      <c r="Q16" s="8"/>
      <c r="R16" s="8"/>
      <c r="S16" s="8"/>
      <c r="T16" s="8"/>
      <c r="U16" s="8"/>
      <c r="V16" s="8"/>
      <c r="W16" s="8"/>
    </row>
    <row r="17" spans="2:23" ht="18.75" customHeight="1">
      <c r="B17" s="8"/>
      <c r="C17" s="8"/>
      <c r="D17" s="8"/>
      <c r="E17" s="8"/>
      <c r="F17" s="8"/>
      <c r="G17" s="8"/>
      <c r="L17" s="67"/>
      <c r="M17" s="67"/>
      <c r="N17" s="67"/>
      <c r="O17" s="67"/>
      <c r="P17" s="67"/>
      <c r="Q17" s="67"/>
      <c r="R17" s="67"/>
      <c r="S17" s="67"/>
      <c r="T17" s="67"/>
      <c r="U17" s="67"/>
      <c r="V17" s="67"/>
      <c r="W17" s="67"/>
    </row>
    <row r="18" spans="2:23" ht="39.950000000000003" customHeight="1">
      <c r="B18" s="34"/>
      <c r="C18" s="34"/>
      <c r="D18" s="34"/>
      <c r="E18" s="34"/>
      <c r="F18" s="34"/>
      <c r="G18" s="34"/>
      <c r="L18" s="67"/>
      <c r="M18" s="67"/>
      <c r="N18" s="67"/>
      <c r="O18" s="67"/>
      <c r="P18" s="67"/>
      <c r="Q18" s="67"/>
      <c r="R18" s="67"/>
      <c r="S18" s="67"/>
      <c r="T18" s="67"/>
      <c r="U18" s="67"/>
      <c r="V18" s="67"/>
      <c r="W18" s="67"/>
    </row>
    <row r="19" spans="2:23" ht="39.950000000000003" customHeight="1">
      <c r="B19" s="34"/>
      <c r="C19" s="34"/>
      <c r="D19" s="34"/>
      <c r="E19" s="34"/>
      <c r="F19" s="34"/>
      <c r="G19" s="34"/>
      <c r="L19" s="67"/>
      <c r="M19" s="67"/>
      <c r="N19" s="67"/>
      <c r="O19" s="67"/>
      <c r="P19" s="67"/>
      <c r="Q19" s="67"/>
      <c r="R19" s="67"/>
      <c r="S19" s="67"/>
      <c r="T19" s="67"/>
      <c r="U19" s="67"/>
      <c r="V19" s="67"/>
      <c r="W19" s="67"/>
    </row>
    <row r="20" spans="2:23" ht="39.950000000000003" customHeight="1">
      <c r="B20" s="34"/>
      <c r="C20" s="34"/>
      <c r="D20" s="34"/>
      <c r="E20" s="34"/>
      <c r="F20" s="34"/>
      <c r="G20" s="34"/>
      <c r="L20" s="67"/>
      <c r="M20" s="67"/>
      <c r="N20" s="67"/>
      <c r="O20" s="67"/>
      <c r="P20" s="67"/>
      <c r="Q20" s="67"/>
      <c r="R20" s="67"/>
      <c r="S20" s="67"/>
      <c r="T20" s="67"/>
      <c r="U20" s="67"/>
      <c r="V20" s="67"/>
      <c r="W20" s="67"/>
    </row>
    <row r="21" spans="2:23" ht="39.950000000000003" customHeight="1">
      <c r="B21" s="34"/>
      <c r="C21" s="34"/>
      <c r="D21" s="34"/>
      <c r="E21" s="34"/>
      <c r="F21" s="34"/>
      <c r="G21" s="34"/>
      <c r="L21" s="195"/>
      <c r="M21" s="195"/>
      <c r="N21" s="195"/>
      <c r="O21" s="195"/>
      <c r="P21" s="67"/>
      <c r="Q21" s="67"/>
      <c r="R21" s="67"/>
      <c r="S21" s="67"/>
      <c r="T21" s="67"/>
      <c r="U21" s="67"/>
      <c r="V21" s="67"/>
      <c r="W21" s="67"/>
    </row>
    <row r="22" spans="2:23" ht="39.950000000000003" customHeight="1">
      <c r="B22" s="34"/>
      <c r="C22" s="34"/>
      <c r="D22" s="34"/>
      <c r="E22" s="34"/>
      <c r="F22" s="34"/>
      <c r="G22" s="34"/>
      <c r="L22" s="67"/>
      <c r="M22" s="67"/>
      <c r="N22" s="67"/>
      <c r="O22" s="67"/>
      <c r="P22" s="67"/>
      <c r="Q22" s="67"/>
      <c r="R22" s="67"/>
      <c r="S22" s="67"/>
      <c r="T22" s="67"/>
      <c r="U22" s="67"/>
      <c r="V22" s="67"/>
      <c r="W22" s="67"/>
    </row>
    <row r="23" spans="2:23" ht="39.950000000000003" customHeight="1">
      <c r="B23" s="34"/>
      <c r="C23" s="34"/>
      <c r="D23" s="34"/>
      <c r="E23" s="34"/>
      <c r="F23" s="34"/>
      <c r="G23" s="34"/>
      <c r="L23" s="195"/>
      <c r="M23" s="195"/>
      <c r="N23" s="195"/>
      <c r="O23" s="195"/>
      <c r="P23" s="195"/>
      <c r="Q23" s="195"/>
      <c r="R23" s="195"/>
      <c r="S23" s="195"/>
      <c r="T23" s="195"/>
      <c r="U23" s="195"/>
      <c r="V23" s="195"/>
      <c r="W23" s="195"/>
    </row>
    <row r="24" spans="2:23" ht="12" customHeight="1">
      <c r="B24" s="200"/>
      <c r="C24" s="2"/>
      <c r="D24" s="2"/>
      <c r="E24" s="2"/>
      <c r="F24" s="2"/>
      <c r="G24" s="2"/>
      <c r="H24" s="61"/>
      <c r="I24" s="61"/>
      <c r="J24" s="61"/>
      <c r="K24" s="61"/>
      <c r="L24" s="61"/>
      <c r="M24" s="61"/>
      <c r="N24" s="61"/>
      <c r="O24" s="61"/>
      <c r="P24" s="61"/>
      <c r="Q24" s="61"/>
      <c r="R24" s="61"/>
      <c r="S24" s="61"/>
    </row>
    <row r="25" spans="2:23" ht="18.75" customHeight="1"/>
    <row r="26" spans="2:23" ht="18.75" customHeight="1"/>
    <row r="27" spans="2:23" ht="18.75" customHeight="1"/>
    <row r="28" spans="2:23" ht="18.75" customHeight="1"/>
    <row r="29" spans="2:23" ht="18.75" customHeight="1"/>
    <row r="30" spans="2:23" ht="18.75" customHeight="1"/>
    <row r="31" spans="2:23" ht="18.75" customHeight="1"/>
    <row r="32" spans="2:23"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62">
    <mergeCell ref="T3:U3"/>
    <mergeCell ref="M2:U2"/>
    <mergeCell ref="H3:K3"/>
    <mergeCell ref="B3:G4"/>
    <mergeCell ref="L3:O3"/>
    <mergeCell ref="P3:S3"/>
    <mergeCell ref="B5:G5"/>
    <mergeCell ref="N4:O4"/>
    <mergeCell ref="P4:Q4"/>
    <mergeCell ref="R4:S4"/>
    <mergeCell ref="R5:S5"/>
    <mergeCell ref="N5:O5"/>
    <mergeCell ref="P5:Q5"/>
    <mergeCell ref="H5:I5"/>
    <mergeCell ref="J5:K5"/>
    <mergeCell ref="L4:M4"/>
    <mergeCell ref="L5:M5"/>
    <mergeCell ref="H8:I8"/>
    <mergeCell ref="J8:K8"/>
    <mergeCell ref="B10:G10"/>
    <mergeCell ref="J6:K6"/>
    <mergeCell ref="J11:K11"/>
    <mergeCell ref="H9:I9"/>
    <mergeCell ref="J9:K9"/>
    <mergeCell ref="H10:I10"/>
    <mergeCell ref="J10:K10"/>
    <mergeCell ref="B6:G6"/>
    <mergeCell ref="H6:I6"/>
    <mergeCell ref="B8:G8"/>
    <mergeCell ref="B9:G9"/>
    <mergeCell ref="H7:I7"/>
    <mergeCell ref="B7:G7"/>
    <mergeCell ref="H4:I4"/>
    <mergeCell ref="J4:K4"/>
    <mergeCell ref="N6:O6"/>
    <mergeCell ref="P6:Q6"/>
    <mergeCell ref="J7:K7"/>
    <mergeCell ref="R6:S6"/>
    <mergeCell ref="R7:S7"/>
    <mergeCell ref="L7:M7"/>
    <mergeCell ref="N7:O7"/>
    <mergeCell ref="P7:Q7"/>
    <mergeCell ref="L6:M6"/>
    <mergeCell ref="L8:M8"/>
    <mergeCell ref="N8:O8"/>
    <mergeCell ref="P8:Q8"/>
    <mergeCell ref="R8:S8"/>
    <mergeCell ref="R9:S9"/>
    <mergeCell ref="L9:M9"/>
    <mergeCell ref="N9:O9"/>
    <mergeCell ref="P9:Q9"/>
    <mergeCell ref="B13:I13"/>
    <mergeCell ref="R11:S11"/>
    <mergeCell ref="R10:S10"/>
    <mergeCell ref="L11:M11"/>
    <mergeCell ref="N11:O11"/>
    <mergeCell ref="P11:Q11"/>
    <mergeCell ref="L10:M10"/>
    <mergeCell ref="N10:O10"/>
    <mergeCell ref="P10:Q10"/>
    <mergeCell ref="H11:I11"/>
    <mergeCell ref="B11:G11"/>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137"/>
  <sheetViews>
    <sheetView zoomScaleNormal="100" workbookViewId="0">
      <selection activeCell="H2" sqref="H2"/>
    </sheetView>
  </sheetViews>
  <sheetFormatPr defaultRowHeight="13.5"/>
  <cols>
    <col min="1" max="1" width="0.875" style="21" customWidth="1"/>
    <col min="2" max="17" width="3.875" style="21" customWidth="1"/>
    <col min="18" max="24" width="4.625" style="21" customWidth="1"/>
    <col min="25" max="16384" width="9" style="21"/>
  </cols>
  <sheetData>
    <row r="1" spans="1:29" s="570" customFormat="1" ht="26.25" customHeight="1">
      <c r="A1" s="568" t="s">
        <v>1562</v>
      </c>
      <c r="B1" s="572"/>
      <c r="C1" s="572"/>
      <c r="D1" s="572"/>
      <c r="E1" s="572"/>
      <c r="F1" s="572"/>
      <c r="G1" s="572"/>
      <c r="H1" s="572"/>
      <c r="I1" s="572"/>
      <c r="J1" s="572"/>
      <c r="K1" s="572"/>
      <c r="L1" s="572"/>
      <c r="M1" s="572"/>
      <c r="N1" s="572"/>
      <c r="O1" s="572"/>
      <c r="P1" s="572"/>
      <c r="Q1" s="572"/>
      <c r="R1" s="571"/>
      <c r="S1" s="571"/>
      <c r="T1" s="571"/>
      <c r="U1" s="571"/>
      <c r="V1" s="571"/>
      <c r="W1" s="571"/>
      <c r="X1" s="571"/>
      <c r="Y1" s="571"/>
      <c r="Z1" s="571"/>
      <c r="AA1" s="571"/>
      <c r="AB1" s="571"/>
      <c r="AC1" s="571"/>
    </row>
    <row r="2" spans="1:29" ht="18.75" customHeight="1">
      <c r="M2" s="1027" t="s">
        <v>2136</v>
      </c>
      <c r="N2" s="1027"/>
      <c r="O2" s="1027"/>
      <c r="P2" s="1027"/>
      <c r="Q2" s="1027"/>
    </row>
    <row r="3" spans="1:29" ht="18.75" customHeight="1">
      <c r="B3" s="1052" t="s">
        <v>615</v>
      </c>
      <c r="C3" s="1053"/>
      <c r="D3" s="871" t="s">
        <v>2414</v>
      </c>
      <c r="E3" s="872"/>
      <c r="F3" s="872"/>
      <c r="G3" s="872"/>
      <c r="H3" s="872"/>
      <c r="I3" s="872"/>
      <c r="J3" s="872"/>
      <c r="K3" s="872"/>
      <c r="L3" s="872"/>
      <c r="M3" s="872"/>
      <c r="N3" s="872"/>
      <c r="O3" s="872"/>
      <c r="P3" s="872"/>
      <c r="Q3" s="873"/>
    </row>
    <row r="4" spans="1:29" ht="18.75" customHeight="1">
      <c r="B4" s="1180"/>
      <c r="C4" s="1181"/>
      <c r="D4" s="986" t="s">
        <v>635</v>
      </c>
      <c r="E4" s="986"/>
      <c r="F4" s="1182" t="s">
        <v>2137</v>
      </c>
      <c r="G4" s="1182"/>
      <c r="H4" s="1182" t="s">
        <v>2138</v>
      </c>
      <c r="I4" s="1182"/>
      <c r="J4" s="1182" t="s">
        <v>2139</v>
      </c>
      <c r="K4" s="1183"/>
      <c r="L4" s="1187" t="s">
        <v>2140</v>
      </c>
      <c r="M4" s="1188"/>
      <c r="N4" s="1182" t="s">
        <v>2141</v>
      </c>
      <c r="O4" s="1182"/>
      <c r="P4" s="1191" t="s">
        <v>1833</v>
      </c>
      <c r="Q4" s="1192"/>
    </row>
    <row r="5" spans="1:29" ht="18.75" customHeight="1">
      <c r="B5" s="1180"/>
      <c r="C5" s="1181"/>
      <c r="D5" s="986"/>
      <c r="E5" s="986"/>
      <c r="F5" s="1182"/>
      <c r="G5" s="1182"/>
      <c r="H5" s="1182"/>
      <c r="I5" s="1182"/>
      <c r="J5" s="1183"/>
      <c r="K5" s="1183"/>
      <c r="L5" s="1189"/>
      <c r="M5" s="1190"/>
      <c r="N5" s="1182"/>
      <c r="O5" s="1182"/>
      <c r="P5" s="1193"/>
      <c r="Q5" s="1194"/>
    </row>
    <row r="6" spans="1:29" ht="18.75" customHeight="1">
      <c r="B6" s="1036"/>
      <c r="C6" s="1054"/>
      <c r="D6" s="986"/>
      <c r="E6" s="986"/>
      <c r="F6" s="1182"/>
      <c r="G6" s="1182"/>
      <c r="H6" s="1182"/>
      <c r="I6" s="1182"/>
      <c r="J6" s="1183"/>
      <c r="K6" s="1183"/>
      <c r="L6" s="990"/>
      <c r="M6" s="992"/>
      <c r="N6" s="1182"/>
      <c r="O6" s="1182"/>
      <c r="P6" s="1195"/>
      <c r="Q6" s="1196"/>
    </row>
    <row r="7" spans="1:29" ht="18.75" customHeight="1">
      <c r="B7" s="986" t="s">
        <v>1832</v>
      </c>
      <c r="C7" s="986"/>
      <c r="D7" s="975">
        <v>10</v>
      </c>
      <c r="E7" s="975"/>
      <c r="F7" s="975" t="s">
        <v>803</v>
      </c>
      <c r="G7" s="975"/>
      <c r="H7" s="975" t="s">
        <v>803</v>
      </c>
      <c r="I7" s="975"/>
      <c r="J7" s="975" t="s">
        <v>803</v>
      </c>
      <c r="K7" s="975"/>
      <c r="L7" s="975">
        <v>10</v>
      </c>
      <c r="M7" s="975"/>
      <c r="N7" s="975" t="s">
        <v>779</v>
      </c>
      <c r="O7" s="975"/>
      <c r="P7" s="975" t="s">
        <v>779</v>
      </c>
      <c r="Q7" s="975"/>
    </row>
    <row r="8" spans="1:29" ht="18.75" customHeight="1">
      <c r="B8" s="986" t="s">
        <v>2142</v>
      </c>
      <c r="C8" s="986"/>
      <c r="D8" s="975">
        <v>8</v>
      </c>
      <c r="E8" s="975"/>
      <c r="F8" s="975" t="s">
        <v>803</v>
      </c>
      <c r="G8" s="975"/>
      <c r="H8" s="975" t="s">
        <v>803</v>
      </c>
      <c r="I8" s="975"/>
      <c r="J8" s="975" t="s">
        <v>803</v>
      </c>
      <c r="K8" s="975"/>
      <c r="L8" s="975">
        <v>8</v>
      </c>
      <c r="M8" s="975"/>
      <c r="N8" s="975" t="s">
        <v>779</v>
      </c>
      <c r="O8" s="975"/>
      <c r="P8" s="975" t="s">
        <v>779</v>
      </c>
      <c r="Q8" s="975"/>
    </row>
    <row r="9" spans="1:29" ht="18.75" customHeight="1">
      <c r="B9" s="986" t="s">
        <v>607</v>
      </c>
      <c r="C9" s="986"/>
      <c r="D9" s="975">
        <v>8</v>
      </c>
      <c r="E9" s="975"/>
      <c r="F9" s="975" t="s">
        <v>803</v>
      </c>
      <c r="G9" s="975"/>
      <c r="H9" s="975" t="s">
        <v>803</v>
      </c>
      <c r="I9" s="975"/>
      <c r="J9" s="975">
        <v>2</v>
      </c>
      <c r="K9" s="975"/>
      <c r="L9" s="975">
        <v>6</v>
      </c>
      <c r="M9" s="975"/>
      <c r="N9" s="975" t="s">
        <v>779</v>
      </c>
      <c r="O9" s="975"/>
      <c r="P9" s="975" t="s">
        <v>779</v>
      </c>
      <c r="Q9" s="975"/>
    </row>
    <row r="10" spans="1:29" ht="18.75" customHeight="1">
      <c r="B10" s="986" t="s">
        <v>149</v>
      </c>
      <c r="C10" s="986"/>
      <c r="D10" s="975">
        <v>18</v>
      </c>
      <c r="E10" s="975"/>
      <c r="F10" s="975" t="s">
        <v>803</v>
      </c>
      <c r="G10" s="975"/>
      <c r="H10" s="975">
        <v>7</v>
      </c>
      <c r="I10" s="975"/>
      <c r="J10" s="975">
        <v>5</v>
      </c>
      <c r="K10" s="975"/>
      <c r="L10" s="975">
        <v>6</v>
      </c>
      <c r="M10" s="975"/>
      <c r="N10" s="975" t="s">
        <v>779</v>
      </c>
      <c r="O10" s="975"/>
      <c r="P10" s="975" t="s">
        <v>779</v>
      </c>
      <c r="Q10" s="975"/>
    </row>
    <row r="11" spans="1:29" ht="18.75" customHeight="1"/>
    <row r="12" spans="1:29" s="570" customFormat="1" ht="26.25" customHeight="1">
      <c r="A12" s="568" t="s">
        <v>0</v>
      </c>
      <c r="B12" s="572"/>
      <c r="C12" s="572"/>
      <c r="D12" s="572"/>
      <c r="E12" s="572"/>
      <c r="F12" s="572"/>
      <c r="G12" s="572"/>
      <c r="H12" s="572"/>
      <c r="I12" s="572"/>
      <c r="J12" s="572"/>
      <c r="K12" s="572"/>
      <c r="L12" s="572"/>
      <c r="M12" s="572"/>
      <c r="N12" s="572"/>
      <c r="O12" s="572"/>
      <c r="P12" s="572"/>
      <c r="Q12" s="572"/>
      <c r="R12" s="571"/>
      <c r="S12" s="571"/>
      <c r="T12" s="571"/>
      <c r="U12" s="571"/>
      <c r="V12" s="571"/>
      <c r="W12" s="571"/>
      <c r="X12" s="571"/>
      <c r="Y12" s="571"/>
      <c r="Z12" s="571"/>
      <c r="AA12" s="571"/>
      <c r="AB12" s="571"/>
      <c r="AC12" s="571"/>
    </row>
    <row r="13" spans="1:29" ht="18.75" customHeight="1">
      <c r="B13" s="899" t="s">
        <v>2136</v>
      </c>
      <c r="C13" s="899"/>
      <c r="D13" s="899"/>
      <c r="E13" s="899"/>
      <c r="F13" s="899"/>
      <c r="G13" s="899"/>
      <c r="H13" s="899"/>
      <c r="I13" s="899"/>
      <c r="J13" s="899"/>
      <c r="K13" s="899"/>
      <c r="L13" s="899"/>
      <c r="M13" s="899"/>
      <c r="N13" s="899"/>
      <c r="O13" s="899"/>
    </row>
    <row r="14" spans="1:29" ht="46.5" customHeight="1">
      <c r="B14" s="986" t="s">
        <v>615</v>
      </c>
      <c r="C14" s="986"/>
      <c r="D14" s="986" t="s">
        <v>2143</v>
      </c>
      <c r="E14" s="986"/>
      <c r="F14" s="986" t="s">
        <v>2144</v>
      </c>
      <c r="G14" s="986"/>
      <c r="H14" s="1182" t="s">
        <v>2145</v>
      </c>
      <c r="I14" s="986"/>
      <c r="J14" s="1182" t="s">
        <v>2146</v>
      </c>
      <c r="K14" s="986"/>
      <c r="L14" s="986" t="s">
        <v>2147</v>
      </c>
      <c r="M14" s="986"/>
      <c r="N14" s="1009" t="s">
        <v>2148</v>
      </c>
      <c r="O14" s="1163"/>
    </row>
    <row r="15" spans="1:29" ht="18.75" customHeight="1">
      <c r="B15" s="986" t="s">
        <v>1832</v>
      </c>
      <c r="C15" s="986"/>
      <c r="D15" s="975">
        <v>10</v>
      </c>
      <c r="E15" s="975"/>
      <c r="F15" s="975" t="s">
        <v>779</v>
      </c>
      <c r="G15" s="975"/>
      <c r="H15" s="975" t="s">
        <v>779</v>
      </c>
      <c r="I15" s="975"/>
      <c r="J15" s="975" t="s">
        <v>779</v>
      </c>
      <c r="K15" s="975"/>
      <c r="L15" s="975" t="s">
        <v>779</v>
      </c>
      <c r="M15" s="975"/>
      <c r="N15" s="975" t="s">
        <v>779</v>
      </c>
      <c r="O15" s="975"/>
    </row>
    <row r="16" spans="1:29" ht="18.75" customHeight="1">
      <c r="B16" s="1184" t="s">
        <v>2142</v>
      </c>
      <c r="C16" s="1184"/>
      <c r="D16" s="975">
        <v>8</v>
      </c>
      <c r="E16" s="975"/>
      <c r="F16" s="975" t="s">
        <v>779</v>
      </c>
      <c r="G16" s="975"/>
      <c r="H16" s="975" t="s">
        <v>779</v>
      </c>
      <c r="I16" s="975"/>
      <c r="J16" s="975" t="s">
        <v>779</v>
      </c>
      <c r="K16" s="975"/>
      <c r="L16" s="975" t="s">
        <v>779</v>
      </c>
      <c r="M16" s="975"/>
      <c r="N16" s="975" t="s">
        <v>779</v>
      </c>
      <c r="O16" s="975"/>
    </row>
    <row r="17" spans="1:226" ht="18.75" customHeight="1">
      <c r="B17" s="1184" t="s">
        <v>607</v>
      </c>
      <c r="C17" s="1184"/>
      <c r="D17" s="975">
        <v>8</v>
      </c>
      <c r="E17" s="975"/>
      <c r="F17" s="975" t="s">
        <v>779</v>
      </c>
      <c r="G17" s="975"/>
      <c r="H17" s="975" t="s">
        <v>779</v>
      </c>
      <c r="I17" s="975"/>
      <c r="J17" s="975" t="s">
        <v>779</v>
      </c>
      <c r="K17" s="975"/>
      <c r="L17" s="975" t="s">
        <v>779</v>
      </c>
      <c r="M17" s="975"/>
      <c r="N17" s="975" t="s">
        <v>779</v>
      </c>
      <c r="O17" s="975"/>
    </row>
    <row r="18" spans="1:226" ht="18.75" customHeight="1">
      <c r="B18" s="1184" t="s">
        <v>149</v>
      </c>
      <c r="C18" s="1184"/>
      <c r="D18" s="975">
        <v>6</v>
      </c>
      <c r="E18" s="975"/>
      <c r="F18" s="975" t="s">
        <v>779</v>
      </c>
      <c r="G18" s="975"/>
      <c r="H18" s="975" t="s">
        <v>779</v>
      </c>
      <c r="I18" s="975"/>
      <c r="J18" s="975" t="s">
        <v>779</v>
      </c>
      <c r="K18" s="975"/>
      <c r="L18" s="975" t="s">
        <v>779</v>
      </c>
      <c r="M18" s="975"/>
      <c r="N18" s="975" t="s">
        <v>779</v>
      </c>
      <c r="O18" s="975"/>
    </row>
    <row r="19" spans="1:226" ht="18.75" customHeight="1"/>
    <row r="20" spans="1:226" s="570" customFormat="1" ht="26.25" customHeight="1">
      <c r="A20" s="568" t="s">
        <v>1515</v>
      </c>
      <c r="B20" s="572"/>
      <c r="C20" s="572"/>
      <c r="D20" s="572"/>
      <c r="E20" s="572"/>
      <c r="F20" s="572"/>
      <c r="G20" s="572"/>
      <c r="H20" s="572"/>
      <c r="I20" s="572"/>
      <c r="J20" s="572"/>
      <c r="K20" s="572"/>
      <c r="L20" s="572"/>
      <c r="M20" s="572"/>
      <c r="N20" s="572"/>
      <c r="O20" s="572"/>
      <c r="P20" s="572"/>
      <c r="Q20" s="572"/>
      <c r="R20" s="571"/>
      <c r="S20" s="571"/>
      <c r="T20" s="571"/>
      <c r="U20" s="571"/>
      <c r="V20" s="571"/>
      <c r="W20" s="571"/>
      <c r="X20" s="571"/>
      <c r="Y20" s="571"/>
      <c r="Z20" s="571"/>
      <c r="AA20" s="571"/>
      <c r="AB20" s="571"/>
      <c r="AC20" s="571"/>
    </row>
    <row r="21" spans="1:226" ht="18.75" customHeight="1">
      <c r="B21" s="899" t="s">
        <v>2136</v>
      </c>
      <c r="C21" s="899"/>
      <c r="D21" s="899"/>
      <c r="E21" s="899"/>
      <c r="F21" s="899"/>
      <c r="G21" s="899"/>
      <c r="H21" s="899"/>
      <c r="I21" s="899"/>
      <c r="J21" s="899"/>
      <c r="K21" s="899"/>
      <c r="L21" s="899"/>
      <c r="M21" s="899"/>
      <c r="N21" s="899"/>
      <c r="O21" s="899"/>
    </row>
    <row r="22" spans="1:226" ht="18.75" customHeight="1">
      <c r="B22" s="876" t="s">
        <v>615</v>
      </c>
      <c r="C22" s="876"/>
      <c r="D22" s="986" t="s">
        <v>457</v>
      </c>
      <c r="E22" s="986"/>
      <c r="F22" s="986"/>
      <c r="G22" s="986" t="s">
        <v>2149</v>
      </c>
      <c r="H22" s="986"/>
      <c r="I22" s="986"/>
      <c r="J22" s="986" t="s">
        <v>2150</v>
      </c>
      <c r="K22" s="986"/>
      <c r="L22" s="986"/>
      <c r="M22" s="986" t="s">
        <v>2151</v>
      </c>
      <c r="N22" s="986"/>
      <c r="O22" s="986"/>
      <c r="P22" s="3"/>
      <c r="Q22" s="3"/>
    </row>
    <row r="23" spans="1:226" ht="18.75" customHeight="1">
      <c r="B23" s="986" t="s">
        <v>1832</v>
      </c>
      <c r="C23" s="986"/>
      <c r="D23" s="975">
        <v>10</v>
      </c>
      <c r="E23" s="975"/>
      <c r="F23" s="975"/>
      <c r="G23" s="975">
        <v>11</v>
      </c>
      <c r="H23" s="975"/>
      <c r="I23" s="975"/>
      <c r="J23" s="975" t="s">
        <v>779</v>
      </c>
      <c r="K23" s="975"/>
      <c r="L23" s="975"/>
      <c r="M23" s="975" t="s">
        <v>779</v>
      </c>
      <c r="N23" s="975"/>
      <c r="O23" s="975"/>
      <c r="P23" s="55"/>
      <c r="Q23" s="55"/>
    </row>
    <row r="24" spans="1:226" ht="18.75" customHeight="1">
      <c r="B24" s="1184" t="s">
        <v>2142</v>
      </c>
      <c r="C24" s="1184"/>
      <c r="D24" s="975">
        <v>8</v>
      </c>
      <c r="E24" s="975"/>
      <c r="F24" s="975"/>
      <c r="G24" s="975">
        <v>15</v>
      </c>
      <c r="H24" s="975"/>
      <c r="I24" s="975"/>
      <c r="J24" s="975" t="s">
        <v>779</v>
      </c>
      <c r="K24" s="975"/>
      <c r="L24" s="975"/>
      <c r="M24" s="975" t="s">
        <v>779</v>
      </c>
      <c r="N24" s="975"/>
      <c r="O24" s="975"/>
      <c r="P24" s="55"/>
      <c r="Q24" s="55"/>
    </row>
    <row r="25" spans="1:226" ht="18.75" customHeight="1">
      <c r="B25" s="1184" t="s">
        <v>607</v>
      </c>
      <c r="C25" s="1184"/>
      <c r="D25" s="975">
        <v>8</v>
      </c>
      <c r="E25" s="975"/>
      <c r="F25" s="975"/>
      <c r="G25" s="975">
        <v>12</v>
      </c>
      <c r="H25" s="975"/>
      <c r="I25" s="975"/>
      <c r="J25" s="975" t="s">
        <v>779</v>
      </c>
      <c r="K25" s="975"/>
      <c r="L25" s="975"/>
      <c r="M25" s="975" t="s">
        <v>779</v>
      </c>
      <c r="N25" s="975"/>
      <c r="O25" s="975"/>
      <c r="P25" s="55"/>
      <c r="Q25" s="55"/>
    </row>
    <row r="26" spans="1:226" ht="18.75" customHeight="1">
      <c r="B26" s="1184" t="s">
        <v>149</v>
      </c>
      <c r="C26" s="1184"/>
      <c r="D26" s="975">
        <v>6</v>
      </c>
      <c r="E26" s="975"/>
      <c r="F26" s="975"/>
      <c r="G26" s="975">
        <v>6</v>
      </c>
      <c r="H26" s="975"/>
      <c r="I26" s="975"/>
      <c r="J26" s="975" t="s">
        <v>779</v>
      </c>
      <c r="K26" s="975"/>
      <c r="L26" s="975"/>
      <c r="M26" s="975" t="s">
        <v>779</v>
      </c>
      <c r="N26" s="975"/>
      <c r="O26" s="975"/>
      <c r="P26" s="55"/>
      <c r="Q26" s="55"/>
    </row>
    <row r="27" spans="1:226" ht="18.75" customHeight="1"/>
    <row r="28" spans="1:226" s="53" customFormat="1" ht="26.25" customHeight="1">
      <c r="A28" s="568" t="s">
        <v>1516</v>
      </c>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841"/>
      <c r="AA28" s="841"/>
      <c r="AB28" s="841"/>
      <c r="AC28" s="841"/>
      <c r="AD28" s="841"/>
      <c r="AE28" s="841"/>
      <c r="AF28" s="841"/>
      <c r="AG28" s="841"/>
      <c r="AH28" s="841"/>
      <c r="AI28" s="841"/>
      <c r="AJ28" s="841"/>
      <c r="AK28" s="841"/>
      <c r="AL28" s="841"/>
      <c r="AM28" s="841"/>
      <c r="AN28" s="841"/>
      <c r="AO28" s="841"/>
      <c r="AP28" s="841"/>
      <c r="AQ28" s="841"/>
      <c r="AR28" s="841"/>
      <c r="AS28" s="841"/>
      <c r="AT28" s="841"/>
      <c r="AU28" s="841"/>
      <c r="AV28" s="841"/>
      <c r="AW28" s="841"/>
      <c r="AX28" s="841"/>
      <c r="AY28" s="841"/>
      <c r="AZ28" s="841"/>
      <c r="BA28" s="841"/>
      <c r="BB28" s="841"/>
      <c r="BC28" s="841"/>
      <c r="BD28" s="841"/>
      <c r="BE28" s="841"/>
      <c r="BF28" s="841"/>
      <c r="BG28" s="841"/>
      <c r="BH28" s="841"/>
      <c r="BI28" s="841"/>
      <c r="BJ28" s="841"/>
      <c r="BK28" s="841"/>
      <c r="BL28" s="841"/>
      <c r="BM28" s="841"/>
      <c r="BN28" s="841"/>
      <c r="BO28" s="841"/>
      <c r="BP28" s="841"/>
      <c r="BQ28" s="841"/>
      <c r="BR28" s="841"/>
      <c r="BS28" s="841"/>
      <c r="BT28" s="841"/>
      <c r="BU28" s="841"/>
      <c r="BV28" s="841"/>
      <c r="BW28" s="841"/>
      <c r="BX28" s="841"/>
      <c r="BY28" s="841"/>
      <c r="BZ28" s="841"/>
      <c r="CA28" s="841"/>
      <c r="CB28" s="841"/>
      <c r="CC28" s="841"/>
      <c r="CD28" s="841"/>
      <c r="CE28" s="841"/>
      <c r="CF28" s="841"/>
      <c r="CG28" s="841"/>
      <c r="CH28" s="841"/>
      <c r="CI28" s="841"/>
      <c r="CJ28" s="841"/>
      <c r="CK28" s="841"/>
      <c r="CL28" s="841"/>
      <c r="CM28" s="841"/>
      <c r="CN28" s="841"/>
      <c r="CO28" s="841"/>
      <c r="CP28" s="841"/>
      <c r="CQ28" s="841"/>
      <c r="CR28" s="841"/>
      <c r="CS28" s="841"/>
      <c r="CT28" s="841"/>
      <c r="CU28" s="841"/>
      <c r="CV28" s="841"/>
      <c r="CW28" s="841"/>
      <c r="CX28" s="841"/>
      <c r="CY28" s="841"/>
      <c r="CZ28" s="841"/>
      <c r="DA28" s="841"/>
      <c r="DB28" s="841"/>
      <c r="DC28" s="841"/>
      <c r="DD28" s="841"/>
      <c r="DE28" s="841"/>
      <c r="DF28" s="841"/>
      <c r="DG28" s="841"/>
      <c r="DH28" s="841"/>
      <c r="DI28" s="841"/>
      <c r="DJ28" s="841"/>
      <c r="DK28" s="841"/>
      <c r="DL28" s="841"/>
      <c r="DM28" s="841"/>
      <c r="DN28" s="841"/>
      <c r="DO28" s="841"/>
      <c r="DP28" s="841"/>
      <c r="DQ28" s="841"/>
      <c r="DR28" s="841"/>
      <c r="DS28" s="841"/>
      <c r="DT28" s="841"/>
      <c r="DU28" s="841"/>
      <c r="DV28" s="841"/>
      <c r="DW28" s="841"/>
      <c r="DX28" s="841"/>
      <c r="DY28" s="841"/>
      <c r="DZ28" s="841"/>
      <c r="EA28" s="841"/>
      <c r="EB28" s="841"/>
      <c r="EC28" s="841"/>
      <c r="ED28" s="841"/>
      <c r="EE28" s="841"/>
      <c r="EF28" s="841"/>
      <c r="EG28" s="841"/>
      <c r="EH28" s="841"/>
      <c r="EI28" s="841"/>
      <c r="EJ28" s="841"/>
      <c r="EK28" s="841"/>
      <c r="EL28" s="841"/>
      <c r="EM28" s="841"/>
      <c r="EN28" s="841"/>
      <c r="EO28" s="841"/>
      <c r="EP28" s="841"/>
      <c r="EQ28" s="841"/>
      <c r="ER28" s="841"/>
      <c r="ES28" s="841"/>
      <c r="ET28" s="841"/>
      <c r="EU28" s="841"/>
      <c r="EV28" s="841"/>
      <c r="EW28" s="841"/>
      <c r="EX28" s="841"/>
      <c r="EY28" s="841"/>
      <c r="EZ28" s="841"/>
      <c r="FA28" s="841"/>
      <c r="FB28" s="841"/>
      <c r="FC28" s="841"/>
      <c r="FD28" s="841"/>
      <c r="FE28" s="841"/>
      <c r="FF28" s="841"/>
      <c r="FG28" s="841"/>
      <c r="FH28" s="841"/>
      <c r="FI28" s="841"/>
      <c r="FJ28" s="841"/>
      <c r="FK28" s="841"/>
      <c r="FL28" s="841"/>
      <c r="FM28" s="841"/>
      <c r="FN28" s="841"/>
      <c r="FO28" s="841"/>
      <c r="FP28" s="841"/>
      <c r="FQ28" s="841"/>
      <c r="FR28" s="841"/>
      <c r="FS28" s="841"/>
      <c r="FT28" s="841"/>
      <c r="FU28" s="841"/>
      <c r="FV28" s="841"/>
      <c r="FW28" s="841"/>
      <c r="FX28" s="841"/>
      <c r="FY28" s="841"/>
      <c r="FZ28" s="841"/>
      <c r="GA28" s="841"/>
      <c r="GB28" s="841"/>
      <c r="GC28" s="841"/>
      <c r="GD28" s="841"/>
      <c r="GE28" s="841"/>
      <c r="GF28" s="841"/>
      <c r="GG28" s="841"/>
      <c r="GH28" s="841"/>
      <c r="GI28" s="841"/>
      <c r="GJ28" s="841"/>
      <c r="GK28" s="841"/>
      <c r="GL28" s="841"/>
      <c r="GM28" s="841"/>
      <c r="GN28" s="841"/>
      <c r="GO28" s="841"/>
      <c r="GP28" s="841"/>
      <c r="GQ28" s="841"/>
      <c r="GR28" s="841"/>
      <c r="GS28" s="841"/>
      <c r="GT28" s="841"/>
      <c r="GU28" s="841"/>
      <c r="GV28" s="841"/>
      <c r="GW28" s="841"/>
      <c r="GX28" s="841"/>
      <c r="GY28" s="841"/>
      <c r="GZ28" s="841"/>
      <c r="HA28" s="841"/>
      <c r="HB28" s="841"/>
      <c r="HC28" s="841"/>
      <c r="HD28" s="841"/>
      <c r="HE28" s="841"/>
      <c r="HF28" s="841"/>
      <c r="HG28" s="841"/>
      <c r="HH28" s="841"/>
      <c r="HI28" s="841"/>
      <c r="HJ28" s="841"/>
      <c r="HK28" s="841"/>
      <c r="HL28" s="841"/>
      <c r="HM28" s="841"/>
      <c r="HN28" s="841"/>
      <c r="HO28" s="841"/>
      <c r="HP28" s="841"/>
      <c r="HQ28" s="841"/>
      <c r="HR28" s="841"/>
    </row>
    <row r="29" spans="1:226" ht="18.75" customHeight="1">
      <c r="B29" s="899" t="s">
        <v>2136</v>
      </c>
      <c r="C29" s="899"/>
      <c r="D29" s="899"/>
      <c r="E29" s="899"/>
      <c r="F29" s="899"/>
      <c r="G29" s="899"/>
      <c r="H29" s="899"/>
      <c r="I29" s="899"/>
      <c r="J29" s="899"/>
      <c r="K29" s="899"/>
      <c r="L29" s="899"/>
      <c r="M29" s="899"/>
    </row>
    <row r="30" spans="1:226" ht="18.75" customHeight="1">
      <c r="B30" s="876" t="s">
        <v>615</v>
      </c>
      <c r="C30" s="876"/>
      <c r="D30" s="876" t="s">
        <v>2152</v>
      </c>
      <c r="E30" s="876"/>
      <c r="F30" s="876"/>
      <c r="G30" s="876"/>
      <c r="H30" s="876"/>
      <c r="I30" s="876"/>
      <c r="J30" s="876"/>
      <c r="K30" s="876"/>
      <c r="L30" s="876"/>
      <c r="M30" s="876"/>
      <c r="N30" s="8"/>
      <c r="O30" s="8"/>
      <c r="P30" s="8"/>
      <c r="Q30" s="8"/>
    </row>
    <row r="31" spans="1:226" ht="18.75" customHeight="1">
      <c r="B31" s="876"/>
      <c r="C31" s="876"/>
      <c r="D31" s="876" t="s">
        <v>635</v>
      </c>
      <c r="E31" s="876"/>
      <c r="F31" s="876" t="s">
        <v>2153</v>
      </c>
      <c r="G31" s="876"/>
      <c r="H31" s="876" t="s">
        <v>2154</v>
      </c>
      <c r="I31" s="876"/>
      <c r="J31" s="876" t="s">
        <v>2155</v>
      </c>
      <c r="K31" s="876"/>
      <c r="L31" s="876" t="s">
        <v>613</v>
      </c>
      <c r="M31" s="876"/>
      <c r="N31" s="8"/>
      <c r="O31" s="8"/>
      <c r="P31" s="65"/>
      <c r="Q31" s="8"/>
    </row>
    <row r="32" spans="1:226" ht="24.75" customHeight="1">
      <c r="B32" s="876"/>
      <c r="C32" s="876"/>
      <c r="D32" s="876"/>
      <c r="E32" s="876"/>
      <c r="F32" s="876"/>
      <c r="G32" s="876"/>
      <c r="H32" s="876"/>
      <c r="I32" s="876"/>
      <c r="J32" s="876"/>
      <c r="K32" s="876"/>
      <c r="L32" s="876"/>
      <c r="M32" s="876"/>
      <c r="N32" s="8"/>
      <c r="O32" s="8"/>
      <c r="P32" s="8"/>
      <c r="Q32" s="8"/>
    </row>
    <row r="33" spans="2:17" ht="18.75" customHeight="1">
      <c r="B33" s="986" t="s">
        <v>1832</v>
      </c>
      <c r="C33" s="986"/>
      <c r="D33" s="1185">
        <f>SUM(F33:I33)</f>
        <v>19</v>
      </c>
      <c r="E33" s="1014"/>
      <c r="F33" s="975">
        <v>19</v>
      </c>
      <c r="G33" s="975"/>
      <c r="H33" s="1186" t="s">
        <v>803</v>
      </c>
      <c r="I33" s="1186"/>
      <c r="J33" s="975">
        <v>10</v>
      </c>
      <c r="K33" s="975"/>
      <c r="L33" s="975">
        <v>9</v>
      </c>
      <c r="M33" s="975"/>
      <c r="N33" s="123"/>
      <c r="O33" s="123"/>
      <c r="P33" s="123"/>
      <c r="Q33" s="123"/>
    </row>
    <row r="34" spans="2:17" ht="18.75" customHeight="1">
      <c r="B34" s="1184" t="s">
        <v>2142</v>
      </c>
      <c r="C34" s="1184"/>
      <c r="D34" s="975">
        <f>SUM(F34:I34)</f>
        <v>15</v>
      </c>
      <c r="E34" s="975"/>
      <c r="F34" s="975">
        <v>13</v>
      </c>
      <c r="G34" s="975"/>
      <c r="H34" s="975">
        <v>2</v>
      </c>
      <c r="I34" s="975"/>
      <c r="J34" s="975">
        <v>11</v>
      </c>
      <c r="K34" s="975"/>
      <c r="L34" s="975">
        <v>4</v>
      </c>
      <c r="M34" s="975"/>
      <c r="N34" s="123"/>
      <c r="O34" s="123"/>
      <c r="P34" s="123"/>
      <c r="Q34" s="123"/>
    </row>
    <row r="35" spans="2:17" ht="18.75" customHeight="1">
      <c r="B35" s="1184" t="s">
        <v>607</v>
      </c>
      <c r="C35" s="1184"/>
      <c r="D35" s="975">
        <v>16</v>
      </c>
      <c r="E35" s="975"/>
      <c r="F35" s="975">
        <v>15</v>
      </c>
      <c r="G35" s="975"/>
      <c r="H35" s="975">
        <v>1</v>
      </c>
      <c r="I35" s="975"/>
      <c r="J35" s="975">
        <v>10</v>
      </c>
      <c r="K35" s="975"/>
      <c r="L35" s="975">
        <v>6</v>
      </c>
      <c r="M35" s="975"/>
      <c r="N35" s="123"/>
      <c r="O35" s="123"/>
      <c r="P35" s="123"/>
      <c r="Q35" s="123"/>
    </row>
    <row r="36" spans="2:17" ht="18.75" customHeight="1">
      <c r="B36" s="1184" t="s">
        <v>149</v>
      </c>
      <c r="C36" s="1184"/>
      <c r="D36" s="975">
        <v>10</v>
      </c>
      <c r="E36" s="975"/>
      <c r="F36" s="975">
        <v>10</v>
      </c>
      <c r="G36" s="975"/>
      <c r="H36" s="1186" t="s">
        <v>803</v>
      </c>
      <c r="I36" s="1186"/>
      <c r="J36" s="975">
        <v>6</v>
      </c>
      <c r="K36" s="975"/>
      <c r="L36" s="975">
        <v>4</v>
      </c>
      <c r="M36" s="975"/>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M2:Q2"/>
    <mergeCell ref="N10:O10"/>
    <mergeCell ref="P10:Q10"/>
    <mergeCell ref="L9:M9"/>
    <mergeCell ref="L4:M6"/>
    <mergeCell ref="N4:O6"/>
    <mergeCell ref="P4:Q6"/>
    <mergeCell ref="M26:O26"/>
    <mergeCell ref="B36:C36"/>
    <mergeCell ref="D36:E36"/>
    <mergeCell ref="F36:G36"/>
    <mergeCell ref="H36:I36"/>
    <mergeCell ref="J36:K36"/>
    <mergeCell ref="L36:M36"/>
    <mergeCell ref="B26:C26"/>
    <mergeCell ref="H35:I35"/>
    <mergeCell ref="J31:K32"/>
    <mergeCell ref="B35:C35"/>
    <mergeCell ref="D35:E35"/>
    <mergeCell ref="F17:G17"/>
    <mergeCell ref="F35:G35"/>
    <mergeCell ref="B21:O21"/>
    <mergeCell ref="J35:K35"/>
    <mergeCell ref="L35:M35"/>
    <mergeCell ref="B25:C25"/>
    <mergeCell ref="D25:F25"/>
    <mergeCell ref="B18:C18"/>
    <mergeCell ref="D18:E18"/>
    <mergeCell ref="F18:G18"/>
    <mergeCell ref="H18:I18"/>
    <mergeCell ref="B17:C17"/>
    <mergeCell ref="D17:E17"/>
    <mergeCell ref="M23:O23"/>
    <mergeCell ref="M22:O22"/>
    <mergeCell ref="N18:O18"/>
    <mergeCell ref="G25:I25"/>
    <mergeCell ref="H17:I17"/>
    <mergeCell ref="N17:O17"/>
    <mergeCell ref="L17:M17"/>
    <mergeCell ref="F10:G10"/>
    <mergeCell ref="J26:L26"/>
    <mergeCell ref="J16:K16"/>
    <mergeCell ref="L16:M16"/>
    <mergeCell ref="J17:K17"/>
    <mergeCell ref="J25:L25"/>
    <mergeCell ref="J18:K18"/>
    <mergeCell ref="L18:M18"/>
    <mergeCell ref="J24:L24"/>
    <mergeCell ref="J14:K14"/>
    <mergeCell ref="L14:M14"/>
    <mergeCell ref="F14:G14"/>
    <mergeCell ref="H14:I14"/>
    <mergeCell ref="H10:I10"/>
    <mergeCell ref="F15:G15"/>
    <mergeCell ref="B13:O13"/>
    <mergeCell ref="J15:K15"/>
    <mergeCell ref="B16:C16"/>
    <mergeCell ref="D16:E16"/>
    <mergeCell ref="F16:G16"/>
    <mergeCell ref="H16:I16"/>
    <mergeCell ref="B15:C15"/>
    <mergeCell ref="D15:E15"/>
    <mergeCell ref="B34:C34"/>
    <mergeCell ref="D34:E34"/>
    <mergeCell ref="D33:E33"/>
    <mergeCell ref="M25:O25"/>
    <mergeCell ref="M24:O24"/>
    <mergeCell ref="H31:I32"/>
    <mergeCell ref="B24:C24"/>
    <mergeCell ref="D24:F24"/>
    <mergeCell ref="G24:I24"/>
    <mergeCell ref="L34:M34"/>
    <mergeCell ref="L33:M33"/>
    <mergeCell ref="F34:G34"/>
    <mergeCell ref="H34:I34"/>
    <mergeCell ref="J34:K34"/>
    <mergeCell ref="F33:G33"/>
    <mergeCell ref="H33:I33"/>
    <mergeCell ref="D26:F26"/>
    <mergeCell ref="G26:I26"/>
    <mergeCell ref="D31:E32"/>
    <mergeCell ref="B29:M29"/>
    <mergeCell ref="F31:G32"/>
    <mergeCell ref="B30:C32"/>
    <mergeCell ref="D30:M30"/>
    <mergeCell ref="L31:M32"/>
    <mergeCell ref="N16:O16"/>
    <mergeCell ref="N9:O9"/>
    <mergeCell ref="J4:K6"/>
    <mergeCell ref="D4:E6"/>
    <mergeCell ref="F4:G6"/>
    <mergeCell ref="H4:I6"/>
    <mergeCell ref="J8:K8"/>
    <mergeCell ref="N14:O14"/>
    <mergeCell ref="B33:C33"/>
    <mergeCell ref="J33:K33"/>
    <mergeCell ref="B9:C9"/>
    <mergeCell ref="D9:E9"/>
    <mergeCell ref="F9:G9"/>
    <mergeCell ref="J9:K9"/>
    <mergeCell ref="J10:K10"/>
    <mergeCell ref="L10:M10"/>
    <mergeCell ref="B23:C23"/>
    <mergeCell ref="D23:F23"/>
    <mergeCell ref="G23:I23"/>
    <mergeCell ref="J23:L23"/>
    <mergeCell ref="B22:C22"/>
    <mergeCell ref="D22:F22"/>
    <mergeCell ref="G22:I22"/>
    <mergeCell ref="J22:L22"/>
    <mergeCell ref="D3:Q3"/>
    <mergeCell ref="B3:C6"/>
    <mergeCell ref="P7:Q7"/>
    <mergeCell ref="L8:M8"/>
    <mergeCell ref="L7:M7"/>
    <mergeCell ref="N7:O7"/>
    <mergeCell ref="N8:O8"/>
    <mergeCell ref="N15:O15"/>
    <mergeCell ref="L15:M15"/>
    <mergeCell ref="B7:C7"/>
    <mergeCell ref="D7:E7"/>
    <mergeCell ref="B14:C14"/>
    <mergeCell ref="D14:E14"/>
    <mergeCell ref="H15:I15"/>
    <mergeCell ref="B10:C10"/>
    <mergeCell ref="D10:E10"/>
    <mergeCell ref="H9:I9"/>
    <mergeCell ref="P9:Q9"/>
    <mergeCell ref="P8:Q8"/>
    <mergeCell ref="B8:C8"/>
    <mergeCell ref="D8:E8"/>
    <mergeCell ref="F7:G7"/>
    <mergeCell ref="H7:I7"/>
    <mergeCell ref="J7:K7"/>
    <mergeCell ref="F8:G8"/>
    <mergeCell ref="H8:I8"/>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zoomScaleNormal="100" workbookViewId="0">
      <selection activeCell="Q8" sqref="Q8:S8"/>
    </sheetView>
  </sheetViews>
  <sheetFormatPr defaultRowHeight="13.5"/>
  <cols>
    <col min="1" max="1" width="1.625" style="21" customWidth="1"/>
    <col min="2" max="4" width="4" style="21" customWidth="1"/>
    <col min="5" max="5" width="3.875" style="21" customWidth="1"/>
    <col min="6" max="22" width="4" style="21" customWidth="1"/>
    <col min="23" max="16384" width="9" style="21"/>
  </cols>
  <sheetData>
    <row r="1" spans="1:35" s="570" customFormat="1" ht="26.25" customHeight="1">
      <c r="A1" s="568" t="s">
        <v>1517</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75" customHeight="1">
      <c r="B2" s="899" t="s">
        <v>458</v>
      </c>
      <c r="C2" s="899"/>
      <c r="D2" s="899"/>
      <c r="E2" s="899"/>
      <c r="F2" s="899"/>
      <c r="G2" s="899"/>
      <c r="H2" s="899"/>
      <c r="I2" s="899"/>
      <c r="J2" s="899"/>
      <c r="K2" s="899"/>
      <c r="L2" s="899"/>
      <c r="M2" s="899"/>
      <c r="N2" s="899"/>
      <c r="O2" s="899"/>
      <c r="P2" s="899"/>
      <c r="Q2" s="899"/>
      <c r="R2" s="899"/>
      <c r="S2" s="899"/>
      <c r="T2" s="899"/>
      <c r="U2" s="899"/>
      <c r="V2" s="899"/>
    </row>
    <row r="3" spans="1:35" ht="54.75" customHeight="1">
      <c r="B3" s="876" t="s">
        <v>615</v>
      </c>
      <c r="C3" s="876"/>
      <c r="D3" s="876"/>
      <c r="E3" s="1074" t="s">
        <v>1886</v>
      </c>
      <c r="F3" s="876"/>
      <c r="G3" s="876"/>
      <c r="H3" s="1074" t="s">
        <v>1990</v>
      </c>
      <c r="I3" s="876"/>
      <c r="J3" s="876"/>
      <c r="K3" s="1074" t="s">
        <v>1991</v>
      </c>
      <c r="L3" s="1074"/>
      <c r="M3" s="1074"/>
      <c r="N3" s="1074" t="s">
        <v>1992</v>
      </c>
      <c r="O3" s="1074"/>
      <c r="P3" s="1074"/>
      <c r="Q3" s="1074" t="s">
        <v>1993</v>
      </c>
      <c r="R3" s="1074"/>
      <c r="S3" s="1074"/>
      <c r="T3" s="1009" t="s">
        <v>765</v>
      </c>
      <c r="U3" s="1009"/>
      <c r="V3" s="1009"/>
    </row>
    <row r="4" spans="1:35" ht="18.75" customHeight="1">
      <c r="B4" s="876" t="s">
        <v>810</v>
      </c>
      <c r="C4" s="876"/>
      <c r="D4" s="876"/>
      <c r="E4" s="939">
        <v>137</v>
      </c>
      <c r="F4" s="1199"/>
      <c r="G4" s="940"/>
      <c r="H4" s="1083">
        <v>8934</v>
      </c>
      <c r="I4" s="1083"/>
      <c r="J4" s="1083"/>
      <c r="K4" s="1084">
        <v>4709535</v>
      </c>
      <c r="L4" s="1198"/>
      <c r="M4" s="1085"/>
      <c r="N4" s="1084">
        <v>13407086</v>
      </c>
      <c r="O4" s="1198"/>
      <c r="P4" s="1085"/>
      <c r="Q4" s="1084">
        <v>29425552</v>
      </c>
      <c r="R4" s="1198"/>
      <c r="S4" s="1085"/>
      <c r="T4" s="1084">
        <v>13631502</v>
      </c>
      <c r="U4" s="1198"/>
      <c r="V4" s="1085"/>
    </row>
    <row r="5" spans="1:35" ht="18.75" customHeight="1">
      <c r="B5" s="876" t="s">
        <v>1798</v>
      </c>
      <c r="C5" s="876"/>
      <c r="D5" s="876"/>
      <c r="E5" s="939">
        <v>129</v>
      </c>
      <c r="F5" s="1199"/>
      <c r="G5" s="940"/>
      <c r="H5" s="1083">
        <v>9679</v>
      </c>
      <c r="I5" s="1083"/>
      <c r="J5" s="1083"/>
      <c r="K5" s="1084">
        <v>5004699</v>
      </c>
      <c r="L5" s="1198"/>
      <c r="M5" s="1085"/>
      <c r="N5" s="1084">
        <v>12712815</v>
      </c>
      <c r="O5" s="1198"/>
      <c r="P5" s="1085"/>
      <c r="Q5" s="1084">
        <v>27334877</v>
      </c>
      <c r="R5" s="1198"/>
      <c r="S5" s="1085"/>
      <c r="T5" s="1084">
        <v>13651610</v>
      </c>
      <c r="U5" s="1198"/>
      <c r="V5" s="1085"/>
    </row>
    <row r="6" spans="1:35" ht="18.75" customHeight="1">
      <c r="B6" s="876" t="s">
        <v>36</v>
      </c>
      <c r="C6" s="876"/>
      <c r="D6" s="876"/>
      <c r="E6" s="1084">
        <v>128</v>
      </c>
      <c r="F6" s="1198"/>
      <c r="G6" s="1085"/>
      <c r="H6" s="1083">
        <v>9996</v>
      </c>
      <c r="I6" s="1083"/>
      <c r="J6" s="1083"/>
      <c r="K6" s="1084">
        <v>5303452</v>
      </c>
      <c r="L6" s="1198"/>
      <c r="M6" s="1085"/>
      <c r="N6" s="1083">
        <v>15482442</v>
      </c>
      <c r="O6" s="1083"/>
      <c r="P6" s="1083"/>
      <c r="Q6" s="1083">
        <v>29740591</v>
      </c>
      <c r="R6" s="1083"/>
      <c r="S6" s="1083"/>
      <c r="T6" s="1083">
        <v>11547585</v>
      </c>
      <c r="U6" s="1083"/>
      <c r="V6" s="1083"/>
    </row>
    <row r="7" spans="1:35" ht="18.75" customHeight="1">
      <c r="B7" s="876" t="s">
        <v>149</v>
      </c>
      <c r="C7" s="876"/>
      <c r="D7" s="876"/>
      <c r="E7" s="1084">
        <v>128</v>
      </c>
      <c r="F7" s="1198"/>
      <c r="G7" s="1085"/>
      <c r="H7" s="1197">
        <v>9544</v>
      </c>
      <c r="I7" s="1197"/>
      <c r="J7" s="1197"/>
      <c r="K7" s="1200">
        <v>4905865</v>
      </c>
      <c r="L7" s="1201"/>
      <c r="M7" s="1202"/>
      <c r="N7" s="1197">
        <v>15018540</v>
      </c>
      <c r="O7" s="1197"/>
      <c r="P7" s="1197"/>
      <c r="Q7" s="1197">
        <v>31844054</v>
      </c>
      <c r="R7" s="1197"/>
      <c r="S7" s="1197"/>
      <c r="T7" s="1197">
        <v>12917791</v>
      </c>
      <c r="U7" s="1197"/>
      <c r="V7" s="1197"/>
    </row>
    <row r="8" spans="1:35" ht="18.75" customHeight="1">
      <c r="B8" s="876" t="s">
        <v>1053</v>
      </c>
      <c r="C8" s="876"/>
      <c r="D8" s="876"/>
      <c r="E8" s="1197">
        <v>118</v>
      </c>
      <c r="F8" s="1197"/>
      <c r="G8" s="1197"/>
      <c r="H8" s="1084">
        <v>8594</v>
      </c>
      <c r="I8" s="1198"/>
      <c r="J8" s="1085"/>
      <c r="K8" s="1200">
        <v>4241832</v>
      </c>
      <c r="L8" s="1201"/>
      <c r="M8" s="1202"/>
      <c r="N8" s="1197">
        <v>10904818</v>
      </c>
      <c r="O8" s="1197"/>
      <c r="P8" s="1197"/>
      <c r="Q8" s="1197">
        <v>25471796</v>
      </c>
      <c r="R8" s="1197"/>
      <c r="S8" s="1197"/>
      <c r="T8" s="1197">
        <v>11108996</v>
      </c>
      <c r="U8" s="1197"/>
      <c r="V8" s="1197"/>
    </row>
    <row r="9" spans="1:35" ht="25.5" customHeight="1">
      <c r="B9" s="99" t="s">
        <v>953</v>
      </c>
      <c r="C9" s="62" t="s">
        <v>766</v>
      </c>
      <c r="D9" s="8"/>
      <c r="E9" s="8"/>
      <c r="F9" s="8"/>
      <c r="G9" s="61"/>
      <c r="H9" s="61"/>
      <c r="I9" s="61"/>
      <c r="J9" s="61"/>
      <c r="K9" s="61"/>
      <c r="L9" s="61"/>
      <c r="M9" s="61"/>
      <c r="N9" s="61"/>
      <c r="O9" s="61"/>
      <c r="P9" s="61"/>
      <c r="Q9" s="61"/>
      <c r="R9" s="61"/>
      <c r="Y9" s="61"/>
      <c r="Z9" s="61"/>
    </row>
    <row r="10" spans="1:35" ht="18.75" customHeight="1">
      <c r="B10" s="32"/>
      <c r="C10" s="62"/>
      <c r="D10" s="8"/>
      <c r="E10" s="123"/>
      <c r="F10" s="123"/>
      <c r="G10" s="123"/>
      <c r="H10" s="80"/>
      <c r="I10" s="80"/>
      <c r="J10" s="80"/>
      <c r="K10" s="80"/>
      <c r="L10" s="80"/>
      <c r="M10" s="80"/>
      <c r="N10" s="80"/>
      <c r="O10" s="80"/>
      <c r="P10" s="80"/>
      <c r="Q10" s="80"/>
      <c r="R10" s="80"/>
      <c r="S10" s="80"/>
      <c r="T10" s="80"/>
      <c r="U10" s="67"/>
      <c r="V10" s="67"/>
    </row>
    <row r="11" spans="1:35" ht="18.75" customHeight="1">
      <c r="B11" s="8"/>
      <c r="C11" s="8"/>
      <c r="D11" s="8"/>
      <c r="E11" s="123"/>
      <c r="F11" s="123"/>
      <c r="G11" s="123"/>
      <c r="H11" s="67"/>
      <c r="I11" s="67"/>
      <c r="J11" s="67"/>
      <c r="K11" s="67"/>
      <c r="L11" s="67"/>
      <c r="M11" s="67"/>
      <c r="N11" s="67"/>
      <c r="O11" s="67"/>
      <c r="P11" s="67"/>
      <c r="Q11" s="67"/>
      <c r="R11" s="67"/>
      <c r="S11" s="67"/>
      <c r="T11" s="67"/>
      <c r="U11" s="67"/>
      <c r="V11" s="67"/>
    </row>
    <row r="12" spans="1:35" ht="18.75" customHeight="1">
      <c r="B12" s="8"/>
      <c r="C12" s="8"/>
      <c r="D12" s="8"/>
      <c r="E12" s="123"/>
      <c r="F12" s="123"/>
      <c r="G12" s="123"/>
      <c r="H12" s="67"/>
      <c r="I12" s="67"/>
      <c r="J12" s="67"/>
      <c r="K12" s="67"/>
      <c r="L12" s="67"/>
      <c r="M12" s="67"/>
      <c r="N12" s="67"/>
      <c r="O12" s="67"/>
      <c r="P12" s="67"/>
      <c r="Q12" s="67"/>
      <c r="R12" s="67"/>
      <c r="S12" s="67"/>
      <c r="T12" s="67"/>
      <c r="U12" s="67"/>
      <c r="V12" s="67"/>
    </row>
    <row r="13" spans="1:35" ht="18.75" customHeight="1">
      <c r="B13" s="8"/>
      <c r="C13" s="8"/>
      <c r="D13" s="8"/>
      <c r="E13" s="123"/>
      <c r="F13" s="123"/>
      <c r="G13" s="123"/>
      <c r="H13" s="67"/>
      <c r="I13" s="67"/>
      <c r="J13" s="67"/>
      <c r="K13" s="67"/>
      <c r="L13" s="67"/>
      <c r="M13" s="67"/>
      <c r="N13" s="67"/>
      <c r="O13" s="67"/>
      <c r="P13" s="67"/>
      <c r="Q13" s="67"/>
      <c r="R13" s="67"/>
      <c r="S13" s="67"/>
      <c r="T13" s="67"/>
      <c r="U13" s="67"/>
      <c r="V13" s="67"/>
    </row>
    <row r="14" spans="1:35" ht="15.75" customHeight="1">
      <c r="B14" s="61"/>
      <c r="C14" s="61"/>
      <c r="D14" s="61"/>
      <c r="E14" s="8"/>
      <c r="F14" s="8"/>
      <c r="G14" s="8"/>
      <c r="H14" s="8"/>
      <c r="I14" s="8"/>
      <c r="J14" s="8"/>
      <c r="K14" s="8"/>
      <c r="L14" s="8"/>
      <c r="M14" s="8"/>
      <c r="N14" s="8"/>
      <c r="O14" s="8"/>
      <c r="P14" s="8"/>
      <c r="Q14" s="8"/>
      <c r="R14" s="8"/>
      <c r="S14" s="8"/>
      <c r="T14" s="8"/>
      <c r="U14" s="8"/>
      <c r="V14" s="8"/>
      <c r="W14" s="61"/>
    </row>
    <row r="15" spans="1:35" ht="54.75" customHeight="1">
      <c r="B15" s="8"/>
      <c r="C15" s="8"/>
      <c r="D15" s="8"/>
      <c r="E15" s="8"/>
      <c r="F15" s="8"/>
      <c r="G15" s="8"/>
      <c r="H15" s="8"/>
      <c r="I15" s="8"/>
      <c r="J15" s="8"/>
      <c r="K15" s="8"/>
      <c r="L15" s="8"/>
      <c r="M15" s="8"/>
      <c r="N15" s="8"/>
      <c r="O15" s="8"/>
      <c r="P15" s="8"/>
      <c r="Q15" s="8"/>
      <c r="R15" s="8"/>
      <c r="S15" s="8"/>
      <c r="T15" s="57"/>
      <c r="U15" s="57"/>
      <c r="V15" s="57"/>
      <c r="W15" s="61"/>
    </row>
    <row r="16" spans="1:35" ht="18.75" customHeight="1">
      <c r="B16" s="61"/>
      <c r="C16" s="61"/>
      <c r="D16" s="61"/>
      <c r="E16" s="61"/>
      <c r="F16" s="61"/>
      <c r="G16" s="61"/>
      <c r="H16" s="61"/>
      <c r="I16" s="61"/>
      <c r="J16" s="61"/>
      <c r="K16" s="61"/>
      <c r="L16" s="61"/>
      <c r="M16" s="61"/>
      <c r="N16" s="61"/>
      <c r="O16" s="61"/>
      <c r="P16" s="61"/>
      <c r="Q16" s="61"/>
      <c r="R16" s="61"/>
      <c r="S16" s="61"/>
      <c r="T16" s="61"/>
      <c r="U16" s="61"/>
      <c r="V16" s="61"/>
      <c r="W16" s="61"/>
    </row>
    <row r="17" spans="2:19" ht="18.75" customHeight="1"/>
    <row r="18" spans="2:19" ht="14.25" customHeight="1">
      <c r="P18" s="61"/>
      <c r="Q18" s="61"/>
      <c r="R18" s="61"/>
      <c r="S18" s="61"/>
    </row>
    <row r="19" spans="2:19" ht="47.25" customHeight="1">
      <c r="B19" s="61"/>
      <c r="C19" s="61"/>
      <c r="D19" s="61"/>
      <c r="E19" s="61"/>
      <c r="F19" s="61"/>
      <c r="G19" s="61"/>
      <c r="H19" s="61"/>
      <c r="I19" s="61"/>
      <c r="J19" s="61"/>
      <c r="K19" s="61"/>
      <c r="L19" s="61"/>
      <c r="M19" s="61"/>
      <c r="N19" s="61"/>
      <c r="O19" s="61"/>
      <c r="P19" s="61"/>
      <c r="Q19" s="61"/>
      <c r="R19" s="61"/>
      <c r="S19" s="61"/>
    </row>
  </sheetData>
  <mergeCells count="43">
    <mergeCell ref="B8:D8"/>
    <mergeCell ref="E8:G8"/>
    <mergeCell ref="H7:J7"/>
    <mergeCell ref="K6:M6"/>
    <mergeCell ref="K8:M8"/>
    <mergeCell ref="K7:M7"/>
    <mergeCell ref="B6:D6"/>
    <mergeCell ref="E6:G6"/>
    <mergeCell ref="H8:J8"/>
    <mergeCell ref="H6:J6"/>
    <mergeCell ref="K5:M5"/>
    <mergeCell ref="B3:D3"/>
    <mergeCell ref="E3:G3"/>
    <mergeCell ref="H3:J3"/>
    <mergeCell ref="K3:M3"/>
    <mergeCell ref="B4:D4"/>
    <mergeCell ref="E4:G4"/>
    <mergeCell ref="H5:J5"/>
    <mergeCell ref="B2:V2"/>
    <mergeCell ref="N7:P7"/>
    <mergeCell ref="Q7:S7"/>
    <mergeCell ref="T7:V7"/>
    <mergeCell ref="N6:P6"/>
    <mergeCell ref="Q6:S6"/>
    <mergeCell ref="T6:V6"/>
    <mergeCell ref="B7:D7"/>
    <mergeCell ref="E7:G7"/>
    <mergeCell ref="Q4:S4"/>
    <mergeCell ref="T4:V4"/>
    <mergeCell ref="H4:J4"/>
    <mergeCell ref="K4:M4"/>
    <mergeCell ref="N4:P4"/>
    <mergeCell ref="B5:D5"/>
    <mergeCell ref="E5:G5"/>
    <mergeCell ref="T8:V8"/>
    <mergeCell ref="N8:P8"/>
    <mergeCell ref="Q8:S8"/>
    <mergeCell ref="T3:V3"/>
    <mergeCell ref="Q5:S5"/>
    <mergeCell ref="N3:P3"/>
    <mergeCell ref="Q3:S3"/>
    <mergeCell ref="T5:V5"/>
    <mergeCell ref="N5:P5"/>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zoomScaleNormal="100" workbookViewId="0">
      <selection activeCell="G2" sqref="G2"/>
    </sheetView>
  </sheetViews>
  <sheetFormatPr defaultRowHeight="13.5"/>
  <cols>
    <col min="1" max="1" width="1.625" style="21" customWidth="1"/>
    <col min="2" max="4" width="4.125" style="21" customWidth="1"/>
    <col min="5" max="5" width="3.875" style="21" customWidth="1"/>
    <col min="6" max="22" width="4" style="21" customWidth="1"/>
    <col min="23" max="16384" width="9" style="21"/>
  </cols>
  <sheetData>
    <row r="1" spans="1:35" s="570" customFormat="1" ht="26.25" customHeight="1">
      <c r="A1" s="568" t="s">
        <v>2044</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8.75" customHeight="1">
      <c r="B2" s="54" t="s">
        <v>920</v>
      </c>
      <c r="L2" s="899" t="s">
        <v>458</v>
      </c>
      <c r="M2" s="899"/>
      <c r="N2" s="899"/>
      <c r="O2" s="899"/>
      <c r="P2" s="899"/>
      <c r="Q2" s="899"/>
      <c r="R2" s="899"/>
      <c r="S2" s="899"/>
      <c r="T2" s="899"/>
      <c r="U2" s="899"/>
      <c r="V2" s="899"/>
    </row>
    <row r="3" spans="1:35" ht="16.5" customHeight="1">
      <c r="B3" s="876" t="s">
        <v>615</v>
      </c>
      <c r="C3" s="876"/>
      <c r="D3" s="876"/>
      <c r="E3" s="876" t="s">
        <v>577</v>
      </c>
      <c r="F3" s="876"/>
      <c r="G3" s="876"/>
      <c r="H3" s="876"/>
      <c r="I3" s="876"/>
      <c r="J3" s="876"/>
      <c r="K3" s="876"/>
      <c r="L3" s="876"/>
      <c r="M3" s="876" t="s">
        <v>954</v>
      </c>
      <c r="N3" s="876"/>
      <c r="O3" s="876"/>
      <c r="P3" s="876"/>
      <c r="Q3" s="876"/>
      <c r="R3" s="876"/>
      <c r="S3" s="1074" t="s">
        <v>955</v>
      </c>
      <c r="T3" s="876"/>
      <c r="U3" s="876"/>
      <c r="V3" s="876"/>
    </row>
    <row r="4" spans="1:35" ht="16.5" customHeight="1">
      <c r="B4" s="876"/>
      <c r="C4" s="876"/>
      <c r="D4" s="876"/>
      <c r="E4" s="876" t="s">
        <v>605</v>
      </c>
      <c r="F4" s="876"/>
      <c r="G4" s="876" t="s">
        <v>2144</v>
      </c>
      <c r="H4" s="876"/>
      <c r="I4" s="876" t="s">
        <v>578</v>
      </c>
      <c r="J4" s="876"/>
      <c r="K4" s="876" t="s">
        <v>2143</v>
      </c>
      <c r="L4" s="876"/>
      <c r="M4" s="876" t="s">
        <v>605</v>
      </c>
      <c r="N4" s="876"/>
      <c r="O4" s="876" t="s">
        <v>579</v>
      </c>
      <c r="P4" s="876"/>
      <c r="Q4" s="986" t="s">
        <v>580</v>
      </c>
      <c r="R4" s="986"/>
      <c r="S4" s="876"/>
      <c r="T4" s="876"/>
      <c r="U4" s="876"/>
      <c r="V4" s="876"/>
    </row>
    <row r="5" spans="1:35" ht="12.75" customHeight="1">
      <c r="B5" s="1184" t="s">
        <v>700</v>
      </c>
      <c r="C5" s="1184"/>
      <c r="D5" s="1184"/>
      <c r="E5" s="1186">
        <v>128</v>
      </c>
      <c r="F5" s="1186"/>
      <c r="G5" s="1186">
        <v>111</v>
      </c>
      <c r="H5" s="1186"/>
      <c r="I5" s="1186" t="s">
        <v>465</v>
      </c>
      <c r="J5" s="1186"/>
      <c r="K5" s="1186">
        <v>17</v>
      </c>
      <c r="L5" s="1186"/>
      <c r="M5" s="1186">
        <v>9544</v>
      </c>
      <c r="N5" s="1186"/>
      <c r="O5" s="1186">
        <v>9522</v>
      </c>
      <c r="P5" s="1186"/>
      <c r="Q5" s="1186">
        <v>22</v>
      </c>
      <c r="R5" s="1186"/>
      <c r="S5" s="1186">
        <v>4905865</v>
      </c>
      <c r="T5" s="1186"/>
      <c r="U5" s="1186"/>
      <c r="V5" s="1186"/>
    </row>
    <row r="6" spans="1:35" ht="12.75" customHeight="1">
      <c r="B6" s="1184" t="s">
        <v>581</v>
      </c>
      <c r="C6" s="1184"/>
      <c r="D6" s="1184"/>
      <c r="E6" s="1186">
        <v>12</v>
      </c>
      <c r="F6" s="1186"/>
      <c r="G6" s="1186">
        <v>10</v>
      </c>
      <c r="H6" s="1186"/>
      <c r="I6" s="1186" t="s">
        <v>466</v>
      </c>
      <c r="J6" s="1186"/>
      <c r="K6" s="1186">
        <v>2</v>
      </c>
      <c r="L6" s="1186"/>
      <c r="M6" s="1186">
        <v>1153</v>
      </c>
      <c r="N6" s="1186"/>
      <c r="O6" s="1186">
        <v>1150</v>
      </c>
      <c r="P6" s="1186"/>
      <c r="Q6" s="1186">
        <v>3</v>
      </c>
      <c r="R6" s="1186"/>
      <c r="S6" s="1186">
        <v>256530</v>
      </c>
      <c r="T6" s="1186"/>
      <c r="U6" s="1186"/>
      <c r="V6" s="1186"/>
    </row>
    <row r="7" spans="1:35" ht="12.75" customHeight="1">
      <c r="B7" s="1184" t="s">
        <v>582</v>
      </c>
      <c r="C7" s="1184"/>
      <c r="D7" s="1184"/>
      <c r="E7" s="1186">
        <v>1</v>
      </c>
      <c r="F7" s="1186"/>
      <c r="G7" s="1186">
        <v>1</v>
      </c>
      <c r="H7" s="1186"/>
      <c r="I7" s="1186" t="s">
        <v>2236</v>
      </c>
      <c r="J7" s="1186"/>
      <c r="K7" s="1186" t="s">
        <v>2236</v>
      </c>
      <c r="L7" s="1186"/>
      <c r="M7" s="1186">
        <v>5</v>
      </c>
      <c r="N7" s="1186"/>
      <c r="O7" s="1186">
        <v>5</v>
      </c>
      <c r="P7" s="1186"/>
      <c r="Q7" s="1186" t="s">
        <v>2236</v>
      </c>
      <c r="R7" s="1186"/>
      <c r="S7" s="1186" t="s">
        <v>468</v>
      </c>
      <c r="T7" s="1186"/>
      <c r="U7" s="1186"/>
      <c r="V7" s="1186"/>
    </row>
    <row r="8" spans="1:35" ht="12.75" customHeight="1">
      <c r="B8" s="1184" t="s">
        <v>583</v>
      </c>
      <c r="C8" s="1184"/>
      <c r="D8" s="1184"/>
      <c r="E8" s="1186">
        <v>12</v>
      </c>
      <c r="F8" s="1186"/>
      <c r="G8" s="1186">
        <v>10</v>
      </c>
      <c r="H8" s="1186"/>
      <c r="I8" s="1186" t="s">
        <v>2235</v>
      </c>
      <c r="J8" s="1186"/>
      <c r="K8" s="1186">
        <v>2</v>
      </c>
      <c r="L8" s="1186"/>
      <c r="M8" s="1186">
        <v>452</v>
      </c>
      <c r="N8" s="1186"/>
      <c r="O8" s="1186">
        <v>449</v>
      </c>
      <c r="P8" s="1186"/>
      <c r="Q8" s="1186">
        <v>3</v>
      </c>
      <c r="R8" s="1186"/>
      <c r="S8" s="1186">
        <v>137497</v>
      </c>
      <c r="T8" s="1186"/>
      <c r="U8" s="1186"/>
      <c r="V8" s="1186"/>
    </row>
    <row r="9" spans="1:35" ht="12.75" customHeight="1">
      <c r="B9" s="1184" t="s">
        <v>434</v>
      </c>
      <c r="C9" s="1184"/>
      <c r="D9" s="1184"/>
      <c r="E9" s="1186">
        <v>3</v>
      </c>
      <c r="F9" s="1186"/>
      <c r="G9" s="1186">
        <v>3</v>
      </c>
      <c r="H9" s="1186"/>
      <c r="I9" s="1186" t="s">
        <v>2236</v>
      </c>
      <c r="J9" s="1186"/>
      <c r="K9" s="1186" t="s">
        <v>2236</v>
      </c>
      <c r="L9" s="1186"/>
      <c r="M9" s="1186">
        <v>16</v>
      </c>
      <c r="N9" s="1186"/>
      <c r="O9" s="1186">
        <v>16</v>
      </c>
      <c r="P9" s="1186"/>
      <c r="Q9" s="1186" t="s">
        <v>2236</v>
      </c>
      <c r="R9" s="1186"/>
      <c r="S9" s="1186">
        <v>6395</v>
      </c>
      <c r="T9" s="1186"/>
      <c r="U9" s="1186"/>
      <c r="V9" s="1186"/>
    </row>
    <row r="10" spans="1:35" ht="12.75" customHeight="1">
      <c r="B10" s="1184" t="s">
        <v>435</v>
      </c>
      <c r="C10" s="1184"/>
      <c r="D10" s="1184"/>
      <c r="E10" s="1186">
        <v>3</v>
      </c>
      <c r="F10" s="1186"/>
      <c r="G10" s="1186">
        <v>2</v>
      </c>
      <c r="H10" s="1186"/>
      <c r="I10" s="1186" t="s">
        <v>467</v>
      </c>
      <c r="J10" s="1186"/>
      <c r="K10" s="1186">
        <v>1</v>
      </c>
      <c r="L10" s="1186"/>
      <c r="M10" s="1186">
        <v>19</v>
      </c>
      <c r="N10" s="1186"/>
      <c r="O10" s="1186">
        <v>17</v>
      </c>
      <c r="P10" s="1186"/>
      <c r="Q10" s="1186">
        <v>2</v>
      </c>
      <c r="R10" s="1186"/>
      <c r="S10" s="1186">
        <v>6147</v>
      </c>
      <c r="T10" s="1186"/>
      <c r="U10" s="1186"/>
      <c r="V10" s="1186"/>
    </row>
    <row r="11" spans="1:35" ht="12.75" customHeight="1">
      <c r="B11" s="1183" t="s">
        <v>436</v>
      </c>
      <c r="C11" s="1184"/>
      <c r="D11" s="1184"/>
      <c r="E11" s="1186">
        <v>8</v>
      </c>
      <c r="F11" s="1186"/>
      <c r="G11" s="1186">
        <v>8</v>
      </c>
      <c r="H11" s="1186"/>
      <c r="I11" s="1186" t="s">
        <v>2240</v>
      </c>
      <c r="J11" s="1186"/>
      <c r="K11" s="1186" t="s">
        <v>2236</v>
      </c>
      <c r="L11" s="1186"/>
      <c r="M11" s="1186">
        <v>134</v>
      </c>
      <c r="N11" s="1186"/>
      <c r="O11" s="1186">
        <v>134</v>
      </c>
      <c r="P11" s="1186"/>
      <c r="Q11" s="1186" t="s">
        <v>2236</v>
      </c>
      <c r="R11" s="1186"/>
      <c r="S11" s="1186">
        <v>40770</v>
      </c>
      <c r="T11" s="1186"/>
      <c r="U11" s="1186"/>
      <c r="V11" s="1186"/>
    </row>
    <row r="12" spans="1:35" ht="12.75" customHeight="1">
      <c r="B12" s="1183" t="s">
        <v>437</v>
      </c>
      <c r="C12" s="1184"/>
      <c r="D12" s="1184"/>
      <c r="E12" s="1186">
        <v>2</v>
      </c>
      <c r="F12" s="1186"/>
      <c r="G12" s="1186">
        <v>2</v>
      </c>
      <c r="H12" s="1186"/>
      <c r="I12" s="1186" t="s">
        <v>2240</v>
      </c>
      <c r="J12" s="1186"/>
      <c r="K12" s="1186" t="s">
        <v>2236</v>
      </c>
      <c r="L12" s="1186"/>
      <c r="M12" s="1186">
        <v>14</v>
      </c>
      <c r="N12" s="1186"/>
      <c r="O12" s="1186">
        <v>14</v>
      </c>
      <c r="P12" s="1186"/>
      <c r="Q12" s="1186" t="s">
        <v>2236</v>
      </c>
      <c r="R12" s="1186"/>
      <c r="S12" s="1186" t="s">
        <v>468</v>
      </c>
      <c r="T12" s="1186"/>
      <c r="U12" s="1186"/>
      <c r="V12" s="1186"/>
    </row>
    <row r="13" spans="1:35" ht="12.75" customHeight="1">
      <c r="B13" s="1184" t="s">
        <v>438</v>
      </c>
      <c r="C13" s="1184"/>
      <c r="D13" s="1184"/>
      <c r="E13" s="1186">
        <v>5</v>
      </c>
      <c r="F13" s="1186"/>
      <c r="G13" s="1186">
        <v>5</v>
      </c>
      <c r="H13" s="1186"/>
      <c r="I13" s="1186" t="s">
        <v>466</v>
      </c>
      <c r="J13" s="1186"/>
      <c r="K13" s="1186" t="s">
        <v>2236</v>
      </c>
      <c r="L13" s="1186"/>
      <c r="M13" s="1186">
        <v>424</v>
      </c>
      <c r="N13" s="1186"/>
      <c r="O13" s="1186">
        <v>424</v>
      </c>
      <c r="P13" s="1186"/>
      <c r="Q13" s="1186" t="s">
        <v>2236</v>
      </c>
      <c r="R13" s="1186"/>
      <c r="S13" s="1186">
        <v>246414</v>
      </c>
      <c r="T13" s="1186"/>
      <c r="U13" s="1186"/>
      <c r="V13" s="1186"/>
    </row>
    <row r="14" spans="1:35" ht="12.75" customHeight="1">
      <c r="B14" s="1184" t="s">
        <v>439</v>
      </c>
      <c r="C14" s="1184"/>
      <c r="D14" s="1184"/>
      <c r="E14" s="1186" t="s">
        <v>2234</v>
      </c>
      <c r="F14" s="1186"/>
      <c r="G14" s="1186" t="s">
        <v>2234</v>
      </c>
      <c r="H14" s="1186"/>
      <c r="I14" s="1186" t="s">
        <v>2240</v>
      </c>
      <c r="J14" s="1186"/>
      <c r="K14" s="1186" t="s">
        <v>2236</v>
      </c>
      <c r="L14" s="1186"/>
      <c r="M14" s="1186" t="s">
        <v>2236</v>
      </c>
      <c r="N14" s="1186"/>
      <c r="O14" s="1186" t="s">
        <v>2236</v>
      </c>
      <c r="P14" s="1186"/>
      <c r="Q14" s="1186" t="s">
        <v>2236</v>
      </c>
      <c r="R14" s="1186"/>
      <c r="S14" s="1186" t="s">
        <v>1794</v>
      </c>
      <c r="T14" s="1186"/>
      <c r="U14" s="1186"/>
      <c r="V14" s="1186"/>
    </row>
    <row r="15" spans="1:35" ht="12.75" customHeight="1">
      <c r="B15" s="1184" t="s">
        <v>469</v>
      </c>
      <c r="C15" s="1184"/>
      <c r="D15" s="1184"/>
      <c r="E15" s="1186">
        <v>13</v>
      </c>
      <c r="F15" s="1186"/>
      <c r="G15" s="1186">
        <v>10</v>
      </c>
      <c r="H15" s="1186"/>
      <c r="I15" s="1186" t="s">
        <v>2235</v>
      </c>
      <c r="J15" s="1186"/>
      <c r="K15" s="1186">
        <v>3</v>
      </c>
      <c r="L15" s="1186"/>
      <c r="M15" s="1186">
        <v>377</v>
      </c>
      <c r="N15" s="1186"/>
      <c r="O15" s="1186">
        <v>373</v>
      </c>
      <c r="P15" s="1186"/>
      <c r="Q15" s="1186">
        <v>4</v>
      </c>
      <c r="R15" s="1186"/>
      <c r="S15" s="1186">
        <v>160598</v>
      </c>
      <c r="T15" s="1186"/>
      <c r="U15" s="1186"/>
      <c r="V15" s="1186"/>
    </row>
    <row r="16" spans="1:35" ht="12.75" customHeight="1">
      <c r="B16" s="1184" t="s">
        <v>440</v>
      </c>
      <c r="C16" s="1184"/>
      <c r="D16" s="1184"/>
      <c r="E16" s="1186">
        <v>1</v>
      </c>
      <c r="F16" s="1186"/>
      <c r="G16" s="1186">
        <v>1</v>
      </c>
      <c r="H16" s="1186"/>
      <c r="I16" s="1186" t="s">
        <v>2235</v>
      </c>
      <c r="J16" s="1186"/>
      <c r="K16" s="1186" t="s">
        <v>2236</v>
      </c>
      <c r="L16" s="1186"/>
      <c r="M16" s="1186">
        <v>120</v>
      </c>
      <c r="N16" s="1186"/>
      <c r="O16" s="1186">
        <v>120</v>
      </c>
      <c r="P16" s="1186"/>
      <c r="Q16" s="1186" t="s">
        <v>2236</v>
      </c>
      <c r="R16" s="1186"/>
      <c r="S16" s="1186" t="s">
        <v>468</v>
      </c>
      <c r="T16" s="1186"/>
      <c r="U16" s="1186"/>
      <c r="V16" s="1186"/>
    </row>
    <row r="17" spans="2:22" ht="12.75" customHeight="1">
      <c r="B17" s="1184" t="s">
        <v>441</v>
      </c>
      <c r="C17" s="1184"/>
      <c r="D17" s="1184"/>
      <c r="E17" s="1186" t="s">
        <v>2234</v>
      </c>
      <c r="F17" s="1186"/>
      <c r="G17" s="1186" t="s">
        <v>2234</v>
      </c>
      <c r="H17" s="1186"/>
      <c r="I17" s="1186" t="s">
        <v>2235</v>
      </c>
      <c r="J17" s="1186"/>
      <c r="K17" s="1186" t="s">
        <v>2236</v>
      </c>
      <c r="L17" s="1186"/>
      <c r="M17" s="1186" t="s">
        <v>2236</v>
      </c>
      <c r="N17" s="1186"/>
      <c r="O17" s="1186" t="s">
        <v>2236</v>
      </c>
      <c r="P17" s="1186"/>
      <c r="Q17" s="1186" t="s">
        <v>2236</v>
      </c>
      <c r="R17" s="1186"/>
      <c r="S17" s="1186" t="s">
        <v>1794</v>
      </c>
      <c r="T17" s="1186"/>
      <c r="U17" s="1186"/>
      <c r="V17" s="1186"/>
    </row>
    <row r="18" spans="2:22" ht="12.75" customHeight="1">
      <c r="B18" s="1184" t="s">
        <v>442</v>
      </c>
      <c r="C18" s="1184"/>
      <c r="D18" s="1184"/>
      <c r="E18" s="1186">
        <v>8</v>
      </c>
      <c r="F18" s="1186"/>
      <c r="G18" s="1186">
        <v>7</v>
      </c>
      <c r="H18" s="1186"/>
      <c r="I18" s="1186" t="s">
        <v>2234</v>
      </c>
      <c r="J18" s="1186"/>
      <c r="K18" s="1186">
        <v>1</v>
      </c>
      <c r="L18" s="1186"/>
      <c r="M18" s="1186">
        <v>227</v>
      </c>
      <c r="N18" s="1186"/>
      <c r="O18" s="1186">
        <v>226</v>
      </c>
      <c r="P18" s="1186"/>
      <c r="Q18" s="1186">
        <v>1</v>
      </c>
      <c r="R18" s="1186"/>
      <c r="S18" s="1186">
        <v>113872</v>
      </c>
      <c r="T18" s="1186"/>
      <c r="U18" s="1186"/>
      <c r="V18" s="1186"/>
    </row>
    <row r="19" spans="2:22" ht="12.75" customHeight="1">
      <c r="B19" s="1184" t="s">
        <v>443</v>
      </c>
      <c r="C19" s="1184"/>
      <c r="D19" s="1184"/>
      <c r="E19" s="1186" t="s">
        <v>2234</v>
      </c>
      <c r="F19" s="1186"/>
      <c r="G19" s="1186" t="s">
        <v>2234</v>
      </c>
      <c r="H19" s="1186"/>
      <c r="I19" s="1186" t="s">
        <v>470</v>
      </c>
      <c r="J19" s="1186"/>
      <c r="K19" s="1186" t="s">
        <v>2236</v>
      </c>
      <c r="L19" s="1186"/>
      <c r="M19" s="1186" t="s">
        <v>2236</v>
      </c>
      <c r="N19" s="1186"/>
      <c r="O19" s="1186" t="s">
        <v>2236</v>
      </c>
      <c r="P19" s="1186"/>
      <c r="Q19" s="1186" t="s">
        <v>2236</v>
      </c>
      <c r="R19" s="1186"/>
      <c r="S19" s="1186" t="s">
        <v>1794</v>
      </c>
      <c r="T19" s="1186"/>
      <c r="U19" s="1186"/>
      <c r="V19" s="1186"/>
    </row>
    <row r="20" spans="2:22" ht="12.75" customHeight="1">
      <c r="B20" s="1184" t="s">
        <v>444</v>
      </c>
      <c r="C20" s="1184"/>
      <c r="D20" s="1184"/>
      <c r="E20" s="1186">
        <v>4</v>
      </c>
      <c r="F20" s="1186"/>
      <c r="G20" s="1186">
        <v>3</v>
      </c>
      <c r="H20" s="1186"/>
      <c r="I20" s="1186" t="s">
        <v>471</v>
      </c>
      <c r="J20" s="1186"/>
      <c r="K20" s="1186">
        <v>1</v>
      </c>
      <c r="L20" s="1186"/>
      <c r="M20" s="1186">
        <v>32</v>
      </c>
      <c r="N20" s="1186"/>
      <c r="O20" s="1186">
        <v>31</v>
      </c>
      <c r="P20" s="1186"/>
      <c r="Q20" s="1186">
        <v>1</v>
      </c>
      <c r="R20" s="1186"/>
      <c r="S20" s="1186">
        <v>6250</v>
      </c>
      <c r="T20" s="1186"/>
      <c r="U20" s="1186"/>
      <c r="V20" s="1186"/>
    </row>
    <row r="21" spans="2:22" ht="12.75" customHeight="1">
      <c r="B21" s="1184" t="s">
        <v>445</v>
      </c>
      <c r="C21" s="1184"/>
      <c r="D21" s="1184"/>
      <c r="E21" s="1186">
        <v>13</v>
      </c>
      <c r="F21" s="1186"/>
      <c r="G21" s="1186">
        <v>11</v>
      </c>
      <c r="H21" s="1186"/>
      <c r="I21" s="1186" t="s">
        <v>2234</v>
      </c>
      <c r="J21" s="1186"/>
      <c r="K21" s="1186">
        <v>2</v>
      </c>
      <c r="L21" s="1186"/>
      <c r="M21" s="1186">
        <v>291</v>
      </c>
      <c r="N21" s="1186"/>
      <c r="O21" s="1186">
        <v>289</v>
      </c>
      <c r="P21" s="1186"/>
      <c r="Q21" s="1186">
        <v>2</v>
      </c>
      <c r="R21" s="1186"/>
      <c r="S21" s="1186">
        <v>101685</v>
      </c>
      <c r="T21" s="1186"/>
      <c r="U21" s="1186"/>
      <c r="V21" s="1186"/>
    </row>
    <row r="22" spans="2:22" ht="12.75" customHeight="1">
      <c r="B22" s="1206" t="s">
        <v>2056</v>
      </c>
      <c r="C22" s="1207"/>
      <c r="D22" s="1208"/>
      <c r="E22" s="1186">
        <v>6</v>
      </c>
      <c r="F22" s="1186"/>
      <c r="G22" s="1186">
        <v>5</v>
      </c>
      <c r="H22" s="1186"/>
      <c r="I22" s="1186" t="s">
        <v>2237</v>
      </c>
      <c r="J22" s="1186"/>
      <c r="K22" s="1186">
        <v>1</v>
      </c>
      <c r="L22" s="1186"/>
      <c r="M22" s="1186">
        <v>531</v>
      </c>
      <c r="N22" s="1186"/>
      <c r="O22" s="1186">
        <v>530</v>
      </c>
      <c r="P22" s="1186"/>
      <c r="Q22" s="1186">
        <v>1</v>
      </c>
      <c r="R22" s="1186"/>
      <c r="S22" s="1186">
        <v>309931</v>
      </c>
      <c r="T22" s="1186"/>
      <c r="U22" s="1186"/>
      <c r="V22" s="1186"/>
    </row>
    <row r="23" spans="2:22" ht="12.75" customHeight="1">
      <c r="B23" s="1183" t="s">
        <v>2057</v>
      </c>
      <c r="C23" s="1184"/>
      <c r="D23" s="1184"/>
      <c r="E23" s="1186">
        <v>16</v>
      </c>
      <c r="F23" s="1186"/>
      <c r="G23" s="1186">
        <v>15</v>
      </c>
      <c r="H23" s="1186"/>
      <c r="I23" s="1186" t="s">
        <v>2236</v>
      </c>
      <c r="J23" s="1186"/>
      <c r="K23" s="1186">
        <v>1</v>
      </c>
      <c r="L23" s="1186"/>
      <c r="M23" s="1186">
        <v>1022</v>
      </c>
      <c r="N23" s="1186"/>
      <c r="O23" s="1186">
        <v>1021</v>
      </c>
      <c r="P23" s="1186"/>
      <c r="Q23" s="1186">
        <v>1</v>
      </c>
      <c r="R23" s="1186"/>
      <c r="S23" s="1186">
        <v>552781</v>
      </c>
      <c r="T23" s="1186"/>
      <c r="U23" s="1186"/>
      <c r="V23" s="1186"/>
    </row>
    <row r="24" spans="2:22" ht="12.75" customHeight="1">
      <c r="B24" s="1183" t="s">
        <v>2058</v>
      </c>
      <c r="C24" s="1184"/>
      <c r="D24" s="1184"/>
      <c r="E24" s="1186">
        <v>2</v>
      </c>
      <c r="F24" s="1186"/>
      <c r="G24" s="1186">
        <v>2</v>
      </c>
      <c r="H24" s="1186"/>
      <c r="I24" s="1186" t="s">
        <v>472</v>
      </c>
      <c r="J24" s="1186"/>
      <c r="K24" s="1186" t="s">
        <v>2236</v>
      </c>
      <c r="L24" s="1186"/>
      <c r="M24" s="1186">
        <v>129</v>
      </c>
      <c r="N24" s="1186"/>
      <c r="O24" s="1186">
        <v>129</v>
      </c>
      <c r="P24" s="1186"/>
      <c r="Q24" s="1186" t="s">
        <v>2236</v>
      </c>
      <c r="R24" s="1186"/>
      <c r="S24" s="1186" t="s">
        <v>468</v>
      </c>
      <c r="T24" s="1186"/>
      <c r="U24" s="1186"/>
      <c r="V24" s="1186"/>
    </row>
    <row r="25" spans="2:22" ht="12.75" customHeight="1">
      <c r="B25" s="1203" t="s">
        <v>804</v>
      </c>
      <c r="C25" s="1204"/>
      <c r="D25" s="1205"/>
      <c r="E25" s="1186">
        <v>8</v>
      </c>
      <c r="F25" s="1186"/>
      <c r="G25" s="1186">
        <v>8</v>
      </c>
      <c r="H25" s="1186"/>
      <c r="I25" s="1186" t="s">
        <v>473</v>
      </c>
      <c r="J25" s="1186"/>
      <c r="K25" s="1186" t="s">
        <v>2236</v>
      </c>
      <c r="L25" s="1186"/>
      <c r="M25" s="1186">
        <v>4238</v>
      </c>
      <c r="N25" s="1186"/>
      <c r="O25" s="1186">
        <v>4238</v>
      </c>
      <c r="P25" s="1186"/>
      <c r="Q25" s="1186" t="s">
        <v>2236</v>
      </c>
      <c r="R25" s="1186"/>
      <c r="S25" s="1186">
        <v>2672846</v>
      </c>
      <c r="T25" s="1186"/>
      <c r="U25" s="1186"/>
      <c r="V25" s="1186"/>
    </row>
    <row r="26" spans="2:22" ht="12.75" customHeight="1">
      <c r="B26" s="1183" t="s">
        <v>2059</v>
      </c>
      <c r="C26" s="1068"/>
      <c r="D26" s="1068"/>
      <c r="E26" s="1186">
        <v>3</v>
      </c>
      <c r="F26" s="1186"/>
      <c r="G26" s="1186">
        <v>3</v>
      </c>
      <c r="H26" s="1186"/>
      <c r="I26" s="1186" t="s">
        <v>472</v>
      </c>
      <c r="J26" s="1186"/>
      <c r="K26" s="1186" t="s">
        <v>2236</v>
      </c>
      <c r="L26" s="1186"/>
      <c r="M26" s="1186">
        <v>249</v>
      </c>
      <c r="N26" s="1186"/>
      <c r="O26" s="1186">
        <v>249</v>
      </c>
      <c r="P26" s="1186"/>
      <c r="Q26" s="1186" t="s">
        <v>2236</v>
      </c>
      <c r="R26" s="1186"/>
      <c r="S26" s="1186">
        <v>134170</v>
      </c>
      <c r="T26" s="1186"/>
      <c r="U26" s="1186"/>
      <c r="V26" s="1186"/>
    </row>
    <row r="27" spans="2:22" ht="12.75" customHeight="1">
      <c r="B27" s="1183" t="s">
        <v>2360</v>
      </c>
      <c r="C27" s="1184"/>
      <c r="D27" s="1184"/>
      <c r="E27" s="1186" t="s">
        <v>2234</v>
      </c>
      <c r="F27" s="1186"/>
      <c r="G27" s="1186" t="s">
        <v>2234</v>
      </c>
      <c r="H27" s="1186"/>
      <c r="I27" s="1186" t="s">
        <v>400</v>
      </c>
      <c r="J27" s="1186"/>
      <c r="K27" s="1186" t="s">
        <v>2236</v>
      </c>
      <c r="L27" s="1186"/>
      <c r="M27" s="1186" t="s">
        <v>2236</v>
      </c>
      <c r="N27" s="1186"/>
      <c r="O27" s="1186" t="s">
        <v>2236</v>
      </c>
      <c r="P27" s="1186"/>
      <c r="Q27" s="1186" t="s">
        <v>2236</v>
      </c>
      <c r="R27" s="1186"/>
      <c r="S27" s="1186" t="s">
        <v>1794</v>
      </c>
      <c r="T27" s="1186"/>
      <c r="U27" s="1186"/>
      <c r="V27" s="1186"/>
    </row>
    <row r="28" spans="2:22" ht="12.75" customHeight="1">
      <c r="B28" s="1183" t="s">
        <v>1739</v>
      </c>
      <c r="C28" s="1184"/>
      <c r="D28" s="1184"/>
      <c r="E28" s="1186">
        <v>3</v>
      </c>
      <c r="F28" s="1186"/>
      <c r="G28" s="1186">
        <v>2</v>
      </c>
      <c r="H28" s="1186"/>
      <c r="I28" s="1186" t="s">
        <v>2235</v>
      </c>
      <c r="J28" s="1186"/>
      <c r="K28" s="1186">
        <v>1</v>
      </c>
      <c r="L28" s="1186"/>
      <c r="M28" s="1186">
        <v>77</v>
      </c>
      <c r="N28" s="1186"/>
      <c r="O28" s="1186">
        <v>75</v>
      </c>
      <c r="P28" s="1186"/>
      <c r="Q28" s="1186">
        <v>2</v>
      </c>
      <c r="R28" s="1186"/>
      <c r="S28" s="1186">
        <v>23644</v>
      </c>
      <c r="T28" s="1186"/>
      <c r="U28" s="1186"/>
      <c r="V28" s="1186"/>
    </row>
    <row r="29" spans="2:22" ht="12.75" customHeight="1">
      <c r="B29" s="1184" t="s">
        <v>2343</v>
      </c>
      <c r="C29" s="1184"/>
      <c r="D29" s="1184"/>
      <c r="E29" s="1186">
        <v>5</v>
      </c>
      <c r="F29" s="1186"/>
      <c r="G29" s="1186">
        <v>3</v>
      </c>
      <c r="H29" s="1186"/>
      <c r="I29" s="1186" t="s">
        <v>465</v>
      </c>
      <c r="J29" s="1186"/>
      <c r="K29" s="1186">
        <v>2</v>
      </c>
      <c r="L29" s="1186"/>
      <c r="M29" s="1186">
        <v>34</v>
      </c>
      <c r="N29" s="1186"/>
      <c r="O29" s="1186">
        <v>32</v>
      </c>
      <c r="P29" s="1186"/>
      <c r="Q29" s="1186">
        <v>2</v>
      </c>
      <c r="R29" s="1186"/>
      <c r="S29" s="1186">
        <v>9234</v>
      </c>
      <c r="T29" s="1186"/>
      <c r="U29" s="1186"/>
      <c r="V29" s="1186"/>
    </row>
    <row r="30" spans="2:22" ht="16.5" customHeight="1">
      <c r="B30" s="33" t="s">
        <v>953</v>
      </c>
      <c r="C30" s="21" t="s">
        <v>2060</v>
      </c>
      <c r="M30" s="77"/>
    </row>
    <row r="31" spans="2:22" ht="18.75" customHeight="1"/>
    <row r="32" spans="2:22" ht="18.75" customHeight="1">
      <c r="B32" s="54" t="s">
        <v>921</v>
      </c>
      <c r="L32" s="899" t="s">
        <v>458</v>
      </c>
      <c r="M32" s="899"/>
      <c r="N32" s="899"/>
      <c r="O32" s="899"/>
      <c r="P32" s="899"/>
      <c r="Q32" s="899"/>
      <c r="R32" s="899"/>
      <c r="S32" s="899"/>
      <c r="T32" s="899"/>
      <c r="U32" s="899"/>
      <c r="V32" s="899"/>
    </row>
    <row r="33" spans="2:24" ht="16.5" customHeight="1">
      <c r="B33" s="876" t="s">
        <v>615</v>
      </c>
      <c r="C33" s="876"/>
      <c r="D33" s="876"/>
      <c r="E33" s="876" t="s">
        <v>577</v>
      </c>
      <c r="F33" s="876"/>
      <c r="G33" s="876"/>
      <c r="H33" s="876"/>
      <c r="I33" s="876"/>
      <c r="J33" s="876"/>
      <c r="K33" s="876"/>
      <c r="L33" s="876"/>
      <c r="M33" s="876" t="s">
        <v>954</v>
      </c>
      <c r="N33" s="876"/>
      <c r="O33" s="876"/>
      <c r="P33" s="876"/>
      <c r="Q33" s="876"/>
      <c r="R33" s="876"/>
      <c r="S33" s="1074" t="s">
        <v>955</v>
      </c>
      <c r="T33" s="876"/>
      <c r="U33" s="876"/>
      <c r="V33" s="876"/>
    </row>
    <row r="34" spans="2:24" ht="16.5" customHeight="1">
      <c r="B34" s="876"/>
      <c r="C34" s="876"/>
      <c r="D34" s="876"/>
      <c r="E34" s="876" t="s">
        <v>605</v>
      </c>
      <c r="F34" s="876"/>
      <c r="G34" s="876" t="s">
        <v>2144</v>
      </c>
      <c r="H34" s="876"/>
      <c r="I34" s="876" t="s">
        <v>578</v>
      </c>
      <c r="J34" s="876"/>
      <c r="K34" s="876" t="s">
        <v>2143</v>
      </c>
      <c r="L34" s="876"/>
      <c r="M34" s="876" t="s">
        <v>605</v>
      </c>
      <c r="N34" s="876"/>
      <c r="O34" s="876" t="s">
        <v>579</v>
      </c>
      <c r="P34" s="876"/>
      <c r="Q34" s="986" t="s">
        <v>580</v>
      </c>
      <c r="R34" s="986"/>
      <c r="S34" s="876"/>
      <c r="T34" s="876"/>
      <c r="U34" s="876"/>
      <c r="V34" s="876"/>
    </row>
    <row r="35" spans="2:24" ht="12.95" customHeight="1">
      <c r="B35" s="1184" t="s">
        <v>700</v>
      </c>
      <c r="C35" s="1184"/>
      <c r="D35" s="1184"/>
      <c r="E35" s="1186">
        <f>SUM(E36:F59)</f>
        <v>118</v>
      </c>
      <c r="F35" s="1186"/>
      <c r="G35" s="1186">
        <f>SUM(G36:H59)</f>
        <v>105</v>
      </c>
      <c r="H35" s="1186"/>
      <c r="I35" s="1186" t="s">
        <v>465</v>
      </c>
      <c r="J35" s="1186"/>
      <c r="K35" s="1186">
        <v>13</v>
      </c>
      <c r="L35" s="1186"/>
      <c r="M35" s="1186">
        <f>SUM(O35:R35)</f>
        <v>8594</v>
      </c>
      <c r="N35" s="1186"/>
      <c r="O35" s="1186">
        <v>8574</v>
      </c>
      <c r="P35" s="1186"/>
      <c r="Q35" s="1186">
        <v>20</v>
      </c>
      <c r="R35" s="1186"/>
      <c r="S35" s="1186">
        <v>4241832</v>
      </c>
      <c r="T35" s="1186"/>
      <c r="U35" s="1186"/>
      <c r="V35" s="1186"/>
      <c r="X35" s="77"/>
    </row>
    <row r="36" spans="2:24" ht="12.95" customHeight="1">
      <c r="B36" s="1184" t="s">
        <v>581</v>
      </c>
      <c r="C36" s="1184"/>
      <c r="D36" s="1184"/>
      <c r="E36" s="1186">
        <v>9</v>
      </c>
      <c r="F36" s="1186"/>
      <c r="G36" s="1186">
        <v>7</v>
      </c>
      <c r="H36" s="1186"/>
      <c r="I36" s="1186" t="s">
        <v>466</v>
      </c>
      <c r="J36" s="1186"/>
      <c r="K36" s="1186">
        <v>2</v>
      </c>
      <c r="L36" s="1186"/>
      <c r="M36" s="1186">
        <f t="shared" ref="M36:M59" si="0">SUM(O36:R36)</f>
        <v>329</v>
      </c>
      <c r="N36" s="1186"/>
      <c r="O36" s="1186">
        <v>326</v>
      </c>
      <c r="P36" s="1186"/>
      <c r="Q36" s="1186">
        <v>3</v>
      </c>
      <c r="R36" s="1186"/>
      <c r="S36" s="1186">
        <v>84602</v>
      </c>
      <c r="T36" s="1186"/>
      <c r="U36" s="1186"/>
      <c r="V36" s="1186"/>
    </row>
    <row r="37" spans="2:24" ht="12.95" customHeight="1">
      <c r="B37" s="1184" t="s">
        <v>582</v>
      </c>
      <c r="C37" s="1184"/>
      <c r="D37" s="1184"/>
      <c r="E37" s="1186">
        <v>1</v>
      </c>
      <c r="F37" s="1186"/>
      <c r="G37" s="1186">
        <v>1</v>
      </c>
      <c r="H37" s="1186"/>
      <c r="I37" s="1186" t="s">
        <v>2236</v>
      </c>
      <c r="J37" s="1186"/>
      <c r="K37" s="1186" t="s">
        <v>2236</v>
      </c>
      <c r="L37" s="1186"/>
      <c r="M37" s="1186">
        <f t="shared" si="0"/>
        <v>5</v>
      </c>
      <c r="N37" s="1186"/>
      <c r="O37" s="1186">
        <v>5</v>
      </c>
      <c r="P37" s="1186"/>
      <c r="Q37" s="1186" t="s">
        <v>2236</v>
      </c>
      <c r="R37" s="1186"/>
      <c r="S37" s="1186" t="s">
        <v>468</v>
      </c>
      <c r="T37" s="1186"/>
      <c r="U37" s="1186"/>
      <c r="V37" s="1186"/>
    </row>
    <row r="38" spans="2:24" ht="12.95" customHeight="1">
      <c r="B38" s="1184" t="s">
        <v>583</v>
      </c>
      <c r="C38" s="1184"/>
      <c r="D38" s="1184"/>
      <c r="E38" s="1186">
        <v>11</v>
      </c>
      <c r="F38" s="1186"/>
      <c r="G38" s="1186">
        <v>10</v>
      </c>
      <c r="H38" s="1186"/>
      <c r="I38" s="1186" t="s">
        <v>2235</v>
      </c>
      <c r="J38" s="1186"/>
      <c r="K38" s="1186">
        <v>2</v>
      </c>
      <c r="L38" s="1186"/>
      <c r="M38" s="1186">
        <f t="shared" si="0"/>
        <v>408</v>
      </c>
      <c r="N38" s="1186"/>
      <c r="O38" s="1186">
        <v>404</v>
      </c>
      <c r="P38" s="1186"/>
      <c r="Q38" s="1186">
        <v>4</v>
      </c>
      <c r="R38" s="1186"/>
      <c r="S38" s="1186">
        <v>119652</v>
      </c>
      <c r="T38" s="1186"/>
      <c r="U38" s="1186"/>
      <c r="V38" s="1186"/>
    </row>
    <row r="39" spans="2:24" ht="12.95" customHeight="1">
      <c r="B39" s="1184" t="s">
        <v>434</v>
      </c>
      <c r="C39" s="1184"/>
      <c r="D39" s="1184"/>
      <c r="E39" s="1186">
        <v>3</v>
      </c>
      <c r="F39" s="1186"/>
      <c r="G39" s="1186">
        <v>3</v>
      </c>
      <c r="H39" s="1186"/>
      <c r="I39" s="1186" t="s">
        <v>2236</v>
      </c>
      <c r="J39" s="1186"/>
      <c r="K39" s="1186" t="s">
        <v>2236</v>
      </c>
      <c r="L39" s="1186"/>
      <c r="M39" s="1186">
        <f t="shared" si="0"/>
        <v>17</v>
      </c>
      <c r="N39" s="1186"/>
      <c r="O39" s="1186">
        <v>17</v>
      </c>
      <c r="P39" s="1186"/>
      <c r="Q39" s="1186" t="s">
        <v>2236</v>
      </c>
      <c r="R39" s="1186"/>
      <c r="S39" s="1186" t="s">
        <v>1668</v>
      </c>
      <c r="T39" s="1186"/>
      <c r="U39" s="1186"/>
      <c r="V39" s="1186"/>
    </row>
    <row r="40" spans="2:24" ht="12.95" customHeight="1">
      <c r="B40" s="1184" t="s">
        <v>435</v>
      </c>
      <c r="C40" s="1184"/>
      <c r="D40" s="1184"/>
      <c r="E40" s="1186">
        <v>2</v>
      </c>
      <c r="F40" s="1186"/>
      <c r="G40" s="1186">
        <v>2</v>
      </c>
      <c r="H40" s="1186"/>
      <c r="I40" s="1186" t="s">
        <v>467</v>
      </c>
      <c r="J40" s="1186"/>
      <c r="K40" s="1186">
        <v>1</v>
      </c>
      <c r="L40" s="1186"/>
      <c r="M40" s="1186">
        <f t="shared" si="0"/>
        <v>11</v>
      </c>
      <c r="N40" s="1186"/>
      <c r="O40" s="1186">
        <v>11</v>
      </c>
      <c r="P40" s="1186"/>
      <c r="Q40" s="1186" t="s">
        <v>1014</v>
      </c>
      <c r="R40" s="1186"/>
      <c r="S40" s="1186" t="s">
        <v>1668</v>
      </c>
      <c r="T40" s="1186"/>
      <c r="U40" s="1186"/>
      <c r="V40" s="1186"/>
    </row>
    <row r="41" spans="2:24" ht="12.95" customHeight="1">
      <c r="B41" s="1183" t="s">
        <v>436</v>
      </c>
      <c r="C41" s="1184"/>
      <c r="D41" s="1184"/>
      <c r="E41" s="1186">
        <v>7</v>
      </c>
      <c r="F41" s="1186"/>
      <c r="G41" s="1186">
        <v>7</v>
      </c>
      <c r="H41" s="1186"/>
      <c r="I41" s="1186" t="s">
        <v>2240</v>
      </c>
      <c r="J41" s="1186"/>
      <c r="K41" s="1186" t="s">
        <v>2236</v>
      </c>
      <c r="L41" s="1186"/>
      <c r="M41" s="1186">
        <f t="shared" si="0"/>
        <v>120</v>
      </c>
      <c r="N41" s="1186"/>
      <c r="O41" s="1186">
        <v>120</v>
      </c>
      <c r="P41" s="1186"/>
      <c r="Q41" s="1186" t="s">
        <v>2236</v>
      </c>
      <c r="R41" s="1186"/>
      <c r="S41" s="1186">
        <v>36306</v>
      </c>
      <c r="T41" s="1186"/>
      <c r="U41" s="1186"/>
      <c r="V41" s="1186"/>
    </row>
    <row r="42" spans="2:24" ht="12.95" customHeight="1">
      <c r="B42" s="1183" t="s">
        <v>437</v>
      </c>
      <c r="C42" s="1184"/>
      <c r="D42" s="1184"/>
      <c r="E42" s="1186">
        <v>2</v>
      </c>
      <c r="F42" s="1186"/>
      <c r="G42" s="1186">
        <v>2</v>
      </c>
      <c r="H42" s="1186"/>
      <c r="I42" s="1186" t="s">
        <v>2240</v>
      </c>
      <c r="J42" s="1186"/>
      <c r="K42" s="1186" t="s">
        <v>2236</v>
      </c>
      <c r="L42" s="1186"/>
      <c r="M42" s="1186">
        <f t="shared" si="0"/>
        <v>14</v>
      </c>
      <c r="N42" s="1186"/>
      <c r="O42" s="1186">
        <v>14</v>
      </c>
      <c r="P42" s="1186"/>
      <c r="Q42" s="1186" t="s">
        <v>2236</v>
      </c>
      <c r="R42" s="1186"/>
      <c r="S42" s="1186" t="s">
        <v>468</v>
      </c>
      <c r="T42" s="1186"/>
      <c r="U42" s="1186"/>
      <c r="V42" s="1186"/>
    </row>
    <row r="43" spans="2:24" ht="12.95" customHeight="1">
      <c r="B43" s="1184" t="s">
        <v>438</v>
      </c>
      <c r="C43" s="1184"/>
      <c r="D43" s="1184"/>
      <c r="E43" s="1186">
        <v>6</v>
      </c>
      <c r="F43" s="1186"/>
      <c r="G43" s="1186">
        <v>6</v>
      </c>
      <c r="H43" s="1186"/>
      <c r="I43" s="1186" t="s">
        <v>466</v>
      </c>
      <c r="J43" s="1186"/>
      <c r="K43" s="1186" t="s">
        <v>2236</v>
      </c>
      <c r="L43" s="1186"/>
      <c r="M43" s="1186">
        <f t="shared" si="0"/>
        <v>512</v>
      </c>
      <c r="N43" s="1186"/>
      <c r="O43" s="1186">
        <v>512</v>
      </c>
      <c r="P43" s="1186"/>
      <c r="Q43" s="1186" t="s">
        <v>2236</v>
      </c>
      <c r="R43" s="1186"/>
      <c r="S43" s="1186">
        <v>275881</v>
      </c>
      <c r="T43" s="1186"/>
      <c r="U43" s="1186"/>
      <c r="V43" s="1186"/>
    </row>
    <row r="44" spans="2:24" ht="12.95" customHeight="1">
      <c r="B44" s="1184" t="s">
        <v>439</v>
      </c>
      <c r="C44" s="1184"/>
      <c r="D44" s="1184"/>
      <c r="E44" s="1186" t="s">
        <v>2234</v>
      </c>
      <c r="F44" s="1186"/>
      <c r="G44" s="1186" t="s">
        <v>2234</v>
      </c>
      <c r="H44" s="1186"/>
      <c r="I44" s="1186" t="s">
        <v>2240</v>
      </c>
      <c r="J44" s="1186"/>
      <c r="K44" s="1186" t="s">
        <v>2236</v>
      </c>
      <c r="L44" s="1186"/>
      <c r="M44" s="1186" t="s">
        <v>1850</v>
      </c>
      <c r="N44" s="1186"/>
      <c r="O44" s="1186" t="s">
        <v>2236</v>
      </c>
      <c r="P44" s="1186"/>
      <c r="Q44" s="1186" t="s">
        <v>2236</v>
      </c>
      <c r="R44" s="1186"/>
      <c r="S44" s="1186" t="s">
        <v>1794</v>
      </c>
      <c r="T44" s="1186"/>
      <c r="U44" s="1186"/>
      <c r="V44" s="1186"/>
    </row>
    <row r="45" spans="2:24" ht="12.95" customHeight="1">
      <c r="B45" s="1184" t="s">
        <v>469</v>
      </c>
      <c r="C45" s="1184"/>
      <c r="D45" s="1184"/>
      <c r="E45" s="1186">
        <v>12</v>
      </c>
      <c r="F45" s="1186"/>
      <c r="G45" s="1186">
        <v>9</v>
      </c>
      <c r="H45" s="1186"/>
      <c r="I45" s="1186" t="s">
        <v>2235</v>
      </c>
      <c r="J45" s="1186"/>
      <c r="K45" s="1186">
        <v>3</v>
      </c>
      <c r="L45" s="1186"/>
      <c r="M45" s="1186">
        <f t="shared" si="0"/>
        <v>341</v>
      </c>
      <c r="N45" s="1186"/>
      <c r="O45" s="1186">
        <v>336</v>
      </c>
      <c r="P45" s="1186"/>
      <c r="Q45" s="1186">
        <v>5</v>
      </c>
      <c r="R45" s="1186"/>
      <c r="S45" s="1186">
        <v>137439</v>
      </c>
      <c r="T45" s="1186"/>
      <c r="U45" s="1186"/>
      <c r="V45" s="1186"/>
    </row>
    <row r="46" spans="2:24" ht="12.95" customHeight="1">
      <c r="B46" s="1184" t="s">
        <v>440</v>
      </c>
      <c r="C46" s="1184"/>
      <c r="D46" s="1184"/>
      <c r="E46" s="1186">
        <v>1</v>
      </c>
      <c r="F46" s="1186"/>
      <c r="G46" s="1186">
        <v>1</v>
      </c>
      <c r="H46" s="1186"/>
      <c r="I46" s="1186" t="s">
        <v>2235</v>
      </c>
      <c r="J46" s="1186"/>
      <c r="K46" s="1186" t="s">
        <v>2236</v>
      </c>
      <c r="L46" s="1186"/>
      <c r="M46" s="1186">
        <f t="shared" si="0"/>
        <v>109</v>
      </c>
      <c r="N46" s="1186"/>
      <c r="O46" s="1186">
        <v>109</v>
      </c>
      <c r="P46" s="1186"/>
      <c r="Q46" s="1186" t="s">
        <v>2236</v>
      </c>
      <c r="R46" s="1186"/>
      <c r="S46" s="1186" t="s">
        <v>468</v>
      </c>
      <c r="T46" s="1186"/>
      <c r="U46" s="1186"/>
      <c r="V46" s="1186"/>
    </row>
    <row r="47" spans="2:24" ht="12.95" customHeight="1">
      <c r="B47" s="1184" t="s">
        <v>441</v>
      </c>
      <c r="C47" s="1184"/>
      <c r="D47" s="1184"/>
      <c r="E47" s="1186" t="s">
        <v>2234</v>
      </c>
      <c r="F47" s="1186"/>
      <c r="G47" s="1186" t="s">
        <v>2234</v>
      </c>
      <c r="H47" s="1186"/>
      <c r="I47" s="1186" t="s">
        <v>2235</v>
      </c>
      <c r="J47" s="1186"/>
      <c r="K47" s="1186" t="s">
        <v>2236</v>
      </c>
      <c r="L47" s="1186"/>
      <c r="M47" s="1186" t="s">
        <v>1850</v>
      </c>
      <c r="N47" s="1186"/>
      <c r="O47" s="1186" t="s">
        <v>2236</v>
      </c>
      <c r="P47" s="1186"/>
      <c r="Q47" s="1186" t="s">
        <v>2236</v>
      </c>
      <c r="R47" s="1186"/>
      <c r="S47" s="1186" t="s">
        <v>1794</v>
      </c>
      <c r="T47" s="1186"/>
      <c r="U47" s="1186"/>
      <c r="V47" s="1186"/>
    </row>
    <row r="48" spans="2:24" ht="12.95" customHeight="1">
      <c r="B48" s="1184" t="s">
        <v>442</v>
      </c>
      <c r="C48" s="1184"/>
      <c r="D48" s="1184"/>
      <c r="E48" s="1186">
        <v>8</v>
      </c>
      <c r="F48" s="1186"/>
      <c r="G48" s="1186">
        <v>7</v>
      </c>
      <c r="H48" s="1186"/>
      <c r="I48" s="1186" t="s">
        <v>2234</v>
      </c>
      <c r="J48" s="1186"/>
      <c r="K48" s="1186">
        <v>1</v>
      </c>
      <c r="L48" s="1186"/>
      <c r="M48" s="1186">
        <f t="shared" si="0"/>
        <v>223</v>
      </c>
      <c r="N48" s="1186"/>
      <c r="O48" s="1186">
        <v>222</v>
      </c>
      <c r="P48" s="1186"/>
      <c r="Q48" s="1186">
        <v>1</v>
      </c>
      <c r="R48" s="1186"/>
      <c r="S48" s="1186">
        <v>105414</v>
      </c>
      <c r="T48" s="1186"/>
      <c r="U48" s="1186"/>
      <c r="V48" s="1186"/>
    </row>
    <row r="49" spans="2:22" ht="12.95" customHeight="1">
      <c r="B49" s="1184" t="s">
        <v>443</v>
      </c>
      <c r="C49" s="1184"/>
      <c r="D49" s="1184"/>
      <c r="E49" s="1186" t="s">
        <v>2234</v>
      </c>
      <c r="F49" s="1186"/>
      <c r="G49" s="1186" t="s">
        <v>2234</v>
      </c>
      <c r="H49" s="1186"/>
      <c r="I49" s="1186" t="s">
        <v>470</v>
      </c>
      <c r="J49" s="1186"/>
      <c r="K49" s="1186" t="s">
        <v>2236</v>
      </c>
      <c r="L49" s="1186"/>
      <c r="M49" s="1186" t="s">
        <v>1850</v>
      </c>
      <c r="N49" s="1186"/>
      <c r="O49" s="1186" t="s">
        <v>2236</v>
      </c>
      <c r="P49" s="1186"/>
      <c r="Q49" s="1186" t="s">
        <v>2236</v>
      </c>
      <c r="R49" s="1186"/>
      <c r="S49" s="1186" t="s">
        <v>1794</v>
      </c>
      <c r="T49" s="1186"/>
      <c r="U49" s="1186"/>
      <c r="V49" s="1186"/>
    </row>
    <row r="50" spans="2:22" ht="12.95" customHeight="1">
      <c r="B50" s="1184" t="s">
        <v>444</v>
      </c>
      <c r="C50" s="1184"/>
      <c r="D50" s="1184"/>
      <c r="E50" s="1186">
        <v>4</v>
      </c>
      <c r="F50" s="1186"/>
      <c r="G50" s="1186">
        <v>3</v>
      </c>
      <c r="H50" s="1186"/>
      <c r="I50" s="1186" t="s">
        <v>471</v>
      </c>
      <c r="J50" s="1186"/>
      <c r="K50" s="1186">
        <v>1</v>
      </c>
      <c r="L50" s="1186"/>
      <c r="M50" s="1186">
        <f t="shared" si="0"/>
        <v>29</v>
      </c>
      <c r="N50" s="1186"/>
      <c r="O50" s="1186">
        <v>28</v>
      </c>
      <c r="P50" s="1186"/>
      <c r="Q50" s="1186">
        <v>1</v>
      </c>
      <c r="R50" s="1186"/>
      <c r="S50" s="1186">
        <v>6678</v>
      </c>
      <c r="T50" s="1186"/>
      <c r="U50" s="1186"/>
      <c r="V50" s="1186"/>
    </row>
    <row r="51" spans="2:22" ht="12.95" customHeight="1">
      <c r="B51" s="1184" t="s">
        <v>445</v>
      </c>
      <c r="C51" s="1184"/>
      <c r="D51" s="1184"/>
      <c r="E51" s="1186">
        <v>9</v>
      </c>
      <c r="F51" s="1186"/>
      <c r="G51" s="1186">
        <v>9</v>
      </c>
      <c r="H51" s="1186"/>
      <c r="I51" s="1186" t="s">
        <v>2234</v>
      </c>
      <c r="J51" s="1186"/>
      <c r="K51" s="1186">
        <v>2</v>
      </c>
      <c r="L51" s="1186"/>
      <c r="M51" s="1186">
        <f t="shared" si="0"/>
        <v>223</v>
      </c>
      <c r="N51" s="1186"/>
      <c r="O51" s="1186">
        <v>223</v>
      </c>
      <c r="P51" s="1186"/>
      <c r="Q51" s="1186" t="s">
        <v>1014</v>
      </c>
      <c r="R51" s="1186"/>
      <c r="S51" s="1186">
        <v>81432</v>
      </c>
      <c r="T51" s="1186"/>
      <c r="U51" s="1186"/>
      <c r="V51" s="1186"/>
    </row>
    <row r="52" spans="2:22" ht="12.95" customHeight="1">
      <c r="B52" s="1183" t="s">
        <v>2056</v>
      </c>
      <c r="C52" s="1184"/>
      <c r="D52" s="1184"/>
      <c r="E52" s="1186">
        <v>7</v>
      </c>
      <c r="F52" s="1186"/>
      <c r="G52" s="1186">
        <v>6</v>
      </c>
      <c r="H52" s="1186"/>
      <c r="I52" s="1186" t="s">
        <v>2237</v>
      </c>
      <c r="J52" s="1186"/>
      <c r="K52" s="1186">
        <v>1</v>
      </c>
      <c r="L52" s="1186"/>
      <c r="M52" s="1186">
        <f t="shared" si="0"/>
        <v>477</v>
      </c>
      <c r="N52" s="1186"/>
      <c r="O52" s="1186">
        <v>476</v>
      </c>
      <c r="P52" s="1186"/>
      <c r="Q52" s="1186">
        <v>1</v>
      </c>
      <c r="R52" s="1186"/>
      <c r="S52" s="1186">
        <v>249629</v>
      </c>
      <c r="T52" s="1186"/>
      <c r="U52" s="1186"/>
      <c r="V52" s="1186"/>
    </row>
    <row r="53" spans="2:22" ht="12.95" customHeight="1">
      <c r="B53" s="1183" t="s">
        <v>2057</v>
      </c>
      <c r="C53" s="1184"/>
      <c r="D53" s="1184"/>
      <c r="E53" s="1186">
        <v>16</v>
      </c>
      <c r="F53" s="1186"/>
      <c r="G53" s="1186">
        <v>15</v>
      </c>
      <c r="H53" s="1186"/>
      <c r="I53" s="1186" t="s">
        <v>2236</v>
      </c>
      <c r="J53" s="1186"/>
      <c r="K53" s="1186">
        <v>1</v>
      </c>
      <c r="L53" s="1186"/>
      <c r="M53" s="1186">
        <f t="shared" si="0"/>
        <v>864</v>
      </c>
      <c r="N53" s="1186"/>
      <c r="O53" s="1186">
        <v>863</v>
      </c>
      <c r="P53" s="1186"/>
      <c r="Q53" s="1186">
        <v>1</v>
      </c>
      <c r="R53" s="1186"/>
      <c r="S53" s="1186">
        <v>405497</v>
      </c>
      <c r="T53" s="1186"/>
      <c r="U53" s="1186"/>
      <c r="V53" s="1186"/>
    </row>
    <row r="54" spans="2:22" ht="12.95" customHeight="1">
      <c r="B54" s="1209" t="s">
        <v>2058</v>
      </c>
      <c r="C54" s="1013"/>
      <c r="D54" s="1014"/>
      <c r="E54" s="1186">
        <v>2</v>
      </c>
      <c r="F54" s="1186"/>
      <c r="G54" s="1186">
        <v>2</v>
      </c>
      <c r="H54" s="1186"/>
      <c r="I54" s="1186" t="s">
        <v>472</v>
      </c>
      <c r="J54" s="1186"/>
      <c r="K54" s="1186" t="s">
        <v>2236</v>
      </c>
      <c r="L54" s="1186"/>
      <c r="M54" s="1186">
        <f t="shared" si="0"/>
        <v>123</v>
      </c>
      <c r="N54" s="1186"/>
      <c r="O54" s="1186">
        <v>123</v>
      </c>
      <c r="P54" s="1186"/>
      <c r="Q54" s="1186" t="s">
        <v>2236</v>
      </c>
      <c r="R54" s="1186"/>
      <c r="S54" s="1186" t="s">
        <v>468</v>
      </c>
      <c r="T54" s="1186"/>
      <c r="U54" s="1186"/>
      <c r="V54" s="1186"/>
    </row>
    <row r="55" spans="2:22" ht="12.95" customHeight="1">
      <c r="B55" s="1183" t="s">
        <v>484</v>
      </c>
      <c r="C55" s="1068"/>
      <c r="D55" s="1068"/>
      <c r="E55" s="1186">
        <v>8</v>
      </c>
      <c r="F55" s="1186"/>
      <c r="G55" s="1186">
        <v>8</v>
      </c>
      <c r="H55" s="1186"/>
      <c r="I55" s="1186" t="s">
        <v>473</v>
      </c>
      <c r="J55" s="1186"/>
      <c r="K55" s="1186" t="s">
        <v>2236</v>
      </c>
      <c r="L55" s="1186"/>
      <c r="M55" s="1186">
        <f t="shared" si="0"/>
        <v>4476</v>
      </c>
      <c r="N55" s="1186"/>
      <c r="O55" s="1186">
        <v>4476</v>
      </c>
      <c r="P55" s="1186"/>
      <c r="Q55" s="1186" t="s">
        <v>2236</v>
      </c>
      <c r="R55" s="1186"/>
      <c r="S55" s="1186">
        <v>2481351</v>
      </c>
      <c r="T55" s="1186"/>
      <c r="U55" s="1186"/>
      <c r="V55" s="1186"/>
    </row>
    <row r="56" spans="2:22" ht="12.95" customHeight="1">
      <c r="B56" s="1183" t="s">
        <v>2059</v>
      </c>
      <c r="C56" s="1184"/>
      <c r="D56" s="1184"/>
      <c r="E56" s="1186">
        <v>3</v>
      </c>
      <c r="F56" s="1186"/>
      <c r="G56" s="1186">
        <v>3</v>
      </c>
      <c r="H56" s="1186"/>
      <c r="I56" s="1186" t="s">
        <v>472</v>
      </c>
      <c r="J56" s="1186"/>
      <c r="K56" s="1186" t="s">
        <v>2236</v>
      </c>
      <c r="L56" s="1186"/>
      <c r="M56" s="1186">
        <f t="shared" si="0"/>
        <v>206</v>
      </c>
      <c r="N56" s="1186"/>
      <c r="O56" s="1186">
        <v>206</v>
      </c>
      <c r="P56" s="1186"/>
      <c r="Q56" s="1186" t="s">
        <v>2236</v>
      </c>
      <c r="R56" s="1186"/>
      <c r="S56" s="1186">
        <v>120446</v>
      </c>
      <c r="T56" s="1186"/>
      <c r="U56" s="1186"/>
      <c r="V56" s="1186"/>
    </row>
    <row r="57" spans="2:22" ht="12.95" customHeight="1">
      <c r="B57" s="1183" t="s">
        <v>2360</v>
      </c>
      <c r="C57" s="1184"/>
      <c r="D57" s="1184"/>
      <c r="E57" s="1186" t="s">
        <v>2234</v>
      </c>
      <c r="F57" s="1186"/>
      <c r="G57" s="1186" t="s">
        <v>2234</v>
      </c>
      <c r="H57" s="1186"/>
      <c r="I57" s="1186" t="s">
        <v>400</v>
      </c>
      <c r="J57" s="1186"/>
      <c r="K57" s="1186" t="s">
        <v>2236</v>
      </c>
      <c r="L57" s="1186"/>
      <c r="M57" s="1186" t="s">
        <v>1850</v>
      </c>
      <c r="N57" s="1186"/>
      <c r="O57" s="1186" t="s">
        <v>2236</v>
      </c>
      <c r="P57" s="1186"/>
      <c r="Q57" s="1186" t="s">
        <v>2236</v>
      </c>
      <c r="R57" s="1186"/>
      <c r="S57" s="1186" t="s">
        <v>1794</v>
      </c>
      <c r="T57" s="1186"/>
      <c r="U57" s="1186"/>
      <c r="V57" s="1186"/>
    </row>
    <row r="58" spans="2:22" ht="12.95" customHeight="1">
      <c r="B58" s="1183" t="s">
        <v>1739</v>
      </c>
      <c r="C58" s="1184"/>
      <c r="D58" s="1184"/>
      <c r="E58" s="1186">
        <v>3</v>
      </c>
      <c r="F58" s="1186"/>
      <c r="G58" s="1186">
        <v>2</v>
      </c>
      <c r="H58" s="1186"/>
      <c r="I58" s="1186" t="s">
        <v>2235</v>
      </c>
      <c r="J58" s="1186"/>
      <c r="K58" s="1186">
        <v>1</v>
      </c>
      <c r="L58" s="1186"/>
      <c r="M58" s="1186">
        <f t="shared" si="0"/>
        <v>78</v>
      </c>
      <c r="N58" s="1186"/>
      <c r="O58" s="1186">
        <v>77</v>
      </c>
      <c r="P58" s="1186"/>
      <c r="Q58" s="1186">
        <v>1</v>
      </c>
      <c r="R58" s="1186"/>
      <c r="S58" s="1186">
        <v>22984</v>
      </c>
      <c r="T58" s="1186"/>
      <c r="U58" s="1186"/>
      <c r="V58" s="1186"/>
    </row>
    <row r="59" spans="2:22" ht="12.95" customHeight="1">
      <c r="B59" s="1184" t="s">
        <v>2343</v>
      </c>
      <c r="C59" s="1184"/>
      <c r="D59" s="1184"/>
      <c r="E59" s="1186">
        <v>4</v>
      </c>
      <c r="F59" s="1186"/>
      <c r="G59" s="1186">
        <v>2</v>
      </c>
      <c r="H59" s="1186"/>
      <c r="I59" s="1186" t="s">
        <v>465</v>
      </c>
      <c r="J59" s="1186"/>
      <c r="K59" s="1186">
        <v>2</v>
      </c>
      <c r="L59" s="1186"/>
      <c r="M59" s="1186">
        <f t="shared" si="0"/>
        <v>29</v>
      </c>
      <c r="N59" s="1186"/>
      <c r="O59" s="1186">
        <v>26</v>
      </c>
      <c r="P59" s="1186"/>
      <c r="Q59" s="1186">
        <v>3</v>
      </c>
      <c r="R59" s="1186"/>
      <c r="S59" s="1186">
        <v>6839</v>
      </c>
      <c r="T59" s="1186"/>
      <c r="U59" s="1186"/>
      <c r="V59" s="1186"/>
    </row>
    <row r="60" spans="2:22" ht="18.75" customHeight="1">
      <c r="B60" s="33" t="s">
        <v>953</v>
      </c>
      <c r="C60" s="21" t="s">
        <v>2060</v>
      </c>
      <c r="M60" s="77"/>
    </row>
  </sheetData>
  <mergeCells count="474">
    <mergeCell ref="L2:V2"/>
    <mergeCell ref="L32:V32"/>
    <mergeCell ref="S14:V14"/>
    <mergeCell ref="S15:V15"/>
    <mergeCell ref="S10:V10"/>
    <mergeCell ref="S11:V11"/>
    <mergeCell ref="S12:V12"/>
    <mergeCell ref="S6:V6"/>
    <mergeCell ref="S7:V7"/>
    <mergeCell ref="S8:V8"/>
    <mergeCell ref="S3:V4"/>
    <mergeCell ref="Q8:R8"/>
    <mergeCell ref="Q6:R6"/>
    <mergeCell ref="M10:N10"/>
    <mergeCell ref="M9:N9"/>
    <mergeCell ref="O9:P9"/>
    <mergeCell ref="Q9:R9"/>
    <mergeCell ref="S13:V13"/>
    <mergeCell ref="Q10:R10"/>
    <mergeCell ref="Q11:R11"/>
    <mergeCell ref="Q13:R13"/>
    <mergeCell ref="Q15:R15"/>
    <mergeCell ref="O16:P16"/>
    <mergeCell ref="S16:V16"/>
    <mergeCell ref="B57:D57"/>
    <mergeCell ref="B59:D59"/>
    <mergeCell ref="B53:D53"/>
    <mergeCell ref="B56:D56"/>
    <mergeCell ref="B55:D55"/>
    <mergeCell ref="B54:D54"/>
    <mergeCell ref="B58:D58"/>
    <mergeCell ref="S9:V9"/>
    <mergeCell ref="B51:D51"/>
    <mergeCell ref="B52:D52"/>
    <mergeCell ref="B50:D50"/>
    <mergeCell ref="B48:D48"/>
    <mergeCell ref="B49:D49"/>
    <mergeCell ref="B47:D47"/>
    <mergeCell ref="B41:D41"/>
    <mergeCell ref="B42:D42"/>
    <mergeCell ref="B45:D45"/>
    <mergeCell ref="B33:D34"/>
    <mergeCell ref="K34:L34"/>
    <mergeCell ref="E34:F34"/>
    <mergeCell ref="G34:H34"/>
    <mergeCell ref="I34:J34"/>
    <mergeCell ref="B46:D46"/>
    <mergeCell ref="B43:D43"/>
    <mergeCell ref="E4:F4"/>
    <mergeCell ref="G4:H4"/>
    <mergeCell ref="I4:J4"/>
    <mergeCell ref="O4:P4"/>
    <mergeCell ref="Q4:R4"/>
    <mergeCell ref="K4:L4"/>
    <mergeCell ref="M4:N4"/>
    <mergeCell ref="M3:R3"/>
    <mergeCell ref="E3:L3"/>
    <mergeCell ref="B44:D44"/>
    <mergeCell ref="B3:D4"/>
    <mergeCell ref="B40:D40"/>
    <mergeCell ref="B39:D39"/>
    <mergeCell ref="B35:D35"/>
    <mergeCell ref="B7:D7"/>
    <mergeCell ref="B9:D9"/>
    <mergeCell ref="B6:D6"/>
    <mergeCell ref="G35:H35"/>
    <mergeCell ref="E35:F35"/>
    <mergeCell ref="B38:D38"/>
    <mergeCell ref="B37:D37"/>
    <mergeCell ref="E41:F41"/>
    <mergeCell ref="G41:H41"/>
    <mergeCell ref="B5:D5"/>
    <mergeCell ref="E5:F5"/>
    <mergeCell ref="G5:H5"/>
    <mergeCell ref="B14:D14"/>
    <mergeCell ref="E15:F15"/>
    <mergeCell ref="G15:H15"/>
    <mergeCell ref="B15:D15"/>
    <mergeCell ref="B17:D17"/>
    <mergeCell ref="E18:F18"/>
    <mergeCell ref="G18:H18"/>
    <mergeCell ref="I35:J35"/>
    <mergeCell ref="K35:L35"/>
    <mergeCell ref="E6:F6"/>
    <mergeCell ref="G6:H6"/>
    <mergeCell ref="I6:J6"/>
    <mergeCell ref="E7:F7"/>
    <mergeCell ref="G7:H7"/>
    <mergeCell ref="E33:L33"/>
    <mergeCell ref="B36:D36"/>
    <mergeCell ref="K8:L8"/>
    <mergeCell ref="K7:L7"/>
    <mergeCell ref="B8:D8"/>
    <mergeCell ref="E8:F8"/>
    <mergeCell ref="G8:H8"/>
    <mergeCell ref="I8:J8"/>
    <mergeCell ref="K6:L6"/>
    <mergeCell ref="E9:F9"/>
    <mergeCell ref="G9:H9"/>
    <mergeCell ref="I9:J9"/>
    <mergeCell ref="K10:L10"/>
    <mergeCell ref="K9:L9"/>
    <mergeCell ref="B12:D12"/>
    <mergeCell ref="E13:F13"/>
    <mergeCell ref="G13:H13"/>
    <mergeCell ref="E36:F36"/>
    <mergeCell ref="G37:H37"/>
    <mergeCell ref="I37:J37"/>
    <mergeCell ref="K37:L37"/>
    <mergeCell ref="M37:N37"/>
    <mergeCell ref="O38:P38"/>
    <mergeCell ref="E38:F38"/>
    <mergeCell ref="G38:H38"/>
    <mergeCell ref="I38:J38"/>
    <mergeCell ref="K38:L38"/>
    <mergeCell ref="E37:F37"/>
    <mergeCell ref="G36:H36"/>
    <mergeCell ref="I36:J36"/>
    <mergeCell ref="K36:L36"/>
    <mergeCell ref="M34:N34"/>
    <mergeCell ref="M33:R33"/>
    <mergeCell ref="M36:N36"/>
    <mergeCell ref="O36:P36"/>
    <mergeCell ref="Q36:R36"/>
    <mergeCell ref="M35:N35"/>
    <mergeCell ref="O35:P35"/>
    <mergeCell ref="Q35:R35"/>
    <mergeCell ref="S37:V37"/>
    <mergeCell ref="Q37:R37"/>
    <mergeCell ref="S36:V36"/>
    <mergeCell ref="O37:P37"/>
    <mergeCell ref="M38:N38"/>
    <mergeCell ref="G40:H40"/>
    <mergeCell ref="G39:H39"/>
    <mergeCell ref="K39:L39"/>
    <mergeCell ref="O39:P39"/>
    <mergeCell ref="Q39:R39"/>
    <mergeCell ref="K40:L40"/>
    <mergeCell ref="M40:N40"/>
    <mergeCell ref="M39:N39"/>
    <mergeCell ref="Q38:R38"/>
    <mergeCell ref="I41:J41"/>
    <mergeCell ref="K41:L41"/>
    <mergeCell ref="M41:N41"/>
    <mergeCell ref="E40:F40"/>
    <mergeCell ref="E39:F39"/>
    <mergeCell ref="Q42:R42"/>
    <mergeCell ref="S42:V42"/>
    <mergeCell ref="E43:F43"/>
    <mergeCell ref="G43:H43"/>
    <mergeCell ref="I43:J43"/>
    <mergeCell ref="K43:L43"/>
    <mergeCell ref="M43:N43"/>
    <mergeCell ref="O43:P43"/>
    <mergeCell ref="Q43:R43"/>
    <mergeCell ref="S43:V43"/>
    <mergeCell ref="E42:F42"/>
    <mergeCell ref="G42:H42"/>
    <mergeCell ref="I42:J42"/>
    <mergeCell ref="K42:L42"/>
    <mergeCell ref="M42:N42"/>
    <mergeCell ref="O42:P42"/>
    <mergeCell ref="I39:J39"/>
    <mergeCell ref="I40:J40"/>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E47:F47"/>
    <mergeCell ref="G47:H47"/>
    <mergeCell ref="I47:J47"/>
    <mergeCell ref="K47:L47"/>
    <mergeCell ref="M47:N47"/>
    <mergeCell ref="O47:P47"/>
    <mergeCell ref="Q47:R47"/>
    <mergeCell ref="S47:V47"/>
    <mergeCell ref="E46:F46"/>
    <mergeCell ref="G46:H46"/>
    <mergeCell ref="I46:J46"/>
    <mergeCell ref="K46:L46"/>
    <mergeCell ref="M46:N46"/>
    <mergeCell ref="O46:P46"/>
    <mergeCell ref="E49:F49"/>
    <mergeCell ref="G49:H49"/>
    <mergeCell ref="I49:J49"/>
    <mergeCell ref="K49:L49"/>
    <mergeCell ref="M49:N49"/>
    <mergeCell ref="O49:P49"/>
    <mergeCell ref="Q49:R49"/>
    <mergeCell ref="S49:V49"/>
    <mergeCell ref="E48:F48"/>
    <mergeCell ref="G48:H48"/>
    <mergeCell ref="I48:J48"/>
    <mergeCell ref="K48:L48"/>
    <mergeCell ref="M48:N48"/>
    <mergeCell ref="O48:P48"/>
    <mergeCell ref="I57:J57"/>
    <mergeCell ref="M51:N51"/>
    <mergeCell ref="O51:P51"/>
    <mergeCell ref="Q51:R51"/>
    <mergeCell ref="S51:V51"/>
    <mergeCell ref="E50:F50"/>
    <mergeCell ref="G50:H50"/>
    <mergeCell ref="I50:J50"/>
    <mergeCell ref="K50:L50"/>
    <mergeCell ref="M50:N50"/>
    <mergeCell ref="O50:P50"/>
    <mergeCell ref="I7:J7"/>
    <mergeCell ref="S57:V57"/>
    <mergeCell ref="M5:N5"/>
    <mergeCell ref="O5:P5"/>
    <mergeCell ref="Q5:R5"/>
    <mergeCell ref="O7:P7"/>
    <mergeCell ref="Q7:R7"/>
    <mergeCell ref="O6:P6"/>
    <mergeCell ref="E59:F59"/>
    <mergeCell ref="G59:H59"/>
    <mergeCell ref="I59:J59"/>
    <mergeCell ref="K59:L59"/>
    <mergeCell ref="S5:V5"/>
    <mergeCell ref="S35:V35"/>
    <mergeCell ref="M59:N59"/>
    <mergeCell ref="O59:P59"/>
    <mergeCell ref="Q59:R59"/>
    <mergeCell ref="S59:V59"/>
    <mergeCell ref="E56:F56"/>
    <mergeCell ref="G56:H56"/>
    <mergeCell ref="I56:J56"/>
    <mergeCell ref="K56:L56"/>
    <mergeCell ref="E57:F57"/>
    <mergeCell ref="G57:H57"/>
    <mergeCell ref="B13:D13"/>
    <mergeCell ref="I5:J5"/>
    <mergeCell ref="K5:L5"/>
    <mergeCell ref="M7:N7"/>
    <mergeCell ref="M6:N6"/>
    <mergeCell ref="M57:N57"/>
    <mergeCell ref="O57:P57"/>
    <mergeCell ref="K57:L57"/>
    <mergeCell ref="E53:F53"/>
    <mergeCell ref="G53:H53"/>
    <mergeCell ref="I53:J53"/>
    <mergeCell ref="K53:L53"/>
    <mergeCell ref="E52:F52"/>
    <mergeCell ref="G52:H52"/>
    <mergeCell ref="I52:J52"/>
    <mergeCell ref="K52:L52"/>
    <mergeCell ref="M52:N52"/>
    <mergeCell ref="O52:P52"/>
    <mergeCell ref="E51:F51"/>
    <mergeCell ref="G51:H51"/>
    <mergeCell ref="I51:J51"/>
    <mergeCell ref="K51:L51"/>
    <mergeCell ref="M8:N8"/>
    <mergeCell ref="O8:P8"/>
    <mergeCell ref="B10:D10"/>
    <mergeCell ref="E11:F11"/>
    <mergeCell ref="G11:H11"/>
    <mergeCell ref="I11:J11"/>
    <mergeCell ref="B11:D11"/>
    <mergeCell ref="O12:P12"/>
    <mergeCell ref="O10:P10"/>
    <mergeCell ref="E10:F10"/>
    <mergeCell ref="G10:H10"/>
    <mergeCell ref="I10:J10"/>
    <mergeCell ref="K11:L11"/>
    <mergeCell ref="M11:N11"/>
    <mergeCell ref="O11:P11"/>
    <mergeCell ref="I15:J15"/>
    <mergeCell ref="M13:N13"/>
    <mergeCell ref="O13:P13"/>
    <mergeCell ref="K12:L12"/>
    <mergeCell ref="M12:N12"/>
    <mergeCell ref="O14:P14"/>
    <mergeCell ref="Q14:R14"/>
    <mergeCell ref="Q12:R12"/>
    <mergeCell ref="E12:F12"/>
    <mergeCell ref="G12:H12"/>
    <mergeCell ref="I12:J12"/>
    <mergeCell ref="K15:L15"/>
    <mergeCell ref="M15:N15"/>
    <mergeCell ref="O15:P15"/>
    <mergeCell ref="K14:L14"/>
    <mergeCell ref="M14:N14"/>
    <mergeCell ref="E14:F14"/>
    <mergeCell ref="G14:H14"/>
    <mergeCell ref="I14:J14"/>
    <mergeCell ref="I13:J13"/>
    <mergeCell ref="K13:L13"/>
    <mergeCell ref="Q16:R16"/>
    <mergeCell ref="Q17:R17"/>
    <mergeCell ref="S17:V17"/>
    <mergeCell ref="B16:D16"/>
    <mergeCell ref="E17:F17"/>
    <mergeCell ref="G17:H17"/>
    <mergeCell ref="I17:J17"/>
    <mergeCell ref="K17:L17"/>
    <mergeCell ref="M17:N17"/>
    <mergeCell ref="O17:P17"/>
    <mergeCell ref="E16:F16"/>
    <mergeCell ref="G16:H16"/>
    <mergeCell ref="I16:J16"/>
    <mergeCell ref="K16:L16"/>
    <mergeCell ref="M16:N16"/>
    <mergeCell ref="B19:D19"/>
    <mergeCell ref="E20:F20"/>
    <mergeCell ref="G20:H20"/>
    <mergeCell ref="I20:J20"/>
    <mergeCell ref="K20:L20"/>
    <mergeCell ref="M20:N20"/>
    <mergeCell ref="Q19:R19"/>
    <mergeCell ref="S19:V19"/>
    <mergeCell ref="B18:D18"/>
    <mergeCell ref="E19:F19"/>
    <mergeCell ref="G19:H19"/>
    <mergeCell ref="I19:J19"/>
    <mergeCell ref="K19:L19"/>
    <mergeCell ref="M19:N19"/>
    <mergeCell ref="O19:P19"/>
    <mergeCell ref="S18:V18"/>
    <mergeCell ref="I18:J18"/>
    <mergeCell ref="K18:L18"/>
    <mergeCell ref="M18:N18"/>
    <mergeCell ref="O18:P18"/>
    <mergeCell ref="Q18:R18"/>
    <mergeCell ref="O21:P21"/>
    <mergeCell ref="S20:V20"/>
    <mergeCell ref="B21:D21"/>
    <mergeCell ref="E22:F22"/>
    <mergeCell ref="G22:H22"/>
    <mergeCell ref="I22:J22"/>
    <mergeCell ref="B22:D22"/>
    <mergeCell ref="S22:V22"/>
    <mergeCell ref="K22:L22"/>
    <mergeCell ref="M22:N22"/>
    <mergeCell ref="O20:P20"/>
    <mergeCell ref="Q20:R20"/>
    <mergeCell ref="Q21:R21"/>
    <mergeCell ref="S21:V21"/>
    <mergeCell ref="B20:D20"/>
    <mergeCell ref="E21:F21"/>
    <mergeCell ref="G21:H21"/>
    <mergeCell ref="I21:J21"/>
    <mergeCell ref="K21:L21"/>
    <mergeCell ref="M21:N21"/>
    <mergeCell ref="O22:P22"/>
    <mergeCell ref="Q22:R22"/>
    <mergeCell ref="Q23:R23"/>
    <mergeCell ref="S23:V23"/>
    <mergeCell ref="B23:D23"/>
    <mergeCell ref="E23:F23"/>
    <mergeCell ref="G23:H23"/>
    <mergeCell ref="I23:J23"/>
    <mergeCell ref="K23:L23"/>
    <mergeCell ref="M23:N23"/>
    <mergeCell ref="B24:D24"/>
    <mergeCell ref="E24:F24"/>
    <mergeCell ref="G24:H24"/>
    <mergeCell ref="I24:J24"/>
    <mergeCell ref="O23:P23"/>
    <mergeCell ref="B25:D25"/>
    <mergeCell ref="S24:V24"/>
    <mergeCell ref="K24:L24"/>
    <mergeCell ref="M24:N24"/>
    <mergeCell ref="O24:P24"/>
    <mergeCell ref="Q24:R24"/>
    <mergeCell ref="S25:V25"/>
    <mergeCell ref="O25:P25"/>
    <mergeCell ref="Q25:R25"/>
    <mergeCell ref="B29:D29"/>
    <mergeCell ref="E29:F29"/>
    <mergeCell ref="G29:H29"/>
    <mergeCell ref="I29:J29"/>
    <mergeCell ref="S26:V26"/>
    <mergeCell ref="B27:D27"/>
    <mergeCell ref="E27:F27"/>
    <mergeCell ref="G27:H27"/>
    <mergeCell ref="I27:J27"/>
    <mergeCell ref="O28:P28"/>
    <mergeCell ref="Q28:R28"/>
    <mergeCell ref="B28:D28"/>
    <mergeCell ref="E28:F28"/>
    <mergeCell ref="G28:H28"/>
    <mergeCell ref="S28:V28"/>
    <mergeCell ref="Q27:R27"/>
    <mergeCell ref="S27:V27"/>
    <mergeCell ref="K27:L27"/>
    <mergeCell ref="M27:N27"/>
    <mergeCell ref="O27:P27"/>
    <mergeCell ref="O26:P26"/>
    <mergeCell ref="O53:P53"/>
    <mergeCell ref="Q34:R34"/>
    <mergeCell ref="O34:P34"/>
    <mergeCell ref="S41:V41"/>
    <mergeCell ref="O40:P40"/>
    <mergeCell ref="S39:V39"/>
    <mergeCell ref="O41:P41"/>
    <mergeCell ref="O29:P29"/>
    <mergeCell ref="S53:V53"/>
    <mergeCell ref="Q40:R40"/>
    <mergeCell ref="S40:V40"/>
    <mergeCell ref="S38:V38"/>
    <mergeCell ref="S33:V34"/>
    <mergeCell ref="Q29:R29"/>
    <mergeCell ref="S29:V29"/>
    <mergeCell ref="Q41:R41"/>
    <mergeCell ref="Q52:R52"/>
    <mergeCell ref="S52:V52"/>
    <mergeCell ref="Q50:R50"/>
    <mergeCell ref="S50:V50"/>
    <mergeCell ref="Q48:R48"/>
    <mergeCell ref="S48:V48"/>
    <mergeCell ref="Q46:R46"/>
    <mergeCell ref="S46:V46"/>
    <mergeCell ref="M53:N53"/>
    <mergeCell ref="Q53:R53"/>
    <mergeCell ref="O54:P54"/>
    <mergeCell ref="Q54:R54"/>
    <mergeCell ref="B26:D26"/>
    <mergeCell ref="E25:F25"/>
    <mergeCell ref="E26:F26"/>
    <mergeCell ref="E54:F54"/>
    <mergeCell ref="G54:H54"/>
    <mergeCell ref="I54:J54"/>
    <mergeCell ref="Q26:R26"/>
    <mergeCell ref="K25:L25"/>
    <mergeCell ref="K26:L26"/>
    <mergeCell ref="M25:N25"/>
    <mergeCell ref="M26:N26"/>
    <mergeCell ref="G25:H25"/>
    <mergeCell ref="G26:H26"/>
    <mergeCell ref="I25:J25"/>
    <mergeCell ref="I26:J26"/>
    <mergeCell ref="I28:J28"/>
    <mergeCell ref="K29:L29"/>
    <mergeCell ref="M29:N29"/>
    <mergeCell ref="K28:L28"/>
    <mergeCell ref="M28:N28"/>
    <mergeCell ref="Q58:R58"/>
    <mergeCell ref="S58:V58"/>
    <mergeCell ref="E58:F58"/>
    <mergeCell ref="G58:H58"/>
    <mergeCell ref="I58:J58"/>
    <mergeCell ref="K58:L58"/>
    <mergeCell ref="M58:N58"/>
    <mergeCell ref="O58:P58"/>
    <mergeCell ref="K54:L54"/>
    <mergeCell ref="M54:N54"/>
    <mergeCell ref="S54:V54"/>
    <mergeCell ref="Q55:R55"/>
    <mergeCell ref="S55:V55"/>
    <mergeCell ref="M56:N56"/>
    <mergeCell ref="O56:P56"/>
    <mergeCell ref="Q56:R56"/>
    <mergeCell ref="S56:V56"/>
    <mergeCell ref="E55:F55"/>
    <mergeCell ref="G55:H55"/>
    <mergeCell ref="I55:J55"/>
    <mergeCell ref="K55:L55"/>
    <mergeCell ref="M55:N55"/>
    <mergeCell ref="O55:P55"/>
    <mergeCell ref="Q57:R5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zoomScaleNormal="100" workbookViewId="0">
      <selection activeCell="A26" sqref="A26"/>
    </sheetView>
  </sheetViews>
  <sheetFormatPr defaultRowHeight="13.5"/>
  <cols>
    <col min="1" max="1" width="11.125" style="21" customWidth="1"/>
    <col min="2" max="5" width="3.375" style="21" customWidth="1"/>
    <col min="6" max="9" width="3.125" style="21" customWidth="1"/>
    <col min="10" max="18" width="3.75" style="21" customWidth="1"/>
    <col min="19" max="22" width="3.625" style="21" customWidth="1"/>
    <col min="23" max="16384" width="9" style="21"/>
  </cols>
  <sheetData>
    <row r="1" spans="1:22" s="54" customFormat="1" ht="18.75" customHeight="1"/>
    <row r="2" spans="1:22" ht="18.75" customHeight="1">
      <c r="I2" s="899" t="s">
        <v>1877</v>
      </c>
      <c r="J2" s="899"/>
      <c r="K2" s="899"/>
      <c r="L2" s="899"/>
      <c r="M2" s="899"/>
      <c r="N2" s="899"/>
      <c r="O2" s="899"/>
      <c r="P2" s="899"/>
      <c r="Q2" s="899"/>
      <c r="R2" s="899"/>
      <c r="S2" s="899"/>
      <c r="T2" s="899"/>
      <c r="U2" s="899"/>
      <c r="V2" s="899"/>
    </row>
    <row r="3" spans="1:22" ht="16.5" customHeight="1">
      <c r="A3" s="1211" t="s">
        <v>745</v>
      </c>
      <c r="B3" s="1210" t="s">
        <v>864</v>
      </c>
      <c r="C3" s="1210"/>
      <c r="D3" s="1210"/>
      <c r="E3" s="1210"/>
      <c r="F3" s="1211" t="s">
        <v>863</v>
      </c>
      <c r="G3" s="1211"/>
      <c r="H3" s="1211"/>
      <c r="I3" s="1211"/>
      <c r="J3" s="1211"/>
      <c r="K3" s="1211"/>
      <c r="L3" s="1211"/>
      <c r="M3" s="1211"/>
      <c r="N3" s="1211"/>
      <c r="O3" s="1211"/>
      <c r="P3" s="1211"/>
      <c r="Q3" s="1211"/>
      <c r="R3" s="1211"/>
      <c r="S3" s="1212" t="s">
        <v>1015</v>
      </c>
      <c r="T3" s="1213"/>
      <c r="U3" s="1213"/>
      <c r="V3" s="1213"/>
    </row>
    <row r="4" spans="1:22" ht="16.5" customHeight="1">
      <c r="A4" s="1211"/>
      <c r="B4" s="1210"/>
      <c r="C4" s="1210"/>
      <c r="D4" s="1210"/>
      <c r="E4" s="1210"/>
      <c r="F4" s="986" t="s">
        <v>2344</v>
      </c>
      <c r="G4" s="986"/>
      <c r="H4" s="986"/>
      <c r="I4" s="986"/>
      <c r="J4" s="986" t="s">
        <v>2345</v>
      </c>
      <c r="K4" s="986"/>
      <c r="L4" s="986"/>
      <c r="M4" s="986" t="s">
        <v>2346</v>
      </c>
      <c r="N4" s="986"/>
      <c r="O4" s="986"/>
      <c r="P4" s="986" t="s">
        <v>2347</v>
      </c>
      <c r="Q4" s="986"/>
      <c r="R4" s="986"/>
      <c r="S4" s="1213"/>
      <c r="T4" s="1213"/>
      <c r="U4" s="1213"/>
      <c r="V4" s="1213"/>
    </row>
    <row r="5" spans="1:22" ht="12.75" customHeight="1">
      <c r="A5" s="202" t="s">
        <v>611</v>
      </c>
      <c r="B5" s="1186">
        <v>15018540</v>
      </c>
      <c r="C5" s="1186"/>
      <c r="D5" s="1186"/>
      <c r="E5" s="1186"/>
      <c r="F5" s="1214">
        <v>31844054</v>
      </c>
      <c r="G5" s="1215"/>
      <c r="H5" s="1215"/>
      <c r="I5" s="1215"/>
      <c r="J5" s="1186">
        <v>30213076</v>
      </c>
      <c r="K5" s="1186"/>
      <c r="L5" s="1186"/>
      <c r="M5" s="1186">
        <v>918423</v>
      </c>
      <c r="N5" s="1186"/>
      <c r="O5" s="1186"/>
      <c r="P5" s="1186">
        <v>712555</v>
      </c>
      <c r="Q5" s="1186"/>
      <c r="R5" s="1186"/>
      <c r="S5" s="1186">
        <v>12917791</v>
      </c>
      <c r="T5" s="1186"/>
      <c r="U5" s="1186"/>
      <c r="V5" s="1186"/>
    </row>
    <row r="6" spans="1:22" ht="12.75" customHeight="1">
      <c r="A6" s="202" t="s">
        <v>1631</v>
      </c>
      <c r="B6" s="1186">
        <v>669756</v>
      </c>
      <c r="C6" s="1186"/>
      <c r="D6" s="1186"/>
      <c r="E6" s="1186"/>
      <c r="F6" s="1186">
        <v>1276475</v>
      </c>
      <c r="G6" s="1186"/>
      <c r="H6" s="1186"/>
      <c r="I6" s="1186"/>
      <c r="J6" s="1186">
        <v>978566</v>
      </c>
      <c r="K6" s="1186"/>
      <c r="L6" s="1186"/>
      <c r="M6" s="1186">
        <v>146218</v>
      </c>
      <c r="N6" s="1186"/>
      <c r="O6" s="1186"/>
      <c r="P6" s="1186">
        <v>151691</v>
      </c>
      <c r="Q6" s="1186"/>
      <c r="R6" s="1186"/>
      <c r="S6" s="1186">
        <v>538623</v>
      </c>
      <c r="T6" s="1186"/>
      <c r="U6" s="1186"/>
      <c r="V6" s="1186"/>
    </row>
    <row r="7" spans="1:22" ht="12.75" customHeight="1">
      <c r="A7" s="202" t="s">
        <v>582</v>
      </c>
      <c r="B7" s="1186" t="s">
        <v>1667</v>
      </c>
      <c r="C7" s="1186"/>
      <c r="D7" s="1186"/>
      <c r="E7" s="1186"/>
      <c r="F7" s="1186" t="s">
        <v>1667</v>
      </c>
      <c r="G7" s="1186"/>
      <c r="H7" s="1186"/>
      <c r="I7" s="1186"/>
      <c r="J7" s="1186" t="s">
        <v>2062</v>
      </c>
      <c r="K7" s="1186"/>
      <c r="L7" s="1186"/>
      <c r="M7" s="1186" t="s">
        <v>2062</v>
      </c>
      <c r="N7" s="1186"/>
      <c r="O7" s="1186"/>
      <c r="P7" s="1186" t="s">
        <v>2062</v>
      </c>
      <c r="Q7" s="1186"/>
      <c r="R7" s="1186"/>
      <c r="S7" s="1186" t="s">
        <v>1667</v>
      </c>
      <c r="T7" s="1186"/>
      <c r="U7" s="1186"/>
      <c r="V7" s="1186"/>
    </row>
    <row r="8" spans="1:22" ht="12.75" customHeight="1">
      <c r="A8" s="202" t="s">
        <v>583</v>
      </c>
      <c r="B8" s="1186">
        <v>461012</v>
      </c>
      <c r="C8" s="1186"/>
      <c r="D8" s="1186"/>
      <c r="E8" s="1186"/>
      <c r="F8" s="1186">
        <v>744419</v>
      </c>
      <c r="G8" s="1186"/>
      <c r="H8" s="1186"/>
      <c r="I8" s="1186"/>
      <c r="J8" s="1186">
        <v>562455</v>
      </c>
      <c r="K8" s="1186"/>
      <c r="L8" s="1186"/>
      <c r="M8" s="1186">
        <v>181135</v>
      </c>
      <c r="N8" s="1186"/>
      <c r="O8" s="1186"/>
      <c r="P8" s="1186">
        <v>829</v>
      </c>
      <c r="Q8" s="1186"/>
      <c r="R8" s="1186"/>
      <c r="S8" s="1186">
        <v>262683</v>
      </c>
      <c r="T8" s="1186"/>
      <c r="U8" s="1186"/>
      <c r="V8" s="1186"/>
    </row>
    <row r="9" spans="1:22" ht="12.75" customHeight="1">
      <c r="A9" s="202" t="s">
        <v>1632</v>
      </c>
      <c r="B9" s="1186">
        <v>14707</v>
      </c>
      <c r="C9" s="1186"/>
      <c r="D9" s="1186"/>
      <c r="E9" s="1186"/>
      <c r="F9" s="1186">
        <v>32171</v>
      </c>
      <c r="G9" s="1186"/>
      <c r="H9" s="1186"/>
      <c r="I9" s="1186"/>
      <c r="J9" s="1186">
        <v>25295</v>
      </c>
      <c r="K9" s="1186"/>
      <c r="L9" s="1186"/>
      <c r="M9" s="1186">
        <v>6876</v>
      </c>
      <c r="N9" s="1186"/>
      <c r="O9" s="1186"/>
      <c r="P9" s="1186" t="s">
        <v>1794</v>
      </c>
      <c r="Q9" s="1186"/>
      <c r="R9" s="1186"/>
      <c r="S9" s="1186">
        <v>16632</v>
      </c>
      <c r="T9" s="1186"/>
      <c r="U9" s="1186"/>
      <c r="V9" s="1186"/>
    </row>
    <row r="10" spans="1:22" ht="12.75" customHeight="1">
      <c r="A10" s="202" t="s">
        <v>1633</v>
      </c>
      <c r="B10" s="1186">
        <v>8060</v>
      </c>
      <c r="C10" s="1186"/>
      <c r="D10" s="1186"/>
      <c r="E10" s="1186"/>
      <c r="F10" s="1186">
        <v>18070</v>
      </c>
      <c r="G10" s="1186"/>
      <c r="H10" s="1186"/>
      <c r="I10" s="1186"/>
      <c r="J10" s="1186">
        <v>17609</v>
      </c>
      <c r="K10" s="1186"/>
      <c r="L10" s="1186"/>
      <c r="M10" s="1186">
        <v>461</v>
      </c>
      <c r="N10" s="1186"/>
      <c r="O10" s="1186"/>
      <c r="P10" s="1186" t="s">
        <v>1794</v>
      </c>
      <c r="Q10" s="1186"/>
      <c r="R10" s="1186"/>
      <c r="S10" s="1186">
        <v>9533</v>
      </c>
      <c r="T10" s="1186"/>
      <c r="U10" s="1186"/>
      <c r="V10" s="1186"/>
    </row>
    <row r="11" spans="1:22" ht="12.75" customHeight="1">
      <c r="A11" s="202" t="s">
        <v>1634</v>
      </c>
      <c r="B11" s="1186">
        <v>81219</v>
      </c>
      <c r="C11" s="1186"/>
      <c r="D11" s="1186"/>
      <c r="E11" s="1186"/>
      <c r="F11" s="1186">
        <v>156630</v>
      </c>
      <c r="G11" s="1186"/>
      <c r="H11" s="1186"/>
      <c r="I11" s="1186"/>
      <c r="J11" s="1186">
        <v>145957</v>
      </c>
      <c r="K11" s="1186"/>
      <c r="L11" s="1186"/>
      <c r="M11" s="1186">
        <v>1073</v>
      </c>
      <c r="N11" s="1186"/>
      <c r="O11" s="1186"/>
      <c r="P11" s="1186" t="s">
        <v>1794</v>
      </c>
      <c r="Q11" s="1186"/>
      <c r="R11" s="1186"/>
      <c r="S11" s="1186">
        <v>72373</v>
      </c>
      <c r="T11" s="1186"/>
      <c r="U11" s="1186"/>
      <c r="V11" s="1186"/>
    </row>
    <row r="12" spans="1:22" ht="12.75" customHeight="1">
      <c r="A12" s="202" t="s">
        <v>436</v>
      </c>
      <c r="B12" s="1186" t="s">
        <v>1667</v>
      </c>
      <c r="C12" s="1186"/>
      <c r="D12" s="1186"/>
      <c r="E12" s="1186"/>
      <c r="F12" s="1186" t="s">
        <v>1667</v>
      </c>
      <c r="G12" s="1186"/>
      <c r="H12" s="1186"/>
      <c r="I12" s="1186"/>
      <c r="J12" s="1186" t="s">
        <v>2062</v>
      </c>
      <c r="K12" s="1186"/>
      <c r="L12" s="1186"/>
      <c r="M12" s="1186" t="s">
        <v>2062</v>
      </c>
      <c r="N12" s="1186"/>
      <c r="O12" s="1186"/>
      <c r="P12" s="1186" t="s">
        <v>1794</v>
      </c>
      <c r="Q12" s="1186"/>
      <c r="R12" s="1186"/>
      <c r="S12" s="1186" t="s">
        <v>2062</v>
      </c>
      <c r="T12" s="1186"/>
      <c r="U12" s="1186"/>
      <c r="V12" s="1186"/>
    </row>
    <row r="13" spans="1:22" ht="12.75" customHeight="1">
      <c r="A13" s="202" t="s">
        <v>437</v>
      </c>
      <c r="B13" s="1186">
        <v>1877795</v>
      </c>
      <c r="C13" s="1186"/>
      <c r="D13" s="1186"/>
      <c r="E13" s="1186"/>
      <c r="F13" s="1186" t="s">
        <v>1667</v>
      </c>
      <c r="G13" s="1186"/>
      <c r="H13" s="1186"/>
      <c r="I13" s="1186"/>
      <c r="J13" s="1186">
        <v>6356171</v>
      </c>
      <c r="K13" s="1186"/>
      <c r="L13" s="1186"/>
      <c r="M13" s="1186" t="s">
        <v>1794</v>
      </c>
      <c r="N13" s="1186"/>
      <c r="O13" s="1186"/>
      <c r="P13" s="1186" t="s">
        <v>2062</v>
      </c>
      <c r="Q13" s="1186"/>
      <c r="R13" s="1186"/>
      <c r="S13" s="1186" t="s">
        <v>2062</v>
      </c>
      <c r="T13" s="1186"/>
      <c r="U13" s="1186"/>
      <c r="V13" s="1186"/>
    </row>
    <row r="14" spans="1:22" ht="12.75" customHeight="1">
      <c r="A14" s="202" t="s">
        <v>438</v>
      </c>
      <c r="B14" s="1186" t="s">
        <v>473</v>
      </c>
      <c r="C14" s="1186"/>
      <c r="D14" s="1186"/>
      <c r="E14" s="1186"/>
      <c r="F14" s="1186" t="s">
        <v>473</v>
      </c>
      <c r="G14" s="1186"/>
      <c r="H14" s="1186"/>
      <c r="I14" s="1186"/>
      <c r="J14" s="1186" t="s">
        <v>1794</v>
      </c>
      <c r="K14" s="1186"/>
      <c r="L14" s="1186"/>
      <c r="M14" s="1186" t="s">
        <v>1794</v>
      </c>
      <c r="N14" s="1186"/>
      <c r="O14" s="1186"/>
      <c r="P14" s="1186" t="s">
        <v>1794</v>
      </c>
      <c r="Q14" s="1186"/>
      <c r="R14" s="1186"/>
      <c r="S14" s="1186" t="s">
        <v>473</v>
      </c>
      <c r="T14" s="1186"/>
      <c r="U14" s="1186"/>
      <c r="V14" s="1186"/>
    </row>
    <row r="15" spans="1:22" ht="12.75" customHeight="1">
      <c r="A15" s="202" t="s">
        <v>439</v>
      </c>
      <c r="B15" s="1186">
        <v>654443</v>
      </c>
      <c r="C15" s="1186"/>
      <c r="D15" s="1186"/>
      <c r="E15" s="1186"/>
      <c r="F15" s="1186">
        <v>1117958</v>
      </c>
      <c r="G15" s="1186"/>
      <c r="H15" s="1186"/>
      <c r="I15" s="1186"/>
      <c r="J15" s="1186">
        <v>1068405</v>
      </c>
      <c r="K15" s="1186"/>
      <c r="L15" s="1186"/>
      <c r="M15" s="1186">
        <v>15395</v>
      </c>
      <c r="N15" s="1186"/>
      <c r="O15" s="1186"/>
      <c r="P15" s="1186">
        <v>34158</v>
      </c>
      <c r="Q15" s="1186"/>
      <c r="R15" s="1186"/>
      <c r="S15" s="1186">
        <v>401893</v>
      </c>
      <c r="T15" s="1186"/>
      <c r="U15" s="1186"/>
      <c r="V15" s="1186"/>
    </row>
    <row r="16" spans="1:22" ht="12.75" customHeight="1">
      <c r="A16" s="202" t="s">
        <v>469</v>
      </c>
      <c r="B16" s="1186" t="s">
        <v>1667</v>
      </c>
      <c r="C16" s="1186"/>
      <c r="D16" s="1186"/>
      <c r="E16" s="1186"/>
      <c r="F16" s="1186" t="s">
        <v>1667</v>
      </c>
      <c r="G16" s="1186"/>
      <c r="H16" s="1186"/>
      <c r="I16" s="1186"/>
      <c r="J16" s="1186" t="s">
        <v>2062</v>
      </c>
      <c r="K16" s="1186"/>
      <c r="L16" s="1186"/>
      <c r="M16" s="1186" t="s">
        <v>1794</v>
      </c>
      <c r="N16" s="1186"/>
      <c r="O16" s="1186"/>
      <c r="P16" s="1186" t="s">
        <v>1794</v>
      </c>
      <c r="Q16" s="1186"/>
      <c r="R16" s="1186"/>
      <c r="S16" s="1186" t="s">
        <v>1667</v>
      </c>
      <c r="T16" s="1186"/>
      <c r="U16" s="1186"/>
      <c r="V16" s="1186"/>
    </row>
    <row r="17" spans="1:22" ht="12.75" customHeight="1">
      <c r="A17" s="202" t="s">
        <v>440</v>
      </c>
      <c r="B17" s="1186" t="s">
        <v>473</v>
      </c>
      <c r="C17" s="1186"/>
      <c r="D17" s="1186"/>
      <c r="E17" s="1186"/>
      <c r="F17" s="1186" t="s">
        <v>473</v>
      </c>
      <c r="G17" s="1186"/>
      <c r="H17" s="1186"/>
      <c r="I17" s="1186"/>
      <c r="J17" s="1186" t="s">
        <v>1794</v>
      </c>
      <c r="K17" s="1186"/>
      <c r="L17" s="1186"/>
      <c r="M17" s="1186" t="s">
        <v>1794</v>
      </c>
      <c r="N17" s="1186"/>
      <c r="O17" s="1186"/>
      <c r="P17" s="1186" t="s">
        <v>1794</v>
      </c>
      <c r="Q17" s="1186"/>
      <c r="R17" s="1186"/>
      <c r="S17" s="1186" t="s">
        <v>473</v>
      </c>
      <c r="T17" s="1186"/>
      <c r="U17" s="1186"/>
      <c r="V17" s="1186"/>
    </row>
    <row r="18" spans="1:22" ht="12.75" customHeight="1">
      <c r="A18" s="202" t="s">
        <v>1635</v>
      </c>
      <c r="B18" s="1186">
        <v>413152</v>
      </c>
      <c r="C18" s="1186"/>
      <c r="D18" s="1186"/>
      <c r="E18" s="1186"/>
      <c r="F18" s="1186">
        <v>734297</v>
      </c>
      <c r="G18" s="1186"/>
      <c r="H18" s="1186"/>
      <c r="I18" s="1186"/>
      <c r="J18" s="1186">
        <v>639484</v>
      </c>
      <c r="K18" s="1186"/>
      <c r="L18" s="1186"/>
      <c r="M18" s="1186">
        <v>41322</v>
      </c>
      <c r="N18" s="1186"/>
      <c r="O18" s="1186"/>
      <c r="P18" s="1186">
        <v>53491</v>
      </c>
      <c r="Q18" s="1186"/>
      <c r="R18" s="1186"/>
      <c r="S18" s="1186">
        <v>292317</v>
      </c>
      <c r="T18" s="1186"/>
      <c r="U18" s="1186"/>
      <c r="V18" s="1186"/>
    </row>
    <row r="19" spans="1:22" ht="12.75" customHeight="1">
      <c r="A19" s="202" t="s">
        <v>442</v>
      </c>
      <c r="B19" s="1186" t="s">
        <v>473</v>
      </c>
      <c r="C19" s="1186"/>
      <c r="D19" s="1186"/>
      <c r="E19" s="1186"/>
      <c r="F19" s="1186" t="s">
        <v>473</v>
      </c>
      <c r="G19" s="1186"/>
      <c r="H19" s="1186"/>
      <c r="I19" s="1186"/>
      <c r="J19" s="1186" t="s">
        <v>1794</v>
      </c>
      <c r="K19" s="1186"/>
      <c r="L19" s="1186"/>
      <c r="M19" s="1186" t="s">
        <v>1794</v>
      </c>
      <c r="N19" s="1186"/>
      <c r="O19" s="1186"/>
      <c r="P19" s="1186" t="s">
        <v>1794</v>
      </c>
      <c r="Q19" s="1186"/>
      <c r="R19" s="1186"/>
      <c r="S19" s="1186" t="s">
        <v>473</v>
      </c>
      <c r="T19" s="1186"/>
      <c r="U19" s="1186"/>
      <c r="V19" s="1186"/>
    </row>
    <row r="20" spans="1:22" ht="12.75" customHeight="1">
      <c r="A20" s="202" t="s">
        <v>1636</v>
      </c>
      <c r="B20" s="1186">
        <v>45252</v>
      </c>
      <c r="C20" s="1186"/>
      <c r="D20" s="1186"/>
      <c r="E20" s="1186"/>
      <c r="F20" s="1186">
        <v>58865</v>
      </c>
      <c r="G20" s="1186"/>
      <c r="H20" s="1186"/>
      <c r="I20" s="1186"/>
      <c r="J20" s="1186">
        <v>51002</v>
      </c>
      <c r="K20" s="1186"/>
      <c r="L20" s="1186"/>
      <c r="M20" s="1186">
        <v>7863</v>
      </c>
      <c r="N20" s="1186"/>
      <c r="O20" s="1186"/>
      <c r="P20" s="1186" t="s">
        <v>1794</v>
      </c>
      <c r="Q20" s="1186"/>
      <c r="R20" s="1186"/>
      <c r="S20" s="1186">
        <v>12966</v>
      </c>
      <c r="T20" s="1186"/>
      <c r="U20" s="1186"/>
      <c r="V20" s="1186"/>
    </row>
    <row r="21" spans="1:22" ht="12.75" customHeight="1">
      <c r="A21" s="202" t="s">
        <v>1637</v>
      </c>
      <c r="B21" s="1186">
        <v>312150</v>
      </c>
      <c r="C21" s="1186"/>
      <c r="D21" s="1186"/>
      <c r="E21" s="1186"/>
      <c r="F21" s="1186">
        <v>593101</v>
      </c>
      <c r="G21" s="1186"/>
      <c r="H21" s="1186"/>
      <c r="I21" s="1186"/>
      <c r="J21" s="1186">
        <v>569570</v>
      </c>
      <c r="K21" s="1186"/>
      <c r="L21" s="1186"/>
      <c r="M21" s="1186">
        <v>7196</v>
      </c>
      <c r="N21" s="1186"/>
      <c r="O21" s="1186"/>
      <c r="P21" s="1186">
        <v>16335</v>
      </c>
      <c r="Q21" s="1186"/>
      <c r="R21" s="1186"/>
      <c r="S21" s="1186">
        <v>257546</v>
      </c>
      <c r="T21" s="1186"/>
      <c r="U21" s="1186"/>
      <c r="V21" s="1186"/>
    </row>
    <row r="22" spans="1:22" ht="12.75" customHeight="1">
      <c r="A22" s="202" t="s">
        <v>445</v>
      </c>
      <c r="B22" s="1186">
        <v>1180395</v>
      </c>
      <c r="C22" s="1186"/>
      <c r="D22" s="1186"/>
      <c r="E22" s="1186"/>
      <c r="F22" s="1186">
        <v>1923145</v>
      </c>
      <c r="G22" s="1186"/>
      <c r="H22" s="1186"/>
      <c r="I22" s="1186"/>
      <c r="J22" s="1186">
        <v>1918145</v>
      </c>
      <c r="K22" s="1186"/>
      <c r="L22" s="1186"/>
      <c r="M22" s="1186">
        <v>5000</v>
      </c>
      <c r="N22" s="1186"/>
      <c r="O22" s="1186"/>
      <c r="P22" s="1186" t="s">
        <v>1794</v>
      </c>
      <c r="Q22" s="1186"/>
      <c r="R22" s="1186"/>
      <c r="S22" s="1186">
        <v>601045</v>
      </c>
      <c r="T22" s="1186"/>
      <c r="U22" s="1186"/>
      <c r="V22" s="1186"/>
    </row>
    <row r="23" spans="1:22" ht="12.75" customHeight="1">
      <c r="A23" s="202" t="s">
        <v>1638</v>
      </c>
      <c r="B23" s="1186">
        <v>2177190</v>
      </c>
      <c r="C23" s="1186"/>
      <c r="D23" s="1186"/>
      <c r="E23" s="1186"/>
      <c r="F23" s="1186">
        <v>4183201</v>
      </c>
      <c r="G23" s="1186"/>
      <c r="H23" s="1186"/>
      <c r="I23" s="1186"/>
      <c r="J23" s="1186">
        <v>4028209</v>
      </c>
      <c r="K23" s="1186"/>
      <c r="L23" s="1186"/>
      <c r="M23" s="1186">
        <v>154992</v>
      </c>
      <c r="N23" s="1186"/>
      <c r="O23" s="1186"/>
      <c r="P23" s="1186" t="s">
        <v>1794</v>
      </c>
      <c r="Q23" s="1186"/>
      <c r="R23" s="1186"/>
      <c r="S23" s="1186">
        <v>387703</v>
      </c>
      <c r="T23" s="1186"/>
      <c r="U23" s="1186"/>
      <c r="V23" s="1186"/>
    </row>
    <row r="24" spans="1:22" ht="12.75" customHeight="1">
      <c r="A24" s="202" t="s">
        <v>1639</v>
      </c>
      <c r="B24" s="1186" t="s">
        <v>1667</v>
      </c>
      <c r="C24" s="1186"/>
      <c r="D24" s="1186"/>
      <c r="E24" s="1186"/>
      <c r="F24" s="1186" t="s">
        <v>1667</v>
      </c>
      <c r="G24" s="1186"/>
      <c r="H24" s="1186"/>
      <c r="I24" s="1186"/>
      <c r="J24" s="1186" t="s">
        <v>2062</v>
      </c>
      <c r="K24" s="1186"/>
      <c r="L24" s="1186"/>
      <c r="M24" s="1186" t="s">
        <v>1794</v>
      </c>
      <c r="N24" s="1186"/>
      <c r="O24" s="1186"/>
      <c r="P24" s="1186" t="s">
        <v>1794</v>
      </c>
      <c r="Q24" s="1186"/>
      <c r="R24" s="1186"/>
      <c r="S24" s="1186" t="s">
        <v>1667</v>
      </c>
      <c r="T24" s="1186"/>
      <c r="U24" s="1186"/>
      <c r="V24" s="1186"/>
    </row>
    <row r="25" spans="1:22" ht="12.75" customHeight="1">
      <c r="A25" s="202" t="s">
        <v>2360</v>
      </c>
      <c r="B25" s="1186">
        <v>6333316</v>
      </c>
      <c r="C25" s="1186"/>
      <c r="D25" s="1186"/>
      <c r="E25" s="1186"/>
      <c r="F25" s="1186">
        <v>12376173</v>
      </c>
      <c r="G25" s="1186"/>
      <c r="H25" s="1186"/>
      <c r="I25" s="1186"/>
      <c r="J25" s="1186">
        <v>11673929</v>
      </c>
      <c r="K25" s="1186"/>
      <c r="L25" s="1186"/>
      <c r="M25" s="1186">
        <v>334823</v>
      </c>
      <c r="N25" s="1186"/>
      <c r="O25" s="1186"/>
      <c r="P25" s="1186">
        <v>367421</v>
      </c>
      <c r="Q25" s="1186"/>
      <c r="R25" s="1186"/>
      <c r="S25" s="1186">
        <v>4529905</v>
      </c>
      <c r="T25" s="1186"/>
      <c r="U25" s="1186"/>
      <c r="V25" s="1186"/>
    </row>
    <row r="26" spans="1:22" ht="12.75" customHeight="1">
      <c r="A26" s="202" t="s">
        <v>804</v>
      </c>
      <c r="B26" s="1186">
        <v>547598</v>
      </c>
      <c r="C26" s="1186"/>
      <c r="D26" s="1186"/>
      <c r="E26" s="1186"/>
      <c r="F26" s="1186">
        <v>1619263</v>
      </c>
      <c r="G26" s="1186"/>
      <c r="H26" s="1186"/>
      <c r="I26" s="1186"/>
      <c r="J26" s="1186">
        <v>1611878</v>
      </c>
      <c r="K26" s="1186"/>
      <c r="L26" s="1186"/>
      <c r="M26" s="1186">
        <v>6346</v>
      </c>
      <c r="N26" s="1186"/>
      <c r="O26" s="1186"/>
      <c r="P26" s="1186">
        <v>1039</v>
      </c>
      <c r="Q26" s="1186"/>
      <c r="R26" s="1186"/>
      <c r="S26" s="1186">
        <v>1016568</v>
      </c>
      <c r="T26" s="1186"/>
      <c r="U26" s="1186"/>
      <c r="V26" s="1186"/>
    </row>
    <row r="27" spans="1:22" ht="12.75" customHeight="1">
      <c r="A27" s="202" t="s">
        <v>1739</v>
      </c>
      <c r="B27" s="1186" t="s">
        <v>473</v>
      </c>
      <c r="C27" s="1186"/>
      <c r="D27" s="1186"/>
      <c r="E27" s="1186"/>
      <c r="F27" s="1186" t="s">
        <v>473</v>
      </c>
      <c r="G27" s="1186"/>
      <c r="H27" s="1186"/>
      <c r="I27" s="1186"/>
      <c r="J27" s="1186" t="s">
        <v>1794</v>
      </c>
      <c r="K27" s="1186"/>
      <c r="L27" s="1186"/>
      <c r="M27" s="1186" t="s">
        <v>1794</v>
      </c>
      <c r="N27" s="1186"/>
      <c r="O27" s="1186"/>
      <c r="P27" s="1186" t="s">
        <v>1794</v>
      </c>
      <c r="Q27" s="1186"/>
      <c r="R27" s="1186"/>
      <c r="S27" s="1186" t="s">
        <v>473</v>
      </c>
      <c r="T27" s="1186"/>
      <c r="U27" s="1186"/>
      <c r="V27" s="1186"/>
    </row>
    <row r="28" spans="1:22" ht="12.75" customHeight="1">
      <c r="A28" s="202" t="s">
        <v>1740</v>
      </c>
      <c r="B28" s="1186">
        <v>87828</v>
      </c>
      <c r="C28" s="1186"/>
      <c r="D28" s="1186"/>
      <c r="E28" s="1186"/>
      <c r="F28" s="1186">
        <v>163192</v>
      </c>
      <c r="G28" s="1186"/>
      <c r="H28" s="1186"/>
      <c r="I28" s="1186"/>
      <c r="J28" s="1186">
        <v>163192</v>
      </c>
      <c r="K28" s="1186"/>
      <c r="L28" s="1186"/>
      <c r="M28" s="1186" t="s">
        <v>1794</v>
      </c>
      <c r="N28" s="1186"/>
      <c r="O28" s="1186"/>
      <c r="P28" s="1186" t="s">
        <v>1794</v>
      </c>
      <c r="Q28" s="1186"/>
      <c r="R28" s="1186"/>
      <c r="S28" s="1186">
        <v>64187</v>
      </c>
      <c r="T28" s="1186"/>
      <c r="U28" s="1186"/>
      <c r="V28" s="1186"/>
    </row>
    <row r="29" spans="1:22" ht="12" customHeight="1">
      <c r="A29" s="202" t="s">
        <v>949</v>
      </c>
      <c r="B29" s="1186">
        <v>11746</v>
      </c>
      <c r="C29" s="1186"/>
      <c r="D29" s="1186"/>
      <c r="E29" s="1186"/>
      <c r="F29" s="1186">
        <v>29229</v>
      </c>
      <c r="G29" s="1186"/>
      <c r="H29" s="1186"/>
      <c r="I29" s="1186"/>
      <c r="J29" s="1186">
        <v>29229</v>
      </c>
      <c r="K29" s="1186"/>
      <c r="L29" s="1186"/>
      <c r="M29" s="1186" t="s">
        <v>1794</v>
      </c>
      <c r="N29" s="1186"/>
      <c r="O29" s="1186"/>
      <c r="P29" s="1186" t="s">
        <v>1794</v>
      </c>
      <c r="Q29" s="1186"/>
      <c r="R29" s="1186"/>
      <c r="S29" s="1186">
        <v>16650</v>
      </c>
      <c r="T29" s="1186"/>
      <c r="U29" s="1186"/>
      <c r="V29" s="1186"/>
    </row>
    <row r="30" spans="1:22" ht="8.25" hidden="1" customHeight="1">
      <c r="A30" s="39" t="s">
        <v>2015</v>
      </c>
      <c r="B30" s="8"/>
      <c r="C30" s="8"/>
      <c r="D30" s="8"/>
      <c r="E30" s="8"/>
      <c r="F30" s="99"/>
      <c r="G30" s="99"/>
      <c r="H30" s="99"/>
      <c r="I30" s="99"/>
      <c r="J30" s="32"/>
      <c r="K30" s="32"/>
      <c r="L30" s="32"/>
      <c r="M30" s="32"/>
      <c r="N30" s="32"/>
      <c r="O30" s="32"/>
      <c r="P30" s="32"/>
      <c r="Q30" s="32"/>
      <c r="R30" s="32"/>
      <c r="S30" s="32"/>
      <c r="T30" s="32"/>
      <c r="U30" s="32"/>
      <c r="V30" s="32"/>
    </row>
    <row r="31" spans="1:22" ht="18.75" customHeight="1">
      <c r="B31" s="8"/>
      <c r="C31" s="8"/>
      <c r="D31" s="8"/>
      <c r="E31" s="8"/>
      <c r="F31" s="99"/>
      <c r="G31" s="99"/>
      <c r="H31" s="99"/>
      <c r="I31" s="99"/>
      <c r="J31" s="32"/>
      <c r="K31" s="32"/>
      <c r="L31" s="32"/>
      <c r="M31" s="32"/>
      <c r="N31" s="32"/>
      <c r="O31" s="32"/>
      <c r="P31" s="32"/>
      <c r="Q31" s="32"/>
      <c r="R31" s="32"/>
      <c r="S31" s="32"/>
      <c r="T31" s="32"/>
      <c r="U31" s="32"/>
      <c r="V31" s="32"/>
    </row>
    <row r="32" spans="1:22" ht="18.75" customHeight="1">
      <c r="I32" s="899" t="s">
        <v>1877</v>
      </c>
      <c r="J32" s="899"/>
      <c r="K32" s="899"/>
      <c r="L32" s="899"/>
      <c r="M32" s="899"/>
      <c r="N32" s="899"/>
      <c r="O32" s="899"/>
      <c r="P32" s="899"/>
      <c r="Q32" s="899"/>
      <c r="R32" s="899"/>
      <c r="S32" s="899"/>
      <c r="T32" s="899"/>
      <c r="U32" s="899"/>
      <c r="V32" s="899"/>
    </row>
    <row r="33" spans="1:22" ht="16.5" customHeight="1">
      <c r="A33" s="1211" t="s">
        <v>745</v>
      </c>
      <c r="B33" s="1210" t="s">
        <v>864</v>
      </c>
      <c r="C33" s="1210"/>
      <c r="D33" s="1210"/>
      <c r="E33" s="1210"/>
      <c r="F33" s="1211" t="s">
        <v>863</v>
      </c>
      <c r="G33" s="1211"/>
      <c r="H33" s="1211"/>
      <c r="I33" s="1211"/>
      <c r="J33" s="1211"/>
      <c r="K33" s="1211"/>
      <c r="L33" s="1211"/>
      <c r="M33" s="1211"/>
      <c r="N33" s="1211"/>
      <c r="O33" s="1211"/>
      <c r="P33" s="1211"/>
      <c r="Q33" s="1211"/>
      <c r="R33" s="1211"/>
      <c r="S33" s="1212" t="s">
        <v>1015</v>
      </c>
      <c r="T33" s="1213"/>
      <c r="U33" s="1213"/>
      <c r="V33" s="1213"/>
    </row>
    <row r="34" spans="1:22" ht="16.5" customHeight="1">
      <c r="A34" s="1211"/>
      <c r="B34" s="1210"/>
      <c r="C34" s="1210"/>
      <c r="D34" s="1210"/>
      <c r="E34" s="1210"/>
      <c r="F34" s="986" t="s">
        <v>2344</v>
      </c>
      <c r="G34" s="986"/>
      <c r="H34" s="986"/>
      <c r="I34" s="986"/>
      <c r="J34" s="986" t="s">
        <v>2345</v>
      </c>
      <c r="K34" s="986"/>
      <c r="L34" s="986"/>
      <c r="M34" s="986" t="s">
        <v>2346</v>
      </c>
      <c r="N34" s="986"/>
      <c r="O34" s="986"/>
      <c r="P34" s="986" t="s">
        <v>2063</v>
      </c>
      <c r="Q34" s="986"/>
      <c r="R34" s="986"/>
      <c r="S34" s="1213"/>
      <c r="T34" s="1213"/>
      <c r="U34" s="1213"/>
      <c r="V34" s="1213"/>
    </row>
    <row r="35" spans="1:22" ht="12.75" customHeight="1">
      <c r="A35" s="268" t="s">
        <v>700</v>
      </c>
      <c r="B35" s="1186">
        <v>10904818</v>
      </c>
      <c r="C35" s="1186"/>
      <c r="D35" s="1186"/>
      <c r="E35" s="1186"/>
      <c r="F35" s="1214">
        <f>SUM(J35:R35)</f>
        <v>25471796</v>
      </c>
      <c r="G35" s="1215"/>
      <c r="H35" s="1215"/>
      <c r="I35" s="1215"/>
      <c r="J35" s="1186">
        <v>24477087</v>
      </c>
      <c r="K35" s="1186"/>
      <c r="L35" s="1186"/>
      <c r="M35" s="1186">
        <v>514910</v>
      </c>
      <c r="N35" s="1186"/>
      <c r="O35" s="1186"/>
      <c r="P35" s="1186">
        <v>479799</v>
      </c>
      <c r="Q35" s="1186"/>
      <c r="R35" s="1186"/>
      <c r="S35" s="1186">
        <v>11108996</v>
      </c>
      <c r="T35" s="1186"/>
      <c r="U35" s="1186"/>
      <c r="V35" s="1186"/>
    </row>
    <row r="36" spans="1:22" ht="12.75" customHeight="1">
      <c r="A36" s="268" t="s">
        <v>1631</v>
      </c>
      <c r="B36" s="1186">
        <v>271180</v>
      </c>
      <c r="C36" s="1186"/>
      <c r="D36" s="1186"/>
      <c r="E36" s="1186"/>
      <c r="F36" s="1214">
        <f>SUM(J36:R36)</f>
        <v>409113</v>
      </c>
      <c r="G36" s="1215"/>
      <c r="H36" s="1215"/>
      <c r="I36" s="1215"/>
      <c r="J36" s="1186">
        <v>255590</v>
      </c>
      <c r="K36" s="1186"/>
      <c r="L36" s="1186"/>
      <c r="M36" s="1186">
        <v>22842</v>
      </c>
      <c r="N36" s="1186"/>
      <c r="O36" s="1186"/>
      <c r="P36" s="1186">
        <v>130681</v>
      </c>
      <c r="Q36" s="1186"/>
      <c r="R36" s="1186"/>
      <c r="S36" s="1186">
        <v>106484</v>
      </c>
      <c r="T36" s="1186"/>
      <c r="U36" s="1186"/>
      <c r="V36" s="1186"/>
    </row>
    <row r="37" spans="1:22" ht="12.75" customHeight="1">
      <c r="A37" s="268" t="s">
        <v>582</v>
      </c>
      <c r="B37" s="1186" t="s">
        <v>1667</v>
      </c>
      <c r="C37" s="1186"/>
      <c r="D37" s="1186"/>
      <c r="E37" s="1186"/>
      <c r="F37" s="1214" t="s">
        <v>1016</v>
      </c>
      <c r="G37" s="1215"/>
      <c r="H37" s="1215"/>
      <c r="I37" s="1215"/>
      <c r="J37" s="1186" t="s">
        <v>2062</v>
      </c>
      <c r="K37" s="1186"/>
      <c r="L37" s="1186"/>
      <c r="M37" s="1186" t="s">
        <v>2062</v>
      </c>
      <c r="N37" s="1186"/>
      <c r="O37" s="1186"/>
      <c r="P37" s="1186" t="s">
        <v>1014</v>
      </c>
      <c r="Q37" s="1186"/>
      <c r="R37" s="1186"/>
      <c r="S37" s="1186" t="s">
        <v>1667</v>
      </c>
      <c r="T37" s="1186"/>
      <c r="U37" s="1186"/>
      <c r="V37" s="1186"/>
    </row>
    <row r="38" spans="1:22" ht="12.75" customHeight="1">
      <c r="A38" s="268" t="s">
        <v>583</v>
      </c>
      <c r="B38" s="1186">
        <v>430900</v>
      </c>
      <c r="C38" s="1186"/>
      <c r="D38" s="1186"/>
      <c r="E38" s="1186"/>
      <c r="F38" s="1214">
        <f t="shared" ref="F38:F59" si="0">SUM(J38:R38)</f>
        <v>681015</v>
      </c>
      <c r="G38" s="1215"/>
      <c r="H38" s="1215"/>
      <c r="I38" s="1215"/>
      <c r="J38" s="1186">
        <v>560463</v>
      </c>
      <c r="K38" s="1186"/>
      <c r="L38" s="1186"/>
      <c r="M38" s="1186">
        <v>116924</v>
      </c>
      <c r="N38" s="1186"/>
      <c r="O38" s="1186"/>
      <c r="P38" s="1186">
        <v>3628</v>
      </c>
      <c r="Q38" s="1186"/>
      <c r="R38" s="1186"/>
      <c r="S38" s="1186">
        <v>215893</v>
      </c>
      <c r="T38" s="1186"/>
      <c r="U38" s="1186"/>
      <c r="V38" s="1186"/>
    </row>
    <row r="39" spans="1:22" ht="12.75" customHeight="1">
      <c r="A39" s="557" t="s">
        <v>434</v>
      </c>
      <c r="B39" s="1186" t="s">
        <v>1668</v>
      </c>
      <c r="C39" s="1186"/>
      <c r="D39" s="1186"/>
      <c r="E39" s="1186"/>
      <c r="F39" s="1214" t="s">
        <v>1667</v>
      </c>
      <c r="G39" s="1215"/>
      <c r="H39" s="1215"/>
      <c r="I39" s="1215"/>
      <c r="J39" s="1186" t="s">
        <v>1667</v>
      </c>
      <c r="K39" s="1186"/>
      <c r="L39" s="1186"/>
      <c r="M39" s="1186" t="s">
        <v>1667</v>
      </c>
      <c r="N39" s="1186"/>
      <c r="O39" s="1186"/>
      <c r="P39" s="1186" t="s">
        <v>1794</v>
      </c>
      <c r="Q39" s="1186"/>
      <c r="R39" s="1186"/>
      <c r="S39" s="1186" t="s">
        <v>1667</v>
      </c>
      <c r="T39" s="1186"/>
      <c r="U39" s="1186"/>
      <c r="V39" s="1186"/>
    </row>
    <row r="40" spans="1:22" ht="12.75" customHeight="1">
      <c r="A40" s="557" t="s">
        <v>435</v>
      </c>
      <c r="B40" s="1186" t="s">
        <v>1667</v>
      </c>
      <c r="C40" s="1186"/>
      <c r="D40" s="1186"/>
      <c r="E40" s="1186"/>
      <c r="F40" s="1214" t="s">
        <v>1667</v>
      </c>
      <c r="G40" s="1215"/>
      <c r="H40" s="1215"/>
      <c r="I40" s="1215"/>
      <c r="J40" s="1186" t="s">
        <v>1667</v>
      </c>
      <c r="K40" s="1186"/>
      <c r="L40" s="1186"/>
      <c r="M40" s="1186" t="s">
        <v>1667</v>
      </c>
      <c r="N40" s="1186"/>
      <c r="O40" s="1186"/>
      <c r="P40" s="1186" t="s">
        <v>1794</v>
      </c>
      <c r="Q40" s="1186"/>
      <c r="R40" s="1186"/>
      <c r="S40" s="1186" t="s">
        <v>1667</v>
      </c>
      <c r="T40" s="1186"/>
      <c r="U40" s="1186"/>
      <c r="V40" s="1186"/>
    </row>
    <row r="41" spans="1:22" ht="12.75" customHeight="1">
      <c r="A41" s="267" t="s">
        <v>436</v>
      </c>
      <c r="B41" s="1186">
        <v>78496</v>
      </c>
      <c r="C41" s="1186"/>
      <c r="D41" s="1186"/>
      <c r="E41" s="1186"/>
      <c r="F41" s="1214">
        <f t="shared" si="0"/>
        <v>147468</v>
      </c>
      <c r="G41" s="1215"/>
      <c r="H41" s="1215"/>
      <c r="I41" s="1215"/>
      <c r="J41" s="1186">
        <v>136823</v>
      </c>
      <c r="K41" s="1186"/>
      <c r="L41" s="1186"/>
      <c r="M41" s="1186">
        <v>10645</v>
      </c>
      <c r="N41" s="1186"/>
      <c r="O41" s="1186"/>
      <c r="P41" s="1186" t="s">
        <v>1794</v>
      </c>
      <c r="Q41" s="1186"/>
      <c r="R41" s="1186"/>
      <c r="S41" s="1186">
        <v>64276</v>
      </c>
      <c r="T41" s="1186"/>
      <c r="U41" s="1186"/>
      <c r="V41" s="1186"/>
    </row>
    <row r="42" spans="1:22" ht="12.75" customHeight="1">
      <c r="A42" s="267" t="s">
        <v>437</v>
      </c>
      <c r="B42" s="1186" t="s">
        <v>1667</v>
      </c>
      <c r="C42" s="1186"/>
      <c r="D42" s="1186"/>
      <c r="E42" s="1186"/>
      <c r="F42" s="1214" t="s">
        <v>1667</v>
      </c>
      <c r="G42" s="1215"/>
      <c r="H42" s="1215"/>
      <c r="I42" s="1215"/>
      <c r="J42" s="1186" t="s">
        <v>2062</v>
      </c>
      <c r="K42" s="1186"/>
      <c r="L42" s="1186"/>
      <c r="M42" s="1186" t="s">
        <v>2062</v>
      </c>
      <c r="N42" s="1186"/>
      <c r="O42" s="1186"/>
      <c r="P42" s="1186" t="s">
        <v>1794</v>
      </c>
      <c r="Q42" s="1186"/>
      <c r="R42" s="1186"/>
      <c r="S42" s="1186" t="s">
        <v>2062</v>
      </c>
      <c r="T42" s="1186"/>
      <c r="U42" s="1186"/>
      <c r="V42" s="1186"/>
    </row>
    <row r="43" spans="1:22" ht="12.75" customHeight="1">
      <c r="A43" s="268" t="s">
        <v>438</v>
      </c>
      <c r="B43" s="1186">
        <v>1714968</v>
      </c>
      <c r="C43" s="1186"/>
      <c r="D43" s="1186"/>
      <c r="E43" s="1186"/>
      <c r="F43" s="1214">
        <f t="shared" si="0"/>
        <v>7171532</v>
      </c>
      <c r="G43" s="1215"/>
      <c r="H43" s="1215"/>
      <c r="I43" s="1215"/>
      <c r="J43" s="1186">
        <v>6985162</v>
      </c>
      <c r="K43" s="1186"/>
      <c r="L43" s="1186"/>
      <c r="M43" s="1186">
        <v>105378</v>
      </c>
      <c r="N43" s="1186"/>
      <c r="O43" s="1186"/>
      <c r="P43" s="1186">
        <v>80992</v>
      </c>
      <c r="Q43" s="1186"/>
      <c r="R43" s="1186"/>
      <c r="S43" s="1186">
        <v>5101706</v>
      </c>
      <c r="T43" s="1186"/>
      <c r="U43" s="1186"/>
      <c r="V43" s="1186"/>
    </row>
    <row r="44" spans="1:22" ht="12.75" customHeight="1">
      <c r="A44" s="268" t="s">
        <v>439</v>
      </c>
      <c r="B44" s="1186" t="s">
        <v>473</v>
      </c>
      <c r="C44" s="1186"/>
      <c r="D44" s="1186"/>
      <c r="E44" s="1186"/>
      <c r="F44" s="1214" t="s">
        <v>1017</v>
      </c>
      <c r="G44" s="1215"/>
      <c r="H44" s="1215"/>
      <c r="I44" s="1215"/>
      <c r="J44" s="1186" t="s">
        <v>1794</v>
      </c>
      <c r="K44" s="1186"/>
      <c r="L44" s="1186"/>
      <c r="M44" s="1186" t="s">
        <v>1794</v>
      </c>
      <c r="N44" s="1186"/>
      <c r="O44" s="1186"/>
      <c r="P44" s="1186" t="s">
        <v>1794</v>
      </c>
      <c r="Q44" s="1186"/>
      <c r="R44" s="1186"/>
      <c r="S44" s="1186" t="s">
        <v>473</v>
      </c>
      <c r="T44" s="1186"/>
      <c r="U44" s="1186"/>
      <c r="V44" s="1186"/>
    </row>
    <row r="45" spans="1:22" ht="12.75" customHeight="1">
      <c r="A45" s="557" t="s">
        <v>2061</v>
      </c>
      <c r="B45" s="1186">
        <v>485920</v>
      </c>
      <c r="C45" s="1186"/>
      <c r="D45" s="1186"/>
      <c r="E45" s="1186"/>
      <c r="F45" s="1214">
        <f t="shared" si="0"/>
        <v>878419</v>
      </c>
      <c r="G45" s="1215"/>
      <c r="H45" s="1215"/>
      <c r="I45" s="1215"/>
      <c r="J45" s="1186">
        <v>846760</v>
      </c>
      <c r="K45" s="1186"/>
      <c r="L45" s="1186"/>
      <c r="M45" s="1186">
        <v>6157</v>
      </c>
      <c r="N45" s="1186"/>
      <c r="O45" s="1186"/>
      <c r="P45" s="1186">
        <v>25502</v>
      </c>
      <c r="Q45" s="1186"/>
      <c r="R45" s="1186"/>
      <c r="S45" s="1186">
        <v>320994</v>
      </c>
      <c r="T45" s="1186"/>
      <c r="U45" s="1186"/>
      <c r="V45" s="1186"/>
    </row>
    <row r="46" spans="1:22" ht="12.75" customHeight="1">
      <c r="A46" s="268" t="s">
        <v>440</v>
      </c>
      <c r="B46" s="1186" t="s">
        <v>1667</v>
      </c>
      <c r="C46" s="1186"/>
      <c r="D46" s="1186"/>
      <c r="E46" s="1186"/>
      <c r="F46" s="1214" t="s">
        <v>1667</v>
      </c>
      <c r="G46" s="1215"/>
      <c r="H46" s="1215"/>
      <c r="I46" s="1215"/>
      <c r="J46" s="1186" t="s">
        <v>2062</v>
      </c>
      <c r="K46" s="1186"/>
      <c r="L46" s="1186"/>
      <c r="M46" s="1186" t="s">
        <v>1794</v>
      </c>
      <c r="N46" s="1186"/>
      <c r="O46" s="1186"/>
      <c r="P46" s="1186" t="s">
        <v>1794</v>
      </c>
      <c r="Q46" s="1186"/>
      <c r="R46" s="1186"/>
      <c r="S46" s="1186" t="s">
        <v>1667</v>
      </c>
      <c r="T46" s="1186"/>
      <c r="U46" s="1186"/>
      <c r="V46" s="1186"/>
    </row>
    <row r="47" spans="1:22" ht="12.75" customHeight="1">
      <c r="A47" s="268" t="s">
        <v>1899</v>
      </c>
      <c r="B47" s="1186" t="s">
        <v>473</v>
      </c>
      <c r="C47" s="1186"/>
      <c r="D47" s="1186"/>
      <c r="E47" s="1186"/>
      <c r="F47" s="1214" t="s">
        <v>1017</v>
      </c>
      <c r="G47" s="1215"/>
      <c r="H47" s="1215"/>
      <c r="I47" s="1215"/>
      <c r="J47" s="1186" t="s">
        <v>1794</v>
      </c>
      <c r="K47" s="1186"/>
      <c r="L47" s="1186"/>
      <c r="M47" s="1186" t="s">
        <v>1794</v>
      </c>
      <c r="N47" s="1186"/>
      <c r="O47" s="1186"/>
      <c r="P47" s="1186" t="s">
        <v>1794</v>
      </c>
      <c r="Q47" s="1186"/>
      <c r="R47" s="1186"/>
      <c r="S47" s="1186" t="s">
        <v>473</v>
      </c>
      <c r="T47" s="1186"/>
      <c r="U47" s="1186"/>
      <c r="V47" s="1186"/>
    </row>
    <row r="48" spans="1:22" ht="12.75" customHeight="1">
      <c r="A48" s="268" t="s">
        <v>442</v>
      </c>
      <c r="B48" s="1186">
        <v>388030</v>
      </c>
      <c r="C48" s="1186"/>
      <c r="D48" s="1186"/>
      <c r="E48" s="1186"/>
      <c r="F48" s="1214">
        <f t="shared" si="0"/>
        <v>672997</v>
      </c>
      <c r="G48" s="1215"/>
      <c r="H48" s="1215"/>
      <c r="I48" s="1215"/>
      <c r="J48" s="1186">
        <v>597366</v>
      </c>
      <c r="K48" s="1186"/>
      <c r="L48" s="1186"/>
      <c r="M48" s="1186">
        <v>20032</v>
      </c>
      <c r="N48" s="1186"/>
      <c r="O48" s="1186"/>
      <c r="P48" s="1186">
        <v>55599</v>
      </c>
      <c r="Q48" s="1186"/>
      <c r="R48" s="1186"/>
      <c r="S48" s="1186">
        <v>258511</v>
      </c>
      <c r="T48" s="1186"/>
      <c r="U48" s="1186"/>
      <c r="V48" s="1186"/>
    </row>
    <row r="49" spans="1:22" ht="12.75" customHeight="1">
      <c r="A49" s="268" t="s">
        <v>443</v>
      </c>
      <c r="B49" s="1186" t="s">
        <v>473</v>
      </c>
      <c r="C49" s="1186"/>
      <c r="D49" s="1186"/>
      <c r="E49" s="1186"/>
      <c r="F49" s="1214" t="s">
        <v>1017</v>
      </c>
      <c r="G49" s="1215"/>
      <c r="H49" s="1215"/>
      <c r="I49" s="1215"/>
      <c r="J49" s="1186" t="s">
        <v>1794</v>
      </c>
      <c r="K49" s="1186"/>
      <c r="L49" s="1186"/>
      <c r="M49" s="1186" t="s">
        <v>1794</v>
      </c>
      <c r="N49" s="1186"/>
      <c r="O49" s="1186"/>
      <c r="P49" s="1186" t="s">
        <v>1794</v>
      </c>
      <c r="Q49" s="1186"/>
      <c r="R49" s="1186"/>
      <c r="S49" s="1186" t="s">
        <v>473</v>
      </c>
      <c r="T49" s="1186"/>
      <c r="U49" s="1186"/>
      <c r="V49" s="1186"/>
    </row>
    <row r="50" spans="1:22" ht="12.75" customHeight="1">
      <c r="A50" s="268" t="s">
        <v>444</v>
      </c>
      <c r="B50" s="1186">
        <v>20243</v>
      </c>
      <c r="C50" s="1186"/>
      <c r="D50" s="1186"/>
      <c r="E50" s="1186"/>
      <c r="F50" s="1214">
        <f t="shared" si="0"/>
        <v>30564</v>
      </c>
      <c r="G50" s="1215"/>
      <c r="H50" s="1215"/>
      <c r="I50" s="1215"/>
      <c r="J50" s="1186">
        <v>24976</v>
      </c>
      <c r="K50" s="1186"/>
      <c r="L50" s="1186"/>
      <c r="M50" s="1186">
        <v>5588</v>
      </c>
      <c r="N50" s="1186"/>
      <c r="O50" s="1186"/>
      <c r="P50" s="1186" t="s">
        <v>1794</v>
      </c>
      <c r="Q50" s="1186"/>
      <c r="R50" s="1186"/>
      <c r="S50" s="1186">
        <v>9829</v>
      </c>
      <c r="T50" s="1186"/>
      <c r="U50" s="1186"/>
      <c r="V50" s="1186"/>
    </row>
    <row r="51" spans="1:22" ht="12.75" customHeight="1">
      <c r="A51" s="268" t="s">
        <v>445</v>
      </c>
      <c r="B51" s="1186">
        <v>261414</v>
      </c>
      <c r="C51" s="1186"/>
      <c r="D51" s="1186"/>
      <c r="E51" s="1186"/>
      <c r="F51" s="1214">
        <f t="shared" si="0"/>
        <v>472496</v>
      </c>
      <c r="G51" s="1215"/>
      <c r="H51" s="1215"/>
      <c r="I51" s="1215"/>
      <c r="J51" s="1186">
        <v>454940</v>
      </c>
      <c r="K51" s="1186"/>
      <c r="L51" s="1186"/>
      <c r="M51" s="1186">
        <v>3614</v>
      </c>
      <c r="N51" s="1186"/>
      <c r="O51" s="1186"/>
      <c r="P51" s="1186">
        <v>13942</v>
      </c>
      <c r="Q51" s="1186"/>
      <c r="R51" s="1186"/>
      <c r="S51" s="1186">
        <v>195932</v>
      </c>
      <c r="T51" s="1186"/>
      <c r="U51" s="1186"/>
      <c r="V51" s="1186"/>
    </row>
    <row r="52" spans="1:22" ht="12.75" customHeight="1">
      <c r="A52" s="267" t="s">
        <v>2056</v>
      </c>
      <c r="B52" s="1186">
        <v>899429</v>
      </c>
      <c r="C52" s="1186"/>
      <c r="D52" s="1186"/>
      <c r="E52" s="1186"/>
      <c r="F52" s="1214">
        <f t="shared" si="0"/>
        <v>1615126</v>
      </c>
      <c r="G52" s="1215"/>
      <c r="H52" s="1215"/>
      <c r="I52" s="1215"/>
      <c r="J52" s="1186">
        <v>1610801</v>
      </c>
      <c r="K52" s="1186"/>
      <c r="L52" s="1186"/>
      <c r="M52" s="1186">
        <v>4325</v>
      </c>
      <c r="N52" s="1186"/>
      <c r="O52" s="1186"/>
      <c r="P52" s="1186" t="s">
        <v>1794</v>
      </c>
      <c r="Q52" s="1186"/>
      <c r="R52" s="1186"/>
      <c r="S52" s="1186">
        <v>485965</v>
      </c>
      <c r="T52" s="1186"/>
      <c r="U52" s="1186"/>
      <c r="V52" s="1186"/>
    </row>
    <row r="53" spans="1:22" ht="12.75" customHeight="1">
      <c r="A53" s="267" t="s">
        <v>2057</v>
      </c>
      <c r="B53" s="1186">
        <v>937316</v>
      </c>
      <c r="C53" s="1186"/>
      <c r="D53" s="1186"/>
      <c r="E53" s="1186"/>
      <c r="F53" s="1214">
        <f t="shared" si="0"/>
        <v>1946006</v>
      </c>
      <c r="G53" s="1215"/>
      <c r="H53" s="1215"/>
      <c r="I53" s="1215"/>
      <c r="J53" s="1186">
        <v>1852436</v>
      </c>
      <c r="K53" s="1186"/>
      <c r="L53" s="1186"/>
      <c r="M53" s="1186">
        <v>93570</v>
      </c>
      <c r="N53" s="1186"/>
      <c r="O53" s="1186"/>
      <c r="P53" s="1186" t="s">
        <v>1794</v>
      </c>
      <c r="Q53" s="1186"/>
      <c r="R53" s="1186"/>
      <c r="S53" s="1186">
        <v>751171</v>
      </c>
      <c r="T53" s="1186"/>
      <c r="U53" s="1186"/>
      <c r="V53" s="1186"/>
    </row>
    <row r="54" spans="1:22" ht="12.75" customHeight="1">
      <c r="A54" s="707" t="s">
        <v>2058</v>
      </c>
      <c r="B54" s="1186" t="s">
        <v>1667</v>
      </c>
      <c r="C54" s="1186"/>
      <c r="D54" s="1186"/>
      <c r="E54" s="1186"/>
      <c r="F54" s="1214" t="s">
        <v>1667</v>
      </c>
      <c r="G54" s="1215"/>
      <c r="H54" s="1215"/>
      <c r="I54" s="1215"/>
      <c r="J54" s="1186" t="s">
        <v>2062</v>
      </c>
      <c r="K54" s="1186"/>
      <c r="L54" s="1186"/>
      <c r="M54" s="1186" t="s">
        <v>1794</v>
      </c>
      <c r="N54" s="1186"/>
      <c r="O54" s="1186"/>
      <c r="P54" s="1186" t="s">
        <v>1794</v>
      </c>
      <c r="Q54" s="1186"/>
      <c r="R54" s="1186"/>
      <c r="S54" s="1186" t="s">
        <v>1667</v>
      </c>
      <c r="T54" s="1186"/>
      <c r="U54" s="1186"/>
      <c r="V54" s="1186"/>
    </row>
    <row r="55" spans="1:22" ht="12.75" customHeight="1">
      <c r="A55" s="708" t="s">
        <v>484</v>
      </c>
      <c r="B55" s="1186">
        <v>4800221</v>
      </c>
      <c r="C55" s="1186"/>
      <c r="D55" s="1186"/>
      <c r="E55" s="1186"/>
      <c r="F55" s="1214">
        <f t="shared" si="0"/>
        <v>9551837</v>
      </c>
      <c r="G55" s="1215"/>
      <c r="H55" s="1215"/>
      <c r="I55" s="1215"/>
      <c r="J55" s="1186">
        <v>9277092</v>
      </c>
      <c r="K55" s="1186"/>
      <c r="L55" s="1186"/>
      <c r="M55" s="1186">
        <v>112138</v>
      </c>
      <c r="N55" s="1186"/>
      <c r="O55" s="1186"/>
      <c r="P55" s="1186">
        <v>162607</v>
      </c>
      <c r="Q55" s="1186"/>
      <c r="R55" s="1186"/>
      <c r="S55" s="1186">
        <v>2433006</v>
      </c>
      <c r="T55" s="1186"/>
      <c r="U55" s="1186"/>
      <c r="V55" s="1186"/>
    </row>
    <row r="56" spans="1:22" ht="12.75" customHeight="1">
      <c r="A56" s="267" t="s">
        <v>2059</v>
      </c>
      <c r="B56" s="1186">
        <v>400371</v>
      </c>
      <c r="C56" s="1186"/>
      <c r="D56" s="1186"/>
      <c r="E56" s="1186"/>
      <c r="F56" s="1214">
        <f t="shared" si="0"/>
        <v>1402903</v>
      </c>
      <c r="G56" s="1215"/>
      <c r="H56" s="1215"/>
      <c r="I56" s="1215"/>
      <c r="J56" s="1186">
        <v>1396392</v>
      </c>
      <c r="K56" s="1186"/>
      <c r="L56" s="1186"/>
      <c r="M56" s="1186">
        <v>4268</v>
      </c>
      <c r="N56" s="1186"/>
      <c r="O56" s="1186"/>
      <c r="P56" s="1186">
        <v>2243</v>
      </c>
      <c r="Q56" s="1186"/>
      <c r="R56" s="1186"/>
      <c r="S56" s="1186">
        <v>918753</v>
      </c>
      <c r="T56" s="1186"/>
      <c r="U56" s="1186"/>
      <c r="V56" s="1186"/>
    </row>
    <row r="57" spans="1:22" ht="12.75" customHeight="1">
      <c r="A57" s="684" t="s">
        <v>2360</v>
      </c>
      <c r="B57" s="1186" t="s">
        <v>473</v>
      </c>
      <c r="C57" s="1186"/>
      <c r="D57" s="1186"/>
      <c r="E57" s="1186"/>
      <c r="F57" s="1214" t="s">
        <v>1018</v>
      </c>
      <c r="G57" s="1215"/>
      <c r="H57" s="1215"/>
      <c r="I57" s="1215"/>
      <c r="J57" s="1186" t="s">
        <v>1794</v>
      </c>
      <c r="K57" s="1186"/>
      <c r="L57" s="1186"/>
      <c r="M57" s="1186" t="s">
        <v>1794</v>
      </c>
      <c r="N57" s="1186"/>
      <c r="O57" s="1186"/>
      <c r="P57" s="1186" t="s">
        <v>1794</v>
      </c>
      <c r="Q57" s="1186"/>
      <c r="R57" s="1186"/>
      <c r="S57" s="1186" t="s">
        <v>473</v>
      </c>
      <c r="T57" s="1186"/>
      <c r="U57" s="1186"/>
      <c r="V57" s="1186"/>
    </row>
    <row r="58" spans="1:22" ht="12.75" customHeight="1">
      <c r="A58" s="267" t="s">
        <v>1739</v>
      </c>
      <c r="B58" s="1186">
        <v>71434</v>
      </c>
      <c r="C58" s="1186"/>
      <c r="D58" s="1186"/>
      <c r="E58" s="1186"/>
      <c r="F58" s="1214">
        <f t="shared" si="0"/>
        <v>113071</v>
      </c>
      <c r="G58" s="1215"/>
      <c r="H58" s="1215"/>
      <c r="I58" s="1215"/>
      <c r="J58" s="1186">
        <v>110444</v>
      </c>
      <c r="K58" s="1186"/>
      <c r="L58" s="1186"/>
      <c r="M58" s="1186">
        <v>2627</v>
      </c>
      <c r="N58" s="1186"/>
      <c r="O58" s="1186"/>
      <c r="P58" s="1186" t="s">
        <v>1794</v>
      </c>
      <c r="Q58" s="1186"/>
      <c r="R58" s="1186"/>
      <c r="S58" s="1186">
        <v>41818</v>
      </c>
      <c r="T58" s="1186"/>
      <c r="U58" s="1186"/>
      <c r="V58" s="1186"/>
    </row>
    <row r="59" spans="1:22" ht="12.75" customHeight="1">
      <c r="A59" s="268" t="s">
        <v>949</v>
      </c>
      <c r="B59" s="1186">
        <v>7909</v>
      </c>
      <c r="C59" s="1186"/>
      <c r="D59" s="1186"/>
      <c r="E59" s="1186"/>
      <c r="F59" s="1214">
        <f t="shared" si="0"/>
        <v>26045</v>
      </c>
      <c r="G59" s="1215"/>
      <c r="H59" s="1215"/>
      <c r="I59" s="1215"/>
      <c r="J59" s="1186">
        <v>21177</v>
      </c>
      <c r="K59" s="1186"/>
      <c r="L59" s="1186"/>
      <c r="M59" s="1186">
        <v>263</v>
      </c>
      <c r="N59" s="1186"/>
      <c r="O59" s="1186"/>
      <c r="P59" s="1186">
        <v>4605</v>
      </c>
      <c r="Q59" s="1186"/>
      <c r="R59" s="1186"/>
      <c r="S59" s="1186">
        <v>17272</v>
      </c>
      <c r="T59" s="1186"/>
      <c r="U59" s="1186"/>
      <c r="V59" s="1186"/>
    </row>
    <row r="60" spans="1:22" ht="18.75" customHeight="1">
      <c r="A60" s="39" t="s">
        <v>2015</v>
      </c>
      <c r="B60" s="8"/>
      <c r="C60" s="8"/>
      <c r="D60" s="8"/>
      <c r="E60" s="8"/>
      <c r="F60" s="99"/>
      <c r="G60" s="99"/>
      <c r="H60" s="99"/>
      <c r="I60" s="99"/>
      <c r="J60" s="32"/>
      <c r="K60" s="32"/>
      <c r="L60" s="32"/>
      <c r="M60" s="32"/>
      <c r="N60" s="32"/>
      <c r="O60" s="32"/>
      <c r="P60" s="32"/>
      <c r="Q60" s="32"/>
      <c r="R60" s="32"/>
      <c r="S60" s="32"/>
      <c r="T60" s="32"/>
      <c r="U60" s="32"/>
      <c r="V60" s="32"/>
    </row>
  </sheetData>
  <mergeCells count="318">
    <mergeCell ref="I2:V2"/>
    <mergeCell ref="I32:V32"/>
    <mergeCell ref="A3:A4"/>
    <mergeCell ref="A33:A34"/>
    <mergeCell ref="M28:O28"/>
    <mergeCell ref="P28:R28"/>
    <mergeCell ref="J5:L5"/>
    <mergeCell ref="M5:O5"/>
    <mergeCell ref="P5:R5"/>
    <mergeCell ref="B29:E29"/>
    <mergeCell ref="B26:E26"/>
    <mergeCell ref="F26:I26"/>
    <mergeCell ref="B27:E27"/>
    <mergeCell ref="F27:I27"/>
    <mergeCell ref="J27:L27"/>
    <mergeCell ref="M27:O27"/>
    <mergeCell ref="J26:L26"/>
    <mergeCell ref="S29:V29"/>
    <mergeCell ref="B21:E21"/>
    <mergeCell ref="F21:I21"/>
    <mergeCell ref="B59:E59"/>
    <mergeCell ref="F59:I59"/>
    <mergeCell ref="J59:L59"/>
    <mergeCell ref="M59:O59"/>
    <mergeCell ref="B56:E56"/>
    <mergeCell ref="F56:I56"/>
    <mergeCell ref="J56:L56"/>
    <mergeCell ref="S5:V5"/>
    <mergeCell ref="P57:R57"/>
    <mergeCell ref="M57:O57"/>
    <mergeCell ref="P54:R54"/>
    <mergeCell ref="M54:O54"/>
    <mergeCell ref="S57:V57"/>
    <mergeCell ref="S54:V54"/>
    <mergeCell ref="P56:R56"/>
    <mergeCell ref="S50:V50"/>
    <mergeCell ref="P51:R51"/>
    <mergeCell ref="S6:V6"/>
    <mergeCell ref="B5:E5"/>
    <mergeCell ref="F5:I5"/>
    <mergeCell ref="M34:O34"/>
    <mergeCell ref="P34:R34"/>
    <mergeCell ref="F34:I34"/>
    <mergeCell ref="J34:L34"/>
    <mergeCell ref="S56:V56"/>
    <mergeCell ref="P49:R49"/>
    <mergeCell ref="S59:V59"/>
    <mergeCell ref="P59:R59"/>
    <mergeCell ref="P58:R58"/>
    <mergeCell ref="S58:V58"/>
    <mergeCell ref="S53:V53"/>
    <mergeCell ref="S51:V51"/>
    <mergeCell ref="S52:V52"/>
    <mergeCell ref="P50:R50"/>
    <mergeCell ref="P53:R53"/>
    <mergeCell ref="P55:R55"/>
    <mergeCell ref="M56:O56"/>
    <mergeCell ref="B57:E57"/>
    <mergeCell ref="F57:I57"/>
    <mergeCell ref="J57:L57"/>
    <mergeCell ref="B58:E58"/>
    <mergeCell ref="F58:I58"/>
    <mergeCell ref="J58:L58"/>
    <mergeCell ref="M58:O58"/>
    <mergeCell ref="M55:O55"/>
    <mergeCell ref="P52:R52"/>
    <mergeCell ref="B54:E54"/>
    <mergeCell ref="F54:I54"/>
    <mergeCell ref="J54:L54"/>
    <mergeCell ref="J52:L52"/>
    <mergeCell ref="M52:O52"/>
    <mergeCell ref="B55:E55"/>
    <mergeCell ref="F55:I55"/>
    <mergeCell ref="J55:L55"/>
    <mergeCell ref="B51:E51"/>
    <mergeCell ref="F51:I51"/>
    <mergeCell ref="J51:L51"/>
    <mergeCell ref="M51:O51"/>
    <mergeCell ref="B50:E50"/>
    <mergeCell ref="F50:I50"/>
    <mergeCell ref="J50:L50"/>
    <mergeCell ref="M50:O50"/>
    <mergeCell ref="J53:L53"/>
    <mergeCell ref="M53:O53"/>
    <mergeCell ref="B52:E52"/>
    <mergeCell ref="F52:I52"/>
    <mergeCell ref="B53:E53"/>
    <mergeCell ref="F53:I53"/>
    <mergeCell ref="P47:R47"/>
    <mergeCell ref="S47:V47"/>
    <mergeCell ref="S48:V48"/>
    <mergeCell ref="B47:E47"/>
    <mergeCell ref="F47:I47"/>
    <mergeCell ref="J47:L47"/>
    <mergeCell ref="M47:O47"/>
    <mergeCell ref="B46:E46"/>
    <mergeCell ref="S49:V49"/>
    <mergeCell ref="B48:E48"/>
    <mergeCell ref="F48:I48"/>
    <mergeCell ref="B49:E49"/>
    <mergeCell ref="F49:I49"/>
    <mergeCell ref="J49:L49"/>
    <mergeCell ref="M49:O49"/>
    <mergeCell ref="J48:L48"/>
    <mergeCell ref="M48:O48"/>
    <mergeCell ref="P48:R48"/>
    <mergeCell ref="P42:R42"/>
    <mergeCell ref="S42:V42"/>
    <mergeCell ref="P43:R43"/>
    <mergeCell ref="S43:V43"/>
    <mergeCell ref="P44:R44"/>
    <mergeCell ref="S44:V44"/>
    <mergeCell ref="F46:I46"/>
    <mergeCell ref="J46:L46"/>
    <mergeCell ref="M46:O46"/>
    <mergeCell ref="P45:R45"/>
    <mergeCell ref="S45:V45"/>
    <mergeCell ref="F44:I44"/>
    <mergeCell ref="F45:I45"/>
    <mergeCell ref="J45:L45"/>
    <mergeCell ref="P46:R46"/>
    <mergeCell ref="S46:V46"/>
    <mergeCell ref="B43:E43"/>
    <mergeCell ref="F43:I43"/>
    <mergeCell ref="J43:L43"/>
    <mergeCell ref="M43:O43"/>
    <mergeCell ref="B42:E42"/>
    <mergeCell ref="F42:I42"/>
    <mergeCell ref="J42:L42"/>
    <mergeCell ref="M42:O42"/>
    <mergeCell ref="M45:O45"/>
    <mergeCell ref="J44:L44"/>
    <mergeCell ref="M44:O44"/>
    <mergeCell ref="B44:E44"/>
    <mergeCell ref="B45:E45"/>
    <mergeCell ref="P38:R38"/>
    <mergeCell ref="S38:V38"/>
    <mergeCell ref="P39:R39"/>
    <mergeCell ref="S39:V39"/>
    <mergeCell ref="P40:R40"/>
    <mergeCell ref="S40:V40"/>
    <mergeCell ref="P41:R41"/>
    <mergeCell ref="S41:V41"/>
    <mergeCell ref="B40:E40"/>
    <mergeCell ref="F40:I40"/>
    <mergeCell ref="B41:E41"/>
    <mergeCell ref="F41:I41"/>
    <mergeCell ref="J41:L41"/>
    <mergeCell ref="M41:O41"/>
    <mergeCell ref="J40:L40"/>
    <mergeCell ref="M40:O40"/>
    <mergeCell ref="B37:E37"/>
    <mergeCell ref="F37:I37"/>
    <mergeCell ref="J37:L37"/>
    <mergeCell ref="M37:O37"/>
    <mergeCell ref="J36:L36"/>
    <mergeCell ref="M36:O36"/>
    <mergeCell ref="B39:E39"/>
    <mergeCell ref="F39:I39"/>
    <mergeCell ref="J39:L39"/>
    <mergeCell ref="M39:O39"/>
    <mergeCell ref="B38:E38"/>
    <mergeCell ref="F38:I38"/>
    <mergeCell ref="J38:L38"/>
    <mergeCell ref="M38:O38"/>
    <mergeCell ref="P36:R36"/>
    <mergeCell ref="S36:V36"/>
    <mergeCell ref="P35:R35"/>
    <mergeCell ref="S35:V35"/>
    <mergeCell ref="P29:R29"/>
    <mergeCell ref="B36:E36"/>
    <mergeCell ref="F36:I36"/>
    <mergeCell ref="B28:E28"/>
    <mergeCell ref="F29:I29"/>
    <mergeCell ref="J29:L29"/>
    <mergeCell ref="S28:V28"/>
    <mergeCell ref="B35:E35"/>
    <mergeCell ref="F35:I35"/>
    <mergeCell ref="J35:L35"/>
    <mergeCell ref="M35:O35"/>
    <mergeCell ref="B33:E34"/>
    <mergeCell ref="M29:O29"/>
    <mergeCell ref="F33:R33"/>
    <mergeCell ref="S33:V34"/>
    <mergeCell ref="F28:I28"/>
    <mergeCell ref="J28:L28"/>
    <mergeCell ref="B22:E22"/>
    <mergeCell ref="F22:I22"/>
    <mergeCell ref="J22:L22"/>
    <mergeCell ref="M22:O22"/>
    <mergeCell ref="J21:L21"/>
    <mergeCell ref="M21:O21"/>
    <mergeCell ref="B24:E24"/>
    <mergeCell ref="F24:I24"/>
    <mergeCell ref="J24:L24"/>
    <mergeCell ref="M24:O24"/>
    <mergeCell ref="B23:E23"/>
    <mergeCell ref="F23:I23"/>
    <mergeCell ref="J23:L23"/>
    <mergeCell ref="M23:O23"/>
    <mergeCell ref="J18:L18"/>
    <mergeCell ref="M18:O18"/>
    <mergeCell ref="J17:L17"/>
    <mergeCell ref="B20:E20"/>
    <mergeCell ref="F20:I20"/>
    <mergeCell ref="J20:L20"/>
    <mergeCell ref="M20:O20"/>
    <mergeCell ref="M17:O17"/>
    <mergeCell ref="B19:E19"/>
    <mergeCell ref="F19:I19"/>
    <mergeCell ref="J19:L19"/>
    <mergeCell ref="M19:O19"/>
    <mergeCell ref="M7:O7"/>
    <mergeCell ref="S55:V55"/>
    <mergeCell ref="S3:V4"/>
    <mergeCell ref="P7:R7"/>
    <mergeCell ref="S7:V7"/>
    <mergeCell ref="P4:R4"/>
    <mergeCell ref="P8:R8"/>
    <mergeCell ref="S8:V8"/>
    <mergeCell ref="P9:R9"/>
    <mergeCell ref="P14:R14"/>
    <mergeCell ref="M14:O14"/>
    <mergeCell ref="M13:O13"/>
    <mergeCell ref="M16:O16"/>
    <mergeCell ref="M15:O15"/>
    <mergeCell ref="S16:V16"/>
    <mergeCell ref="P18:R18"/>
    <mergeCell ref="S18:V18"/>
    <mergeCell ref="P19:R19"/>
    <mergeCell ref="S19:V19"/>
    <mergeCell ref="P20:R20"/>
    <mergeCell ref="S20:V20"/>
    <mergeCell ref="P21:R21"/>
    <mergeCell ref="S21:V21"/>
    <mergeCell ref="P22:R22"/>
    <mergeCell ref="J8:L8"/>
    <mergeCell ref="P12:R12"/>
    <mergeCell ref="S11:V11"/>
    <mergeCell ref="P10:R10"/>
    <mergeCell ref="F4:I4"/>
    <mergeCell ref="J4:L4"/>
    <mergeCell ref="B6:E6"/>
    <mergeCell ref="F6:I6"/>
    <mergeCell ref="M10:O10"/>
    <mergeCell ref="S9:V9"/>
    <mergeCell ref="B8:E8"/>
    <mergeCell ref="F8:I8"/>
    <mergeCell ref="S10:V10"/>
    <mergeCell ref="B9:E9"/>
    <mergeCell ref="J6:L6"/>
    <mergeCell ref="B7:E7"/>
    <mergeCell ref="F7:I7"/>
    <mergeCell ref="J7:L7"/>
    <mergeCell ref="M8:O8"/>
    <mergeCell ref="B3:E4"/>
    <mergeCell ref="F3:R3"/>
    <mergeCell ref="M4:O4"/>
    <mergeCell ref="M6:O6"/>
    <mergeCell ref="P6:R6"/>
    <mergeCell ref="B10:E10"/>
    <mergeCell ref="F10:I10"/>
    <mergeCell ref="J10:L10"/>
    <mergeCell ref="F11:I11"/>
    <mergeCell ref="J11:L11"/>
    <mergeCell ref="M11:O11"/>
    <mergeCell ref="B11:E11"/>
    <mergeCell ref="F9:I9"/>
    <mergeCell ref="J9:L9"/>
    <mergeCell ref="M9:O9"/>
    <mergeCell ref="P11:R11"/>
    <mergeCell ref="S12:V12"/>
    <mergeCell ref="B25:E25"/>
    <mergeCell ref="F25:I25"/>
    <mergeCell ref="J25:L25"/>
    <mergeCell ref="F12:I12"/>
    <mergeCell ref="J12:L12"/>
    <mergeCell ref="M12:O12"/>
    <mergeCell ref="P13:R13"/>
    <mergeCell ref="S13:V13"/>
    <mergeCell ref="J14:L14"/>
    <mergeCell ref="J13:L13"/>
    <mergeCell ref="B13:E13"/>
    <mergeCell ref="F13:I13"/>
    <mergeCell ref="B14:E14"/>
    <mergeCell ref="F14:I14"/>
    <mergeCell ref="B16:E16"/>
    <mergeCell ref="F16:I16"/>
    <mergeCell ref="J16:L16"/>
    <mergeCell ref="M25:O25"/>
    <mergeCell ref="S14:V14"/>
    <mergeCell ref="P17:R17"/>
    <mergeCell ref="S17:V17"/>
    <mergeCell ref="P15:R15"/>
    <mergeCell ref="B15:E15"/>
    <mergeCell ref="F15:I15"/>
    <mergeCell ref="J15:L15"/>
    <mergeCell ref="B17:E17"/>
    <mergeCell ref="P27:R27"/>
    <mergeCell ref="S27:V27"/>
    <mergeCell ref="P37:R37"/>
    <mergeCell ref="S37:V37"/>
    <mergeCell ref="B12:E12"/>
    <mergeCell ref="S15:V15"/>
    <mergeCell ref="P16:R16"/>
    <mergeCell ref="S22:V22"/>
    <mergeCell ref="M26:O26"/>
    <mergeCell ref="P23:R23"/>
    <mergeCell ref="S23:V23"/>
    <mergeCell ref="P24:R24"/>
    <mergeCell ref="S24:V24"/>
    <mergeCell ref="P25:R25"/>
    <mergeCell ref="S25:V25"/>
    <mergeCell ref="P26:R26"/>
    <mergeCell ref="S26:V26"/>
    <mergeCell ref="F17:I17"/>
    <mergeCell ref="B18:E18"/>
    <mergeCell ref="F18:I1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Normal="100" workbookViewId="0">
      <selection activeCell="F2" sqref="F2"/>
    </sheetView>
  </sheetViews>
  <sheetFormatPr defaultRowHeight="13.5"/>
  <cols>
    <col min="1" max="1" width="1.625" style="21" customWidth="1"/>
    <col min="2" max="4" width="4" style="21" customWidth="1"/>
    <col min="5" max="5" width="3.875" style="21" customWidth="1"/>
    <col min="6" max="43" width="4" style="21" customWidth="1"/>
    <col min="44" max="16384" width="9" style="21"/>
  </cols>
  <sheetData>
    <row r="1" spans="1:35" s="570" customFormat="1" ht="26.25" customHeight="1">
      <c r="A1" s="568" t="s">
        <v>2016</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c r="B2" s="21" t="s">
        <v>2349</v>
      </c>
    </row>
    <row r="3" spans="1:35">
      <c r="B3" s="899" t="s">
        <v>2017</v>
      </c>
      <c r="C3" s="899"/>
      <c r="D3" s="899"/>
      <c r="E3" s="899"/>
      <c r="F3" s="899"/>
      <c r="G3" s="899"/>
      <c r="H3" s="899"/>
      <c r="I3" s="899"/>
      <c r="J3" s="899"/>
      <c r="K3" s="899"/>
      <c r="L3" s="899"/>
      <c r="M3" s="899"/>
      <c r="N3" s="899"/>
      <c r="O3" s="899"/>
    </row>
    <row r="4" spans="1:35" ht="18.75" customHeight="1">
      <c r="B4" s="876" t="s">
        <v>615</v>
      </c>
      <c r="C4" s="876"/>
      <c r="D4" s="876"/>
      <c r="E4" s="986" t="s">
        <v>2348</v>
      </c>
      <c r="F4" s="986"/>
      <c r="G4" s="876" t="s">
        <v>865</v>
      </c>
      <c r="H4" s="876"/>
      <c r="I4" s="876"/>
      <c r="J4" s="876"/>
      <c r="K4" s="876"/>
      <c r="L4" s="876"/>
      <c r="M4" s="876"/>
      <c r="N4" s="876"/>
      <c r="O4" s="876"/>
    </row>
    <row r="5" spans="1:35" ht="18" customHeight="1">
      <c r="B5" s="876"/>
      <c r="C5" s="876"/>
      <c r="D5" s="876"/>
      <c r="E5" s="986"/>
      <c r="F5" s="986"/>
      <c r="G5" s="876" t="s">
        <v>2350</v>
      </c>
      <c r="H5" s="876"/>
      <c r="I5" s="876"/>
      <c r="J5" s="876" t="s">
        <v>2351</v>
      </c>
      <c r="K5" s="876"/>
      <c r="L5" s="876"/>
      <c r="M5" s="876" t="s">
        <v>2352</v>
      </c>
      <c r="N5" s="876"/>
      <c r="O5" s="876"/>
    </row>
    <row r="6" spans="1:35" ht="18" customHeight="1">
      <c r="B6" s="871" t="s">
        <v>810</v>
      </c>
      <c r="C6" s="872"/>
      <c r="D6" s="873"/>
      <c r="E6" s="939">
        <v>41</v>
      </c>
      <c r="F6" s="940"/>
      <c r="G6" s="1084">
        <v>1197190</v>
      </c>
      <c r="H6" s="1198"/>
      <c r="I6" s="1085"/>
      <c r="J6" s="1084">
        <v>340067</v>
      </c>
      <c r="K6" s="1198"/>
      <c r="L6" s="1085"/>
      <c r="M6" s="1084">
        <v>537960</v>
      </c>
      <c r="N6" s="1198"/>
      <c r="O6" s="1085"/>
    </row>
    <row r="7" spans="1:35" ht="18.75" customHeight="1">
      <c r="B7" s="871" t="s">
        <v>1798</v>
      </c>
      <c r="C7" s="872"/>
      <c r="D7" s="873"/>
      <c r="E7" s="1084">
        <v>40</v>
      </c>
      <c r="F7" s="1085"/>
      <c r="G7" s="1084">
        <v>1205513</v>
      </c>
      <c r="H7" s="1198"/>
      <c r="I7" s="1085"/>
      <c r="J7" s="1084">
        <v>420963</v>
      </c>
      <c r="K7" s="1198"/>
      <c r="L7" s="1085"/>
      <c r="M7" s="1084">
        <v>547477</v>
      </c>
      <c r="N7" s="1198"/>
      <c r="O7" s="1085"/>
    </row>
    <row r="8" spans="1:35" ht="18.75" customHeight="1">
      <c r="B8" s="871" t="s">
        <v>36</v>
      </c>
      <c r="C8" s="872"/>
      <c r="D8" s="873"/>
      <c r="E8" s="1083">
        <v>40</v>
      </c>
      <c r="F8" s="1083"/>
      <c r="G8" s="1084">
        <v>1232133</v>
      </c>
      <c r="H8" s="1198"/>
      <c r="I8" s="1085"/>
      <c r="J8" s="1084">
        <v>473342</v>
      </c>
      <c r="K8" s="1198"/>
      <c r="L8" s="1085"/>
      <c r="M8" s="1084">
        <v>596435</v>
      </c>
      <c r="N8" s="1198"/>
      <c r="O8" s="1085"/>
    </row>
    <row r="9" spans="1:35" ht="18.75" customHeight="1">
      <c r="B9" s="871" t="s">
        <v>149</v>
      </c>
      <c r="C9" s="872"/>
      <c r="D9" s="873"/>
      <c r="E9" s="1083">
        <v>41</v>
      </c>
      <c r="F9" s="1083"/>
      <c r="G9" s="1083">
        <v>1222240</v>
      </c>
      <c r="H9" s="1083"/>
      <c r="I9" s="1083"/>
      <c r="J9" s="1083">
        <v>486602</v>
      </c>
      <c r="K9" s="1083"/>
      <c r="L9" s="1083"/>
      <c r="M9" s="1083">
        <v>609051</v>
      </c>
      <c r="N9" s="1083"/>
      <c r="O9" s="1083"/>
    </row>
    <row r="10" spans="1:35" ht="18.75" customHeight="1">
      <c r="B10" s="871" t="s">
        <v>1053</v>
      </c>
      <c r="C10" s="872"/>
      <c r="D10" s="873"/>
      <c r="E10" s="1083">
        <v>37</v>
      </c>
      <c r="F10" s="1083"/>
      <c r="G10" s="1083">
        <v>1177856</v>
      </c>
      <c r="H10" s="1083"/>
      <c r="I10" s="1083"/>
      <c r="J10" s="1083">
        <v>483101</v>
      </c>
      <c r="K10" s="1083"/>
      <c r="L10" s="1083"/>
      <c r="M10" s="1083">
        <v>621153</v>
      </c>
      <c r="N10" s="1083"/>
      <c r="O10" s="1083"/>
    </row>
    <row r="11" spans="1:35" ht="18.75" customHeight="1">
      <c r="B11" s="1011" t="s">
        <v>897</v>
      </c>
      <c r="C11" s="1011"/>
      <c r="D11" s="1011"/>
      <c r="E11" s="1011"/>
      <c r="F11" s="1011"/>
      <c r="G11" s="1011"/>
      <c r="H11" s="1011"/>
      <c r="I11" s="1011"/>
      <c r="J11" s="1011"/>
      <c r="K11" s="1011"/>
      <c r="L11" s="1011"/>
      <c r="M11" s="1011"/>
      <c r="N11" s="1011"/>
      <c r="O11" s="1011"/>
    </row>
    <row r="12" spans="1:35" ht="18.75" customHeight="1"/>
    <row r="13" spans="1:35" ht="16.5" customHeight="1"/>
    <row r="14" spans="1:35">
      <c r="B14" s="21" t="s">
        <v>2353</v>
      </c>
    </row>
    <row r="15" spans="1:35">
      <c r="B15" s="899" t="s">
        <v>2018</v>
      </c>
      <c r="C15" s="899"/>
      <c r="D15" s="899"/>
      <c r="E15" s="899"/>
      <c r="F15" s="899"/>
      <c r="G15" s="899"/>
      <c r="H15" s="899"/>
      <c r="I15" s="899"/>
      <c r="J15" s="899"/>
      <c r="K15" s="899"/>
      <c r="L15" s="899"/>
      <c r="M15" s="899"/>
      <c r="N15" s="899"/>
      <c r="O15" s="899"/>
      <c r="P15" s="899"/>
      <c r="Q15" s="899"/>
    </row>
    <row r="16" spans="1:35" ht="18.75" customHeight="1">
      <c r="B16" s="876" t="s">
        <v>615</v>
      </c>
      <c r="C16" s="876"/>
      <c r="D16" s="876"/>
      <c r="E16" s="871" t="s">
        <v>866</v>
      </c>
      <c r="F16" s="872"/>
      <c r="G16" s="872"/>
      <c r="H16" s="872"/>
      <c r="I16" s="872"/>
      <c r="J16" s="872"/>
      <c r="K16" s="872"/>
      <c r="L16" s="872"/>
      <c r="M16" s="872"/>
      <c r="N16" s="872"/>
      <c r="O16" s="872"/>
      <c r="P16" s="872"/>
      <c r="Q16" s="873"/>
      <c r="R16" s="8"/>
      <c r="S16" s="8"/>
    </row>
    <row r="17" spans="2:19" ht="18" customHeight="1">
      <c r="B17" s="876"/>
      <c r="C17" s="876"/>
      <c r="D17" s="876"/>
      <c r="E17" s="876" t="s">
        <v>2354</v>
      </c>
      <c r="F17" s="876"/>
      <c r="G17" s="876"/>
      <c r="H17" s="1213" t="s">
        <v>2355</v>
      </c>
      <c r="I17" s="1213"/>
      <c r="J17" s="876" t="s">
        <v>2356</v>
      </c>
      <c r="K17" s="876"/>
      <c r="L17" s="876" t="s">
        <v>2357</v>
      </c>
      <c r="M17" s="876"/>
      <c r="N17" s="876" t="s">
        <v>2358</v>
      </c>
      <c r="O17" s="876"/>
      <c r="P17" s="876" t="s">
        <v>2359</v>
      </c>
      <c r="Q17" s="876"/>
      <c r="R17" s="8"/>
      <c r="S17" s="8"/>
    </row>
    <row r="18" spans="2:19" ht="18" customHeight="1">
      <c r="B18" s="876" t="s">
        <v>810</v>
      </c>
      <c r="C18" s="876"/>
      <c r="D18" s="876"/>
      <c r="E18" s="1084">
        <v>67331</v>
      </c>
      <c r="F18" s="1198"/>
      <c r="G18" s="1085"/>
      <c r="H18" s="1084">
        <v>6968</v>
      </c>
      <c r="I18" s="1085"/>
      <c r="J18" s="1084">
        <v>2631</v>
      </c>
      <c r="K18" s="1085"/>
      <c r="L18" s="1084">
        <v>7192</v>
      </c>
      <c r="M18" s="1085"/>
      <c r="N18" s="1084">
        <v>230</v>
      </c>
      <c r="O18" s="1085"/>
      <c r="P18" s="1084">
        <v>50310</v>
      </c>
      <c r="Q18" s="1085"/>
      <c r="R18" s="8"/>
      <c r="S18" s="8"/>
    </row>
    <row r="19" spans="2:19" ht="18.75" customHeight="1">
      <c r="B19" s="876" t="s">
        <v>1798</v>
      </c>
      <c r="C19" s="876"/>
      <c r="D19" s="876"/>
      <c r="E19" s="1084">
        <v>67523</v>
      </c>
      <c r="F19" s="1198"/>
      <c r="G19" s="1085"/>
      <c r="H19" s="1084">
        <v>7160</v>
      </c>
      <c r="I19" s="1085"/>
      <c r="J19" s="1084">
        <v>2575</v>
      </c>
      <c r="K19" s="1085"/>
      <c r="L19" s="1084">
        <v>7144</v>
      </c>
      <c r="M19" s="1085"/>
      <c r="N19" s="1084">
        <v>185</v>
      </c>
      <c r="O19" s="1085"/>
      <c r="P19" s="1084">
        <v>50459</v>
      </c>
      <c r="Q19" s="1085"/>
      <c r="R19" s="67"/>
      <c r="S19" s="67"/>
    </row>
    <row r="20" spans="2:19" ht="18.75" customHeight="1">
      <c r="B20" s="876" t="s">
        <v>36</v>
      </c>
      <c r="C20" s="876"/>
      <c r="D20" s="876"/>
      <c r="E20" s="1084">
        <v>68446</v>
      </c>
      <c r="F20" s="1198"/>
      <c r="G20" s="1085"/>
      <c r="H20" s="1084">
        <v>8048</v>
      </c>
      <c r="I20" s="1085"/>
      <c r="J20" s="1084">
        <v>2567</v>
      </c>
      <c r="K20" s="1085"/>
      <c r="L20" s="1084">
        <v>7399</v>
      </c>
      <c r="M20" s="1085"/>
      <c r="N20" s="1084">
        <v>41</v>
      </c>
      <c r="O20" s="1085"/>
      <c r="P20" s="1084">
        <v>50391</v>
      </c>
      <c r="Q20" s="1085"/>
      <c r="R20" s="61"/>
      <c r="S20" s="61"/>
    </row>
    <row r="21" spans="2:19" ht="18.75" customHeight="1">
      <c r="B21" s="876" t="s">
        <v>149</v>
      </c>
      <c r="C21" s="876"/>
      <c r="D21" s="876"/>
      <c r="E21" s="1083">
        <v>24677</v>
      </c>
      <c r="F21" s="1083"/>
      <c r="G21" s="1083"/>
      <c r="H21" s="1083">
        <v>8989</v>
      </c>
      <c r="I21" s="1083"/>
      <c r="J21" s="1083">
        <v>2446</v>
      </c>
      <c r="K21" s="1083"/>
      <c r="L21" s="1083">
        <v>6463</v>
      </c>
      <c r="M21" s="1083"/>
      <c r="N21" s="1083">
        <v>40</v>
      </c>
      <c r="O21" s="1083"/>
      <c r="P21" s="1083">
        <v>6739</v>
      </c>
      <c r="Q21" s="1083"/>
      <c r="R21" s="61"/>
      <c r="S21" s="61"/>
    </row>
    <row r="22" spans="2:19" ht="18.75" customHeight="1">
      <c r="B22" s="876" t="s">
        <v>1053</v>
      </c>
      <c r="C22" s="876"/>
      <c r="D22" s="876"/>
      <c r="E22" s="1083">
        <v>23090</v>
      </c>
      <c r="F22" s="1083"/>
      <c r="G22" s="1083"/>
      <c r="H22" s="1083">
        <v>8853</v>
      </c>
      <c r="I22" s="1083"/>
      <c r="J22" s="1083">
        <v>2546</v>
      </c>
      <c r="K22" s="1083"/>
      <c r="L22" s="1083">
        <v>6204</v>
      </c>
      <c r="M22" s="1083"/>
      <c r="N22" s="1083">
        <v>40</v>
      </c>
      <c r="O22" s="1083"/>
      <c r="P22" s="1083">
        <v>5447</v>
      </c>
      <c r="Q22" s="1083"/>
      <c r="R22" s="8"/>
      <c r="S22" s="8"/>
    </row>
    <row r="23" spans="2:19" ht="18.75" customHeight="1">
      <c r="B23" s="1011" t="s">
        <v>897</v>
      </c>
      <c r="C23" s="942"/>
      <c r="D23" s="942"/>
      <c r="E23" s="942"/>
      <c r="F23" s="942"/>
      <c r="G23" s="942"/>
      <c r="H23" s="942"/>
      <c r="I23" s="942"/>
      <c r="J23" s="942"/>
      <c r="K23" s="942"/>
      <c r="L23" s="942"/>
      <c r="M23" s="942"/>
      <c r="N23" s="942"/>
      <c r="O23" s="942"/>
      <c r="P23" s="942"/>
      <c r="Q23" s="942"/>
      <c r="R23" s="8"/>
      <c r="S23" s="8"/>
    </row>
    <row r="24" spans="2:19" ht="18" customHeight="1">
      <c r="R24" s="8"/>
      <c r="S24" s="8"/>
    </row>
    <row r="25" spans="2:19" ht="16.5" customHeight="1">
      <c r="B25" s="8"/>
      <c r="C25" s="8"/>
      <c r="D25" s="8"/>
      <c r="E25" s="67"/>
      <c r="F25" s="67"/>
      <c r="G25" s="67"/>
      <c r="H25" s="67"/>
      <c r="I25" s="67"/>
      <c r="J25" s="67"/>
      <c r="K25" s="67"/>
      <c r="L25" s="67"/>
      <c r="M25" s="67"/>
      <c r="N25" s="67"/>
      <c r="O25" s="67"/>
      <c r="P25" s="67"/>
      <c r="Q25" s="67"/>
      <c r="R25" s="67"/>
      <c r="S25" s="67"/>
    </row>
    <row r="26" spans="2:19" ht="16.5" customHeight="1">
      <c r="B26" s="8"/>
      <c r="C26" s="8"/>
      <c r="D26" s="8"/>
      <c r="E26" s="67"/>
      <c r="F26" s="67"/>
      <c r="G26" s="67"/>
      <c r="H26" s="67"/>
      <c r="I26" s="67"/>
      <c r="J26" s="67"/>
      <c r="K26" s="67"/>
      <c r="L26" s="67"/>
      <c r="M26" s="67"/>
      <c r="N26" s="67"/>
      <c r="O26" s="67"/>
      <c r="P26" s="67"/>
      <c r="Q26" s="67"/>
      <c r="R26" s="67"/>
      <c r="S26" s="67"/>
    </row>
    <row r="27" spans="2:19" ht="16.5" customHeight="1">
      <c r="B27" s="8"/>
      <c r="C27" s="8"/>
      <c r="D27" s="8"/>
      <c r="E27" s="69"/>
      <c r="F27" s="61"/>
      <c r="G27" s="61"/>
      <c r="H27" s="67"/>
      <c r="I27" s="67"/>
      <c r="J27" s="61"/>
      <c r="K27" s="61"/>
      <c r="L27" s="61"/>
      <c r="M27" s="61"/>
      <c r="N27" s="67"/>
      <c r="O27" s="67"/>
      <c r="P27" s="61"/>
      <c r="Q27" s="61"/>
      <c r="R27" s="61"/>
      <c r="S27" s="61"/>
    </row>
    <row r="28" spans="2:19">
      <c r="R28" s="61"/>
      <c r="S28" s="61"/>
    </row>
    <row r="29" spans="2:19" ht="18.75" customHeight="1">
      <c r="B29" s="8"/>
      <c r="C29" s="8"/>
      <c r="D29" s="8"/>
      <c r="E29" s="8"/>
      <c r="F29" s="8"/>
      <c r="G29" s="8"/>
      <c r="H29" s="8"/>
      <c r="I29" s="8"/>
      <c r="J29" s="8"/>
      <c r="K29" s="8"/>
      <c r="L29" s="8"/>
      <c r="M29" s="8"/>
      <c r="N29" s="8"/>
      <c r="O29" s="8"/>
      <c r="P29" s="8"/>
      <c r="Q29" s="8"/>
      <c r="R29" s="8"/>
      <c r="S29" s="8"/>
    </row>
    <row r="30" spans="2:19" ht="18.75" customHeight="1">
      <c r="B30" s="8"/>
      <c r="C30" s="8"/>
      <c r="D30" s="8"/>
      <c r="E30" s="8"/>
      <c r="F30" s="8"/>
      <c r="G30" s="8"/>
      <c r="H30" s="8"/>
      <c r="I30" s="8"/>
      <c r="J30" s="8"/>
      <c r="K30" s="8"/>
      <c r="L30" s="8"/>
      <c r="M30" s="8"/>
      <c r="N30" s="8"/>
      <c r="O30" s="8"/>
      <c r="P30" s="8"/>
      <c r="Q30" s="8"/>
      <c r="R30" s="8"/>
      <c r="S30" s="8"/>
    </row>
    <row r="31" spans="2:19" ht="18" customHeight="1">
      <c r="B31" s="8"/>
      <c r="C31" s="8"/>
      <c r="D31" s="8"/>
      <c r="E31" s="8"/>
      <c r="F31" s="8"/>
      <c r="G31" s="8"/>
      <c r="H31" s="203"/>
      <c r="I31" s="203"/>
      <c r="J31" s="8"/>
      <c r="K31" s="8"/>
      <c r="L31" s="8"/>
      <c r="M31" s="8"/>
      <c r="N31" s="8"/>
      <c r="O31" s="8"/>
      <c r="P31" s="8"/>
      <c r="Q31" s="8"/>
      <c r="R31" s="8"/>
      <c r="S31" s="8"/>
    </row>
    <row r="32" spans="2:19" ht="16.5" customHeight="1">
      <c r="R32" s="67"/>
      <c r="S32" s="67"/>
    </row>
    <row r="33" spans="18:19" ht="16.5" customHeight="1">
      <c r="R33" s="61"/>
      <c r="S33" s="61"/>
    </row>
  </sheetData>
  <mergeCells count="78">
    <mergeCell ref="P19:Q19"/>
    <mergeCell ref="B19:D19"/>
    <mergeCell ref="E20:G20"/>
    <mergeCell ref="P18:Q18"/>
    <mergeCell ref="L18:M18"/>
    <mergeCell ref="N18:O18"/>
    <mergeCell ref="J20:K20"/>
    <mergeCell ref="H20:I20"/>
    <mergeCell ref="N19:O19"/>
    <mergeCell ref="E18:G18"/>
    <mergeCell ref="H18:I18"/>
    <mergeCell ref="B18:D18"/>
    <mergeCell ref="J18:K18"/>
    <mergeCell ref="B21:D21"/>
    <mergeCell ref="E21:G21"/>
    <mergeCell ref="H21:I21"/>
    <mergeCell ref="J21:K21"/>
    <mergeCell ref="L19:M19"/>
    <mergeCell ref="E16:Q16"/>
    <mergeCell ref="J17:K17"/>
    <mergeCell ref="B11:O11"/>
    <mergeCell ref="H17:I17"/>
    <mergeCell ref="M10:O10"/>
    <mergeCell ref="E17:G17"/>
    <mergeCell ref="B15:Q15"/>
    <mergeCell ref="N17:O17"/>
    <mergeCell ref="B16:D17"/>
    <mergeCell ref="B3:O3"/>
    <mergeCell ref="B8:D8"/>
    <mergeCell ref="G8:I8"/>
    <mergeCell ref="J8:L8"/>
    <mergeCell ref="E8:F8"/>
    <mergeCell ref="E6:F6"/>
    <mergeCell ref="M8:O8"/>
    <mergeCell ref="M7:O7"/>
    <mergeCell ref="G7:I7"/>
    <mergeCell ref="J7:L7"/>
    <mergeCell ref="B6:D6"/>
    <mergeCell ref="J6:L6"/>
    <mergeCell ref="M6:O6"/>
    <mergeCell ref="B4:D5"/>
    <mergeCell ref="E4:F5"/>
    <mergeCell ref="G4:O4"/>
    <mergeCell ref="G5:I5"/>
    <mergeCell ref="J5:L5"/>
    <mergeCell ref="M5:O5"/>
    <mergeCell ref="E9:F9"/>
    <mergeCell ref="B10:D10"/>
    <mergeCell ref="E10:F10"/>
    <mergeCell ref="G10:I10"/>
    <mergeCell ref="G9:I9"/>
    <mergeCell ref="B9:D9"/>
    <mergeCell ref="G6:I6"/>
    <mergeCell ref="J9:L9"/>
    <mergeCell ref="P21:Q21"/>
    <mergeCell ref="P20:Q20"/>
    <mergeCell ref="L20:M20"/>
    <mergeCell ref="N20:O20"/>
    <mergeCell ref="B7:D7"/>
    <mergeCell ref="E7:F7"/>
    <mergeCell ref="B20:D20"/>
    <mergeCell ref="E19:G19"/>
    <mergeCell ref="H19:I19"/>
    <mergeCell ref="J19:K19"/>
    <mergeCell ref="L21:M21"/>
    <mergeCell ref="N21:O21"/>
    <mergeCell ref="M9:O9"/>
    <mergeCell ref="L17:M17"/>
    <mergeCell ref="P17:Q17"/>
    <mergeCell ref="J10:L10"/>
    <mergeCell ref="B23:Q23"/>
    <mergeCell ref="B22:D22"/>
    <mergeCell ref="E22:G22"/>
    <mergeCell ref="H22:I22"/>
    <mergeCell ref="J22:K22"/>
    <mergeCell ref="P22:Q22"/>
    <mergeCell ref="L22:M22"/>
    <mergeCell ref="N22:O2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workbookViewId="0"/>
  </sheetViews>
  <sheetFormatPr defaultRowHeight="13.5"/>
  <cols>
    <col min="1" max="1" width="2" style="21" customWidth="1"/>
    <col min="2" max="5" width="4" style="21" customWidth="1"/>
    <col min="6" max="6" width="5.75" style="21" customWidth="1"/>
    <col min="7" max="23" width="4" style="21" customWidth="1"/>
    <col min="24" max="16384" width="9" style="21"/>
  </cols>
  <sheetData>
    <row r="1" spans="1:35" s="570" customFormat="1" ht="26.25" customHeight="1">
      <c r="A1" s="568" t="s">
        <v>1</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95" customHeight="1">
      <c r="P2" s="899" t="s">
        <v>867</v>
      </c>
      <c r="Q2" s="1216"/>
      <c r="R2" s="1216"/>
      <c r="S2" s="1216"/>
      <c r="T2" s="1216"/>
    </row>
    <row r="3" spans="1:35">
      <c r="B3" s="1052" t="s">
        <v>745</v>
      </c>
      <c r="C3" s="1239"/>
      <c r="D3" s="1053"/>
      <c r="E3" s="1028" t="s">
        <v>746</v>
      </c>
      <c r="F3" s="1220"/>
      <c r="G3" s="1220"/>
      <c r="H3" s="1029"/>
      <c r="I3" s="1028" t="s">
        <v>767</v>
      </c>
      <c r="J3" s="1220"/>
      <c r="K3" s="1220"/>
      <c r="L3" s="1220"/>
      <c r="M3" s="1220"/>
      <c r="N3" s="1029"/>
      <c r="O3" s="1028" t="s">
        <v>619</v>
      </c>
      <c r="P3" s="1220"/>
      <c r="Q3" s="1220"/>
      <c r="R3" s="1220"/>
      <c r="S3" s="1220"/>
      <c r="T3" s="1029"/>
    </row>
    <row r="4" spans="1:35" ht="24" customHeight="1">
      <c r="B4" s="1036"/>
      <c r="C4" s="1240"/>
      <c r="D4" s="1054"/>
      <c r="E4" s="1221" t="s">
        <v>2019</v>
      </c>
      <c r="F4" s="1220"/>
      <c r="G4" s="872"/>
      <c r="H4" s="873"/>
      <c r="I4" s="1221" t="s">
        <v>2020</v>
      </c>
      <c r="J4" s="1220"/>
      <c r="K4" s="1029"/>
      <c r="L4" s="1221" t="s">
        <v>2021</v>
      </c>
      <c r="M4" s="1222"/>
      <c r="N4" s="1223"/>
      <c r="O4" s="1221" t="s">
        <v>2022</v>
      </c>
      <c r="P4" s="1220"/>
      <c r="Q4" s="1029"/>
      <c r="R4" s="1221" t="s">
        <v>2021</v>
      </c>
      <c r="S4" s="1222"/>
      <c r="T4" s="1223"/>
    </row>
    <row r="5" spans="1:35" ht="14.1" customHeight="1">
      <c r="B5" s="871" t="s">
        <v>252</v>
      </c>
      <c r="C5" s="872"/>
      <c r="D5" s="873"/>
      <c r="E5" s="1084">
        <v>522</v>
      </c>
      <c r="F5" s="1198"/>
      <c r="G5" s="1199"/>
      <c r="H5" s="940"/>
      <c r="I5" s="1084">
        <v>2314</v>
      </c>
      <c r="J5" s="1198"/>
      <c r="K5" s="1085"/>
      <c r="L5" s="1217" t="s">
        <v>779</v>
      </c>
      <c r="M5" s="1218"/>
      <c r="N5" s="1219"/>
      <c r="O5" s="1084">
        <v>6167586</v>
      </c>
      <c r="P5" s="1198"/>
      <c r="Q5" s="1085"/>
      <c r="R5" s="1217" t="s">
        <v>779</v>
      </c>
      <c r="S5" s="1218"/>
      <c r="T5" s="1219"/>
    </row>
    <row r="6" spans="1:35" ht="14.1" customHeight="1">
      <c r="B6" s="871" t="s">
        <v>253</v>
      </c>
      <c r="C6" s="872"/>
      <c r="D6" s="873"/>
      <c r="E6" s="1084">
        <v>498</v>
      </c>
      <c r="F6" s="1198"/>
      <c r="G6" s="1199"/>
      <c r="H6" s="940"/>
      <c r="I6" s="1084">
        <v>2432</v>
      </c>
      <c r="J6" s="1198"/>
      <c r="K6" s="1085"/>
      <c r="L6" s="1217">
        <f t="shared" ref="L6:L11" si="0">(I6-I5)/I5*100</f>
        <v>5.0993949870354358</v>
      </c>
      <c r="M6" s="1218"/>
      <c r="N6" s="1219"/>
      <c r="O6" s="1084">
        <v>6505613</v>
      </c>
      <c r="P6" s="1198"/>
      <c r="Q6" s="1085"/>
      <c r="R6" s="1217">
        <f t="shared" ref="R6:R11" si="1">(O6-O5)/O5*100</f>
        <v>5.4807018499620437</v>
      </c>
      <c r="S6" s="1218"/>
      <c r="T6" s="1219"/>
    </row>
    <row r="7" spans="1:35" ht="14.1" customHeight="1">
      <c r="B7" s="871" t="s">
        <v>254</v>
      </c>
      <c r="C7" s="872"/>
      <c r="D7" s="873"/>
      <c r="E7" s="1084">
        <v>461</v>
      </c>
      <c r="F7" s="1198"/>
      <c r="G7" s="1199"/>
      <c r="H7" s="940"/>
      <c r="I7" s="1084">
        <v>2500</v>
      </c>
      <c r="J7" s="1198"/>
      <c r="K7" s="1085"/>
      <c r="L7" s="1217">
        <f t="shared" si="0"/>
        <v>2.7960526315789473</v>
      </c>
      <c r="M7" s="1218"/>
      <c r="N7" s="1219"/>
      <c r="O7" s="1084">
        <v>6136281</v>
      </c>
      <c r="P7" s="1198"/>
      <c r="Q7" s="1085"/>
      <c r="R7" s="1217">
        <f t="shared" si="1"/>
        <v>-5.6771283505489798</v>
      </c>
      <c r="S7" s="1218"/>
      <c r="T7" s="1219"/>
    </row>
    <row r="8" spans="1:35" ht="14.1" customHeight="1">
      <c r="B8" s="871" t="s">
        <v>44</v>
      </c>
      <c r="C8" s="872"/>
      <c r="D8" s="873"/>
      <c r="E8" s="1084">
        <v>488</v>
      </c>
      <c r="F8" s="1198"/>
      <c r="G8" s="1199"/>
      <c r="H8" s="940"/>
      <c r="I8" s="1084">
        <v>3215</v>
      </c>
      <c r="J8" s="1198"/>
      <c r="K8" s="1085"/>
      <c r="L8" s="1217">
        <f t="shared" si="0"/>
        <v>28.599999999999998</v>
      </c>
      <c r="M8" s="1218"/>
      <c r="N8" s="1219"/>
      <c r="O8" s="1084">
        <v>7179384</v>
      </c>
      <c r="P8" s="1198"/>
      <c r="Q8" s="1085"/>
      <c r="R8" s="1217">
        <f t="shared" si="1"/>
        <v>16.998944474674481</v>
      </c>
      <c r="S8" s="1218"/>
      <c r="T8" s="1219"/>
    </row>
    <row r="9" spans="1:35" ht="14.1" customHeight="1">
      <c r="B9" s="876" t="s">
        <v>602</v>
      </c>
      <c r="C9" s="876"/>
      <c r="D9" s="876"/>
      <c r="E9" s="1084">
        <v>465</v>
      </c>
      <c r="F9" s="1198"/>
      <c r="G9" s="1199"/>
      <c r="H9" s="940"/>
      <c r="I9" s="1083">
        <v>3425</v>
      </c>
      <c r="J9" s="1083"/>
      <c r="K9" s="1083"/>
      <c r="L9" s="1217">
        <f t="shared" si="0"/>
        <v>6.5318818040435458</v>
      </c>
      <c r="M9" s="1218"/>
      <c r="N9" s="1219"/>
      <c r="O9" s="1083">
        <v>7687778</v>
      </c>
      <c r="P9" s="1083"/>
      <c r="Q9" s="1083"/>
      <c r="R9" s="1217">
        <f t="shared" si="1"/>
        <v>7.0813039113104965</v>
      </c>
      <c r="S9" s="1218"/>
      <c r="T9" s="1219"/>
    </row>
    <row r="10" spans="1:35" ht="14.1" customHeight="1">
      <c r="B10" s="876" t="s">
        <v>729</v>
      </c>
      <c r="C10" s="876"/>
      <c r="D10" s="876"/>
      <c r="E10" s="1084">
        <v>437</v>
      </c>
      <c r="F10" s="1198"/>
      <c r="G10" s="1199"/>
      <c r="H10" s="940"/>
      <c r="I10" s="1083">
        <v>3844</v>
      </c>
      <c r="J10" s="1083"/>
      <c r="K10" s="1083"/>
      <c r="L10" s="1217">
        <f t="shared" si="0"/>
        <v>12.233576642335766</v>
      </c>
      <c r="M10" s="1218"/>
      <c r="N10" s="1219"/>
      <c r="O10" s="1083">
        <v>10313838</v>
      </c>
      <c r="P10" s="1083"/>
      <c r="Q10" s="1083"/>
      <c r="R10" s="1217">
        <f t="shared" si="1"/>
        <v>34.158894806795928</v>
      </c>
      <c r="S10" s="1218"/>
      <c r="T10" s="1219"/>
    </row>
    <row r="11" spans="1:35" ht="14.1" customHeight="1">
      <c r="B11" s="876" t="s">
        <v>36</v>
      </c>
      <c r="C11" s="876"/>
      <c r="D11" s="876"/>
      <c r="E11" s="1083">
        <v>385</v>
      </c>
      <c r="F11" s="975"/>
      <c r="G11" s="975"/>
      <c r="H11" s="975"/>
      <c r="I11" s="1083">
        <v>2722</v>
      </c>
      <c r="J11" s="1083"/>
      <c r="K11" s="1083"/>
      <c r="L11" s="1217">
        <f t="shared" si="0"/>
        <v>-29.188345473465137</v>
      </c>
      <c r="M11" s="1218"/>
      <c r="N11" s="1219"/>
      <c r="O11" s="1083">
        <v>8857751</v>
      </c>
      <c r="P11" s="1083"/>
      <c r="Q11" s="1083"/>
      <c r="R11" s="1217">
        <f t="shared" si="1"/>
        <v>-14.117799794799957</v>
      </c>
      <c r="S11" s="1218"/>
      <c r="T11" s="1219"/>
    </row>
    <row r="12" spans="1:35" ht="14.1" customHeight="1">
      <c r="B12" s="99" t="s">
        <v>953</v>
      </c>
      <c r="C12" s="62" t="s">
        <v>136</v>
      </c>
      <c r="D12" s="39"/>
      <c r="E12" s="39"/>
      <c r="F12" s="39"/>
      <c r="G12" s="205"/>
      <c r="H12" s="205"/>
      <c r="I12" s="67"/>
      <c r="J12" s="67"/>
      <c r="K12" s="67"/>
      <c r="L12" s="205"/>
      <c r="M12" s="205"/>
      <c r="N12" s="205"/>
      <c r="O12" s="67"/>
      <c r="P12" s="67"/>
      <c r="Q12" s="67"/>
      <c r="R12" s="205"/>
      <c r="S12" s="205"/>
      <c r="T12" s="205"/>
    </row>
    <row r="13" spans="1:35" ht="15" customHeight="1">
      <c r="B13" s="39"/>
      <c r="C13" s="1236" t="s">
        <v>38</v>
      </c>
      <c r="D13" s="1236"/>
      <c r="E13" s="1236"/>
      <c r="F13" s="1236"/>
    </row>
    <row r="14" spans="1:35" ht="15" customHeight="1">
      <c r="B14" s="39"/>
      <c r="C14" s="39"/>
      <c r="D14" s="39"/>
      <c r="E14" s="39"/>
      <c r="F14" s="39"/>
    </row>
    <row r="15" spans="1:35">
      <c r="B15" s="8"/>
      <c r="C15" s="8"/>
      <c r="D15" s="8"/>
      <c r="E15" s="8"/>
      <c r="F15" s="8"/>
      <c r="G15" s="8"/>
      <c r="H15" s="8"/>
      <c r="I15" s="8"/>
      <c r="J15" s="8"/>
      <c r="K15" s="8"/>
      <c r="L15" s="8"/>
      <c r="M15" s="8"/>
      <c r="N15" s="8"/>
      <c r="O15" s="8"/>
      <c r="P15" s="8"/>
      <c r="Q15" s="8"/>
      <c r="R15" s="8"/>
      <c r="S15" s="8"/>
      <c r="T15" s="8"/>
    </row>
    <row r="16" spans="1:35" s="570" customFormat="1" ht="26.25" customHeight="1">
      <c r="A16" s="568" t="s">
        <v>1661</v>
      </c>
      <c r="B16" s="572"/>
      <c r="C16" s="572"/>
      <c r="D16" s="572"/>
      <c r="E16" s="572"/>
      <c r="F16" s="572"/>
      <c r="G16" s="572"/>
      <c r="H16" s="572"/>
      <c r="I16" s="572"/>
      <c r="J16" s="572"/>
      <c r="K16" s="572"/>
      <c r="L16" s="572"/>
      <c r="M16" s="572"/>
      <c r="N16" s="572"/>
      <c r="O16" s="572"/>
      <c r="P16" s="572"/>
      <c r="Q16" s="572"/>
      <c r="R16" s="572"/>
      <c r="S16" s="572"/>
      <c r="T16" s="572"/>
      <c r="U16" s="572"/>
      <c r="V16" s="572"/>
      <c r="W16" s="572"/>
      <c r="X16" s="571"/>
      <c r="Y16" s="571"/>
      <c r="Z16" s="571"/>
      <c r="AA16" s="571"/>
      <c r="AB16" s="571"/>
      <c r="AC16" s="571"/>
      <c r="AD16" s="571"/>
      <c r="AE16" s="571"/>
      <c r="AF16" s="571"/>
      <c r="AG16" s="571"/>
      <c r="AH16" s="571"/>
      <c r="AI16" s="571"/>
    </row>
    <row r="17" spans="2:20" ht="15.95" customHeight="1">
      <c r="B17" s="899" t="s">
        <v>868</v>
      </c>
      <c r="C17" s="899"/>
      <c r="D17" s="899"/>
      <c r="E17" s="899"/>
      <c r="F17" s="899"/>
      <c r="G17" s="899"/>
      <c r="H17" s="899"/>
      <c r="I17" s="899"/>
      <c r="J17" s="899"/>
      <c r="K17" s="899"/>
      <c r="L17" s="899"/>
      <c r="M17" s="899"/>
      <c r="N17" s="899"/>
      <c r="O17" s="899"/>
      <c r="P17" s="899"/>
      <c r="Q17" s="123"/>
      <c r="R17" s="123"/>
    </row>
    <row r="18" spans="2:20" ht="15.95" customHeight="1">
      <c r="B18" s="876" t="s">
        <v>401</v>
      </c>
      <c r="C18" s="876"/>
      <c r="D18" s="876"/>
      <c r="E18" s="876"/>
      <c r="F18" s="876"/>
      <c r="G18" s="1227" t="s">
        <v>827</v>
      </c>
      <c r="H18" s="1228"/>
      <c r="I18" s="1228"/>
      <c r="J18" s="1228"/>
      <c r="K18" s="1228"/>
      <c r="L18" s="1228"/>
      <c r="M18" s="1228"/>
      <c r="N18" s="1228"/>
      <c r="O18" s="1228"/>
      <c r="P18" s="1229"/>
      <c r="Q18" s="206"/>
      <c r="R18" s="206"/>
      <c r="S18" s="8"/>
      <c r="T18" s="8"/>
    </row>
    <row r="19" spans="2:20" ht="18.75" customHeight="1">
      <c r="B19" s="876"/>
      <c r="C19" s="876"/>
      <c r="D19" s="876"/>
      <c r="E19" s="876"/>
      <c r="F19" s="876"/>
      <c r="G19" s="1151" t="s">
        <v>255</v>
      </c>
      <c r="H19" s="1152"/>
      <c r="I19" s="1151" t="s">
        <v>256</v>
      </c>
      <c r="J19" s="1152"/>
      <c r="K19" s="1151" t="s">
        <v>44</v>
      </c>
      <c r="L19" s="1152"/>
      <c r="M19" s="1151" t="s">
        <v>602</v>
      </c>
      <c r="N19" s="1152"/>
      <c r="O19" s="1151" t="s">
        <v>729</v>
      </c>
      <c r="P19" s="1152"/>
      <c r="Q19" s="1241"/>
      <c r="R19" s="1241"/>
    </row>
    <row r="20" spans="2:20" ht="18.75" customHeight="1" thickBot="1">
      <c r="B20" s="1245" t="s">
        <v>249</v>
      </c>
      <c r="C20" s="1245"/>
      <c r="D20" s="1245"/>
      <c r="E20" s="1245"/>
      <c r="F20" s="1245"/>
      <c r="G20" s="1243">
        <v>498</v>
      </c>
      <c r="H20" s="1244"/>
      <c r="I20" s="1243">
        <v>461</v>
      </c>
      <c r="J20" s="1244"/>
      <c r="K20" s="1225">
        <v>488</v>
      </c>
      <c r="L20" s="1225"/>
      <c r="M20" s="1225">
        <v>465</v>
      </c>
      <c r="N20" s="1225"/>
      <c r="O20" s="1225">
        <v>437</v>
      </c>
      <c r="P20" s="1225"/>
      <c r="Q20" s="1242"/>
      <c r="R20" s="1242"/>
    </row>
    <row r="21" spans="2:20" ht="18.75" customHeight="1" thickTop="1">
      <c r="B21" s="1246" t="s">
        <v>250</v>
      </c>
      <c r="C21" s="1246"/>
      <c r="D21" s="1246"/>
      <c r="E21" s="1246"/>
      <c r="F21" s="1246"/>
      <c r="G21" s="1230">
        <v>72</v>
      </c>
      <c r="H21" s="1231"/>
      <c r="I21" s="1230">
        <v>62</v>
      </c>
      <c r="J21" s="1231"/>
      <c r="K21" s="1226">
        <v>73</v>
      </c>
      <c r="L21" s="1226"/>
      <c r="M21" s="1226">
        <v>68</v>
      </c>
      <c r="N21" s="1226"/>
      <c r="O21" s="1226">
        <v>69</v>
      </c>
      <c r="P21" s="1226"/>
      <c r="Q21" s="1224"/>
      <c r="R21" s="1224"/>
    </row>
    <row r="22" spans="2:20" ht="18.75" customHeight="1">
      <c r="B22" s="1234" t="s">
        <v>251</v>
      </c>
      <c r="C22" s="1234"/>
      <c r="D22" s="1234"/>
      <c r="E22" s="1234"/>
      <c r="F22" s="1234"/>
      <c r="G22" s="1232">
        <v>426</v>
      </c>
      <c r="H22" s="1233"/>
      <c r="I22" s="1232">
        <v>399</v>
      </c>
      <c r="J22" s="1233"/>
      <c r="K22" s="1238">
        <v>415</v>
      </c>
      <c r="L22" s="1238"/>
      <c r="M22" s="1238">
        <v>397</v>
      </c>
      <c r="N22" s="1238"/>
      <c r="O22" s="1238">
        <v>368</v>
      </c>
      <c r="P22" s="1238"/>
      <c r="Q22" s="1224"/>
      <c r="R22" s="1224"/>
    </row>
    <row r="23" spans="2:20" ht="18.75" customHeight="1">
      <c r="B23" s="155"/>
      <c r="C23" s="1013" t="s">
        <v>402</v>
      </c>
      <c r="D23" s="1013"/>
      <c r="E23" s="1013"/>
      <c r="F23" s="1014"/>
      <c r="G23" s="1125">
        <v>1</v>
      </c>
      <c r="H23" s="1126"/>
      <c r="I23" s="1125">
        <v>2</v>
      </c>
      <c r="J23" s="1126"/>
      <c r="K23" s="1186">
        <v>1</v>
      </c>
      <c r="L23" s="1186"/>
      <c r="M23" s="1186">
        <v>4</v>
      </c>
      <c r="N23" s="1186"/>
      <c r="O23" s="1186">
        <v>4</v>
      </c>
      <c r="P23" s="1186"/>
      <c r="Q23" s="1081"/>
      <c r="R23" s="1081"/>
    </row>
    <row r="24" spans="2:20" ht="18.75" customHeight="1">
      <c r="B24" s="155"/>
      <c r="C24" s="1204" t="s">
        <v>403</v>
      </c>
      <c r="D24" s="1204"/>
      <c r="E24" s="1204"/>
      <c r="F24" s="1205"/>
      <c r="G24" s="1144">
        <v>46</v>
      </c>
      <c r="H24" s="1235"/>
      <c r="I24" s="1144">
        <v>38</v>
      </c>
      <c r="J24" s="1235"/>
      <c r="K24" s="1184">
        <v>40</v>
      </c>
      <c r="L24" s="1068"/>
      <c r="M24" s="1184">
        <v>37</v>
      </c>
      <c r="N24" s="1068"/>
      <c r="O24" s="1184">
        <v>33</v>
      </c>
      <c r="P24" s="1068"/>
      <c r="Q24" s="1081"/>
      <c r="R24" s="1081"/>
    </row>
    <row r="25" spans="2:20" ht="18.75" customHeight="1">
      <c r="B25" s="155"/>
      <c r="C25" s="1013" t="s">
        <v>404</v>
      </c>
      <c r="D25" s="1013"/>
      <c r="E25" s="1013"/>
      <c r="F25" s="1014"/>
      <c r="G25" s="1144">
        <v>146</v>
      </c>
      <c r="H25" s="1235"/>
      <c r="I25" s="1144">
        <v>136</v>
      </c>
      <c r="J25" s="1235"/>
      <c r="K25" s="1184">
        <v>136</v>
      </c>
      <c r="L25" s="1068"/>
      <c r="M25" s="1184">
        <v>135</v>
      </c>
      <c r="N25" s="1068"/>
      <c r="O25" s="1184">
        <v>128</v>
      </c>
      <c r="P25" s="1068"/>
      <c r="Q25" s="1081"/>
      <c r="R25" s="1081"/>
    </row>
    <row r="26" spans="2:20" ht="18.75" customHeight="1">
      <c r="B26" s="155"/>
      <c r="C26" s="1013" t="s">
        <v>1925</v>
      </c>
      <c r="D26" s="1013"/>
      <c r="E26" s="1013"/>
      <c r="F26" s="1014"/>
      <c r="G26" s="1144">
        <v>33</v>
      </c>
      <c r="H26" s="1235"/>
      <c r="I26" s="1144">
        <v>36</v>
      </c>
      <c r="J26" s="1235"/>
      <c r="K26" s="1184">
        <v>36</v>
      </c>
      <c r="L26" s="1068"/>
      <c r="M26" s="1184">
        <v>37</v>
      </c>
      <c r="N26" s="1068"/>
      <c r="O26" s="1184">
        <v>38</v>
      </c>
      <c r="P26" s="1068"/>
      <c r="Q26" s="1081"/>
      <c r="R26" s="1081"/>
    </row>
    <row r="27" spans="2:20" ht="28.5" customHeight="1">
      <c r="B27" s="155"/>
      <c r="C27" s="1237" t="s">
        <v>1926</v>
      </c>
      <c r="D27" s="1204"/>
      <c r="E27" s="1204"/>
      <c r="F27" s="1205"/>
      <c r="G27" s="1144">
        <v>54</v>
      </c>
      <c r="H27" s="1235"/>
      <c r="I27" s="1144">
        <v>46</v>
      </c>
      <c r="J27" s="1235"/>
      <c r="K27" s="1184">
        <v>50</v>
      </c>
      <c r="L27" s="1068"/>
      <c r="M27" s="1184">
        <v>49</v>
      </c>
      <c r="N27" s="1068"/>
      <c r="O27" s="1184">
        <v>42</v>
      </c>
      <c r="P27" s="1068"/>
      <c r="Q27" s="1081"/>
      <c r="R27" s="1081"/>
    </row>
    <row r="28" spans="2:20" ht="18.75" customHeight="1">
      <c r="B28" s="155"/>
      <c r="C28" s="1013" t="s">
        <v>2343</v>
      </c>
      <c r="D28" s="1013"/>
      <c r="E28" s="1013"/>
      <c r="F28" s="1014"/>
      <c r="G28" s="1144">
        <v>146</v>
      </c>
      <c r="H28" s="1235"/>
      <c r="I28" s="1144">
        <v>141</v>
      </c>
      <c r="J28" s="1235"/>
      <c r="K28" s="1184">
        <v>152</v>
      </c>
      <c r="L28" s="1068"/>
      <c r="M28" s="1184">
        <v>135</v>
      </c>
      <c r="N28" s="1068"/>
      <c r="O28" s="1184">
        <v>123</v>
      </c>
      <c r="P28" s="1068"/>
      <c r="Q28" s="1081"/>
      <c r="R28" s="1081"/>
    </row>
    <row r="29" spans="2:20" ht="15.95" customHeight="1">
      <c r="B29" s="99" t="s">
        <v>953</v>
      </c>
      <c r="C29" s="62" t="s">
        <v>136</v>
      </c>
      <c r="D29" s="39"/>
      <c r="E29" s="39"/>
      <c r="F29" s="39"/>
      <c r="G29" s="32"/>
      <c r="H29" s="8"/>
      <c r="I29" s="8"/>
      <c r="J29" s="8"/>
      <c r="K29" s="8"/>
      <c r="L29" s="8"/>
      <c r="M29" s="8"/>
      <c r="N29" s="8"/>
      <c r="O29" s="8"/>
      <c r="P29" s="8"/>
      <c r="Q29" s="8"/>
      <c r="R29" s="8"/>
      <c r="S29" s="8"/>
      <c r="T29" s="8"/>
    </row>
    <row r="30" spans="2:20" ht="15.95" customHeight="1">
      <c r="B30" s="8"/>
      <c r="C30" s="1236" t="s">
        <v>38</v>
      </c>
      <c r="D30" s="1236"/>
      <c r="E30" s="1236"/>
      <c r="F30" s="1236"/>
      <c r="G30" s="32"/>
      <c r="H30" s="8"/>
      <c r="I30" s="8"/>
      <c r="J30" s="8"/>
      <c r="K30" s="8"/>
      <c r="L30" s="8"/>
      <c r="M30" s="8"/>
      <c r="N30" s="8"/>
      <c r="O30" s="8"/>
      <c r="P30" s="8"/>
      <c r="Q30" s="8"/>
      <c r="R30" s="8"/>
      <c r="S30" s="8"/>
      <c r="T30" s="8"/>
    </row>
    <row r="31" spans="2:20" ht="15.95" customHeight="1">
      <c r="B31" s="8"/>
      <c r="C31" s="1011"/>
      <c r="D31" s="942"/>
      <c r="E31" s="942"/>
      <c r="F31" s="942"/>
      <c r="G31" s="1236"/>
      <c r="H31" s="963"/>
      <c r="I31" s="57"/>
      <c r="J31" s="57"/>
      <c r="K31" s="57"/>
      <c r="L31" s="57"/>
      <c r="M31" s="57"/>
      <c r="N31" s="57"/>
      <c r="O31" s="57"/>
      <c r="P31" s="57"/>
    </row>
    <row r="32" spans="2:20" ht="14.1" customHeight="1">
      <c r="B32" s="207"/>
      <c r="C32" s="207"/>
      <c r="D32" s="207"/>
      <c r="E32" s="207"/>
      <c r="F32" s="207"/>
      <c r="G32" s="209"/>
      <c r="H32" s="81"/>
      <c r="I32" s="209"/>
      <c r="J32" s="81"/>
      <c r="K32" s="209"/>
      <c r="L32" s="81"/>
      <c r="M32" s="209"/>
      <c r="N32" s="81"/>
      <c r="O32" s="209"/>
      <c r="P32" s="81"/>
    </row>
    <row r="33" spans="2:16" ht="14.1" customHeight="1">
      <c r="B33" s="207"/>
      <c r="C33" s="207"/>
      <c r="D33" s="207"/>
      <c r="E33" s="207"/>
      <c r="F33" s="207"/>
      <c r="G33" s="209"/>
      <c r="H33" s="81"/>
      <c r="I33" s="209"/>
      <c r="J33" s="81"/>
      <c r="K33" s="209"/>
      <c r="L33" s="81"/>
      <c r="M33" s="209"/>
      <c r="N33" s="81"/>
      <c r="O33" s="209"/>
      <c r="P33" s="81"/>
    </row>
    <row r="34" spans="2:16" ht="14.1" customHeight="1">
      <c r="B34" s="207"/>
      <c r="C34" s="207"/>
      <c r="D34" s="207"/>
      <c r="E34" s="207"/>
      <c r="F34" s="207"/>
      <c r="G34" s="209"/>
      <c r="H34" s="81"/>
      <c r="I34" s="209"/>
      <c r="J34" s="81"/>
      <c r="K34" s="209"/>
      <c r="L34" s="81"/>
      <c r="M34" s="209"/>
      <c r="N34" s="81"/>
      <c r="O34" s="209"/>
      <c r="P34" s="81"/>
    </row>
    <row r="35" spans="2:16" ht="14.1" customHeight="1">
      <c r="B35" s="61"/>
      <c r="C35" s="8"/>
      <c r="D35" s="8"/>
      <c r="E35" s="8"/>
      <c r="F35" s="8"/>
      <c r="G35" s="99"/>
      <c r="H35" s="123"/>
      <c r="I35" s="99"/>
      <c r="J35" s="123"/>
      <c r="K35" s="99"/>
      <c r="L35" s="123"/>
      <c r="M35" s="99"/>
      <c r="N35" s="123"/>
      <c r="O35" s="99"/>
      <c r="P35" s="123"/>
    </row>
    <row r="36" spans="2:16" ht="14.1" customHeight="1">
      <c r="B36" s="61"/>
      <c r="C36" s="57"/>
      <c r="D36" s="57"/>
      <c r="E36" s="57"/>
      <c r="F36" s="57"/>
      <c r="G36" s="62"/>
      <c r="H36" s="61"/>
      <c r="I36" s="62"/>
      <c r="J36" s="61"/>
      <c r="K36" s="62"/>
      <c r="L36" s="61"/>
      <c r="M36" s="62"/>
      <c r="N36" s="61"/>
      <c r="O36" s="62"/>
      <c r="P36" s="61"/>
    </row>
    <row r="37" spans="2:16" ht="14.1" customHeight="1">
      <c r="B37" s="61"/>
      <c r="C37" s="8"/>
      <c r="D37" s="8"/>
      <c r="E37" s="8"/>
      <c r="F37" s="8"/>
      <c r="G37" s="62"/>
      <c r="H37" s="61"/>
      <c r="I37" s="62"/>
      <c r="J37" s="61"/>
      <c r="K37" s="62"/>
      <c r="L37" s="61"/>
      <c r="M37" s="62"/>
      <c r="N37" s="61"/>
      <c r="O37" s="62"/>
      <c r="P37" s="61"/>
    </row>
    <row r="38" spans="2:16" ht="14.1" customHeight="1">
      <c r="B38" s="61"/>
      <c r="C38" s="8"/>
      <c r="D38" s="8"/>
      <c r="E38" s="8"/>
      <c r="F38" s="8"/>
      <c r="G38" s="62"/>
      <c r="H38" s="61"/>
      <c r="I38" s="62"/>
      <c r="J38" s="61"/>
      <c r="K38" s="62"/>
      <c r="L38" s="61"/>
      <c r="M38" s="62"/>
      <c r="N38" s="61"/>
      <c r="O38" s="62"/>
      <c r="P38" s="61"/>
    </row>
    <row r="39" spans="2:16" ht="24" customHeight="1">
      <c r="B39" s="61"/>
      <c r="C39" s="32"/>
      <c r="D39" s="32"/>
      <c r="E39" s="32"/>
      <c r="F39" s="32"/>
      <c r="G39" s="62"/>
      <c r="H39" s="61"/>
      <c r="I39" s="62"/>
      <c r="J39" s="61"/>
      <c r="K39" s="62"/>
      <c r="L39" s="61"/>
      <c r="M39" s="62"/>
      <c r="N39" s="61"/>
      <c r="O39" s="62"/>
      <c r="P39" s="61"/>
    </row>
    <row r="40" spans="2:16" ht="14.1" customHeight="1">
      <c r="B40" s="61"/>
      <c r="C40" s="8"/>
      <c r="D40" s="8"/>
      <c r="E40" s="8"/>
      <c r="F40" s="8"/>
      <c r="G40" s="62"/>
      <c r="H40" s="61"/>
      <c r="I40" s="62"/>
      <c r="J40" s="61"/>
      <c r="K40" s="62"/>
      <c r="L40" s="61"/>
      <c r="M40" s="62"/>
      <c r="N40" s="61"/>
      <c r="O40" s="62"/>
      <c r="P40" s="61"/>
    </row>
    <row r="41" spans="2:16" ht="15.95" customHeight="1">
      <c r="M41" s="61"/>
    </row>
  </sheetData>
  <mergeCells count="127">
    <mergeCell ref="B8:D8"/>
    <mergeCell ref="O8:Q8"/>
    <mergeCell ref="Q21:R21"/>
    <mergeCell ref="O7:Q7"/>
    <mergeCell ref="O11:Q11"/>
    <mergeCell ref="R11:T11"/>
    <mergeCell ref="R10:T10"/>
    <mergeCell ref="R7:T7"/>
    <mergeCell ref="Q19:R19"/>
    <mergeCell ref="Q20:R20"/>
    <mergeCell ref="I19:J19"/>
    <mergeCell ref="I20:J20"/>
    <mergeCell ref="I21:J21"/>
    <mergeCell ref="O10:Q10"/>
    <mergeCell ref="G19:H19"/>
    <mergeCell ref="G20:H20"/>
    <mergeCell ref="C13:F13"/>
    <mergeCell ref="B18:F19"/>
    <mergeCell ref="B20:F20"/>
    <mergeCell ref="B17:P17"/>
    <mergeCell ref="B21:F21"/>
    <mergeCell ref="C31:H31"/>
    <mergeCell ref="R8:T8"/>
    <mergeCell ref="I7:K7"/>
    <mergeCell ref="R9:T9"/>
    <mergeCell ref="I9:K9"/>
    <mergeCell ref="O9:Q9"/>
    <mergeCell ref="L9:N9"/>
    <mergeCell ref="L8:N8"/>
    <mergeCell ref="B3:D4"/>
    <mergeCell ref="E3:H3"/>
    <mergeCell ref="I3:N3"/>
    <mergeCell ref="E4:H4"/>
    <mergeCell ref="I4:K4"/>
    <mergeCell ref="L4:N4"/>
    <mergeCell ref="B6:D6"/>
    <mergeCell ref="L5:N5"/>
    <mergeCell ref="I5:K5"/>
    <mergeCell ref="I6:K6"/>
    <mergeCell ref="L6:N6"/>
    <mergeCell ref="E5:H5"/>
    <mergeCell ref="E6:H6"/>
    <mergeCell ref="B5:D5"/>
    <mergeCell ref="B7:D7"/>
    <mergeCell ref="L7:N7"/>
    <mergeCell ref="C30:F30"/>
    <mergeCell ref="C27:F27"/>
    <mergeCell ref="C28:F28"/>
    <mergeCell ref="O28:P28"/>
    <mergeCell ref="K27:L27"/>
    <mergeCell ref="K28:L28"/>
    <mergeCell ref="O19:P19"/>
    <mergeCell ref="O20:P20"/>
    <mergeCell ref="O21:P21"/>
    <mergeCell ref="O22:P22"/>
    <mergeCell ref="M22:N22"/>
    <mergeCell ref="M23:N23"/>
    <mergeCell ref="M24:N24"/>
    <mergeCell ref="M25:N25"/>
    <mergeCell ref="G24:H24"/>
    <mergeCell ref="K26:L26"/>
    <mergeCell ref="I22:J22"/>
    <mergeCell ref="I23:J23"/>
    <mergeCell ref="I24:J24"/>
    <mergeCell ref="I25:J25"/>
    <mergeCell ref="K22:L22"/>
    <mergeCell ref="G26:H26"/>
    <mergeCell ref="I26:J26"/>
    <mergeCell ref="I27:J27"/>
    <mergeCell ref="C24:F24"/>
    <mergeCell ref="C25:F25"/>
    <mergeCell ref="C26:F26"/>
    <mergeCell ref="O25:P25"/>
    <mergeCell ref="O26:P26"/>
    <mergeCell ref="M27:N27"/>
    <mergeCell ref="M28:N28"/>
    <mergeCell ref="M26:N26"/>
    <mergeCell ref="O27:P27"/>
    <mergeCell ref="I28:J28"/>
    <mergeCell ref="G25:H25"/>
    <mergeCell ref="K24:L24"/>
    <mergeCell ref="K25:L25"/>
    <mergeCell ref="G28:H28"/>
    <mergeCell ref="G27:H27"/>
    <mergeCell ref="C23:F23"/>
    <mergeCell ref="B9:D9"/>
    <mergeCell ref="L10:N10"/>
    <mergeCell ref="I10:K10"/>
    <mergeCell ref="B11:D11"/>
    <mergeCell ref="K20:L20"/>
    <mergeCell ref="K21:L21"/>
    <mergeCell ref="G21:H21"/>
    <mergeCell ref="G22:H22"/>
    <mergeCell ref="B10:D10"/>
    <mergeCell ref="B22:F22"/>
    <mergeCell ref="K23:L23"/>
    <mergeCell ref="G23:H23"/>
    <mergeCell ref="Q26:R26"/>
    <mergeCell ref="Q27:R27"/>
    <mergeCell ref="Q28:R28"/>
    <mergeCell ref="Q22:R22"/>
    <mergeCell ref="Q23:R23"/>
    <mergeCell ref="Q24:R24"/>
    <mergeCell ref="Q25:R25"/>
    <mergeCell ref="O23:P23"/>
    <mergeCell ref="L11:N11"/>
    <mergeCell ref="K19:L19"/>
    <mergeCell ref="M19:N19"/>
    <mergeCell ref="M20:N20"/>
    <mergeCell ref="M21:N21"/>
    <mergeCell ref="G18:P18"/>
    <mergeCell ref="O24:P24"/>
    <mergeCell ref="P2:T2"/>
    <mergeCell ref="E9:H9"/>
    <mergeCell ref="E10:H10"/>
    <mergeCell ref="E11:H11"/>
    <mergeCell ref="I11:K11"/>
    <mergeCell ref="R5:T5"/>
    <mergeCell ref="O6:Q6"/>
    <mergeCell ref="R6:T6"/>
    <mergeCell ref="O5:Q5"/>
    <mergeCell ref="O3:T3"/>
    <mergeCell ref="O4:Q4"/>
    <mergeCell ref="R4:T4"/>
    <mergeCell ref="I8:K8"/>
    <mergeCell ref="E7:H7"/>
    <mergeCell ref="E8:H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workbookViewId="0"/>
  </sheetViews>
  <sheetFormatPr defaultRowHeight="13.5"/>
  <cols>
    <col min="1" max="1" width="2" style="21" customWidth="1"/>
    <col min="2" max="5" width="4" style="21" customWidth="1"/>
    <col min="6" max="6" width="5.75" style="21" customWidth="1"/>
    <col min="7" max="9" width="4" style="21" customWidth="1"/>
    <col min="10" max="10" width="4.5" style="21" customWidth="1"/>
    <col min="11" max="16" width="3.25" style="21" customWidth="1"/>
    <col min="17" max="19" width="4" style="21" customWidth="1"/>
    <col min="20" max="21" width="3.625" style="21" customWidth="1"/>
    <col min="22" max="25" width="4" style="21" customWidth="1"/>
    <col min="26" max="16384" width="9" style="21"/>
  </cols>
  <sheetData>
    <row r="1" spans="1:35" s="570" customFormat="1" ht="26.25" customHeight="1">
      <c r="A1" s="568" t="s">
        <v>1664</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s="39" customFormat="1" ht="12">
      <c r="P2" s="899" t="s">
        <v>568</v>
      </c>
      <c r="Q2" s="899"/>
      <c r="R2" s="899"/>
      <c r="S2" s="899"/>
      <c r="T2" s="899"/>
      <c r="U2" s="899"/>
      <c r="V2" s="899"/>
    </row>
    <row r="3" spans="1:35" s="100" customFormat="1" ht="26.25" customHeight="1">
      <c r="B3" s="1151" t="s">
        <v>1927</v>
      </c>
      <c r="C3" s="1153"/>
      <c r="D3" s="1153"/>
      <c r="E3" s="1153"/>
      <c r="F3" s="1153"/>
      <c r="G3" s="1153"/>
      <c r="H3" s="1153"/>
      <c r="I3" s="1153"/>
      <c r="J3" s="1152"/>
      <c r="K3" s="1009" t="s">
        <v>2023</v>
      </c>
      <c r="L3" s="1163"/>
      <c r="M3" s="1163"/>
      <c r="N3" s="1009" t="s">
        <v>2024</v>
      </c>
      <c r="O3" s="1163"/>
      <c r="P3" s="1163"/>
      <c r="Q3" s="1009" t="s">
        <v>2025</v>
      </c>
      <c r="R3" s="1163"/>
      <c r="S3" s="1163"/>
      <c r="T3" s="1009" t="s">
        <v>2026</v>
      </c>
      <c r="U3" s="1163"/>
      <c r="V3" s="1163"/>
    </row>
    <row r="4" spans="1:35" s="100" customFormat="1" ht="11.25">
      <c r="B4" s="1257" t="s">
        <v>257</v>
      </c>
      <c r="C4" s="1258"/>
      <c r="D4" s="1258"/>
      <c r="E4" s="1258"/>
      <c r="F4" s="1258"/>
      <c r="G4" s="1258"/>
      <c r="H4" s="1258"/>
      <c r="I4" s="1258"/>
      <c r="J4" s="1258"/>
      <c r="K4" s="1249">
        <v>388</v>
      </c>
      <c r="L4" s="1250"/>
      <c r="M4" s="1251"/>
      <c r="N4" s="1249">
        <v>2737</v>
      </c>
      <c r="O4" s="1250"/>
      <c r="P4" s="1251"/>
      <c r="Q4" s="1249">
        <v>8888181</v>
      </c>
      <c r="R4" s="1250"/>
      <c r="S4" s="1251"/>
      <c r="T4" s="1249">
        <v>45331</v>
      </c>
      <c r="U4" s="1250"/>
      <c r="V4" s="1251"/>
    </row>
    <row r="5" spans="1:35" s="100" customFormat="1" ht="11.25">
      <c r="B5" s="210"/>
      <c r="C5" s="1258" t="s">
        <v>258</v>
      </c>
      <c r="D5" s="1258"/>
      <c r="E5" s="1258"/>
      <c r="F5" s="1258"/>
      <c r="G5" s="1258"/>
      <c r="H5" s="1258"/>
      <c r="I5" s="1258"/>
      <c r="J5" s="1258"/>
      <c r="K5" s="1249">
        <v>56</v>
      </c>
      <c r="L5" s="1250"/>
      <c r="M5" s="1251"/>
      <c r="N5" s="1249">
        <v>420</v>
      </c>
      <c r="O5" s="1250"/>
      <c r="P5" s="1251"/>
      <c r="Q5" s="1249">
        <v>5303323</v>
      </c>
      <c r="R5" s="1250"/>
      <c r="S5" s="1251"/>
      <c r="T5" s="1249" t="s">
        <v>405</v>
      </c>
      <c r="U5" s="1250"/>
      <c r="V5" s="1251"/>
    </row>
    <row r="6" spans="1:35" s="100" customFormat="1" ht="11.25">
      <c r="B6" s="211"/>
      <c r="C6" s="208"/>
      <c r="D6" s="1252" t="s">
        <v>1928</v>
      </c>
      <c r="E6" s="1252"/>
      <c r="F6" s="1252"/>
      <c r="G6" s="1252"/>
      <c r="H6" s="1252"/>
      <c r="I6" s="1252"/>
      <c r="J6" s="1252"/>
      <c r="K6" s="1249" t="s">
        <v>406</v>
      </c>
      <c r="L6" s="1250"/>
      <c r="M6" s="1251"/>
      <c r="N6" s="1249" t="s">
        <v>406</v>
      </c>
      <c r="O6" s="1250"/>
      <c r="P6" s="1251"/>
      <c r="Q6" s="1249" t="s">
        <v>406</v>
      </c>
      <c r="R6" s="1250"/>
      <c r="S6" s="1251"/>
      <c r="T6" s="1249" t="s">
        <v>406</v>
      </c>
      <c r="U6" s="1250"/>
      <c r="V6" s="1251"/>
    </row>
    <row r="7" spans="1:35" s="100" customFormat="1" ht="11.25">
      <c r="B7" s="211"/>
      <c r="C7" s="208"/>
      <c r="D7" s="1252" t="s">
        <v>1929</v>
      </c>
      <c r="E7" s="1252"/>
      <c r="F7" s="1252"/>
      <c r="G7" s="1252"/>
      <c r="H7" s="1252"/>
      <c r="I7" s="1252"/>
      <c r="J7" s="1252"/>
      <c r="K7" s="1249">
        <v>3</v>
      </c>
      <c r="L7" s="1250"/>
      <c r="M7" s="1251"/>
      <c r="N7" s="1249">
        <v>8</v>
      </c>
      <c r="O7" s="1250"/>
      <c r="P7" s="1251"/>
      <c r="Q7" s="1249">
        <v>13756</v>
      </c>
      <c r="R7" s="1250"/>
      <c r="S7" s="1251"/>
      <c r="T7" s="1249" t="s">
        <v>407</v>
      </c>
      <c r="U7" s="1250"/>
      <c r="V7" s="1251"/>
    </row>
    <row r="8" spans="1:35" s="100" customFormat="1" ht="11.25">
      <c r="B8" s="211"/>
      <c r="C8" s="208"/>
      <c r="D8" s="213" t="s">
        <v>408</v>
      </c>
      <c r="E8" s="1247" t="s">
        <v>1930</v>
      </c>
      <c r="F8" s="1247"/>
      <c r="G8" s="1247"/>
      <c r="H8" s="1247"/>
      <c r="I8" s="1247"/>
      <c r="J8" s="1248"/>
      <c r="K8" s="1249" t="s">
        <v>407</v>
      </c>
      <c r="L8" s="1250"/>
      <c r="M8" s="1251"/>
      <c r="N8" s="1249" t="s">
        <v>407</v>
      </c>
      <c r="O8" s="1250"/>
      <c r="P8" s="1251"/>
      <c r="Q8" s="1254" t="s">
        <v>407</v>
      </c>
      <c r="R8" s="1255"/>
      <c r="S8" s="1256"/>
      <c r="T8" s="1249" t="s">
        <v>407</v>
      </c>
      <c r="U8" s="1250"/>
      <c r="V8" s="1251"/>
    </row>
    <row r="9" spans="1:35" s="100" customFormat="1" ht="11.25">
      <c r="B9" s="211"/>
      <c r="C9" s="208"/>
      <c r="D9" s="213" t="s">
        <v>408</v>
      </c>
      <c r="E9" s="1247" t="s">
        <v>1931</v>
      </c>
      <c r="F9" s="1247"/>
      <c r="G9" s="1247"/>
      <c r="H9" s="1247"/>
      <c r="I9" s="1247"/>
      <c r="J9" s="1248"/>
      <c r="K9" s="1254">
        <v>3</v>
      </c>
      <c r="L9" s="1255"/>
      <c r="M9" s="1256"/>
      <c r="N9" s="1254">
        <v>8</v>
      </c>
      <c r="O9" s="1255"/>
      <c r="P9" s="1256"/>
      <c r="Q9" s="1254">
        <v>13756</v>
      </c>
      <c r="R9" s="1255"/>
      <c r="S9" s="1256"/>
      <c r="T9" s="1249" t="s">
        <v>409</v>
      </c>
      <c r="U9" s="1250"/>
      <c r="V9" s="1251"/>
    </row>
    <row r="10" spans="1:35" s="100" customFormat="1" ht="11.25">
      <c r="B10" s="211"/>
      <c r="C10" s="208"/>
      <c r="D10" s="1252" t="s">
        <v>1932</v>
      </c>
      <c r="E10" s="1252"/>
      <c r="F10" s="1252"/>
      <c r="G10" s="1252"/>
      <c r="H10" s="1252"/>
      <c r="I10" s="1252"/>
      <c r="J10" s="1253"/>
      <c r="K10" s="1249">
        <v>11</v>
      </c>
      <c r="L10" s="1250"/>
      <c r="M10" s="1251"/>
      <c r="N10" s="1249">
        <v>56</v>
      </c>
      <c r="O10" s="1250"/>
      <c r="P10" s="1251"/>
      <c r="Q10" s="1249">
        <v>931580</v>
      </c>
      <c r="R10" s="1250"/>
      <c r="S10" s="1251"/>
      <c r="T10" s="1249" t="s">
        <v>409</v>
      </c>
      <c r="U10" s="1250"/>
      <c r="V10" s="1251"/>
    </row>
    <row r="11" spans="1:35" s="100" customFormat="1" ht="11.25">
      <c r="B11" s="211"/>
      <c r="C11" s="208"/>
      <c r="D11" s="213" t="s">
        <v>410</v>
      </c>
      <c r="E11" s="1247" t="s">
        <v>99</v>
      </c>
      <c r="F11" s="1247"/>
      <c r="G11" s="1247"/>
      <c r="H11" s="1247"/>
      <c r="I11" s="1247"/>
      <c r="J11" s="1248"/>
      <c r="K11" s="1254">
        <v>2</v>
      </c>
      <c r="L11" s="1255"/>
      <c r="M11" s="1256"/>
      <c r="N11" s="1254">
        <v>14</v>
      </c>
      <c r="O11" s="1255"/>
      <c r="P11" s="1256"/>
      <c r="Q11" s="1254" t="s">
        <v>227</v>
      </c>
      <c r="R11" s="1255"/>
      <c r="S11" s="1256"/>
      <c r="T11" s="1249" t="s">
        <v>411</v>
      </c>
      <c r="U11" s="1250"/>
      <c r="V11" s="1251"/>
    </row>
    <row r="12" spans="1:35" s="100" customFormat="1" ht="11.25">
      <c r="B12" s="211"/>
      <c r="C12" s="208"/>
      <c r="D12" s="213" t="s">
        <v>412</v>
      </c>
      <c r="E12" s="1247" t="s">
        <v>100</v>
      </c>
      <c r="F12" s="1247"/>
      <c r="G12" s="1247"/>
      <c r="H12" s="1247"/>
      <c r="I12" s="1247"/>
      <c r="J12" s="1248"/>
      <c r="K12" s="1254">
        <v>9</v>
      </c>
      <c r="L12" s="1255"/>
      <c r="M12" s="1256"/>
      <c r="N12" s="1254">
        <v>42</v>
      </c>
      <c r="O12" s="1255"/>
      <c r="P12" s="1256"/>
      <c r="Q12" s="1254" t="s">
        <v>227</v>
      </c>
      <c r="R12" s="1255"/>
      <c r="S12" s="1256"/>
      <c r="T12" s="1249" t="s">
        <v>413</v>
      </c>
      <c r="U12" s="1250"/>
      <c r="V12" s="1251"/>
    </row>
    <row r="13" spans="1:35" s="100" customFormat="1" ht="11.25">
      <c r="B13" s="211"/>
      <c r="C13" s="208"/>
      <c r="D13" s="1252" t="s">
        <v>101</v>
      </c>
      <c r="E13" s="1252"/>
      <c r="F13" s="1252"/>
      <c r="G13" s="1252"/>
      <c r="H13" s="1252"/>
      <c r="I13" s="1252"/>
      <c r="J13" s="1253"/>
      <c r="K13" s="1249">
        <v>16</v>
      </c>
      <c r="L13" s="1250"/>
      <c r="M13" s="1251"/>
      <c r="N13" s="1249">
        <v>155</v>
      </c>
      <c r="O13" s="1250"/>
      <c r="P13" s="1251"/>
      <c r="Q13" s="1249">
        <v>3370588</v>
      </c>
      <c r="R13" s="1250"/>
      <c r="S13" s="1251"/>
      <c r="T13" s="1249" t="s">
        <v>414</v>
      </c>
      <c r="U13" s="1250"/>
      <c r="V13" s="1251"/>
    </row>
    <row r="14" spans="1:35" s="100" customFormat="1" ht="11.25">
      <c r="B14" s="211"/>
      <c r="C14" s="208"/>
      <c r="D14" s="213" t="s">
        <v>415</v>
      </c>
      <c r="E14" s="1247" t="s">
        <v>102</v>
      </c>
      <c r="F14" s="1247"/>
      <c r="G14" s="1247"/>
      <c r="H14" s="1247"/>
      <c r="I14" s="1247"/>
      <c r="J14" s="1248"/>
      <c r="K14" s="1254">
        <v>9</v>
      </c>
      <c r="L14" s="1255"/>
      <c r="M14" s="1256"/>
      <c r="N14" s="1254">
        <v>44</v>
      </c>
      <c r="O14" s="1255"/>
      <c r="P14" s="1256"/>
      <c r="Q14" s="1254">
        <v>382326</v>
      </c>
      <c r="R14" s="1255"/>
      <c r="S14" s="1256"/>
      <c r="T14" s="1249" t="s">
        <v>414</v>
      </c>
      <c r="U14" s="1250"/>
      <c r="V14" s="1251"/>
    </row>
    <row r="15" spans="1:35" s="100" customFormat="1" ht="11.25">
      <c r="B15" s="211"/>
      <c r="C15" s="208"/>
      <c r="D15" s="208"/>
      <c r="E15" s="1247" t="s">
        <v>295</v>
      </c>
      <c r="F15" s="1247"/>
      <c r="G15" s="1247"/>
      <c r="H15" s="1247"/>
      <c r="I15" s="1247"/>
      <c r="J15" s="1248"/>
      <c r="K15" s="1254">
        <v>3</v>
      </c>
      <c r="L15" s="1255"/>
      <c r="M15" s="1256"/>
      <c r="N15" s="1254">
        <v>19</v>
      </c>
      <c r="O15" s="1255"/>
      <c r="P15" s="1256"/>
      <c r="Q15" s="1254" t="s">
        <v>227</v>
      </c>
      <c r="R15" s="1255"/>
      <c r="S15" s="1256"/>
      <c r="T15" s="1249" t="s">
        <v>406</v>
      </c>
      <c r="U15" s="1250"/>
      <c r="V15" s="1251"/>
    </row>
    <row r="16" spans="1:35" s="100" customFormat="1" ht="11.25">
      <c r="B16" s="211"/>
      <c r="C16" s="208"/>
      <c r="D16" s="208"/>
      <c r="E16" s="1247" t="s">
        <v>296</v>
      </c>
      <c r="F16" s="1247"/>
      <c r="G16" s="1247"/>
      <c r="H16" s="1247"/>
      <c r="I16" s="1247"/>
      <c r="J16" s="1248"/>
      <c r="K16" s="1254">
        <v>3</v>
      </c>
      <c r="L16" s="1255"/>
      <c r="M16" s="1256"/>
      <c r="N16" s="1254">
        <v>88</v>
      </c>
      <c r="O16" s="1255"/>
      <c r="P16" s="1256"/>
      <c r="Q16" s="1254">
        <v>2437526</v>
      </c>
      <c r="R16" s="1255"/>
      <c r="S16" s="1256"/>
      <c r="T16" s="1249" t="s">
        <v>113</v>
      </c>
      <c r="U16" s="1250"/>
      <c r="V16" s="1251"/>
    </row>
    <row r="17" spans="2:26" s="100" customFormat="1" ht="11.25">
      <c r="B17" s="211"/>
      <c r="C17" s="208"/>
      <c r="D17" s="208"/>
      <c r="E17" s="1247" t="s">
        <v>297</v>
      </c>
      <c r="F17" s="1247"/>
      <c r="G17" s="1247"/>
      <c r="H17" s="1247"/>
      <c r="I17" s="1247"/>
      <c r="J17" s="1248"/>
      <c r="K17" s="1254">
        <v>1</v>
      </c>
      <c r="L17" s="1255"/>
      <c r="M17" s="1256"/>
      <c r="N17" s="1254">
        <v>4</v>
      </c>
      <c r="O17" s="1255"/>
      <c r="P17" s="1256"/>
      <c r="Q17" s="1254" t="s">
        <v>227</v>
      </c>
      <c r="R17" s="1255"/>
      <c r="S17" s="1256"/>
      <c r="T17" s="1249" t="s">
        <v>416</v>
      </c>
      <c r="U17" s="1250"/>
      <c r="V17" s="1251"/>
    </row>
    <row r="18" spans="2:26" s="100" customFormat="1" ht="11.25">
      <c r="B18" s="211"/>
      <c r="C18" s="208"/>
      <c r="D18" s="1252" t="s">
        <v>802</v>
      </c>
      <c r="E18" s="1252"/>
      <c r="F18" s="1252"/>
      <c r="G18" s="1252"/>
      <c r="H18" s="1252"/>
      <c r="I18" s="1252"/>
      <c r="J18" s="1253"/>
      <c r="K18" s="1249">
        <v>16</v>
      </c>
      <c r="L18" s="1250"/>
      <c r="M18" s="1251"/>
      <c r="N18" s="1249">
        <v>129</v>
      </c>
      <c r="O18" s="1250"/>
      <c r="P18" s="1251"/>
      <c r="Q18" s="1249">
        <v>823971</v>
      </c>
      <c r="R18" s="1250"/>
      <c r="S18" s="1251"/>
      <c r="T18" s="1249" t="s">
        <v>475</v>
      </c>
      <c r="U18" s="1250"/>
      <c r="V18" s="1251"/>
    </row>
    <row r="19" spans="2:26" s="100" customFormat="1" ht="11.25">
      <c r="B19" s="211"/>
      <c r="C19" s="208"/>
      <c r="D19" s="208"/>
      <c r="E19" s="1247" t="s">
        <v>298</v>
      </c>
      <c r="F19" s="1247"/>
      <c r="G19" s="1247"/>
      <c r="H19" s="1247"/>
      <c r="I19" s="1247"/>
      <c r="J19" s="1248"/>
      <c r="K19" s="1254">
        <v>7</v>
      </c>
      <c r="L19" s="1255"/>
      <c r="M19" s="1256"/>
      <c r="N19" s="1254">
        <v>34</v>
      </c>
      <c r="O19" s="1255"/>
      <c r="P19" s="1256"/>
      <c r="Q19" s="1254">
        <v>189877</v>
      </c>
      <c r="R19" s="1255"/>
      <c r="S19" s="1256"/>
      <c r="T19" s="1249" t="s">
        <v>409</v>
      </c>
      <c r="U19" s="1250"/>
      <c r="V19" s="1251"/>
    </row>
    <row r="20" spans="2:26" s="100" customFormat="1" ht="11.25">
      <c r="B20" s="211"/>
      <c r="C20" s="208"/>
      <c r="D20" s="208"/>
      <c r="E20" s="1247" t="s">
        <v>299</v>
      </c>
      <c r="F20" s="1247"/>
      <c r="G20" s="1247"/>
      <c r="H20" s="1247"/>
      <c r="I20" s="1247"/>
      <c r="J20" s="1248"/>
      <c r="K20" s="1254">
        <v>4</v>
      </c>
      <c r="L20" s="1255"/>
      <c r="M20" s="1256"/>
      <c r="N20" s="1254">
        <v>15</v>
      </c>
      <c r="O20" s="1255"/>
      <c r="P20" s="1256"/>
      <c r="Q20" s="1254" t="s">
        <v>227</v>
      </c>
      <c r="R20" s="1255"/>
      <c r="S20" s="1256"/>
      <c r="T20" s="1249" t="s">
        <v>476</v>
      </c>
      <c r="U20" s="1250"/>
      <c r="V20" s="1251"/>
    </row>
    <row r="21" spans="2:26" s="100" customFormat="1" ht="11.25">
      <c r="B21" s="211"/>
      <c r="C21" s="208"/>
      <c r="D21" s="208"/>
      <c r="E21" s="1247" t="s">
        <v>300</v>
      </c>
      <c r="F21" s="1247"/>
      <c r="G21" s="1247"/>
      <c r="H21" s="1247"/>
      <c r="I21" s="1247"/>
      <c r="J21" s="1248"/>
      <c r="K21" s="1254">
        <v>3</v>
      </c>
      <c r="L21" s="1255"/>
      <c r="M21" s="1256"/>
      <c r="N21" s="1254">
        <v>23</v>
      </c>
      <c r="O21" s="1255"/>
      <c r="P21" s="1256"/>
      <c r="Q21" s="1254">
        <v>66792</v>
      </c>
      <c r="R21" s="1255"/>
      <c r="S21" s="1256"/>
      <c r="T21" s="1249" t="s">
        <v>477</v>
      </c>
      <c r="U21" s="1250"/>
      <c r="V21" s="1251"/>
    </row>
    <row r="22" spans="2:26" s="100" customFormat="1" ht="11.25">
      <c r="B22" s="211"/>
      <c r="C22" s="208"/>
      <c r="D22" s="208"/>
      <c r="E22" s="1247" t="s">
        <v>301</v>
      </c>
      <c r="F22" s="1247"/>
      <c r="G22" s="1247"/>
      <c r="H22" s="1247"/>
      <c r="I22" s="1247"/>
      <c r="J22" s="1248"/>
      <c r="K22" s="1254">
        <v>2</v>
      </c>
      <c r="L22" s="1255"/>
      <c r="M22" s="1256"/>
      <c r="N22" s="1254">
        <v>57</v>
      </c>
      <c r="O22" s="1255"/>
      <c r="P22" s="1256"/>
      <c r="Q22" s="1254" t="s">
        <v>227</v>
      </c>
      <c r="R22" s="1255"/>
      <c r="S22" s="1256"/>
      <c r="T22" s="1249" t="s">
        <v>478</v>
      </c>
      <c r="U22" s="1250"/>
      <c r="V22" s="1251"/>
    </row>
    <row r="23" spans="2:26" s="100" customFormat="1" ht="11.25">
      <c r="B23" s="211"/>
      <c r="C23" s="208"/>
      <c r="D23" s="1252" t="s">
        <v>2358</v>
      </c>
      <c r="E23" s="1252"/>
      <c r="F23" s="1252"/>
      <c r="G23" s="1252"/>
      <c r="H23" s="1252"/>
      <c r="I23" s="1252"/>
      <c r="J23" s="1253"/>
      <c r="K23" s="1249">
        <v>10</v>
      </c>
      <c r="L23" s="1250"/>
      <c r="M23" s="1251"/>
      <c r="N23" s="1249">
        <v>72</v>
      </c>
      <c r="O23" s="1250"/>
      <c r="P23" s="1251"/>
      <c r="Q23" s="1249">
        <v>163428</v>
      </c>
      <c r="R23" s="1250"/>
      <c r="S23" s="1251"/>
      <c r="T23" s="1249" t="s">
        <v>478</v>
      </c>
      <c r="U23" s="1250"/>
      <c r="V23" s="1251"/>
      <c r="Z23" s="198"/>
    </row>
    <row r="24" spans="2:26" s="100" customFormat="1" ht="11.25">
      <c r="B24" s="211"/>
      <c r="C24" s="208"/>
      <c r="D24" s="208"/>
      <c r="E24" s="1247" t="s">
        <v>302</v>
      </c>
      <c r="F24" s="1247"/>
      <c r="G24" s="1247"/>
      <c r="H24" s="1247"/>
      <c r="I24" s="1247"/>
      <c r="J24" s="1248"/>
      <c r="K24" s="1254">
        <v>4</v>
      </c>
      <c r="L24" s="1255"/>
      <c r="M24" s="1256"/>
      <c r="N24" s="1254">
        <v>43</v>
      </c>
      <c r="O24" s="1255"/>
      <c r="P24" s="1256"/>
      <c r="Q24" s="1254">
        <v>114578</v>
      </c>
      <c r="R24" s="1255"/>
      <c r="S24" s="1256"/>
      <c r="T24" s="1249" t="s">
        <v>406</v>
      </c>
      <c r="U24" s="1250"/>
      <c r="V24" s="1251"/>
    </row>
    <row r="25" spans="2:26" s="100" customFormat="1" ht="11.25">
      <c r="B25" s="211"/>
      <c r="C25" s="208"/>
      <c r="D25" s="208"/>
      <c r="E25" s="1247" t="s">
        <v>303</v>
      </c>
      <c r="F25" s="1247"/>
      <c r="G25" s="1247"/>
      <c r="H25" s="1247"/>
      <c r="I25" s="1247"/>
      <c r="J25" s="1248"/>
      <c r="K25" s="1254">
        <v>3</v>
      </c>
      <c r="L25" s="1255"/>
      <c r="M25" s="1256"/>
      <c r="N25" s="1254">
        <v>7</v>
      </c>
      <c r="O25" s="1255"/>
      <c r="P25" s="1256"/>
      <c r="Q25" s="1254">
        <v>11750</v>
      </c>
      <c r="R25" s="1255"/>
      <c r="S25" s="1256"/>
      <c r="T25" s="1249" t="s">
        <v>409</v>
      </c>
      <c r="U25" s="1250"/>
      <c r="V25" s="1251"/>
    </row>
    <row r="26" spans="2:26" s="100" customFormat="1" ht="11.25">
      <c r="B26" s="211"/>
      <c r="C26" s="208"/>
      <c r="D26" s="208"/>
      <c r="E26" s="1247" t="s">
        <v>304</v>
      </c>
      <c r="F26" s="1247"/>
      <c r="G26" s="1247"/>
      <c r="H26" s="1247"/>
      <c r="I26" s="1247"/>
      <c r="J26" s="1248"/>
      <c r="K26" s="1254">
        <v>3</v>
      </c>
      <c r="L26" s="1255"/>
      <c r="M26" s="1256"/>
      <c r="N26" s="1254">
        <v>22</v>
      </c>
      <c r="O26" s="1255"/>
      <c r="P26" s="1256"/>
      <c r="Q26" s="1254">
        <v>37100</v>
      </c>
      <c r="R26" s="1255"/>
      <c r="S26" s="1256"/>
      <c r="T26" s="1249" t="s">
        <v>479</v>
      </c>
      <c r="U26" s="1250"/>
      <c r="V26" s="1251"/>
    </row>
    <row r="27" spans="2:26" s="100" customFormat="1" ht="11.25">
      <c r="B27" s="211"/>
      <c r="C27" s="208"/>
      <c r="D27" s="208"/>
      <c r="E27" s="1153"/>
      <c r="F27" s="1153"/>
      <c r="G27" s="1153"/>
      <c r="H27" s="1153"/>
      <c r="I27" s="1153"/>
      <c r="J27" s="1152"/>
      <c r="K27" s="1249"/>
      <c r="L27" s="1250"/>
      <c r="M27" s="1251"/>
      <c r="N27" s="1249"/>
      <c r="O27" s="1250"/>
      <c r="P27" s="1251"/>
      <c r="Q27" s="1254"/>
      <c r="R27" s="1255"/>
      <c r="S27" s="1256"/>
      <c r="T27" s="1249"/>
      <c r="U27" s="1250"/>
      <c r="V27" s="1251"/>
    </row>
    <row r="28" spans="2:26" s="100" customFormat="1" ht="11.25">
      <c r="B28" s="211"/>
      <c r="C28" s="1258" t="s">
        <v>259</v>
      </c>
      <c r="D28" s="1258"/>
      <c r="E28" s="1258"/>
      <c r="F28" s="1258"/>
      <c r="G28" s="1258"/>
      <c r="H28" s="1258"/>
      <c r="I28" s="1258"/>
      <c r="J28" s="1262"/>
      <c r="K28" s="1249">
        <v>332</v>
      </c>
      <c r="L28" s="1250"/>
      <c r="M28" s="1251"/>
      <c r="N28" s="1249">
        <v>2317</v>
      </c>
      <c r="O28" s="1250"/>
      <c r="P28" s="1251"/>
      <c r="Q28" s="1249">
        <v>3584858</v>
      </c>
      <c r="R28" s="1250"/>
      <c r="S28" s="1251"/>
      <c r="T28" s="1259">
        <v>45331</v>
      </c>
      <c r="U28" s="1260"/>
      <c r="V28" s="1261"/>
    </row>
    <row r="29" spans="2:26" s="100" customFormat="1" ht="11.25">
      <c r="B29" s="211"/>
      <c r="C29" s="208"/>
      <c r="D29" s="1252" t="s">
        <v>1928</v>
      </c>
      <c r="E29" s="1252"/>
      <c r="F29" s="1252"/>
      <c r="G29" s="1252"/>
      <c r="H29" s="1252"/>
      <c r="I29" s="1252"/>
      <c r="J29" s="1253"/>
      <c r="K29" s="1249">
        <v>2</v>
      </c>
      <c r="L29" s="1250"/>
      <c r="M29" s="1251"/>
      <c r="N29" s="1249">
        <v>324</v>
      </c>
      <c r="O29" s="1250"/>
      <c r="P29" s="1251"/>
      <c r="Q29" s="1254" t="s">
        <v>227</v>
      </c>
      <c r="R29" s="1255"/>
      <c r="S29" s="1256"/>
      <c r="T29" s="1254" t="s">
        <v>227</v>
      </c>
      <c r="U29" s="1255"/>
      <c r="V29" s="1256"/>
      <c r="W29" s="198"/>
    </row>
    <row r="30" spans="2:26" s="100" customFormat="1" ht="11.25">
      <c r="B30" s="211"/>
      <c r="C30" s="208"/>
      <c r="D30" s="212"/>
      <c r="E30" s="1247" t="s">
        <v>1689</v>
      </c>
      <c r="F30" s="1247"/>
      <c r="G30" s="1247"/>
      <c r="H30" s="1247"/>
      <c r="I30" s="1247"/>
      <c r="J30" s="1248"/>
      <c r="K30" s="1254">
        <v>1</v>
      </c>
      <c r="L30" s="1255"/>
      <c r="M30" s="1256"/>
      <c r="N30" s="1254">
        <v>322</v>
      </c>
      <c r="O30" s="1255"/>
      <c r="P30" s="1256"/>
      <c r="Q30" s="1254" t="s">
        <v>227</v>
      </c>
      <c r="R30" s="1255"/>
      <c r="S30" s="1256"/>
      <c r="T30" s="1263" t="s">
        <v>227</v>
      </c>
      <c r="U30" s="1264"/>
      <c r="V30" s="1265"/>
    </row>
    <row r="31" spans="2:26" s="100" customFormat="1" ht="11.25">
      <c r="B31" s="211"/>
      <c r="C31" s="208"/>
      <c r="D31" s="212"/>
      <c r="E31" s="1247" t="s">
        <v>2027</v>
      </c>
      <c r="F31" s="1247"/>
      <c r="G31" s="1247"/>
      <c r="H31" s="1247"/>
      <c r="I31" s="1247"/>
      <c r="J31" s="1248"/>
      <c r="K31" s="1254">
        <v>1</v>
      </c>
      <c r="L31" s="1255"/>
      <c r="M31" s="1256"/>
      <c r="N31" s="1254">
        <v>2</v>
      </c>
      <c r="O31" s="1255"/>
      <c r="P31" s="1256"/>
      <c r="Q31" s="1254" t="s">
        <v>227</v>
      </c>
      <c r="R31" s="1255"/>
      <c r="S31" s="1256"/>
      <c r="T31" s="1254" t="s">
        <v>227</v>
      </c>
      <c r="U31" s="1255"/>
      <c r="V31" s="1256"/>
    </row>
    <row r="32" spans="2:26" s="100" customFormat="1" ht="11.25">
      <c r="B32" s="211"/>
      <c r="C32" s="208"/>
      <c r="D32" s="1252" t="s">
        <v>305</v>
      </c>
      <c r="E32" s="1252"/>
      <c r="F32" s="1252"/>
      <c r="G32" s="1252"/>
      <c r="H32" s="1252"/>
      <c r="I32" s="1252"/>
      <c r="J32" s="1253"/>
      <c r="K32" s="1249">
        <v>31</v>
      </c>
      <c r="L32" s="1250"/>
      <c r="M32" s="1251"/>
      <c r="N32" s="1249">
        <v>85</v>
      </c>
      <c r="O32" s="1250"/>
      <c r="P32" s="1251"/>
      <c r="Q32" s="1249">
        <v>83943</v>
      </c>
      <c r="R32" s="1250"/>
      <c r="S32" s="1251"/>
      <c r="T32" s="1249">
        <v>3515</v>
      </c>
      <c r="U32" s="1250"/>
      <c r="V32" s="1251"/>
    </row>
    <row r="33" spans="2:22" s="100" customFormat="1" ht="11.25">
      <c r="B33" s="211"/>
      <c r="C33" s="208"/>
      <c r="D33" s="208"/>
      <c r="E33" s="1247" t="s">
        <v>306</v>
      </c>
      <c r="F33" s="1247"/>
      <c r="G33" s="1247"/>
      <c r="H33" s="1247"/>
      <c r="I33" s="1247"/>
      <c r="J33" s="1248"/>
      <c r="K33" s="1254">
        <v>7</v>
      </c>
      <c r="L33" s="1255"/>
      <c r="M33" s="1256"/>
      <c r="N33" s="1254">
        <v>11</v>
      </c>
      <c r="O33" s="1255"/>
      <c r="P33" s="1256"/>
      <c r="Q33" s="1254">
        <v>7892</v>
      </c>
      <c r="R33" s="1255"/>
      <c r="S33" s="1256"/>
      <c r="T33" s="1254">
        <v>397</v>
      </c>
      <c r="U33" s="1255"/>
      <c r="V33" s="1256"/>
    </row>
    <row r="34" spans="2:22" s="100" customFormat="1" ht="11.25">
      <c r="B34" s="211"/>
      <c r="C34" s="208"/>
      <c r="D34" s="208"/>
      <c r="E34" s="1247" t="s">
        <v>307</v>
      </c>
      <c r="F34" s="1247"/>
      <c r="G34" s="1247"/>
      <c r="H34" s="1247"/>
      <c r="I34" s="1247"/>
      <c r="J34" s="1248"/>
      <c r="K34" s="1254">
        <v>5</v>
      </c>
      <c r="L34" s="1255"/>
      <c r="M34" s="1256"/>
      <c r="N34" s="1254">
        <v>18</v>
      </c>
      <c r="O34" s="1255"/>
      <c r="P34" s="1256"/>
      <c r="Q34" s="1254">
        <v>17380</v>
      </c>
      <c r="R34" s="1255"/>
      <c r="S34" s="1256"/>
      <c r="T34" s="1254">
        <v>631</v>
      </c>
      <c r="U34" s="1255"/>
      <c r="V34" s="1256"/>
    </row>
    <row r="35" spans="2:22" s="100" customFormat="1" ht="11.25">
      <c r="B35" s="211"/>
      <c r="C35" s="208"/>
      <c r="D35" s="208"/>
      <c r="E35" s="1247" t="s">
        <v>308</v>
      </c>
      <c r="F35" s="1247"/>
      <c r="G35" s="1247"/>
      <c r="H35" s="1247"/>
      <c r="I35" s="1247"/>
      <c r="J35" s="1248"/>
      <c r="K35" s="1254">
        <v>11</v>
      </c>
      <c r="L35" s="1255"/>
      <c r="M35" s="1256"/>
      <c r="N35" s="1254">
        <v>33</v>
      </c>
      <c r="O35" s="1255"/>
      <c r="P35" s="1256"/>
      <c r="Q35" s="1254">
        <v>40767</v>
      </c>
      <c r="R35" s="1255"/>
      <c r="S35" s="1256"/>
      <c r="T35" s="1254">
        <v>1421</v>
      </c>
      <c r="U35" s="1255"/>
      <c r="V35" s="1256"/>
    </row>
    <row r="36" spans="2:22" s="100" customFormat="1" ht="11.25">
      <c r="B36" s="211"/>
      <c r="C36" s="208"/>
      <c r="D36" s="208"/>
      <c r="E36" s="1247" t="s">
        <v>309</v>
      </c>
      <c r="F36" s="1247"/>
      <c r="G36" s="1247"/>
      <c r="H36" s="1247"/>
      <c r="I36" s="1247"/>
      <c r="J36" s="1248"/>
      <c r="K36" s="1254">
        <v>3</v>
      </c>
      <c r="L36" s="1255"/>
      <c r="M36" s="1256"/>
      <c r="N36" s="1254">
        <v>7</v>
      </c>
      <c r="O36" s="1255"/>
      <c r="P36" s="1256"/>
      <c r="Q36" s="1254" t="s">
        <v>227</v>
      </c>
      <c r="R36" s="1255"/>
      <c r="S36" s="1256"/>
      <c r="T36" s="1254" t="s">
        <v>227</v>
      </c>
      <c r="U36" s="1255"/>
      <c r="V36" s="1256"/>
    </row>
    <row r="37" spans="2:22" s="100" customFormat="1" ht="11.25">
      <c r="B37" s="211"/>
      <c r="C37" s="208"/>
      <c r="D37" s="208"/>
      <c r="E37" s="1247" t="s">
        <v>310</v>
      </c>
      <c r="F37" s="1247"/>
      <c r="G37" s="1247"/>
      <c r="H37" s="1247"/>
      <c r="I37" s="1247"/>
      <c r="J37" s="1248"/>
      <c r="K37" s="1254">
        <v>5</v>
      </c>
      <c r="L37" s="1255"/>
      <c r="M37" s="1256"/>
      <c r="N37" s="1254">
        <v>16</v>
      </c>
      <c r="O37" s="1255"/>
      <c r="P37" s="1256"/>
      <c r="Q37" s="1254" t="s">
        <v>227</v>
      </c>
      <c r="R37" s="1255"/>
      <c r="S37" s="1256"/>
      <c r="T37" s="1254" t="s">
        <v>227</v>
      </c>
      <c r="U37" s="1255"/>
      <c r="V37" s="1256"/>
    </row>
    <row r="38" spans="2:22" s="100" customFormat="1" ht="11.25">
      <c r="B38" s="211"/>
      <c r="C38" s="208"/>
      <c r="D38" s="1252" t="s">
        <v>1932</v>
      </c>
      <c r="E38" s="1252"/>
      <c r="F38" s="1252"/>
      <c r="G38" s="1252"/>
      <c r="H38" s="1252"/>
      <c r="I38" s="1252"/>
      <c r="J38" s="1253"/>
      <c r="K38" s="1249">
        <v>118</v>
      </c>
      <c r="L38" s="1250"/>
      <c r="M38" s="1251"/>
      <c r="N38" s="1249">
        <v>991</v>
      </c>
      <c r="O38" s="1250"/>
      <c r="P38" s="1251"/>
      <c r="Q38" s="1249">
        <v>1167177</v>
      </c>
      <c r="R38" s="1250"/>
      <c r="S38" s="1251"/>
      <c r="T38" s="1249">
        <v>14632</v>
      </c>
      <c r="U38" s="1250"/>
      <c r="V38" s="1251"/>
    </row>
    <row r="39" spans="2:22" s="100" customFormat="1" ht="11.25">
      <c r="B39" s="211"/>
      <c r="C39" s="208"/>
      <c r="D39" s="208"/>
      <c r="E39" s="1247" t="s">
        <v>311</v>
      </c>
      <c r="F39" s="1247"/>
      <c r="G39" s="1247"/>
      <c r="H39" s="1247"/>
      <c r="I39" s="1247"/>
      <c r="J39" s="1248"/>
      <c r="K39" s="1254">
        <v>14</v>
      </c>
      <c r="L39" s="1255"/>
      <c r="M39" s="1256"/>
      <c r="N39" s="1254">
        <v>326</v>
      </c>
      <c r="O39" s="1255"/>
      <c r="P39" s="1256"/>
      <c r="Q39" s="1254">
        <v>635809</v>
      </c>
      <c r="R39" s="1255"/>
      <c r="S39" s="1256"/>
      <c r="T39" s="1254">
        <v>9045</v>
      </c>
      <c r="U39" s="1255"/>
      <c r="V39" s="1256"/>
    </row>
    <row r="40" spans="2:22" s="100" customFormat="1" ht="11.25">
      <c r="B40" s="211"/>
      <c r="C40" s="208"/>
      <c r="D40" s="208"/>
      <c r="E40" s="1247" t="s">
        <v>312</v>
      </c>
      <c r="F40" s="1247"/>
      <c r="G40" s="1247"/>
      <c r="H40" s="1247"/>
      <c r="I40" s="1247"/>
      <c r="J40" s="1248"/>
      <c r="K40" s="1254">
        <v>15</v>
      </c>
      <c r="L40" s="1255"/>
      <c r="M40" s="1256"/>
      <c r="N40" s="1254">
        <v>31</v>
      </c>
      <c r="O40" s="1255"/>
      <c r="P40" s="1256"/>
      <c r="Q40" s="1254">
        <v>32609</v>
      </c>
      <c r="R40" s="1255"/>
      <c r="S40" s="1256"/>
      <c r="T40" s="1254">
        <v>652</v>
      </c>
      <c r="U40" s="1255"/>
      <c r="V40" s="1256"/>
    </row>
    <row r="41" spans="2:22" s="100" customFormat="1" ht="11.25">
      <c r="B41" s="211"/>
      <c r="C41" s="208"/>
      <c r="D41" s="208"/>
      <c r="E41" s="1247" t="s">
        <v>313</v>
      </c>
      <c r="F41" s="1247"/>
      <c r="G41" s="1247"/>
      <c r="H41" s="1247"/>
      <c r="I41" s="1247"/>
      <c r="J41" s="1248"/>
      <c r="K41" s="1254">
        <v>5</v>
      </c>
      <c r="L41" s="1255"/>
      <c r="M41" s="1256"/>
      <c r="N41" s="1254">
        <v>13</v>
      </c>
      <c r="O41" s="1255"/>
      <c r="P41" s="1256"/>
      <c r="Q41" s="1254">
        <v>21791</v>
      </c>
      <c r="R41" s="1255"/>
      <c r="S41" s="1256"/>
      <c r="T41" s="1254">
        <v>128</v>
      </c>
      <c r="U41" s="1255"/>
      <c r="V41" s="1256"/>
    </row>
    <row r="42" spans="2:22" s="100" customFormat="1" ht="11.25">
      <c r="B42" s="211"/>
      <c r="C42" s="208"/>
      <c r="D42" s="208"/>
      <c r="E42" s="1247" t="s">
        <v>314</v>
      </c>
      <c r="F42" s="1247"/>
      <c r="G42" s="1247"/>
      <c r="H42" s="1247"/>
      <c r="I42" s="1247"/>
      <c r="J42" s="1248"/>
      <c r="K42" s="1254">
        <v>5</v>
      </c>
      <c r="L42" s="1255"/>
      <c r="M42" s="1256"/>
      <c r="N42" s="1254">
        <v>16</v>
      </c>
      <c r="O42" s="1255"/>
      <c r="P42" s="1256"/>
      <c r="Q42" s="1254">
        <v>21368</v>
      </c>
      <c r="R42" s="1255"/>
      <c r="S42" s="1256"/>
      <c r="T42" s="1254">
        <v>308</v>
      </c>
      <c r="U42" s="1255"/>
      <c r="V42" s="1256"/>
    </row>
    <row r="43" spans="2:22" s="100" customFormat="1" ht="11.25">
      <c r="B43" s="211"/>
      <c r="C43" s="208"/>
      <c r="D43" s="208"/>
      <c r="E43" s="1247" t="s">
        <v>315</v>
      </c>
      <c r="F43" s="1247"/>
      <c r="G43" s="1247"/>
      <c r="H43" s="1247"/>
      <c r="I43" s="1247"/>
      <c r="J43" s="1248"/>
      <c r="K43" s="1254">
        <v>4</v>
      </c>
      <c r="L43" s="1255"/>
      <c r="M43" s="1256"/>
      <c r="N43" s="1254">
        <v>30</v>
      </c>
      <c r="O43" s="1255"/>
      <c r="P43" s="1256"/>
      <c r="Q43" s="1254">
        <v>12365</v>
      </c>
      <c r="R43" s="1255"/>
      <c r="S43" s="1256"/>
      <c r="T43" s="1254">
        <v>305</v>
      </c>
      <c r="U43" s="1255"/>
      <c r="V43" s="1256"/>
    </row>
    <row r="44" spans="2:22" s="100" customFormat="1" ht="11.25">
      <c r="B44" s="211"/>
      <c r="C44" s="208"/>
      <c r="D44" s="208"/>
      <c r="E44" s="1247" t="s">
        <v>316</v>
      </c>
      <c r="F44" s="1247"/>
      <c r="G44" s="1247"/>
      <c r="H44" s="1247"/>
      <c r="I44" s="1247"/>
      <c r="J44" s="1248"/>
      <c r="K44" s="1254">
        <v>27</v>
      </c>
      <c r="L44" s="1255"/>
      <c r="M44" s="1256"/>
      <c r="N44" s="1254">
        <v>144</v>
      </c>
      <c r="O44" s="1255"/>
      <c r="P44" s="1256"/>
      <c r="Q44" s="1254">
        <v>66357</v>
      </c>
      <c r="R44" s="1255"/>
      <c r="S44" s="1256"/>
      <c r="T44" s="1254">
        <v>1167</v>
      </c>
      <c r="U44" s="1255"/>
      <c r="V44" s="1256"/>
    </row>
    <row r="45" spans="2:22" s="100" customFormat="1" ht="11.25">
      <c r="B45" s="211"/>
      <c r="C45" s="208"/>
      <c r="D45" s="208"/>
      <c r="E45" s="1247" t="s">
        <v>317</v>
      </c>
      <c r="F45" s="1247"/>
      <c r="G45" s="1247"/>
      <c r="H45" s="1247"/>
      <c r="I45" s="1247"/>
      <c r="J45" s="1248"/>
      <c r="K45" s="1254">
        <v>1</v>
      </c>
      <c r="L45" s="1255"/>
      <c r="M45" s="1256"/>
      <c r="N45" s="1254">
        <v>2</v>
      </c>
      <c r="O45" s="1255"/>
      <c r="P45" s="1256"/>
      <c r="Q45" s="1254" t="s">
        <v>227</v>
      </c>
      <c r="R45" s="1255"/>
      <c r="S45" s="1256"/>
      <c r="T45" s="1254" t="s">
        <v>227</v>
      </c>
      <c r="U45" s="1255"/>
      <c r="V45" s="1256"/>
    </row>
    <row r="46" spans="2:22" s="100" customFormat="1" ht="11.25">
      <c r="B46" s="211"/>
      <c r="C46" s="208"/>
      <c r="D46" s="208"/>
      <c r="E46" s="1247" t="s">
        <v>1960</v>
      </c>
      <c r="F46" s="1247"/>
      <c r="G46" s="1247"/>
      <c r="H46" s="1247"/>
      <c r="I46" s="1247"/>
      <c r="J46" s="1248"/>
      <c r="K46" s="1254">
        <v>47</v>
      </c>
      <c r="L46" s="1255"/>
      <c r="M46" s="1256"/>
      <c r="N46" s="1254">
        <v>429</v>
      </c>
      <c r="O46" s="1255"/>
      <c r="P46" s="1256"/>
      <c r="Q46" s="1254" t="s">
        <v>227</v>
      </c>
      <c r="R46" s="1255"/>
      <c r="S46" s="1256"/>
      <c r="T46" s="1254" t="s">
        <v>227</v>
      </c>
      <c r="U46" s="1255"/>
      <c r="V46" s="1256"/>
    </row>
    <row r="47" spans="2:22" s="100" customFormat="1" ht="11.25">
      <c r="B47" s="211"/>
      <c r="C47" s="208"/>
      <c r="D47" s="1252" t="s">
        <v>1925</v>
      </c>
      <c r="E47" s="1252"/>
      <c r="F47" s="1252"/>
      <c r="G47" s="1252"/>
      <c r="H47" s="1252"/>
      <c r="I47" s="1252"/>
      <c r="J47" s="1253"/>
      <c r="K47" s="1249">
        <v>31</v>
      </c>
      <c r="L47" s="1250"/>
      <c r="M47" s="1251"/>
      <c r="N47" s="1249">
        <v>165</v>
      </c>
      <c r="O47" s="1250"/>
      <c r="P47" s="1251"/>
      <c r="Q47" s="1249">
        <v>505850</v>
      </c>
      <c r="R47" s="1250"/>
      <c r="S47" s="1251"/>
      <c r="T47" s="1249">
        <v>1091</v>
      </c>
      <c r="U47" s="1250"/>
      <c r="V47" s="1251"/>
    </row>
    <row r="48" spans="2:22" s="100" customFormat="1" ht="11.25">
      <c r="B48" s="211"/>
      <c r="C48" s="208"/>
      <c r="D48" s="208"/>
      <c r="E48" s="1247" t="s">
        <v>299</v>
      </c>
      <c r="F48" s="1247"/>
      <c r="G48" s="1247"/>
      <c r="H48" s="1247"/>
      <c r="I48" s="1247"/>
      <c r="J48" s="1248"/>
      <c r="K48" s="1254">
        <v>26</v>
      </c>
      <c r="L48" s="1255"/>
      <c r="M48" s="1256"/>
      <c r="N48" s="1254">
        <v>155</v>
      </c>
      <c r="O48" s="1255"/>
      <c r="P48" s="1256"/>
      <c r="Q48" s="1254">
        <v>501210</v>
      </c>
      <c r="R48" s="1255"/>
      <c r="S48" s="1256"/>
      <c r="T48" s="1254">
        <v>845</v>
      </c>
      <c r="U48" s="1255"/>
      <c r="V48" s="1256"/>
    </row>
    <row r="49" spans="2:22" s="100" customFormat="1" ht="11.25">
      <c r="B49" s="211"/>
      <c r="C49" s="208"/>
      <c r="D49" s="208"/>
      <c r="E49" s="1247" t="s">
        <v>1961</v>
      </c>
      <c r="F49" s="1247"/>
      <c r="G49" s="1247"/>
      <c r="H49" s="1247"/>
      <c r="I49" s="1247"/>
      <c r="J49" s="1248"/>
      <c r="K49" s="1254">
        <v>5</v>
      </c>
      <c r="L49" s="1255"/>
      <c r="M49" s="1256"/>
      <c r="N49" s="1254">
        <v>10</v>
      </c>
      <c r="O49" s="1255"/>
      <c r="P49" s="1256"/>
      <c r="Q49" s="1254">
        <v>4640</v>
      </c>
      <c r="R49" s="1255"/>
      <c r="S49" s="1256"/>
      <c r="T49" s="1254">
        <v>246</v>
      </c>
      <c r="U49" s="1255"/>
      <c r="V49" s="1256"/>
    </row>
    <row r="50" spans="2:22" s="100" customFormat="1" ht="11.25">
      <c r="B50" s="211"/>
      <c r="C50" s="208"/>
      <c r="D50" s="1252" t="s">
        <v>325</v>
      </c>
      <c r="E50" s="1252"/>
      <c r="F50" s="1252"/>
      <c r="G50" s="1252"/>
      <c r="H50" s="1252"/>
      <c r="I50" s="1252"/>
      <c r="J50" s="1253"/>
      <c r="K50" s="1249">
        <v>38</v>
      </c>
      <c r="L50" s="1250"/>
      <c r="M50" s="1251"/>
      <c r="N50" s="1249">
        <v>121</v>
      </c>
      <c r="O50" s="1250"/>
      <c r="P50" s="1251"/>
      <c r="Q50" s="1249">
        <v>178066</v>
      </c>
      <c r="R50" s="1250"/>
      <c r="S50" s="1251"/>
      <c r="T50" s="1249">
        <v>4160</v>
      </c>
      <c r="U50" s="1250"/>
      <c r="V50" s="1251"/>
    </row>
    <row r="51" spans="2:22" s="100" customFormat="1" ht="11.25">
      <c r="B51" s="211"/>
      <c r="C51" s="208"/>
      <c r="D51" s="208"/>
      <c r="E51" s="1247" t="s">
        <v>326</v>
      </c>
      <c r="F51" s="1247"/>
      <c r="G51" s="1247"/>
      <c r="H51" s="1247"/>
      <c r="I51" s="1247"/>
      <c r="J51" s="1248"/>
      <c r="K51" s="1254">
        <v>9</v>
      </c>
      <c r="L51" s="1255"/>
      <c r="M51" s="1256"/>
      <c r="N51" s="1254">
        <v>23</v>
      </c>
      <c r="O51" s="1255"/>
      <c r="P51" s="1256"/>
      <c r="Q51" s="1254">
        <v>30232</v>
      </c>
      <c r="R51" s="1255"/>
      <c r="S51" s="1256"/>
      <c r="T51" s="1254">
        <v>1241</v>
      </c>
      <c r="U51" s="1255"/>
      <c r="V51" s="1256"/>
    </row>
    <row r="52" spans="2:22" s="100" customFormat="1" ht="11.25">
      <c r="B52" s="211"/>
      <c r="C52" s="208"/>
      <c r="D52" s="208"/>
      <c r="E52" s="1247" t="s">
        <v>802</v>
      </c>
      <c r="F52" s="1247"/>
      <c r="G52" s="1247"/>
      <c r="H52" s="1247"/>
      <c r="I52" s="1247"/>
      <c r="J52" s="1248"/>
      <c r="K52" s="1254">
        <v>24</v>
      </c>
      <c r="L52" s="1255"/>
      <c r="M52" s="1256"/>
      <c r="N52" s="1254">
        <v>73</v>
      </c>
      <c r="O52" s="1255"/>
      <c r="P52" s="1256"/>
      <c r="Q52" s="1254">
        <v>113389</v>
      </c>
      <c r="R52" s="1255"/>
      <c r="S52" s="1256"/>
      <c r="T52" s="1254">
        <v>948</v>
      </c>
      <c r="U52" s="1255"/>
      <c r="V52" s="1256"/>
    </row>
    <row r="53" spans="2:22" s="100" customFormat="1" ht="11.25">
      <c r="B53" s="211"/>
      <c r="C53" s="208"/>
      <c r="D53" s="208"/>
      <c r="E53" s="1247" t="s">
        <v>586</v>
      </c>
      <c r="F53" s="1247"/>
      <c r="G53" s="1247"/>
      <c r="H53" s="1247"/>
      <c r="I53" s="1247"/>
      <c r="J53" s="1248"/>
      <c r="K53" s="1254">
        <v>5</v>
      </c>
      <c r="L53" s="1255"/>
      <c r="M53" s="1256"/>
      <c r="N53" s="1254">
        <v>25</v>
      </c>
      <c r="O53" s="1255"/>
      <c r="P53" s="1256"/>
      <c r="Q53" s="1254">
        <v>34445</v>
      </c>
      <c r="R53" s="1255"/>
      <c r="S53" s="1256"/>
      <c r="T53" s="1254">
        <v>1971</v>
      </c>
      <c r="U53" s="1255"/>
      <c r="V53" s="1256"/>
    </row>
    <row r="54" spans="2:22" s="100" customFormat="1" ht="11.25">
      <c r="B54" s="211"/>
      <c r="C54" s="208"/>
      <c r="D54" s="1252" t="s">
        <v>587</v>
      </c>
      <c r="E54" s="1252"/>
      <c r="F54" s="1252"/>
      <c r="G54" s="1252"/>
      <c r="H54" s="1252"/>
      <c r="I54" s="1252"/>
      <c r="J54" s="1253"/>
      <c r="K54" s="1249">
        <v>112</v>
      </c>
      <c r="L54" s="1250"/>
      <c r="M54" s="1251"/>
      <c r="N54" s="1249">
        <v>631</v>
      </c>
      <c r="O54" s="1250"/>
      <c r="P54" s="1251"/>
      <c r="Q54" s="1254" t="s">
        <v>227</v>
      </c>
      <c r="R54" s="1255"/>
      <c r="S54" s="1256"/>
      <c r="T54" s="1254" t="s">
        <v>227</v>
      </c>
      <c r="U54" s="1255"/>
      <c r="V54" s="1256"/>
    </row>
    <row r="55" spans="2:22" s="100" customFormat="1" ht="11.25">
      <c r="B55" s="211"/>
      <c r="C55" s="208"/>
      <c r="D55" s="208"/>
      <c r="E55" s="1247" t="s">
        <v>588</v>
      </c>
      <c r="F55" s="1247"/>
      <c r="G55" s="1247"/>
      <c r="H55" s="1247"/>
      <c r="I55" s="1247"/>
      <c r="J55" s="1248"/>
      <c r="K55" s="1254">
        <v>22</v>
      </c>
      <c r="L55" s="1255"/>
      <c r="M55" s="1256"/>
      <c r="N55" s="1254">
        <v>130</v>
      </c>
      <c r="O55" s="1255"/>
      <c r="P55" s="1256"/>
      <c r="Q55" s="1254">
        <v>204081</v>
      </c>
      <c r="R55" s="1255"/>
      <c r="S55" s="1256"/>
      <c r="T55" s="1254">
        <v>2207</v>
      </c>
      <c r="U55" s="1255"/>
      <c r="V55" s="1256"/>
    </row>
    <row r="56" spans="2:22" s="100" customFormat="1" ht="11.25">
      <c r="B56" s="211"/>
      <c r="C56" s="208"/>
      <c r="D56" s="208"/>
      <c r="E56" s="1247" t="s">
        <v>589</v>
      </c>
      <c r="F56" s="1247"/>
      <c r="G56" s="1247"/>
      <c r="H56" s="1247"/>
      <c r="I56" s="1247"/>
      <c r="J56" s="1248"/>
      <c r="K56" s="1254">
        <v>10</v>
      </c>
      <c r="L56" s="1255"/>
      <c r="M56" s="1256"/>
      <c r="N56" s="1254">
        <v>36</v>
      </c>
      <c r="O56" s="1255"/>
      <c r="P56" s="1256"/>
      <c r="Q56" s="1254">
        <v>60266</v>
      </c>
      <c r="R56" s="1255"/>
      <c r="S56" s="1256"/>
      <c r="T56" s="1254">
        <v>694</v>
      </c>
      <c r="U56" s="1255"/>
      <c r="V56" s="1256"/>
    </row>
    <row r="57" spans="2:22" s="100" customFormat="1" ht="11.25">
      <c r="B57" s="211"/>
      <c r="C57" s="208"/>
      <c r="D57" s="208"/>
      <c r="E57" s="1247" t="s">
        <v>590</v>
      </c>
      <c r="F57" s="1247"/>
      <c r="G57" s="1247"/>
      <c r="H57" s="1247"/>
      <c r="I57" s="1247"/>
      <c r="J57" s="1248"/>
      <c r="K57" s="1254">
        <v>19</v>
      </c>
      <c r="L57" s="1255"/>
      <c r="M57" s="1256"/>
      <c r="N57" s="1254">
        <v>193</v>
      </c>
      <c r="O57" s="1255"/>
      <c r="P57" s="1256"/>
      <c r="Q57" s="1254">
        <v>673598</v>
      </c>
      <c r="R57" s="1255"/>
      <c r="S57" s="1256"/>
      <c r="T57" s="1254">
        <v>233</v>
      </c>
      <c r="U57" s="1255"/>
      <c r="V57" s="1256"/>
    </row>
    <row r="58" spans="2:22" s="100" customFormat="1" ht="11.25">
      <c r="B58" s="211"/>
      <c r="C58" s="208"/>
      <c r="D58" s="208"/>
      <c r="E58" s="1247" t="s">
        <v>591</v>
      </c>
      <c r="F58" s="1247"/>
      <c r="G58" s="1247"/>
      <c r="H58" s="1247"/>
      <c r="I58" s="1247"/>
      <c r="J58" s="1248"/>
      <c r="K58" s="1254">
        <v>14</v>
      </c>
      <c r="L58" s="1255"/>
      <c r="M58" s="1256"/>
      <c r="N58" s="1254">
        <v>138</v>
      </c>
      <c r="O58" s="1255"/>
      <c r="P58" s="1256"/>
      <c r="Q58" s="1254">
        <v>101883</v>
      </c>
      <c r="R58" s="1255"/>
      <c r="S58" s="1256"/>
      <c r="T58" s="1254">
        <v>873</v>
      </c>
      <c r="U58" s="1255"/>
      <c r="V58" s="1256"/>
    </row>
    <row r="59" spans="2:22" s="100" customFormat="1" ht="12" customHeight="1">
      <c r="B59" s="211"/>
      <c r="C59" s="208"/>
      <c r="D59" s="208"/>
      <c r="E59" s="1266" t="s">
        <v>592</v>
      </c>
      <c r="F59" s="1267"/>
      <c r="G59" s="1267"/>
      <c r="H59" s="1267"/>
      <c r="I59" s="1267"/>
      <c r="J59" s="1268"/>
      <c r="K59" s="1254">
        <v>6</v>
      </c>
      <c r="L59" s="1255"/>
      <c r="M59" s="1256"/>
      <c r="N59" s="1254">
        <v>14</v>
      </c>
      <c r="O59" s="1255"/>
      <c r="P59" s="1256"/>
      <c r="Q59" s="1254">
        <v>34387</v>
      </c>
      <c r="R59" s="1255"/>
      <c r="S59" s="1256"/>
      <c r="T59" s="1254">
        <v>534</v>
      </c>
      <c r="U59" s="1255"/>
      <c r="V59" s="1256"/>
    </row>
    <row r="60" spans="2:22" s="100" customFormat="1" ht="11.25">
      <c r="B60" s="211"/>
      <c r="C60" s="208"/>
      <c r="D60" s="208"/>
      <c r="E60" s="1247" t="s">
        <v>593</v>
      </c>
      <c r="F60" s="1247"/>
      <c r="G60" s="1247"/>
      <c r="H60" s="1247"/>
      <c r="I60" s="1247"/>
      <c r="J60" s="1248"/>
      <c r="K60" s="1254" t="s">
        <v>413</v>
      </c>
      <c r="L60" s="1255"/>
      <c r="M60" s="1256"/>
      <c r="N60" s="1254" t="s">
        <v>413</v>
      </c>
      <c r="O60" s="1255"/>
      <c r="P60" s="1256"/>
      <c r="Q60" s="1254" t="s">
        <v>413</v>
      </c>
      <c r="R60" s="1255"/>
      <c r="S60" s="1256"/>
      <c r="T60" s="1254" t="s">
        <v>413</v>
      </c>
      <c r="U60" s="1255"/>
      <c r="V60" s="1256"/>
    </row>
    <row r="61" spans="2:22" s="100" customFormat="1" ht="11.25">
      <c r="B61" s="211"/>
      <c r="C61" s="208"/>
      <c r="D61" s="208"/>
      <c r="E61" s="1247" t="s">
        <v>594</v>
      </c>
      <c r="F61" s="1247"/>
      <c r="G61" s="1247"/>
      <c r="H61" s="1247"/>
      <c r="I61" s="1247"/>
      <c r="J61" s="1248"/>
      <c r="K61" s="1254">
        <v>8</v>
      </c>
      <c r="L61" s="1255"/>
      <c r="M61" s="1256"/>
      <c r="N61" s="1254">
        <v>20</v>
      </c>
      <c r="O61" s="1255"/>
      <c r="P61" s="1256"/>
      <c r="Q61" s="1254" t="s">
        <v>227</v>
      </c>
      <c r="R61" s="1255"/>
      <c r="S61" s="1256"/>
      <c r="T61" s="1254" t="s">
        <v>227</v>
      </c>
      <c r="U61" s="1255"/>
      <c r="V61" s="1256"/>
    </row>
    <row r="62" spans="2:22" s="100" customFormat="1" ht="11.25">
      <c r="B62" s="211"/>
      <c r="C62" s="208"/>
      <c r="D62" s="208"/>
      <c r="E62" s="1247" t="s">
        <v>2045</v>
      </c>
      <c r="F62" s="1247"/>
      <c r="G62" s="1247"/>
      <c r="H62" s="1247"/>
      <c r="I62" s="1247"/>
      <c r="J62" s="1248"/>
      <c r="K62" s="1254">
        <v>33</v>
      </c>
      <c r="L62" s="1255"/>
      <c r="M62" s="1256"/>
      <c r="N62" s="1254">
        <v>100</v>
      </c>
      <c r="O62" s="1255"/>
      <c r="P62" s="1256"/>
      <c r="Q62" s="1254">
        <v>95622</v>
      </c>
      <c r="R62" s="1255"/>
      <c r="S62" s="1256"/>
      <c r="T62" s="1254">
        <v>3902</v>
      </c>
      <c r="U62" s="1255"/>
      <c r="V62" s="1256"/>
    </row>
    <row r="63" spans="2:22">
      <c r="B63" s="62" t="s">
        <v>953</v>
      </c>
      <c r="C63" s="62" t="s">
        <v>136</v>
      </c>
    </row>
    <row r="64" spans="2:22">
      <c r="C64" s="39" t="s">
        <v>260</v>
      </c>
    </row>
  </sheetData>
  <mergeCells count="301">
    <mergeCell ref="K30:M30"/>
    <mergeCell ref="N30:P30"/>
    <mergeCell ref="T30:V30"/>
    <mergeCell ref="K31:M31"/>
    <mergeCell ref="N31:P31"/>
    <mergeCell ref="Q30:S30"/>
    <mergeCell ref="E62:J62"/>
    <mergeCell ref="E59:J59"/>
    <mergeCell ref="E60:J60"/>
    <mergeCell ref="E61:J61"/>
    <mergeCell ref="E58:J58"/>
    <mergeCell ref="K56:M56"/>
    <mergeCell ref="K58:M58"/>
    <mergeCell ref="Q31:S31"/>
    <mergeCell ref="T31:V31"/>
    <mergeCell ref="E31:J31"/>
    <mergeCell ref="Q59:S59"/>
    <mergeCell ref="T59:V59"/>
    <mergeCell ref="K60:M60"/>
    <mergeCell ref="N60:P60"/>
    <mergeCell ref="Q60:S60"/>
    <mergeCell ref="T60:V60"/>
    <mergeCell ref="K59:M59"/>
    <mergeCell ref="N59:P59"/>
    <mergeCell ref="Q62:S62"/>
    <mergeCell ref="T62:V62"/>
    <mergeCell ref="K61:M61"/>
    <mergeCell ref="N61:P61"/>
    <mergeCell ref="Q61:S61"/>
    <mergeCell ref="T61:V61"/>
    <mergeCell ref="K62:M62"/>
    <mergeCell ref="N62:P62"/>
    <mergeCell ref="D50:J50"/>
    <mergeCell ref="E51:J51"/>
    <mergeCell ref="E52:J52"/>
    <mergeCell ref="E53:J53"/>
    <mergeCell ref="Q58:S58"/>
    <mergeCell ref="T58:V58"/>
    <mergeCell ref="K57:M57"/>
    <mergeCell ref="N57:P57"/>
    <mergeCell ref="Q57:S57"/>
    <mergeCell ref="T57:V57"/>
    <mergeCell ref="N56:P56"/>
    <mergeCell ref="K54:M54"/>
    <mergeCell ref="D54:J54"/>
    <mergeCell ref="E55:J55"/>
    <mergeCell ref="E56:J56"/>
    <mergeCell ref="E57:J57"/>
    <mergeCell ref="N54:P54"/>
    <mergeCell ref="Q54:S54"/>
    <mergeCell ref="T54:V54"/>
    <mergeCell ref="Q53:S53"/>
    <mergeCell ref="T53:V53"/>
    <mergeCell ref="N58:P58"/>
    <mergeCell ref="Q56:S56"/>
    <mergeCell ref="T56:V56"/>
    <mergeCell ref="K55:M55"/>
    <mergeCell ref="N55:P55"/>
    <mergeCell ref="Q55:S55"/>
    <mergeCell ref="T55:V55"/>
    <mergeCell ref="Q51:S51"/>
    <mergeCell ref="T51:V51"/>
    <mergeCell ref="K50:M50"/>
    <mergeCell ref="N50:P50"/>
    <mergeCell ref="Q50:S50"/>
    <mergeCell ref="T50:V50"/>
    <mergeCell ref="K53:M53"/>
    <mergeCell ref="N53:P53"/>
    <mergeCell ref="K51:M51"/>
    <mergeCell ref="N51:P51"/>
    <mergeCell ref="K52:M52"/>
    <mergeCell ref="N52:P52"/>
    <mergeCell ref="Q52:S52"/>
    <mergeCell ref="T52:V52"/>
    <mergeCell ref="K49:M49"/>
    <mergeCell ref="N49:P49"/>
    <mergeCell ref="Q49:S49"/>
    <mergeCell ref="T49:V49"/>
    <mergeCell ref="Q47:S47"/>
    <mergeCell ref="T47:V47"/>
    <mergeCell ref="K48:M48"/>
    <mergeCell ref="N48:P48"/>
    <mergeCell ref="Q48:S48"/>
    <mergeCell ref="T48:V48"/>
    <mergeCell ref="Q45:S45"/>
    <mergeCell ref="K44:M44"/>
    <mergeCell ref="N44:P44"/>
    <mergeCell ref="Q44:S44"/>
    <mergeCell ref="K47:M47"/>
    <mergeCell ref="N47:P47"/>
    <mergeCell ref="T45:V45"/>
    <mergeCell ref="K46:M46"/>
    <mergeCell ref="N46:P46"/>
    <mergeCell ref="Q46:S46"/>
    <mergeCell ref="T46:V46"/>
    <mergeCell ref="N45:P45"/>
    <mergeCell ref="K45:M45"/>
    <mergeCell ref="E37:J37"/>
    <mergeCell ref="D38:J38"/>
    <mergeCell ref="E48:J48"/>
    <mergeCell ref="E39:J39"/>
    <mergeCell ref="E40:J40"/>
    <mergeCell ref="E41:J41"/>
    <mergeCell ref="E42:J42"/>
    <mergeCell ref="E43:J43"/>
    <mergeCell ref="D47:J47"/>
    <mergeCell ref="E44:J44"/>
    <mergeCell ref="E45:J45"/>
    <mergeCell ref="E46:J46"/>
    <mergeCell ref="D32:J32"/>
    <mergeCell ref="E33:J33"/>
    <mergeCell ref="E34:J34"/>
    <mergeCell ref="E35:J35"/>
    <mergeCell ref="E26:J26"/>
    <mergeCell ref="E27:J27"/>
    <mergeCell ref="C28:J28"/>
    <mergeCell ref="D29:J29"/>
    <mergeCell ref="E36:J36"/>
    <mergeCell ref="E30:J30"/>
    <mergeCell ref="Q41:S41"/>
    <mergeCell ref="T41:V41"/>
    <mergeCell ref="K40:M40"/>
    <mergeCell ref="N40:P40"/>
    <mergeCell ref="Q40:S40"/>
    <mergeCell ref="T40:V40"/>
    <mergeCell ref="T44:V44"/>
    <mergeCell ref="K43:M43"/>
    <mergeCell ref="N43:P43"/>
    <mergeCell ref="Q43:S43"/>
    <mergeCell ref="T43:V43"/>
    <mergeCell ref="K42:M42"/>
    <mergeCell ref="N42:P42"/>
    <mergeCell ref="Q42:S42"/>
    <mergeCell ref="T42:V42"/>
    <mergeCell ref="Q37:S37"/>
    <mergeCell ref="T37:V37"/>
    <mergeCell ref="K36:M36"/>
    <mergeCell ref="N36:P36"/>
    <mergeCell ref="Q36:S36"/>
    <mergeCell ref="T36:V36"/>
    <mergeCell ref="K39:M39"/>
    <mergeCell ref="N39:P39"/>
    <mergeCell ref="Q39:S39"/>
    <mergeCell ref="T39:V39"/>
    <mergeCell ref="K38:M38"/>
    <mergeCell ref="N38:P38"/>
    <mergeCell ref="Q38:S38"/>
    <mergeCell ref="T38:V38"/>
    <mergeCell ref="Q33:S33"/>
    <mergeCell ref="T33:V33"/>
    <mergeCell ref="K32:M32"/>
    <mergeCell ref="N32:P32"/>
    <mergeCell ref="Q32:S32"/>
    <mergeCell ref="T32:V32"/>
    <mergeCell ref="K35:M35"/>
    <mergeCell ref="N35:P35"/>
    <mergeCell ref="Q35:S35"/>
    <mergeCell ref="T35:V35"/>
    <mergeCell ref="K34:M34"/>
    <mergeCell ref="N34:P34"/>
    <mergeCell ref="Q34:S34"/>
    <mergeCell ref="T34:V34"/>
    <mergeCell ref="Q27:S27"/>
    <mergeCell ref="T27:V27"/>
    <mergeCell ref="Q25:S25"/>
    <mergeCell ref="T25:V25"/>
    <mergeCell ref="K26:M26"/>
    <mergeCell ref="N26:P26"/>
    <mergeCell ref="Q26:S26"/>
    <mergeCell ref="T26:V26"/>
    <mergeCell ref="K29:M29"/>
    <mergeCell ref="N29:P29"/>
    <mergeCell ref="Q29:S29"/>
    <mergeCell ref="T29:V29"/>
    <mergeCell ref="K28:M28"/>
    <mergeCell ref="N28:P28"/>
    <mergeCell ref="Q28:S28"/>
    <mergeCell ref="T28:V28"/>
    <mergeCell ref="Q24:S24"/>
    <mergeCell ref="T24:V24"/>
    <mergeCell ref="K23:M23"/>
    <mergeCell ref="N23:P23"/>
    <mergeCell ref="Q23:S23"/>
    <mergeCell ref="T23:V23"/>
    <mergeCell ref="E22:J22"/>
    <mergeCell ref="D23:J23"/>
    <mergeCell ref="K25:M25"/>
    <mergeCell ref="N25:P25"/>
    <mergeCell ref="E24:J24"/>
    <mergeCell ref="E25:J25"/>
    <mergeCell ref="K24:M24"/>
    <mergeCell ref="N24:P24"/>
    <mergeCell ref="K22:M22"/>
    <mergeCell ref="N22:P22"/>
    <mergeCell ref="Q20:S20"/>
    <mergeCell ref="T20:V20"/>
    <mergeCell ref="K19:M19"/>
    <mergeCell ref="N19:P19"/>
    <mergeCell ref="Q19:S19"/>
    <mergeCell ref="T19:V19"/>
    <mergeCell ref="Q22:S22"/>
    <mergeCell ref="T22:V22"/>
    <mergeCell ref="K21:M21"/>
    <mergeCell ref="N21:P21"/>
    <mergeCell ref="Q21:S21"/>
    <mergeCell ref="T21:V21"/>
    <mergeCell ref="K18:M18"/>
    <mergeCell ref="N18:P18"/>
    <mergeCell ref="Q18:S18"/>
    <mergeCell ref="T18:V18"/>
    <mergeCell ref="T15:V15"/>
    <mergeCell ref="K16:M16"/>
    <mergeCell ref="N16:P16"/>
    <mergeCell ref="Q16:S16"/>
    <mergeCell ref="T16:V16"/>
    <mergeCell ref="Q15:S15"/>
    <mergeCell ref="E16:J16"/>
    <mergeCell ref="E17:J17"/>
    <mergeCell ref="K15:M15"/>
    <mergeCell ref="N15:P15"/>
    <mergeCell ref="K17:M17"/>
    <mergeCell ref="N17:P17"/>
    <mergeCell ref="E15:J15"/>
    <mergeCell ref="Q17:S17"/>
    <mergeCell ref="T17:V17"/>
    <mergeCell ref="Q10:S10"/>
    <mergeCell ref="K12:M12"/>
    <mergeCell ref="K11:M11"/>
    <mergeCell ref="N11:P11"/>
    <mergeCell ref="Q11:S11"/>
    <mergeCell ref="E11:J11"/>
    <mergeCell ref="E12:J12"/>
    <mergeCell ref="T14:V14"/>
    <mergeCell ref="N12:P12"/>
    <mergeCell ref="Q12:S12"/>
    <mergeCell ref="T12:V12"/>
    <mergeCell ref="N13:P13"/>
    <mergeCell ref="Q13:S13"/>
    <mergeCell ref="T13:V13"/>
    <mergeCell ref="N14:P14"/>
    <mergeCell ref="T11:V11"/>
    <mergeCell ref="Q14:S14"/>
    <mergeCell ref="T4:V4"/>
    <mergeCell ref="Q4:S4"/>
    <mergeCell ref="B3:J3"/>
    <mergeCell ref="B4:J4"/>
    <mergeCell ref="K9:M9"/>
    <mergeCell ref="D7:J7"/>
    <mergeCell ref="E9:J9"/>
    <mergeCell ref="D6:J6"/>
    <mergeCell ref="K6:M6"/>
    <mergeCell ref="C5:J5"/>
    <mergeCell ref="N9:P9"/>
    <mergeCell ref="P2:V2"/>
    <mergeCell ref="T8:V8"/>
    <mergeCell ref="K7:M7"/>
    <mergeCell ref="N7:P7"/>
    <mergeCell ref="Q7:S7"/>
    <mergeCell ref="T7:V7"/>
    <mergeCell ref="K10:M10"/>
    <mergeCell ref="T10:V10"/>
    <mergeCell ref="N6:P6"/>
    <mergeCell ref="Q8:S8"/>
    <mergeCell ref="Q9:S9"/>
    <mergeCell ref="T5:V5"/>
    <mergeCell ref="Q6:S6"/>
    <mergeCell ref="T6:V6"/>
    <mergeCell ref="K5:M5"/>
    <mergeCell ref="N5:P5"/>
    <mergeCell ref="N3:P3"/>
    <mergeCell ref="K3:M3"/>
    <mergeCell ref="T3:V3"/>
    <mergeCell ref="Q3:S3"/>
    <mergeCell ref="T9:V9"/>
    <mergeCell ref="Q5:S5"/>
    <mergeCell ref="N4:P4"/>
    <mergeCell ref="K4:M4"/>
    <mergeCell ref="E49:J49"/>
    <mergeCell ref="K8:M8"/>
    <mergeCell ref="N8:P8"/>
    <mergeCell ref="D13:J13"/>
    <mergeCell ref="E14:J14"/>
    <mergeCell ref="K13:M13"/>
    <mergeCell ref="E8:J8"/>
    <mergeCell ref="N10:P10"/>
    <mergeCell ref="K14:M14"/>
    <mergeCell ref="D10:J10"/>
    <mergeCell ref="K20:M20"/>
    <mergeCell ref="N20:P20"/>
    <mergeCell ref="D18:J18"/>
    <mergeCell ref="E19:J19"/>
    <mergeCell ref="E20:J20"/>
    <mergeCell ref="E21:J21"/>
    <mergeCell ref="K27:M27"/>
    <mergeCell ref="N27:P27"/>
    <mergeCell ref="K33:M33"/>
    <mergeCell ref="N33:P33"/>
    <mergeCell ref="K37:M37"/>
    <mergeCell ref="N37:P37"/>
    <mergeCell ref="K41:M41"/>
    <mergeCell ref="N41:P4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1"/>
  <sheetViews>
    <sheetView workbookViewId="0">
      <selection activeCell="S20" sqref="S20"/>
    </sheetView>
  </sheetViews>
  <sheetFormatPr defaultRowHeight="13.5"/>
  <cols>
    <col min="1" max="1" width="0.875" style="21" customWidth="1"/>
    <col min="2" max="2" width="11.125" style="21" customWidth="1"/>
    <col min="3" max="3" width="4.375" style="21" customWidth="1"/>
    <col min="4" max="4" width="4.5" style="21" customWidth="1"/>
    <col min="5" max="5" width="4.875" style="21" customWidth="1"/>
    <col min="6" max="7" width="4" style="21" customWidth="1"/>
    <col min="8" max="8" width="3.75" style="21" customWidth="1"/>
    <col min="9" max="12" width="4" style="21" customWidth="1"/>
    <col min="13" max="13" width="3.875" style="21" customWidth="1"/>
    <col min="14" max="14" width="4.25" style="21" customWidth="1"/>
    <col min="15" max="16" width="4" style="21" customWidth="1"/>
    <col min="17" max="17" width="5.625" style="21" customWidth="1"/>
    <col min="18" max="19" width="4" style="21" customWidth="1"/>
    <col min="20" max="20" width="5.25" style="21" customWidth="1"/>
    <col min="21" max="25" width="4" style="21" customWidth="1"/>
    <col min="26" max="16384" width="9" style="21"/>
  </cols>
  <sheetData>
    <row r="1" spans="1:35" s="570" customFormat="1" ht="26.25" customHeight="1">
      <c r="A1" s="568" t="s">
        <v>1665</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4.25">
      <c r="A2" s="214"/>
      <c r="B2" s="54"/>
      <c r="C2" s="54"/>
      <c r="D2" s="54"/>
      <c r="E2" s="54"/>
      <c r="F2" s="54"/>
      <c r="G2" s="54"/>
      <c r="H2" s="54"/>
      <c r="I2" s="54"/>
      <c r="J2" s="54"/>
      <c r="K2" s="1269" t="s">
        <v>446</v>
      </c>
      <c r="L2" s="1269"/>
      <c r="M2" s="1269"/>
      <c r="N2" s="1269"/>
      <c r="O2" s="1269"/>
      <c r="P2" s="1269"/>
      <c r="Q2" s="1269"/>
      <c r="R2" s="1269"/>
      <c r="S2" s="54"/>
      <c r="T2" s="54"/>
      <c r="U2" s="54"/>
      <c r="V2" s="54"/>
    </row>
    <row r="3" spans="1:35" s="54" customFormat="1" ht="14.25">
      <c r="A3" s="214"/>
      <c r="B3" s="1296" t="s">
        <v>18</v>
      </c>
      <c r="C3" s="1298" t="s">
        <v>447</v>
      </c>
      <c r="D3" s="1299"/>
      <c r="E3" s="1299"/>
      <c r="F3" s="1299"/>
      <c r="G3" s="1299"/>
      <c r="H3" s="1299"/>
      <c r="I3" s="1299"/>
      <c r="J3" s="1300"/>
      <c r="K3" s="1298" t="s">
        <v>2048</v>
      </c>
      <c r="L3" s="1299"/>
      <c r="M3" s="1299"/>
      <c r="N3" s="1299"/>
      <c r="O3" s="1299"/>
      <c r="P3" s="1299"/>
      <c r="Q3" s="1299"/>
      <c r="R3" s="1300"/>
    </row>
    <row r="4" spans="1:35" s="54" customFormat="1" ht="14.25">
      <c r="A4" s="214"/>
      <c r="B4" s="1297"/>
      <c r="C4" s="1069" t="s">
        <v>611</v>
      </c>
      <c r="D4" s="1069"/>
      <c r="E4" s="1069" t="s">
        <v>121</v>
      </c>
      <c r="F4" s="1069"/>
      <c r="G4" s="1069" t="s">
        <v>122</v>
      </c>
      <c r="H4" s="1069"/>
      <c r="I4" s="1069" t="s">
        <v>949</v>
      </c>
      <c r="J4" s="1069"/>
      <c r="K4" s="1069" t="s">
        <v>611</v>
      </c>
      <c r="L4" s="1069"/>
      <c r="M4" s="1069" t="s">
        <v>121</v>
      </c>
      <c r="N4" s="1069"/>
      <c r="O4" s="1069" t="s">
        <v>122</v>
      </c>
      <c r="P4" s="1069"/>
      <c r="Q4" s="1069" t="s">
        <v>949</v>
      </c>
      <c r="R4" s="1069"/>
    </row>
    <row r="5" spans="1:35" s="54" customFormat="1" ht="14.25">
      <c r="A5" s="214"/>
      <c r="B5" s="215" t="s">
        <v>709</v>
      </c>
      <c r="C5" s="1301">
        <v>29290</v>
      </c>
      <c r="D5" s="1302"/>
      <c r="E5" s="1197">
        <v>25871</v>
      </c>
      <c r="F5" s="1197"/>
      <c r="G5" s="1197">
        <v>3216</v>
      </c>
      <c r="H5" s="1197"/>
      <c r="I5" s="1197">
        <v>203</v>
      </c>
      <c r="J5" s="1197"/>
      <c r="K5" s="1197">
        <v>124500</v>
      </c>
      <c r="L5" s="1197"/>
      <c r="M5" s="1197">
        <v>108605</v>
      </c>
      <c r="N5" s="1197"/>
      <c r="O5" s="1197">
        <v>14828</v>
      </c>
      <c r="P5" s="1197"/>
      <c r="Q5" s="1197">
        <v>1067</v>
      </c>
      <c r="R5" s="1197"/>
    </row>
    <row r="6" spans="1:35" s="54" customFormat="1" ht="14.25">
      <c r="A6" s="214"/>
      <c r="B6" s="215" t="s">
        <v>151</v>
      </c>
      <c r="C6" s="1287">
        <v>29343</v>
      </c>
      <c r="D6" s="1288"/>
      <c r="E6" s="1197">
        <v>26012</v>
      </c>
      <c r="F6" s="1197"/>
      <c r="G6" s="1197">
        <v>3170</v>
      </c>
      <c r="H6" s="1197"/>
      <c r="I6" s="1197">
        <v>161</v>
      </c>
      <c r="J6" s="1197"/>
      <c r="K6" s="1197">
        <v>130732</v>
      </c>
      <c r="L6" s="1197"/>
      <c r="M6" s="1197">
        <v>114813</v>
      </c>
      <c r="N6" s="1197"/>
      <c r="O6" s="1197">
        <v>14993</v>
      </c>
      <c r="P6" s="1197"/>
      <c r="Q6" s="1197">
        <v>926</v>
      </c>
      <c r="R6" s="1197"/>
    </row>
    <row r="7" spans="1:35" s="54" customFormat="1" ht="14.25">
      <c r="A7" s="214"/>
      <c r="B7" s="215" t="s">
        <v>858</v>
      </c>
      <c r="C7" s="1293">
        <v>29414</v>
      </c>
      <c r="D7" s="1068"/>
      <c r="E7" s="1197">
        <v>26187</v>
      </c>
      <c r="F7" s="1197"/>
      <c r="G7" s="1197">
        <v>3080</v>
      </c>
      <c r="H7" s="1197"/>
      <c r="I7" s="1197">
        <v>147</v>
      </c>
      <c r="J7" s="1197"/>
      <c r="K7" s="1197">
        <v>128387</v>
      </c>
      <c r="L7" s="1197"/>
      <c r="M7" s="1197">
        <v>113921</v>
      </c>
      <c r="N7" s="1197"/>
      <c r="O7" s="1197">
        <v>13920</v>
      </c>
      <c r="P7" s="1197"/>
      <c r="Q7" s="1197">
        <v>546</v>
      </c>
      <c r="R7" s="1197"/>
    </row>
    <row r="8" spans="1:35" s="54" customFormat="1" ht="14.25">
      <c r="A8" s="214"/>
      <c r="B8" s="215" t="s">
        <v>539</v>
      </c>
      <c r="C8" s="1293">
        <v>29569</v>
      </c>
      <c r="D8" s="1068"/>
      <c r="E8" s="1197">
        <v>26461</v>
      </c>
      <c r="F8" s="1197"/>
      <c r="G8" s="1197">
        <v>3016</v>
      </c>
      <c r="H8" s="1197"/>
      <c r="I8" s="1197">
        <v>92</v>
      </c>
      <c r="J8" s="1197"/>
      <c r="K8" s="1197">
        <v>128069</v>
      </c>
      <c r="L8" s="1197"/>
      <c r="M8" s="1197">
        <v>114171</v>
      </c>
      <c r="N8" s="1197"/>
      <c r="O8" s="1197">
        <v>13466</v>
      </c>
      <c r="P8" s="1197"/>
      <c r="Q8" s="1197">
        <v>432</v>
      </c>
      <c r="R8" s="1197"/>
    </row>
    <row r="9" spans="1:35" s="54" customFormat="1" ht="14.25">
      <c r="A9" s="214"/>
      <c r="B9" s="216"/>
      <c r="C9" s="217"/>
      <c r="D9" s="217"/>
      <c r="E9" s="217"/>
      <c r="F9" s="217"/>
      <c r="G9" s="217"/>
      <c r="H9" s="217"/>
      <c r="I9" s="217"/>
      <c r="J9" s="217"/>
      <c r="K9" s="217"/>
      <c r="L9" s="217"/>
      <c r="M9" s="217"/>
      <c r="N9" s="217"/>
      <c r="O9" s="217"/>
      <c r="P9" s="217"/>
      <c r="Q9" s="217"/>
      <c r="R9" s="217"/>
    </row>
    <row r="10" spans="1:35" s="54" customFormat="1" ht="14.25">
      <c r="A10" s="214"/>
      <c r="B10" s="197" t="s">
        <v>2049</v>
      </c>
      <c r="C10" s="197"/>
      <c r="D10" s="197"/>
      <c r="E10" s="197"/>
      <c r="F10" s="197"/>
      <c r="G10" s="197"/>
      <c r="H10" s="197"/>
      <c r="I10" s="197"/>
      <c r="J10" s="197"/>
      <c r="K10" s="197"/>
      <c r="L10" s="197"/>
      <c r="M10" s="197"/>
    </row>
    <row r="11" spans="1:35" s="54" customFormat="1" ht="14.25">
      <c r="A11" s="214"/>
      <c r="B11" s="197" t="s">
        <v>1900</v>
      </c>
    </row>
    <row r="12" spans="1:35" s="54" customFormat="1" ht="14.25">
      <c r="A12" s="214"/>
      <c r="B12" s="197" t="s">
        <v>1901</v>
      </c>
    </row>
    <row r="13" spans="1:35" s="54" customFormat="1" ht="14.25">
      <c r="A13" s="214"/>
      <c r="B13" s="197"/>
    </row>
    <row r="14" spans="1:35" s="54" customFormat="1" ht="47.25" customHeight="1">
      <c r="A14" s="214"/>
    </row>
    <row r="15" spans="1:35" s="570" customFormat="1" ht="26.25" customHeight="1">
      <c r="A15" s="568" t="s">
        <v>228</v>
      </c>
      <c r="B15" s="572"/>
      <c r="C15" s="572"/>
      <c r="D15" s="572"/>
      <c r="E15" s="572"/>
      <c r="F15" s="572"/>
      <c r="G15" s="572"/>
      <c r="H15" s="572"/>
      <c r="I15" s="572"/>
      <c r="J15" s="572"/>
      <c r="K15" s="572"/>
      <c r="L15" s="572"/>
      <c r="M15" s="572"/>
      <c r="N15" s="572"/>
      <c r="O15" s="572"/>
      <c r="P15" s="572"/>
      <c r="Q15" s="572"/>
      <c r="R15" s="572"/>
      <c r="S15" s="572"/>
      <c r="T15" s="572"/>
      <c r="U15" s="572"/>
      <c r="V15" s="572"/>
      <c r="W15" s="572"/>
      <c r="X15" s="571"/>
      <c r="Y15" s="571"/>
      <c r="Z15" s="571"/>
      <c r="AA15" s="571"/>
      <c r="AB15" s="571"/>
      <c r="AC15" s="571"/>
      <c r="AD15" s="571"/>
      <c r="AE15" s="571"/>
      <c r="AF15" s="571"/>
      <c r="AG15" s="571"/>
      <c r="AH15" s="571"/>
      <c r="AI15" s="571"/>
    </row>
    <row r="16" spans="1:35" ht="14.25" customHeight="1">
      <c r="L16" s="899" t="s">
        <v>2050</v>
      </c>
      <c r="M16" s="899"/>
      <c r="N16" s="899"/>
      <c r="O16" s="899"/>
      <c r="P16" s="899"/>
      <c r="Q16" s="899"/>
      <c r="R16" s="899"/>
      <c r="S16" s="1081"/>
      <c r="T16" s="1081"/>
    </row>
    <row r="17" spans="2:45" ht="14.25" customHeight="1">
      <c r="B17" s="879" t="s">
        <v>120</v>
      </c>
      <c r="C17" s="871" t="s">
        <v>869</v>
      </c>
      <c r="D17" s="872"/>
      <c r="E17" s="872"/>
      <c r="F17" s="872"/>
      <c r="G17" s="872"/>
      <c r="H17" s="872"/>
      <c r="I17" s="872"/>
      <c r="J17" s="872"/>
      <c r="K17" s="872"/>
      <c r="L17" s="872"/>
      <c r="M17" s="872"/>
      <c r="N17" s="872"/>
      <c r="O17" s="872"/>
      <c r="P17" s="872"/>
      <c r="Q17" s="872"/>
      <c r="R17" s="873"/>
    </row>
    <row r="18" spans="2:45" ht="14.25" customHeight="1">
      <c r="B18" s="1273"/>
      <c r="C18" s="871" t="s">
        <v>870</v>
      </c>
      <c r="D18" s="872"/>
      <c r="E18" s="872"/>
      <c r="F18" s="872"/>
      <c r="G18" s="872"/>
      <c r="H18" s="872"/>
      <c r="I18" s="872"/>
      <c r="J18" s="872"/>
      <c r="K18" s="872"/>
      <c r="L18" s="872"/>
      <c r="M18" s="872"/>
      <c r="N18" s="872"/>
      <c r="O18" s="872"/>
      <c r="P18" s="873"/>
      <c r="Q18" s="1275" t="s">
        <v>12</v>
      </c>
      <c r="R18" s="1276"/>
    </row>
    <row r="19" spans="2:45" ht="14.25" customHeight="1">
      <c r="B19" s="1273"/>
      <c r="C19" s="925" t="s">
        <v>104</v>
      </c>
      <c r="D19" s="926"/>
      <c r="E19" s="871" t="s">
        <v>768</v>
      </c>
      <c r="F19" s="872"/>
      <c r="G19" s="872"/>
      <c r="H19" s="872"/>
      <c r="I19" s="872"/>
      <c r="J19" s="872"/>
      <c r="K19" s="872"/>
      <c r="L19" s="872"/>
      <c r="M19" s="872"/>
      <c r="N19" s="873"/>
      <c r="O19" s="925" t="s">
        <v>119</v>
      </c>
      <c r="P19" s="926"/>
      <c r="Q19" s="1277"/>
      <c r="R19" s="1278"/>
      <c r="T19" s="1081"/>
      <c r="U19" s="1081"/>
    </row>
    <row r="20" spans="2:45" ht="14.25" customHeight="1">
      <c r="B20" s="1273"/>
      <c r="C20" s="1281"/>
      <c r="D20" s="1282"/>
      <c r="E20" s="925" t="s">
        <v>103</v>
      </c>
      <c r="F20" s="926"/>
      <c r="G20" s="925" t="s">
        <v>137</v>
      </c>
      <c r="H20" s="926"/>
      <c r="I20" s="1283" t="s">
        <v>769</v>
      </c>
      <c r="J20" s="1284"/>
      <c r="K20" s="1289" t="s">
        <v>770</v>
      </c>
      <c r="L20" s="1290"/>
      <c r="M20" s="925" t="s">
        <v>949</v>
      </c>
      <c r="N20" s="926"/>
      <c r="O20" s="1281"/>
      <c r="P20" s="1282"/>
      <c r="Q20" s="1277"/>
      <c r="R20" s="1278"/>
      <c r="T20" s="8"/>
      <c r="U20" s="8"/>
    </row>
    <row r="21" spans="2:45" ht="14.25" customHeight="1">
      <c r="B21" s="1274"/>
      <c r="C21" s="927"/>
      <c r="D21" s="928"/>
      <c r="E21" s="927"/>
      <c r="F21" s="928"/>
      <c r="G21" s="927"/>
      <c r="H21" s="928"/>
      <c r="I21" s="1285"/>
      <c r="J21" s="1286"/>
      <c r="K21" s="1291"/>
      <c r="L21" s="1292"/>
      <c r="M21" s="927"/>
      <c r="N21" s="928"/>
      <c r="O21" s="927"/>
      <c r="P21" s="928"/>
      <c r="Q21" s="1279"/>
      <c r="R21" s="1280"/>
    </row>
    <row r="22" spans="2:45" ht="18.75" customHeight="1">
      <c r="B22" s="5" t="s">
        <v>2342</v>
      </c>
      <c r="C22" s="1084">
        <v>6515</v>
      </c>
      <c r="D22" s="1085"/>
      <c r="E22" s="1084">
        <v>3476</v>
      </c>
      <c r="F22" s="1085"/>
      <c r="G22" s="1084">
        <v>1525</v>
      </c>
      <c r="H22" s="1085"/>
      <c r="I22" s="1185">
        <v>381</v>
      </c>
      <c r="J22" s="1014"/>
      <c r="K22" s="1084">
        <v>148</v>
      </c>
      <c r="L22" s="1085"/>
      <c r="M22" s="1084">
        <v>223</v>
      </c>
      <c r="N22" s="1085"/>
      <c r="O22" s="1084">
        <v>762</v>
      </c>
      <c r="P22" s="1085"/>
      <c r="Q22" s="1185">
        <v>984</v>
      </c>
      <c r="R22" s="1014"/>
      <c r="W22" s="67"/>
      <c r="X22" s="67"/>
      <c r="Y22" s="67"/>
    </row>
    <row r="23" spans="2:45" ht="18.75" customHeight="1">
      <c r="B23" s="5" t="s">
        <v>1630</v>
      </c>
      <c r="C23" s="1084">
        <v>6545</v>
      </c>
      <c r="D23" s="1199"/>
      <c r="E23" s="1084">
        <v>4378</v>
      </c>
      <c r="F23" s="1085"/>
      <c r="G23" s="1084">
        <v>1527</v>
      </c>
      <c r="H23" s="1085"/>
      <c r="I23" s="1083">
        <v>347</v>
      </c>
      <c r="J23" s="1083"/>
      <c r="K23" s="1083">
        <v>123</v>
      </c>
      <c r="L23" s="1083"/>
      <c r="M23" s="1083">
        <v>170</v>
      </c>
      <c r="N23" s="1083"/>
      <c r="O23" s="1083">
        <v>429</v>
      </c>
      <c r="P23" s="1083"/>
      <c r="Q23" s="1294">
        <v>645</v>
      </c>
      <c r="R23" s="1068"/>
      <c r="W23" s="67"/>
      <c r="X23" s="67"/>
      <c r="Y23" s="67"/>
    </row>
    <row r="24" spans="2:45" ht="18.75" customHeight="1">
      <c r="B24" s="5" t="s">
        <v>709</v>
      </c>
      <c r="C24" s="1084">
        <v>6559</v>
      </c>
      <c r="D24" s="1199"/>
      <c r="E24" s="1084">
        <v>4590</v>
      </c>
      <c r="F24" s="1085"/>
      <c r="G24" s="1084">
        <v>1265</v>
      </c>
      <c r="H24" s="1085"/>
      <c r="I24" s="1083">
        <v>288</v>
      </c>
      <c r="J24" s="1083"/>
      <c r="K24" s="1083">
        <v>301</v>
      </c>
      <c r="L24" s="1083"/>
      <c r="M24" s="1083">
        <v>115</v>
      </c>
      <c r="N24" s="1083"/>
      <c r="O24" s="1083">
        <v>430</v>
      </c>
      <c r="P24" s="1083"/>
      <c r="Q24" s="1294">
        <v>746</v>
      </c>
      <c r="R24" s="1068"/>
      <c r="W24" s="67"/>
      <c r="X24" s="67"/>
      <c r="Y24" s="67"/>
    </row>
    <row r="25" spans="2:45" ht="18.75" customHeight="1">
      <c r="B25" s="5" t="s">
        <v>151</v>
      </c>
      <c r="C25" s="1084">
        <v>6622</v>
      </c>
      <c r="D25" s="940"/>
      <c r="E25" s="1084">
        <v>4719</v>
      </c>
      <c r="F25" s="940"/>
      <c r="G25" s="1084">
        <v>959</v>
      </c>
      <c r="H25" s="940"/>
      <c r="I25" s="1084">
        <v>605</v>
      </c>
      <c r="J25" s="1085"/>
      <c r="K25" s="1084">
        <v>224</v>
      </c>
      <c r="L25" s="940"/>
      <c r="M25" s="1084">
        <v>115</v>
      </c>
      <c r="N25" s="940"/>
      <c r="O25" s="1084">
        <v>408</v>
      </c>
      <c r="P25" s="940"/>
      <c r="Q25" s="1271">
        <v>759</v>
      </c>
      <c r="R25" s="1014"/>
      <c r="S25" s="8"/>
      <c r="T25" s="8"/>
    </row>
    <row r="26" spans="2:45" ht="18.75" customHeight="1">
      <c r="B26" s="5" t="s">
        <v>858</v>
      </c>
      <c r="C26" s="1084">
        <v>6359</v>
      </c>
      <c r="D26" s="940"/>
      <c r="E26" s="1084">
        <v>4590</v>
      </c>
      <c r="F26" s="940"/>
      <c r="G26" s="1084">
        <v>856</v>
      </c>
      <c r="H26" s="940"/>
      <c r="I26" s="1084">
        <v>478</v>
      </c>
      <c r="J26" s="940"/>
      <c r="K26" s="1084">
        <v>318</v>
      </c>
      <c r="L26" s="940"/>
      <c r="M26" s="1084">
        <v>117</v>
      </c>
      <c r="N26" s="940"/>
      <c r="O26" s="1084">
        <v>429</v>
      </c>
      <c r="P26" s="940"/>
      <c r="Q26" s="1271">
        <v>744</v>
      </c>
      <c r="R26" s="1014"/>
      <c r="S26" s="8"/>
      <c r="T26" s="8"/>
      <c r="U26" s="8"/>
      <c r="V26" s="8"/>
      <c r="W26" s="61"/>
      <c r="X26" s="61"/>
      <c r="Y26" s="61"/>
      <c r="Z26" s="61"/>
      <c r="AA26" s="61"/>
      <c r="AB26" s="61"/>
      <c r="AC26" s="61"/>
      <c r="AD26" s="61"/>
      <c r="AE26" s="61"/>
      <c r="AF26" s="61"/>
      <c r="AG26" s="61"/>
      <c r="AH26" s="61"/>
      <c r="AI26" s="61"/>
      <c r="AJ26" s="61"/>
      <c r="AK26" s="61"/>
      <c r="AL26" s="61"/>
      <c r="AM26" s="61"/>
      <c r="AN26" s="61"/>
      <c r="AO26" s="61"/>
      <c r="AP26" s="61"/>
      <c r="AQ26" s="61"/>
      <c r="AR26" s="61"/>
      <c r="AS26" s="61"/>
    </row>
    <row r="27" spans="2:45" ht="18.75" customHeight="1">
      <c r="B27" s="5" t="s">
        <v>539</v>
      </c>
      <c r="C27" s="1084">
        <v>6199</v>
      </c>
      <c r="D27" s="940"/>
      <c r="E27" s="1084">
        <v>4475</v>
      </c>
      <c r="F27" s="940"/>
      <c r="G27" s="1084">
        <v>839</v>
      </c>
      <c r="H27" s="940"/>
      <c r="I27" s="1084">
        <v>510</v>
      </c>
      <c r="J27" s="940"/>
      <c r="K27" s="1084">
        <v>270</v>
      </c>
      <c r="L27" s="940"/>
      <c r="M27" s="1084">
        <v>105</v>
      </c>
      <c r="N27" s="940"/>
      <c r="O27" s="1084">
        <v>527</v>
      </c>
      <c r="P27" s="940"/>
      <c r="Q27" s="1271">
        <v>808</v>
      </c>
      <c r="R27" s="1014"/>
      <c r="S27" s="8"/>
      <c r="T27" s="8"/>
      <c r="U27" s="8"/>
      <c r="V27" s="8"/>
      <c r="W27" s="61"/>
      <c r="X27" s="61"/>
      <c r="Y27" s="61"/>
      <c r="Z27" s="61"/>
      <c r="AA27" s="61"/>
      <c r="AB27" s="61"/>
      <c r="AC27" s="61"/>
      <c r="AD27" s="61"/>
      <c r="AE27" s="61"/>
      <c r="AF27" s="61"/>
      <c r="AG27" s="61"/>
      <c r="AH27" s="61"/>
      <c r="AI27" s="61"/>
      <c r="AJ27" s="61"/>
      <c r="AK27" s="61"/>
      <c r="AL27" s="61"/>
      <c r="AM27" s="61"/>
      <c r="AN27" s="61"/>
      <c r="AO27" s="61"/>
      <c r="AP27" s="61"/>
      <c r="AQ27" s="61"/>
      <c r="AR27" s="61"/>
      <c r="AS27" s="61"/>
    </row>
    <row r="28" spans="2:45" ht="18.75" customHeight="1">
      <c r="B28" s="10"/>
      <c r="C28" s="1272"/>
      <c r="D28" s="1272"/>
      <c r="E28" s="1272"/>
      <c r="F28" s="1272"/>
      <c r="G28" s="1272"/>
      <c r="H28" s="1272"/>
      <c r="I28" s="1272"/>
      <c r="J28" s="1272"/>
      <c r="K28" s="1272"/>
      <c r="L28" s="1272"/>
      <c r="M28" s="1272"/>
      <c r="N28" s="1272"/>
      <c r="O28" s="1272"/>
      <c r="P28" s="1272"/>
      <c r="Q28" s="1295"/>
      <c r="R28" s="1295"/>
      <c r="S28" s="8"/>
      <c r="T28" s="8"/>
      <c r="U28" s="8"/>
      <c r="V28" s="8"/>
      <c r="W28" s="61"/>
      <c r="X28" s="61"/>
      <c r="Y28" s="61"/>
      <c r="Z28" s="61"/>
      <c r="AA28" s="61"/>
      <c r="AB28" s="61"/>
      <c r="AC28" s="61"/>
      <c r="AD28" s="61"/>
      <c r="AE28" s="61"/>
      <c r="AF28" s="61"/>
      <c r="AG28" s="61"/>
      <c r="AH28" s="61"/>
      <c r="AI28" s="61"/>
      <c r="AJ28" s="61"/>
      <c r="AK28" s="61"/>
      <c r="AL28" s="61"/>
      <c r="AM28" s="61"/>
      <c r="AN28" s="61"/>
      <c r="AO28" s="61"/>
      <c r="AP28" s="61"/>
      <c r="AQ28" s="61"/>
      <c r="AR28" s="61"/>
      <c r="AS28" s="61"/>
    </row>
    <row r="29" spans="2:45" ht="14.25" customHeight="1">
      <c r="B29" s="62" t="s">
        <v>2051</v>
      </c>
      <c r="C29" s="8"/>
      <c r="D29" s="8"/>
      <c r="E29" s="8"/>
      <c r="F29" s="8"/>
      <c r="G29" s="67"/>
      <c r="H29" s="123"/>
      <c r="I29" s="67"/>
      <c r="J29" s="123"/>
      <c r="K29" s="67"/>
      <c r="L29" s="123"/>
      <c r="M29" s="67"/>
      <c r="N29" s="123"/>
      <c r="O29" s="67"/>
      <c r="P29" s="123"/>
      <c r="Q29" s="69"/>
      <c r="R29" s="61"/>
      <c r="S29" s="8"/>
      <c r="T29" s="8"/>
      <c r="U29" s="8"/>
      <c r="V29" s="8"/>
      <c r="W29" s="61"/>
      <c r="X29" s="61"/>
      <c r="Y29" s="61"/>
      <c r="Z29" s="61"/>
      <c r="AA29" s="61"/>
      <c r="AB29" s="61"/>
      <c r="AC29" s="61"/>
      <c r="AD29" s="61"/>
      <c r="AE29" s="61"/>
      <c r="AF29" s="61"/>
      <c r="AG29" s="61"/>
      <c r="AH29" s="61"/>
      <c r="AI29" s="61"/>
      <c r="AJ29" s="61"/>
      <c r="AK29" s="61"/>
      <c r="AL29" s="61"/>
      <c r="AM29" s="61"/>
      <c r="AN29" s="61"/>
      <c r="AO29" s="61"/>
      <c r="AP29" s="61"/>
      <c r="AQ29" s="61"/>
      <c r="AR29" s="61"/>
      <c r="AS29" s="61"/>
    </row>
    <row r="30" spans="2:45" ht="14.25" customHeight="1">
      <c r="B30" s="62" t="s">
        <v>1902</v>
      </c>
      <c r="C30" s="8"/>
      <c r="D30" s="8"/>
      <c r="E30" s="8"/>
      <c r="F30" s="8"/>
      <c r="G30" s="8"/>
      <c r="H30" s="8"/>
      <c r="I30" s="8"/>
      <c r="J30" s="8"/>
      <c r="K30" s="8"/>
      <c r="L30" s="8"/>
      <c r="M30" s="8"/>
      <c r="N30" s="8"/>
      <c r="O30" s="8"/>
      <c r="P30" s="8"/>
      <c r="Q30" s="8"/>
      <c r="R30" s="218"/>
      <c r="S30" s="61"/>
      <c r="T30" s="61"/>
      <c r="U30" s="8"/>
      <c r="V30" s="8"/>
      <c r="W30" s="8"/>
      <c r="X30" s="8"/>
      <c r="Y30" s="65"/>
      <c r="Z30" s="65"/>
      <c r="AA30" s="65"/>
      <c r="AB30" s="65"/>
      <c r="AC30" s="8"/>
      <c r="AD30" s="8"/>
      <c r="AE30" s="61"/>
      <c r="AF30" s="61"/>
      <c r="AG30" s="61"/>
      <c r="AH30" s="61"/>
      <c r="AI30" s="61"/>
      <c r="AJ30" s="61"/>
      <c r="AK30" s="61"/>
      <c r="AL30" s="61"/>
      <c r="AM30" s="61"/>
      <c r="AN30" s="61"/>
      <c r="AO30" s="61"/>
      <c r="AP30" s="61"/>
      <c r="AQ30" s="61"/>
      <c r="AR30" s="61"/>
      <c r="AS30" s="61"/>
    </row>
    <row r="31" spans="2:45" ht="14.25" customHeight="1">
      <c r="B31" s="62"/>
      <c r="C31" s="8"/>
      <c r="D31" s="8"/>
      <c r="E31" s="8"/>
      <c r="F31" s="8"/>
      <c r="G31" s="8"/>
      <c r="H31" s="8"/>
      <c r="I31" s="8"/>
      <c r="J31" s="8"/>
      <c r="K31" s="8"/>
      <c r="L31" s="8"/>
      <c r="M31" s="8"/>
      <c r="N31" s="8"/>
      <c r="O31" s="8"/>
      <c r="P31" s="8"/>
      <c r="Q31" s="8"/>
      <c r="R31" s="218"/>
      <c r="S31" s="61"/>
      <c r="T31" s="61"/>
      <c r="U31" s="1270"/>
      <c r="V31" s="1270"/>
      <c r="W31" s="1270"/>
      <c r="X31" s="1270"/>
      <c r="Y31" s="1007"/>
      <c r="Z31" s="1007"/>
      <c r="AA31" s="1270"/>
      <c r="AB31" s="1270"/>
      <c r="AC31" s="1270"/>
      <c r="AD31" s="1270"/>
      <c r="AE31" s="61"/>
      <c r="AF31" s="61"/>
      <c r="AG31" s="61"/>
      <c r="AH31" s="61"/>
      <c r="AI31" s="61"/>
      <c r="AJ31" s="61"/>
      <c r="AK31" s="61"/>
      <c r="AL31" s="61"/>
      <c r="AM31" s="61"/>
      <c r="AN31" s="61"/>
      <c r="AO31" s="61"/>
      <c r="AP31" s="61"/>
      <c r="AQ31" s="61"/>
      <c r="AR31" s="61"/>
      <c r="AS31" s="61"/>
    </row>
    <row r="32" spans="2:45" ht="16.5" customHeight="1">
      <c r="C32" s="67"/>
      <c r="D32" s="123"/>
      <c r="E32" s="123"/>
      <c r="F32" s="67"/>
      <c r="G32" s="67"/>
      <c r="H32" s="123"/>
      <c r="I32" s="67"/>
      <c r="J32" s="67"/>
      <c r="K32" s="123"/>
      <c r="L32" s="67"/>
      <c r="M32" s="67"/>
      <c r="N32" s="123"/>
      <c r="O32" s="67"/>
      <c r="P32" s="67"/>
      <c r="Q32" s="61"/>
      <c r="R32" s="8"/>
      <c r="S32" s="61"/>
      <c r="T32" s="61"/>
      <c r="U32" s="1270"/>
      <c r="V32" s="1270"/>
      <c r="W32" s="1270"/>
      <c r="X32" s="1270"/>
      <c r="Y32" s="1007"/>
      <c r="Z32" s="1007"/>
      <c r="AA32" s="1270"/>
      <c r="AB32" s="1270"/>
      <c r="AC32" s="1270"/>
      <c r="AD32" s="1270"/>
      <c r="AE32" s="61"/>
      <c r="AF32" s="61"/>
      <c r="AG32" s="61"/>
      <c r="AH32" s="61"/>
      <c r="AI32" s="61"/>
      <c r="AJ32" s="61"/>
      <c r="AK32" s="61"/>
      <c r="AL32" s="61"/>
      <c r="AM32" s="61"/>
      <c r="AN32" s="61"/>
      <c r="AO32" s="61"/>
      <c r="AP32" s="61"/>
      <c r="AQ32" s="61"/>
      <c r="AR32" s="61"/>
      <c r="AS32" s="61"/>
    </row>
    <row r="33" spans="1:45" ht="16.5" customHeight="1">
      <c r="B33" s="8"/>
      <c r="C33" s="67"/>
      <c r="D33" s="123"/>
      <c r="E33" s="123"/>
      <c r="F33" s="67"/>
      <c r="G33" s="67"/>
      <c r="H33" s="123"/>
      <c r="I33" s="67"/>
      <c r="J33" s="67"/>
      <c r="K33" s="123"/>
      <c r="L33" s="67"/>
      <c r="M33" s="67"/>
      <c r="N33" s="123"/>
      <c r="O33" s="67"/>
      <c r="P33" s="67"/>
      <c r="Q33" s="61"/>
      <c r="R33" s="8"/>
      <c r="S33" s="61"/>
      <c r="T33" s="61"/>
      <c r="U33" s="1270"/>
      <c r="V33" s="1270"/>
      <c r="W33" s="1270"/>
      <c r="X33" s="1270"/>
      <c r="Y33" s="1007"/>
      <c r="Z33" s="1007"/>
      <c r="AA33" s="1270"/>
      <c r="AB33" s="1270"/>
      <c r="AC33" s="1270"/>
      <c r="AD33" s="1270"/>
      <c r="AE33" s="61"/>
      <c r="AF33" s="61"/>
      <c r="AG33" s="61"/>
      <c r="AH33" s="61"/>
      <c r="AI33" s="61"/>
      <c r="AJ33" s="61"/>
      <c r="AK33" s="61"/>
      <c r="AL33" s="61"/>
      <c r="AM33" s="61"/>
      <c r="AN33" s="61"/>
      <c r="AO33" s="61"/>
      <c r="AP33" s="61"/>
      <c r="AQ33" s="61"/>
      <c r="AR33" s="61"/>
      <c r="AS33" s="61"/>
    </row>
    <row r="34" spans="1:45" ht="16.5" customHeight="1">
      <c r="B34" s="8"/>
      <c r="C34" s="67"/>
      <c r="D34" s="123"/>
      <c r="E34" s="123"/>
      <c r="F34" s="67"/>
      <c r="G34" s="67"/>
      <c r="H34" s="123"/>
      <c r="I34" s="67"/>
      <c r="J34" s="67"/>
      <c r="K34" s="123"/>
      <c r="L34" s="67"/>
      <c r="M34" s="67"/>
      <c r="N34" s="123"/>
      <c r="O34" s="67"/>
      <c r="P34" s="67"/>
      <c r="Q34" s="61"/>
      <c r="R34" s="8"/>
      <c r="S34" s="61"/>
      <c r="T34" s="61"/>
      <c r="U34" s="61"/>
      <c r="V34" s="61"/>
      <c r="W34" s="67"/>
      <c r="X34" s="1270"/>
      <c r="Y34" s="1270"/>
      <c r="Z34" s="1270"/>
      <c r="AA34" s="61"/>
      <c r="AB34" s="61"/>
      <c r="AC34" s="61"/>
      <c r="AD34" s="61"/>
      <c r="AE34" s="61"/>
      <c r="AF34" s="61"/>
      <c r="AG34" s="61"/>
      <c r="AH34" s="61"/>
      <c r="AI34" s="61"/>
      <c r="AJ34" s="61"/>
      <c r="AK34" s="61"/>
      <c r="AL34" s="61"/>
      <c r="AM34" s="61"/>
      <c r="AN34" s="61"/>
      <c r="AO34" s="61"/>
      <c r="AP34" s="61"/>
      <c r="AQ34" s="61"/>
      <c r="AR34" s="61"/>
      <c r="AS34" s="61"/>
    </row>
    <row r="35" spans="1:45" ht="16.5" customHeight="1">
      <c r="A35" s="61"/>
      <c r="B35" s="8"/>
      <c r="C35" s="67"/>
      <c r="D35" s="123"/>
      <c r="E35" s="67"/>
      <c r="F35" s="67"/>
      <c r="G35" s="67"/>
      <c r="H35" s="67"/>
      <c r="I35" s="67"/>
      <c r="J35" s="67"/>
      <c r="K35" s="67"/>
      <c r="L35" s="67"/>
      <c r="M35" s="67"/>
      <c r="N35" s="67"/>
      <c r="O35" s="67"/>
      <c r="P35" s="67"/>
      <c r="Q35" s="159"/>
      <c r="R35" s="159"/>
      <c r="S35" s="61"/>
      <c r="T35" s="61"/>
      <c r="U35" s="61"/>
      <c r="V35" s="61"/>
      <c r="W35" s="61"/>
      <c r="X35" s="67"/>
      <c r="Y35" s="67"/>
      <c r="Z35" s="67"/>
      <c r="AA35" s="61"/>
      <c r="AB35" s="61"/>
      <c r="AC35" s="61"/>
      <c r="AD35" s="61"/>
      <c r="AE35" s="61"/>
      <c r="AF35" s="61"/>
      <c r="AG35" s="61"/>
      <c r="AH35" s="61"/>
      <c r="AI35" s="61"/>
      <c r="AJ35" s="61"/>
      <c r="AK35" s="61"/>
      <c r="AL35" s="61"/>
      <c r="AM35" s="61"/>
      <c r="AN35" s="61"/>
      <c r="AO35" s="61"/>
      <c r="AP35" s="61"/>
      <c r="AQ35" s="61"/>
      <c r="AR35" s="61"/>
      <c r="AS35" s="61"/>
    </row>
    <row r="36" spans="1:45" ht="14.25" customHeight="1">
      <c r="B36" s="8"/>
      <c r="C36" s="8"/>
      <c r="D36" s="8"/>
      <c r="E36" s="8"/>
      <c r="F36" s="8"/>
      <c r="G36" s="8"/>
      <c r="H36" s="8"/>
      <c r="I36" s="8"/>
      <c r="J36" s="8"/>
      <c r="K36" s="8"/>
      <c r="L36" s="8"/>
      <c r="M36" s="8"/>
      <c r="N36" s="8"/>
      <c r="O36" s="8"/>
      <c r="P36" s="8"/>
      <c r="Q36" s="8"/>
      <c r="R36" s="8"/>
      <c r="S36" s="8"/>
      <c r="T36" s="8"/>
      <c r="U36" s="8"/>
      <c r="V36" s="8"/>
      <c r="W36" s="61"/>
      <c r="X36" s="61"/>
      <c r="Y36" s="61"/>
      <c r="Z36" s="61"/>
      <c r="AA36" s="61"/>
      <c r="AB36" s="61"/>
      <c r="AC36" s="61"/>
      <c r="AD36" s="61"/>
      <c r="AE36" s="61"/>
      <c r="AF36" s="61"/>
      <c r="AG36" s="61"/>
      <c r="AH36" s="61"/>
      <c r="AI36" s="61"/>
      <c r="AJ36" s="61"/>
      <c r="AK36" s="61"/>
      <c r="AL36" s="61"/>
      <c r="AM36" s="61"/>
      <c r="AN36" s="61"/>
      <c r="AO36" s="61"/>
      <c r="AP36" s="61"/>
      <c r="AQ36" s="61"/>
      <c r="AR36" s="61"/>
      <c r="AS36" s="61"/>
    </row>
    <row r="37" spans="1:45" ht="14.25" customHeight="1">
      <c r="B37" s="8"/>
      <c r="C37" s="8"/>
      <c r="D37" s="8"/>
      <c r="E37" s="8"/>
      <c r="F37" s="8"/>
      <c r="G37" s="8"/>
      <c r="H37" s="8"/>
      <c r="I37" s="8"/>
      <c r="J37" s="8"/>
      <c r="K37" s="8"/>
      <c r="L37" s="8"/>
      <c r="M37" s="8"/>
      <c r="N37" s="8"/>
      <c r="O37" s="8"/>
      <c r="P37" s="8"/>
      <c r="Q37" s="8"/>
      <c r="R37" s="8"/>
      <c r="S37" s="8"/>
      <c r="T37" s="8"/>
      <c r="U37" s="8"/>
      <c r="V37" s="8"/>
      <c r="W37" s="61"/>
      <c r="X37" s="61"/>
      <c r="Y37" s="61"/>
      <c r="Z37" s="61"/>
      <c r="AA37" s="61"/>
      <c r="AB37" s="61"/>
      <c r="AC37" s="61"/>
      <c r="AD37" s="61"/>
      <c r="AE37" s="61"/>
      <c r="AF37" s="61"/>
      <c r="AG37" s="61"/>
      <c r="AH37" s="61"/>
      <c r="AI37" s="61"/>
      <c r="AJ37" s="61"/>
      <c r="AK37" s="61"/>
      <c r="AL37" s="61"/>
      <c r="AM37" s="61"/>
      <c r="AN37" s="61"/>
      <c r="AO37" s="61"/>
      <c r="AP37" s="61"/>
      <c r="AQ37" s="61"/>
      <c r="AR37" s="61"/>
      <c r="AS37" s="61"/>
    </row>
    <row r="38" spans="1:45" ht="14.25" customHeight="1">
      <c r="B38" s="61"/>
      <c r="C38" s="8"/>
      <c r="D38" s="61"/>
      <c r="E38" s="61"/>
      <c r="F38" s="61"/>
      <c r="G38" s="61"/>
      <c r="H38" s="61"/>
      <c r="I38" s="61"/>
      <c r="J38" s="61"/>
      <c r="K38" s="61"/>
      <c r="L38" s="61"/>
      <c r="M38" s="61"/>
      <c r="N38" s="61"/>
      <c r="O38" s="61"/>
      <c r="P38" s="61"/>
      <c r="Q38" s="198"/>
      <c r="R38" s="198"/>
      <c r="S38" s="61"/>
      <c r="T38" s="61"/>
      <c r="U38" s="61"/>
      <c r="V38" s="61"/>
      <c r="W38" s="61"/>
      <c r="X38" s="61"/>
      <c r="Y38" s="8"/>
      <c r="Z38" s="8"/>
      <c r="AA38" s="8"/>
      <c r="AB38" s="8"/>
      <c r="AC38" s="8"/>
      <c r="AD38" s="8"/>
      <c r="AE38" s="8"/>
      <c r="AF38" s="8"/>
      <c r="AG38" s="8"/>
      <c r="AH38" s="8"/>
      <c r="AI38" s="8"/>
      <c r="AJ38" s="8"/>
      <c r="AK38" s="8"/>
      <c r="AL38" s="8"/>
      <c r="AM38" s="8"/>
      <c r="AN38" s="61"/>
      <c r="AO38" s="61"/>
      <c r="AP38" s="61"/>
      <c r="AQ38" s="61"/>
      <c r="AR38" s="61"/>
      <c r="AS38" s="61"/>
    </row>
    <row r="39" spans="1:45" ht="14.25" customHeight="1">
      <c r="B39" s="61"/>
      <c r="C39" s="8"/>
      <c r="D39" s="8"/>
      <c r="E39" s="8"/>
      <c r="F39" s="8"/>
      <c r="G39" s="8"/>
      <c r="H39" s="8"/>
      <c r="I39" s="8"/>
      <c r="J39" s="8"/>
      <c r="K39" s="8"/>
      <c r="L39" s="8"/>
      <c r="M39" s="8"/>
      <c r="N39" s="8"/>
      <c r="O39" s="8"/>
      <c r="P39" s="8"/>
      <c r="Q39" s="198"/>
      <c r="R39" s="198"/>
      <c r="S39" s="61"/>
      <c r="T39" s="61"/>
      <c r="U39" s="61"/>
      <c r="V39" s="61"/>
      <c r="W39" s="61"/>
      <c r="X39" s="1081"/>
      <c r="Y39" s="1081"/>
      <c r="Z39" s="1081"/>
      <c r="AA39" s="61"/>
      <c r="AB39" s="61"/>
      <c r="AC39" s="61"/>
      <c r="AD39" s="61"/>
      <c r="AE39" s="61"/>
      <c r="AF39" s="61"/>
      <c r="AG39" s="61"/>
      <c r="AH39" s="61"/>
      <c r="AI39" s="61"/>
      <c r="AJ39" s="61"/>
      <c r="AK39" s="61"/>
      <c r="AL39" s="61"/>
      <c r="AM39" s="61"/>
      <c r="AN39" s="61"/>
      <c r="AO39" s="61"/>
      <c r="AP39" s="61"/>
      <c r="AQ39" s="61"/>
      <c r="AR39" s="61"/>
      <c r="AS39" s="61"/>
    </row>
    <row r="40" spans="1:45" ht="14.25" customHeight="1">
      <c r="B40" s="61"/>
      <c r="C40" s="8"/>
      <c r="D40" s="8"/>
      <c r="E40" s="8"/>
      <c r="F40" s="8"/>
      <c r="G40" s="8"/>
      <c r="H40" s="8"/>
      <c r="I40" s="8"/>
      <c r="J40" s="8"/>
      <c r="K40" s="8"/>
      <c r="L40" s="8"/>
      <c r="M40" s="8"/>
      <c r="N40" s="8"/>
      <c r="O40" s="8"/>
      <c r="P40" s="8"/>
      <c r="Q40" s="198"/>
      <c r="R40" s="198"/>
      <c r="S40" s="61"/>
      <c r="T40" s="61"/>
      <c r="U40" s="61"/>
      <c r="V40" s="61"/>
      <c r="W40" s="61"/>
      <c r="X40" s="1081"/>
      <c r="Y40" s="1081"/>
      <c r="Z40" s="1081"/>
      <c r="AA40" s="61"/>
      <c r="AB40" s="61"/>
      <c r="AC40" s="61"/>
      <c r="AD40" s="61"/>
      <c r="AE40" s="61"/>
      <c r="AF40" s="61"/>
      <c r="AG40" s="61"/>
      <c r="AH40" s="61"/>
      <c r="AI40" s="61"/>
      <c r="AJ40" s="61"/>
      <c r="AK40" s="61"/>
      <c r="AL40" s="61"/>
      <c r="AM40" s="61"/>
      <c r="AN40" s="61"/>
      <c r="AO40" s="61"/>
      <c r="AP40" s="61"/>
      <c r="AQ40" s="61"/>
      <c r="AR40" s="61"/>
      <c r="AS40" s="61"/>
    </row>
    <row r="41" spans="1:45" ht="16.5" customHeight="1">
      <c r="B41" s="61"/>
      <c r="C41" s="61"/>
      <c r="D41" s="61"/>
      <c r="E41" s="61"/>
      <c r="F41" s="61"/>
      <c r="G41" s="61"/>
      <c r="H41" s="61"/>
      <c r="I41" s="61"/>
      <c r="J41" s="61"/>
      <c r="K41" s="61"/>
      <c r="L41" s="61"/>
      <c r="M41" s="61"/>
      <c r="N41" s="61"/>
      <c r="O41" s="61"/>
      <c r="P41" s="61"/>
      <c r="Q41" s="61"/>
      <c r="R41" s="61"/>
      <c r="S41" s="61"/>
      <c r="T41" s="61"/>
      <c r="U41" s="61"/>
      <c r="V41" s="61"/>
      <c r="W41" s="67"/>
      <c r="X41" s="1270"/>
      <c r="Y41" s="1270"/>
      <c r="Z41" s="1270"/>
      <c r="AA41" s="61"/>
      <c r="AB41" s="61"/>
      <c r="AC41" s="61"/>
      <c r="AD41" s="61"/>
      <c r="AE41" s="61"/>
      <c r="AF41" s="61"/>
      <c r="AG41" s="61"/>
      <c r="AH41" s="61"/>
      <c r="AI41" s="61"/>
      <c r="AJ41" s="61"/>
      <c r="AK41" s="61"/>
      <c r="AL41" s="61"/>
      <c r="AM41" s="61"/>
      <c r="AN41" s="61"/>
      <c r="AO41" s="61"/>
      <c r="AP41" s="61"/>
      <c r="AQ41" s="61"/>
      <c r="AR41" s="61"/>
      <c r="AS41" s="61"/>
    </row>
    <row r="42" spans="1:45" ht="16.5" customHeight="1">
      <c r="B42" s="61"/>
      <c r="C42" s="61"/>
      <c r="D42" s="61"/>
      <c r="E42" s="61"/>
      <c r="F42" s="61"/>
      <c r="G42" s="61"/>
      <c r="H42" s="61"/>
      <c r="I42" s="61"/>
      <c r="J42" s="61"/>
      <c r="K42" s="61"/>
      <c r="L42" s="61"/>
      <c r="M42" s="61"/>
      <c r="N42" s="61"/>
      <c r="O42" s="61"/>
      <c r="P42" s="61"/>
      <c r="Q42" s="61"/>
      <c r="R42" s="61"/>
      <c r="S42" s="61"/>
      <c r="T42" s="61"/>
      <c r="U42" s="61"/>
      <c r="V42" s="61"/>
      <c r="W42" s="67"/>
      <c r="X42" s="67"/>
      <c r="Y42" s="67"/>
      <c r="Z42" s="67"/>
      <c r="AA42" s="61"/>
      <c r="AB42" s="61"/>
      <c r="AC42" s="61"/>
      <c r="AD42" s="61"/>
      <c r="AE42" s="61"/>
      <c r="AF42" s="61"/>
      <c r="AG42" s="61"/>
      <c r="AH42" s="61"/>
      <c r="AI42" s="61"/>
      <c r="AJ42" s="61"/>
      <c r="AK42" s="61"/>
      <c r="AL42" s="61"/>
      <c r="AM42" s="61"/>
      <c r="AN42" s="61"/>
      <c r="AO42" s="61"/>
      <c r="AP42" s="61"/>
      <c r="AQ42" s="61"/>
      <c r="AR42" s="61"/>
      <c r="AS42" s="61"/>
    </row>
    <row r="43" spans="1:45" ht="16.5" customHeight="1">
      <c r="B43" s="61"/>
      <c r="C43" s="61"/>
      <c r="D43" s="61"/>
      <c r="E43" s="61"/>
      <c r="F43" s="61"/>
      <c r="G43" s="61"/>
      <c r="H43" s="61"/>
      <c r="I43" s="61"/>
      <c r="J43" s="61"/>
      <c r="K43" s="61"/>
      <c r="L43" s="61"/>
      <c r="M43" s="61"/>
      <c r="N43" s="61"/>
      <c r="O43" s="61"/>
      <c r="P43" s="61"/>
      <c r="Q43" s="61"/>
      <c r="R43" s="61"/>
      <c r="S43" s="61"/>
      <c r="T43" s="61"/>
      <c r="U43" s="61"/>
      <c r="V43" s="61"/>
      <c r="W43" s="67"/>
      <c r="X43" s="67"/>
      <c r="Y43" s="67"/>
      <c r="Z43" s="67"/>
      <c r="AA43" s="61"/>
      <c r="AB43" s="61"/>
      <c r="AC43" s="61"/>
      <c r="AD43" s="61"/>
      <c r="AE43" s="61"/>
      <c r="AF43" s="61"/>
      <c r="AG43" s="61"/>
      <c r="AH43" s="61"/>
      <c r="AI43" s="61"/>
      <c r="AJ43" s="61"/>
      <c r="AK43" s="61"/>
      <c r="AL43" s="61"/>
      <c r="AM43" s="61"/>
      <c r="AN43" s="61"/>
      <c r="AO43" s="61"/>
      <c r="AP43" s="61"/>
      <c r="AQ43" s="61"/>
      <c r="AR43" s="61"/>
      <c r="AS43" s="61"/>
    </row>
    <row r="44" spans="1:45" ht="16.5" customHeight="1">
      <c r="B44" s="8"/>
      <c r="C44" s="61"/>
      <c r="D44" s="61"/>
      <c r="E44" s="67"/>
      <c r="F44" s="67"/>
      <c r="G44" s="67"/>
      <c r="H44" s="67"/>
      <c r="I44" s="67"/>
      <c r="J44" s="67"/>
      <c r="K44" s="67"/>
      <c r="L44" s="67"/>
      <c r="M44" s="67"/>
      <c r="N44" s="67"/>
      <c r="O44" s="67"/>
      <c r="P44" s="67"/>
      <c r="Q44" s="61"/>
      <c r="R44" s="61"/>
      <c r="S44" s="61"/>
      <c r="T44" s="61"/>
      <c r="U44" s="61"/>
      <c r="V44" s="61"/>
      <c r="W44" s="67"/>
      <c r="X44" s="67"/>
      <c r="Y44" s="67"/>
      <c r="Z44" s="67"/>
      <c r="AA44" s="61"/>
      <c r="AB44" s="61"/>
      <c r="AC44" s="61"/>
      <c r="AD44" s="61"/>
      <c r="AE44" s="61"/>
      <c r="AF44" s="61"/>
      <c r="AG44" s="61"/>
      <c r="AH44" s="61"/>
      <c r="AI44" s="61"/>
      <c r="AJ44" s="61"/>
      <c r="AK44" s="61"/>
      <c r="AL44" s="61"/>
      <c r="AM44" s="61"/>
      <c r="AN44" s="61"/>
      <c r="AO44" s="61"/>
      <c r="AP44" s="61"/>
      <c r="AQ44" s="61"/>
      <c r="AR44" s="61"/>
      <c r="AS44" s="61"/>
    </row>
    <row r="45" spans="1:45" ht="36"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sheetData>
  <mergeCells count="133">
    <mergeCell ref="K3:R3"/>
    <mergeCell ref="K27:L27"/>
    <mergeCell ref="M27:N27"/>
    <mergeCell ref="O27:P27"/>
    <mergeCell ref="Q27:R27"/>
    <mergeCell ref="K7:L7"/>
    <mergeCell ref="M7:N7"/>
    <mergeCell ref="O7:P7"/>
    <mergeCell ref="Q7:R7"/>
    <mergeCell ref="K6:L6"/>
    <mergeCell ref="M5:N5"/>
    <mergeCell ref="O5:P5"/>
    <mergeCell ref="Q5:R5"/>
    <mergeCell ref="O23:P23"/>
    <mergeCell ref="Q23:R23"/>
    <mergeCell ref="Q22:R22"/>
    <mergeCell ref="K5:L5"/>
    <mergeCell ref="M23:N23"/>
    <mergeCell ref="B3:B4"/>
    <mergeCell ref="C3:J3"/>
    <mergeCell ref="C5:D5"/>
    <mergeCell ref="E5:F5"/>
    <mergeCell ref="G5:H5"/>
    <mergeCell ref="I5:J5"/>
    <mergeCell ref="C27:D27"/>
    <mergeCell ref="E27:F27"/>
    <mergeCell ref="G27:H27"/>
    <mergeCell ref="I27:J27"/>
    <mergeCell ref="C7:D7"/>
    <mergeCell ref="E7:F7"/>
    <mergeCell ref="G7:H7"/>
    <mergeCell ref="I7:J7"/>
    <mergeCell ref="G24:H24"/>
    <mergeCell ref="I23:J23"/>
    <mergeCell ref="G23:H23"/>
    <mergeCell ref="I24:J24"/>
    <mergeCell ref="E8:F8"/>
    <mergeCell ref="G8:H8"/>
    <mergeCell ref="I8:J8"/>
    <mergeCell ref="E23:F23"/>
    <mergeCell ref="E24:F24"/>
    <mergeCell ref="X41:Z41"/>
    <mergeCell ref="X39:Z40"/>
    <mergeCell ref="C25:D25"/>
    <mergeCell ref="E25:F25"/>
    <mergeCell ref="G25:H25"/>
    <mergeCell ref="I25:J25"/>
    <mergeCell ref="K25:L25"/>
    <mergeCell ref="M25:N25"/>
    <mergeCell ref="O25:P25"/>
    <mergeCell ref="Q25:R25"/>
    <mergeCell ref="U31:V31"/>
    <mergeCell ref="W31:X31"/>
    <mergeCell ref="Y31:Z31"/>
    <mergeCell ref="Q28:R28"/>
    <mergeCell ref="C28:D28"/>
    <mergeCell ref="E28:F28"/>
    <mergeCell ref="G28:H28"/>
    <mergeCell ref="I28:J28"/>
    <mergeCell ref="K28:L28"/>
    <mergeCell ref="M28:N28"/>
    <mergeCell ref="T19:U19"/>
    <mergeCell ref="X34:Z34"/>
    <mergeCell ref="C4:D4"/>
    <mergeCell ref="E4:F4"/>
    <mergeCell ref="G4:H4"/>
    <mergeCell ref="I4:J4"/>
    <mergeCell ref="K4:L4"/>
    <mergeCell ref="K23:L23"/>
    <mergeCell ref="C22:D22"/>
    <mergeCell ref="G22:H22"/>
    <mergeCell ref="K22:L22"/>
    <mergeCell ref="O22:P22"/>
    <mergeCell ref="E22:F22"/>
    <mergeCell ref="I22:J22"/>
    <mergeCell ref="M22:N22"/>
    <mergeCell ref="Q24:R24"/>
    <mergeCell ref="O24:P24"/>
    <mergeCell ref="C23:D23"/>
    <mergeCell ref="C24:D24"/>
    <mergeCell ref="K24:L24"/>
    <mergeCell ref="M24:N24"/>
    <mergeCell ref="M4:N4"/>
    <mergeCell ref="O4:P4"/>
    <mergeCell ref="Q4:R4"/>
    <mergeCell ref="S16:T16"/>
    <mergeCell ref="B17:B21"/>
    <mergeCell ref="C17:R17"/>
    <mergeCell ref="C18:P18"/>
    <mergeCell ref="Q18:R21"/>
    <mergeCell ref="C19:D21"/>
    <mergeCell ref="O19:P21"/>
    <mergeCell ref="M6:N6"/>
    <mergeCell ref="O6:P6"/>
    <mergeCell ref="K8:L8"/>
    <mergeCell ref="M8:N8"/>
    <mergeCell ref="O8:P8"/>
    <mergeCell ref="M20:N21"/>
    <mergeCell ref="L16:R16"/>
    <mergeCell ref="E19:N19"/>
    <mergeCell ref="E20:F21"/>
    <mergeCell ref="I20:J21"/>
    <mergeCell ref="C6:D6"/>
    <mergeCell ref="E6:F6"/>
    <mergeCell ref="G6:H6"/>
    <mergeCell ref="I6:J6"/>
    <mergeCell ref="K20:L21"/>
    <mergeCell ref="Q6:R6"/>
    <mergeCell ref="C8:D8"/>
    <mergeCell ref="K2:R2"/>
    <mergeCell ref="Q8:R8"/>
    <mergeCell ref="C26:D26"/>
    <mergeCell ref="E26:F26"/>
    <mergeCell ref="G26:H26"/>
    <mergeCell ref="I26:J26"/>
    <mergeCell ref="K26:L26"/>
    <mergeCell ref="M26:N26"/>
    <mergeCell ref="AC33:AD33"/>
    <mergeCell ref="AA31:AB31"/>
    <mergeCell ref="AC31:AD31"/>
    <mergeCell ref="U33:V33"/>
    <mergeCell ref="W33:X33"/>
    <mergeCell ref="Y33:Z33"/>
    <mergeCell ref="AA33:AB33"/>
    <mergeCell ref="G20:H21"/>
    <mergeCell ref="U32:V32"/>
    <mergeCell ref="W32:X32"/>
    <mergeCell ref="Y32:Z32"/>
    <mergeCell ref="AA32:AB32"/>
    <mergeCell ref="AC32:AD32"/>
    <mergeCell ref="Q26:R26"/>
    <mergeCell ref="O26:P26"/>
    <mergeCell ref="O28:P2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zoomScaleNormal="100" workbookViewId="0"/>
  </sheetViews>
  <sheetFormatPr defaultRowHeight="13.5"/>
  <cols>
    <col min="1" max="1" width="0.875" style="21" customWidth="1"/>
    <col min="2" max="2" width="11.125" style="21" customWidth="1"/>
    <col min="3" max="3" width="10.125" style="21" customWidth="1"/>
    <col min="4" max="4" width="10.75" style="21" customWidth="1"/>
    <col min="5" max="5" width="10.375" style="21" customWidth="1"/>
    <col min="6" max="6" width="10.75" style="21" customWidth="1"/>
    <col min="7" max="7" width="10" style="21" customWidth="1"/>
    <col min="8" max="8" width="8.375" style="21" customWidth="1"/>
    <col min="9" max="9" width="8.125" style="21" customWidth="1"/>
    <col min="10" max="12" width="4" style="21" customWidth="1"/>
    <col min="13" max="16384" width="9" style="21"/>
  </cols>
  <sheetData>
    <row r="1" spans="1:35" s="570" customFormat="1" ht="26.25" customHeight="1">
      <c r="A1" s="568" t="s">
        <v>229</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4.25" customHeight="1">
      <c r="G2" s="899" t="s">
        <v>1416</v>
      </c>
      <c r="H2" s="1012"/>
      <c r="I2" s="1012"/>
    </row>
    <row r="3" spans="1:35" ht="45" customHeight="1">
      <c r="B3" s="5" t="s">
        <v>608</v>
      </c>
      <c r="C3" s="201" t="s">
        <v>330</v>
      </c>
      <c r="D3" s="201" t="s">
        <v>331</v>
      </c>
      <c r="E3" s="201" t="s">
        <v>2052</v>
      </c>
      <c r="F3" s="201" t="s">
        <v>2079</v>
      </c>
      <c r="G3" s="201" t="s">
        <v>2080</v>
      </c>
      <c r="H3" s="201" t="s">
        <v>261</v>
      </c>
      <c r="I3" s="201" t="s">
        <v>1795</v>
      </c>
    </row>
    <row r="4" spans="1:35" ht="18.75" customHeight="1">
      <c r="B4" s="5" t="s">
        <v>2342</v>
      </c>
      <c r="C4" s="219">
        <v>1214.0999999999999</v>
      </c>
      <c r="D4" s="219">
        <v>1214.0999999999999</v>
      </c>
      <c r="E4" s="220">
        <v>49648</v>
      </c>
      <c r="F4" s="220">
        <v>49093</v>
      </c>
      <c r="G4" s="220">
        <v>47561</v>
      </c>
      <c r="H4" s="219">
        <v>98.9</v>
      </c>
      <c r="I4" s="219">
        <v>96.9</v>
      </c>
    </row>
    <row r="5" spans="1:35" ht="18.75" customHeight="1">
      <c r="B5" s="5" t="s">
        <v>1630</v>
      </c>
      <c r="C5" s="219">
        <v>1216.02</v>
      </c>
      <c r="D5" s="219">
        <v>1216.02</v>
      </c>
      <c r="E5" s="220">
        <v>49831</v>
      </c>
      <c r="F5" s="220">
        <v>49539</v>
      </c>
      <c r="G5" s="220">
        <v>47143</v>
      </c>
      <c r="H5" s="219">
        <v>99.4</v>
      </c>
      <c r="I5" s="219">
        <v>95.2</v>
      </c>
    </row>
    <row r="6" spans="1:35" ht="18.75" customHeight="1">
      <c r="B6" s="5" t="s">
        <v>709</v>
      </c>
      <c r="C6" s="221">
        <v>1236.5999999999999</v>
      </c>
      <c r="D6" s="219">
        <v>1236</v>
      </c>
      <c r="E6" s="222">
        <v>50014</v>
      </c>
      <c r="F6" s="220">
        <v>49823</v>
      </c>
      <c r="G6" s="220">
        <v>48169</v>
      </c>
      <c r="H6" s="221">
        <v>99.6</v>
      </c>
      <c r="I6" s="219">
        <v>96.7</v>
      </c>
    </row>
    <row r="7" spans="1:35" ht="18.75" customHeight="1">
      <c r="B7" s="5" t="s">
        <v>151</v>
      </c>
      <c r="C7" s="221">
        <v>1260.82</v>
      </c>
      <c r="D7" s="219">
        <v>1260.82</v>
      </c>
      <c r="E7" s="222">
        <v>50226</v>
      </c>
      <c r="F7" s="220">
        <v>50073</v>
      </c>
      <c r="G7" s="220">
        <v>48251</v>
      </c>
      <c r="H7" s="221">
        <v>99.69</v>
      </c>
      <c r="I7" s="219">
        <v>96.36</v>
      </c>
    </row>
    <row r="8" spans="1:35" ht="18.75" customHeight="1">
      <c r="B8" s="5" t="s">
        <v>858</v>
      </c>
      <c r="C8" s="221">
        <v>1272.7</v>
      </c>
      <c r="D8" s="219">
        <v>1272.7</v>
      </c>
      <c r="E8" s="222">
        <v>50315</v>
      </c>
      <c r="F8" s="220">
        <v>50205</v>
      </c>
      <c r="G8" s="220">
        <v>48686</v>
      </c>
      <c r="H8" s="221">
        <v>99.8</v>
      </c>
      <c r="I8" s="219">
        <v>96.9</v>
      </c>
    </row>
    <row r="9" spans="1:35" ht="18.75" customHeight="1">
      <c r="B9" s="5" t="s">
        <v>539</v>
      </c>
      <c r="C9" s="221">
        <v>1272.7</v>
      </c>
      <c r="D9" s="219">
        <v>1272.7</v>
      </c>
      <c r="E9" s="222">
        <v>50544</v>
      </c>
      <c r="F9" s="220">
        <v>50389</v>
      </c>
      <c r="G9" s="220">
        <v>48909</v>
      </c>
      <c r="H9" s="221">
        <v>99.7</v>
      </c>
      <c r="I9" s="219">
        <v>97.1</v>
      </c>
    </row>
    <row r="10" spans="1:35" ht="18.75" customHeight="1">
      <c r="B10" s="34" t="s">
        <v>2081</v>
      </c>
      <c r="C10" s="223"/>
      <c r="D10" s="223"/>
      <c r="E10" s="67"/>
      <c r="F10" s="67"/>
      <c r="G10" s="67"/>
      <c r="H10" s="123"/>
      <c r="I10" s="123"/>
    </row>
    <row r="11" spans="1:35" ht="18.75" customHeight="1">
      <c r="B11" s="1011"/>
      <c r="C11" s="942"/>
      <c r="D11" s="942"/>
      <c r="E11" s="942"/>
      <c r="F11" s="942"/>
      <c r="G11" s="67"/>
      <c r="H11" s="123"/>
      <c r="I11" s="123"/>
    </row>
    <row r="12" spans="1:35" ht="18.75" customHeight="1">
      <c r="B12" s="8"/>
      <c r="C12" s="223"/>
      <c r="D12" s="223"/>
      <c r="E12" s="67"/>
      <c r="F12" s="67"/>
      <c r="G12" s="67"/>
      <c r="H12" s="123"/>
      <c r="I12" s="123"/>
    </row>
    <row r="13" spans="1:35" ht="14.25" customHeight="1"/>
    <row r="14" spans="1:35" ht="14.25" customHeight="1">
      <c r="B14" s="61"/>
      <c r="C14" s="1081"/>
      <c r="D14" s="1081"/>
      <c r="E14" s="1081"/>
      <c r="F14" s="1081"/>
      <c r="G14" s="1081"/>
      <c r="H14" s="1081"/>
      <c r="I14" s="1081"/>
    </row>
    <row r="15" spans="1:35" ht="45" customHeight="1">
      <c r="B15" s="8"/>
      <c r="C15" s="194"/>
      <c r="D15" s="194"/>
      <c r="E15" s="194"/>
      <c r="F15" s="194"/>
      <c r="G15" s="194"/>
      <c r="H15" s="194"/>
      <c r="I15" s="194"/>
    </row>
    <row r="16" spans="1:35" ht="18.75" customHeight="1"/>
    <row r="17" ht="18.75" customHeight="1"/>
    <row r="18" ht="18.7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sheetData>
  <mergeCells count="3">
    <mergeCell ref="C14:I14"/>
    <mergeCell ref="B11:F11"/>
    <mergeCell ref="G2:I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5"/>
  <sheetViews>
    <sheetView zoomScaleNormal="100" workbookViewId="0"/>
  </sheetViews>
  <sheetFormatPr defaultRowHeight="13.5"/>
  <cols>
    <col min="1" max="1" width="1.25" style="21" customWidth="1"/>
    <col min="2" max="2" width="3.875" style="21" customWidth="1"/>
    <col min="3" max="4" width="4" style="21" customWidth="1"/>
    <col min="5" max="5" width="5" style="21" customWidth="1"/>
    <col min="6" max="6" width="4.25" style="21" customWidth="1"/>
    <col min="7" max="7" width="3.875" style="21" customWidth="1"/>
    <col min="8" max="8" width="4.25" style="21" customWidth="1"/>
    <col min="9" max="9" width="3.5" style="21" customWidth="1"/>
    <col min="10" max="10" width="4" style="21" customWidth="1"/>
    <col min="11" max="11" width="4.25" style="21" customWidth="1"/>
    <col min="12" max="12" width="4.375" style="21" customWidth="1"/>
    <col min="13" max="13" width="3.375" style="21" customWidth="1"/>
    <col min="14" max="16" width="3.875" style="21" customWidth="1"/>
    <col min="17" max="17" width="5.625" style="21" customWidth="1"/>
    <col min="18" max="18" width="3.875" style="21" customWidth="1"/>
    <col min="19" max="19" width="3" style="21" customWidth="1"/>
    <col min="20" max="20" width="5" style="21" customWidth="1"/>
    <col min="21" max="21" width="3.125" style="21" customWidth="1"/>
    <col min="22" max="22" width="3.875" style="21" customWidth="1"/>
    <col min="23" max="23" width="3" style="21" customWidth="1"/>
    <col min="24" max="24" width="3.875" style="21" customWidth="1"/>
    <col min="25" max="25" width="4" style="21" customWidth="1"/>
    <col min="26" max="16384" width="9" style="21"/>
  </cols>
  <sheetData>
    <row r="1" spans="1:35" s="570" customFormat="1" ht="26.25" customHeight="1">
      <c r="A1" s="568" t="s">
        <v>230</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c r="B2" s="21" t="s">
        <v>1894</v>
      </c>
      <c r="J2" s="899" t="s">
        <v>871</v>
      </c>
      <c r="K2" s="899"/>
      <c r="L2" s="899"/>
      <c r="M2" s="899"/>
      <c r="N2" s="899"/>
    </row>
    <row r="3" spans="1:35">
      <c r="B3" s="184"/>
      <c r="C3" s="224"/>
      <c r="D3" s="876" t="s">
        <v>1896</v>
      </c>
      <c r="E3" s="876"/>
      <c r="F3" s="876"/>
      <c r="G3" s="876" t="s">
        <v>1897</v>
      </c>
      <c r="H3" s="876"/>
      <c r="I3" s="876"/>
      <c r="J3" s="876"/>
      <c r="K3" s="876" t="s">
        <v>1898</v>
      </c>
      <c r="L3" s="876"/>
      <c r="M3" s="876"/>
      <c r="N3" s="876"/>
    </row>
    <row r="4" spans="1:35" ht="12" customHeight="1">
      <c r="B4" s="871" t="s">
        <v>1467</v>
      </c>
      <c r="C4" s="873"/>
      <c r="D4" s="1335">
        <v>6145</v>
      </c>
      <c r="E4" s="1336"/>
      <c r="F4" s="275" t="s">
        <v>480</v>
      </c>
      <c r="G4" s="1337">
        <v>749.7</v>
      </c>
      <c r="H4" s="1338"/>
      <c r="I4" s="1338"/>
      <c r="J4" s="225" t="s">
        <v>480</v>
      </c>
      <c r="K4" s="1337">
        <v>5395.3</v>
      </c>
      <c r="L4" s="1338"/>
      <c r="M4" s="1338"/>
      <c r="N4" s="275" t="s">
        <v>480</v>
      </c>
    </row>
    <row r="5" spans="1:35" ht="12" customHeight="1">
      <c r="B5" s="871" t="s">
        <v>1895</v>
      </c>
      <c r="C5" s="873"/>
      <c r="D5" s="183"/>
      <c r="E5" s="204">
        <v>100</v>
      </c>
      <c r="F5" s="225" t="s">
        <v>481</v>
      </c>
      <c r="G5" s="204"/>
      <c r="H5" s="204"/>
      <c r="I5" s="204">
        <v>12</v>
      </c>
      <c r="J5" s="204" t="s">
        <v>481</v>
      </c>
      <c r="K5" s="183"/>
      <c r="L5" s="204"/>
      <c r="M5" s="204">
        <v>88</v>
      </c>
      <c r="N5" s="225" t="s">
        <v>481</v>
      </c>
    </row>
    <row r="6" spans="1:35">
      <c r="B6" s="21" t="s">
        <v>235</v>
      </c>
      <c r="C6" s="39"/>
      <c r="D6" s="39"/>
      <c r="E6" s="39"/>
      <c r="F6" s="39"/>
      <c r="G6" s="39"/>
      <c r="H6" s="39"/>
      <c r="I6" s="39"/>
      <c r="J6" s="39"/>
      <c r="K6" s="39"/>
      <c r="L6" s="39" t="s">
        <v>234</v>
      </c>
      <c r="M6" s="39"/>
      <c r="N6" s="39"/>
      <c r="O6" s="39"/>
    </row>
    <row r="7" spans="1:35" ht="13.5" customHeight="1">
      <c r="B7" s="1028" t="s">
        <v>235</v>
      </c>
      <c r="C7" s="1220"/>
      <c r="D7" s="1220"/>
      <c r="E7" s="1220"/>
      <c r="F7" s="1220"/>
      <c r="G7" s="1029"/>
      <c r="H7" s="1028" t="s">
        <v>1690</v>
      </c>
      <c r="I7" s="1029"/>
      <c r="J7" s="1028" t="s">
        <v>1691</v>
      </c>
      <c r="K7" s="1029"/>
      <c r="L7" s="1028" t="s">
        <v>1692</v>
      </c>
      <c r="M7" s="1220"/>
      <c r="N7" s="1220"/>
      <c r="O7" s="1029"/>
      <c r="Q7" s="709"/>
    </row>
    <row r="8" spans="1:35" ht="13.5" customHeight="1">
      <c r="B8" s="1339" t="s">
        <v>2221</v>
      </c>
      <c r="C8" s="1340"/>
      <c r="D8" s="1340"/>
      <c r="E8" s="1340"/>
      <c r="F8" s="1340"/>
      <c r="G8" s="1341"/>
      <c r="H8" s="1311">
        <v>14.8</v>
      </c>
      <c r="I8" s="1312"/>
      <c r="J8" s="228"/>
      <c r="K8" s="229">
        <v>2</v>
      </c>
      <c r="L8" s="230"/>
      <c r="M8" s="227">
        <v>50</v>
      </c>
      <c r="N8" s="230"/>
      <c r="O8" s="227">
        <v>80</v>
      </c>
      <c r="Q8" s="709"/>
    </row>
    <row r="9" spans="1:35" ht="13.5" customHeight="1">
      <c r="B9" s="1342"/>
      <c r="C9" s="1216"/>
      <c r="D9" s="1216"/>
      <c r="E9" s="1216"/>
      <c r="F9" s="1216"/>
      <c r="G9" s="1343"/>
      <c r="H9" s="1311">
        <v>38.6</v>
      </c>
      <c r="I9" s="1312"/>
      <c r="J9" s="228"/>
      <c r="K9" s="229">
        <v>5.0999999999999996</v>
      </c>
      <c r="L9" s="230"/>
      <c r="M9" s="227">
        <v>60</v>
      </c>
      <c r="N9" s="230"/>
      <c r="O9" s="227">
        <v>100</v>
      </c>
      <c r="Q9" s="709"/>
    </row>
    <row r="10" spans="1:35" ht="13.5" customHeight="1">
      <c r="B10" s="1344" t="s">
        <v>2222</v>
      </c>
      <c r="C10" s="1345"/>
      <c r="D10" s="1345"/>
      <c r="E10" s="1345"/>
      <c r="F10" s="1345"/>
      <c r="G10" s="1312"/>
      <c r="H10" s="230"/>
      <c r="I10" s="232" t="s">
        <v>40</v>
      </c>
      <c r="J10" s="230"/>
      <c r="K10" s="232" t="s">
        <v>40</v>
      </c>
      <c r="L10" s="230"/>
      <c r="M10" s="180" t="s">
        <v>40</v>
      </c>
      <c r="N10" s="230"/>
      <c r="O10" s="180" t="s">
        <v>40</v>
      </c>
      <c r="Q10" s="709"/>
    </row>
    <row r="11" spans="1:35" ht="13.5" customHeight="1">
      <c r="B11" s="1344" t="s">
        <v>2223</v>
      </c>
      <c r="C11" s="1345"/>
      <c r="D11" s="1345"/>
      <c r="E11" s="1345"/>
      <c r="F11" s="1345"/>
      <c r="G11" s="1312"/>
      <c r="H11" s="1311">
        <v>100</v>
      </c>
      <c r="I11" s="1312"/>
      <c r="J11" s="1311">
        <v>13.3</v>
      </c>
      <c r="K11" s="1312"/>
      <c r="L11" s="230"/>
      <c r="M11" s="227">
        <v>60</v>
      </c>
      <c r="N11" s="62"/>
      <c r="O11" s="233">
        <v>200</v>
      </c>
      <c r="Q11" s="709"/>
    </row>
    <row r="12" spans="1:35" ht="13.5" customHeight="1">
      <c r="B12" s="1344" t="s">
        <v>2224</v>
      </c>
      <c r="C12" s="1345"/>
      <c r="D12" s="1345"/>
      <c r="E12" s="1345"/>
      <c r="F12" s="1345"/>
      <c r="G12" s="1312"/>
      <c r="H12" s="1311">
        <v>168.8</v>
      </c>
      <c r="I12" s="1312"/>
      <c r="J12" s="1311">
        <v>22.5</v>
      </c>
      <c r="K12" s="1312"/>
      <c r="L12" s="230"/>
      <c r="M12" s="227">
        <v>60</v>
      </c>
      <c r="N12" s="230"/>
      <c r="O12" s="227">
        <v>200</v>
      </c>
      <c r="Q12" s="709"/>
    </row>
    <row r="13" spans="1:35" ht="13.5" customHeight="1">
      <c r="B13" s="1344" t="s">
        <v>2225</v>
      </c>
      <c r="C13" s="1345"/>
      <c r="D13" s="1345"/>
      <c r="E13" s="1345"/>
      <c r="F13" s="1345"/>
      <c r="G13" s="1312"/>
      <c r="H13" s="1311">
        <v>62.3</v>
      </c>
      <c r="I13" s="1312"/>
      <c r="J13" s="230"/>
      <c r="K13" s="234">
        <v>8.3000000000000007</v>
      </c>
      <c r="L13" s="62"/>
      <c r="M13" s="62">
        <v>60</v>
      </c>
      <c r="N13" s="230"/>
      <c r="O13" s="227">
        <v>200</v>
      </c>
      <c r="Q13" s="709"/>
    </row>
    <row r="14" spans="1:35" ht="13.5" customHeight="1">
      <c r="B14" s="1344" t="s">
        <v>2226</v>
      </c>
      <c r="C14" s="1345"/>
      <c r="D14" s="1345"/>
      <c r="E14" s="1345"/>
      <c r="F14" s="1345"/>
      <c r="G14" s="1312"/>
      <c r="H14" s="1311">
        <v>15.5</v>
      </c>
      <c r="I14" s="1312"/>
      <c r="J14" s="62"/>
      <c r="K14" s="235">
        <v>2.1</v>
      </c>
      <c r="L14" s="230"/>
      <c r="M14" s="227">
        <v>60</v>
      </c>
      <c r="N14" s="62"/>
      <c r="O14" s="233">
        <v>200</v>
      </c>
      <c r="Q14" s="709"/>
    </row>
    <row r="15" spans="1:35" ht="13.5" customHeight="1">
      <c r="B15" s="1344" t="s">
        <v>2227</v>
      </c>
      <c r="C15" s="1345"/>
      <c r="D15" s="1345"/>
      <c r="E15" s="1345"/>
      <c r="F15" s="1345"/>
      <c r="G15" s="1312"/>
      <c r="H15" s="1311">
        <v>5.4</v>
      </c>
      <c r="I15" s="1312"/>
      <c r="J15" s="230"/>
      <c r="K15" s="234">
        <v>0.7</v>
      </c>
      <c r="L15" s="62"/>
      <c r="M15" s="62">
        <v>60</v>
      </c>
      <c r="N15" s="226"/>
      <c r="O15" s="236">
        <v>200</v>
      </c>
      <c r="Q15" s="709"/>
    </row>
    <row r="16" spans="1:35" ht="13.5" customHeight="1">
      <c r="B16" s="1339" t="s">
        <v>2228</v>
      </c>
      <c r="C16" s="1340"/>
      <c r="D16" s="1340"/>
      <c r="E16" s="1340"/>
      <c r="F16" s="1340"/>
      <c r="G16" s="1341"/>
      <c r="H16" s="1311">
        <v>42.1</v>
      </c>
      <c r="I16" s="1312"/>
      <c r="J16" s="62"/>
      <c r="K16" s="235">
        <v>5.6</v>
      </c>
      <c r="L16" s="226"/>
      <c r="M16" s="228">
        <v>80</v>
      </c>
      <c r="N16" s="230"/>
      <c r="O16" s="227">
        <v>200</v>
      </c>
      <c r="Q16" s="709"/>
    </row>
    <row r="17" spans="1:35" ht="13.5" customHeight="1">
      <c r="B17" s="1342"/>
      <c r="C17" s="1216"/>
      <c r="D17" s="1216"/>
      <c r="E17" s="1216"/>
      <c r="F17" s="1216"/>
      <c r="G17" s="1343"/>
      <c r="H17" s="1311">
        <v>1.2</v>
      </c>
      <c r="I17" s="1312"/>
      <c r="J17" s="231"/>
      <c r="K17" s="237">
        <v>0.2</v>
      </c>
      <c r="L17" s="230"/>
      <c r="M17" s="227">
        <v>80</v>
      </c>
      <c r="N17" s="62"/>
      <c r="O17" s="233">
        <v>300</v>
      </c>
      <c r="Q17" s="709"/>
    </row>
    <row r="18" spans="1:35" ht="13.5" customHeight="1">
      <c r="B18" s="1344" t="s">
        <v>2229</v>
      </c>
      <c r="C18" s="1345"/>
      <c r="D18" s="1345"/>
      <c r="E18" s="1345"/>
      <c r="F18" s="1345"/>
      <c r="G18" s="1312"/>
      <c r="H18" s="1311">
        <v>15.9</v>
      </c>
      <c r="I18" s="1312"/>
      <c r="J18" s="230"/>
      <c r="K18" s="234">
        <v>2.1</v>
      </c>
      <c r="L18" s="62"/>
      <c r="M18" s="62">
        <v>80</v>
      </c>
      <c r="N18" s="230"/>
      <c r="O18" s="227">
        <v>400</v>
      </c>
      <c r="Q18" s="709"/>
    </row>
    <row r="19" spans="1:35" ht="13.5" customHeight="1">
      <c r="B19" s="1344" t="s">
        <v>2230</v>
      </c>
      <c r="C19" s="1345"/>
      <c r="D19" s="1345"/>
      <c r="E19" s="1345"/>
      <c r="F19" s="1345"/>
      <c r="G19" s="1312"/>
      <c r="H19" s="1311">
        <v>44.1</v>
      </c>
      <c r="I19" s="1312"/>
      <c r="J19" s="62"/>
      <c r="K19" s="235">
        <v>5.9</v>
      </c>
      <c r="L19" s="230"/>
      <c r="M19" s="227">
        <v>60</v>
      </c>
      <c r="N19" s="62"/>
      <c r="O19" s="233">
        <v>200</v>
      </c>
      <c r="Q19" s="709"/>
    </row>
    <row r="20" spans="1:35" ht="13.5" customHeight="1">
      <c r="B20" s="1344" t="s">
        <v>2231</v>
      </c>
      <c r="C20" s="1345"/>
      <c r="D20" s="1345"/>
      <c r="E20" s="1345"/>
      <c r="F20" s="1345"/>
      <c r="G20" s="1312"/>
      <c r="H20" s="1311">
        <v>186.5</v>
      </c>
      <c r="I20" s="1312"/>
      <c r="J20" s="1311">
        <v>24.9</v>
      </c>
      <c r="K20" s="1312"/>
      <c r="L20" s="62"/>
      <c r="M20" s="62">
        <v>60</v>
      </c>
      <c r="N20" s="230"/>
      <c r="O20" s="227">
        <v>200</v>
      </c>
      <c r="Q20" s="709"/>
    </row>
    <row r="21" spans="1:35" ht="13.5" customHeight="1">
      <c r="B21" s="1344" t="s">
        <v>2232</v>
      </c>
      <c r="C21" s="1345"/>
      <c r="D21" s="1345"/>
      <c r="E21" s="1345"/>
      <c r="F21" s="1345"/>
      <c r="G21" s="1312"/>
      <c r="H21" s="1311">
        <v>54.5</v>
      </c>
      <c r="I21" s="1312"/>
      <c r="J21" s="179"/>
      <c r="K21" s="238">
        <v>7.3</v>
      </c>
      <c r="L21" s="230"/>
      <c r="M21" s="227">
        <v>60</v>
      </c>
      <c r="N21" s="230"/>
      <c r="O21" s="227">
        <v>200</v>
      </c>
      <c r="Q21" s="709"/>
    </row>
    <row r="22" spans="1:35" ht="6.75" customHeight="1"/>
    <row r="23" spans="1:35" s="570" customFormat="1" ht="26.25" customHeight="1">
      <c r="A23" s="568" t="s">
        <v>231</v>
      </c>
      <c r="B23" s="572"/>
      <c r="C23" s="572"/>
      <c r="D23" s="572"/>
      <c r="E23" s="572"/>
      <c r="F23" s="572"/>
      <c r="G23" s="572"/>
      <c r="H23" s="572"/>
      <c r="I23" s="572"/>
      <c r="J23" s="572"/>
      <c r="K23" s="572"/>
      <c r="L23" s="572"/>
      <c r="M23" s="572"/>
      <c r="N23" s="572"/>
      <c r="O23" s="572"/>
      <c r="P23" s="572"/>
      <c r="Q23" s="572"/>
      <c r="R23" s="572"/>
      <c r="S23" s="572"/>
      <c r="T23" s="572"/>
      <c r="U23" s="572"/>
      <c r="V23" s="572"/>
      <c r="W23" s="572"/>
      <c r="X23" s="571"/>
      <c r="Y23" s="571"/>
      <c r="Z23" s="571"/>
      <c r="AA23" s="571"/>
      <c r="AB23" s="571"/>
      <c r="AC23" s="571"/>
      <c r="AD23" s="571"/>
      <c r="AE23" s="571"/>
      <c r="AF23" s="571"/>
      <c r="AG23" s="571"/>
      <c r="AH23" s="571"/>
      <c r="AI23" s="571"/>
    </row>
    <row r="24" spans="1:35" ht="14.25" customHeight="1">
      <c r="A24" s="22"/>
      <c r="R24" s="899" t="s">
        <v>1207</v>
      </c>
      <c r="S24" s="1012"/>
      <c r="T24" s="1012"/>
      <c r="U24" s="1012"/>
    </row>
    <row r="25" spans="1:35" ht="9.75" customHeight="1">
      <c r="A25" s="22"/>
      <c r="B25" s="1052" t="s">
        <v>1550</v>
      </c>
      <c r="C25" s="1239"/>
      <c r="D25" s="1239"/>
      <c r="E25" s="1239"/>
      <c r="F25" s="1239"/>
      <c r="G25" s="1239"/>
      <c r="H25" s="1239"/>
      <c r="I25" s="1053"/>
      <c r="J25" s="1052" t="s">
        <v>1796</v>
      </c>
      <c r="K25" s="1239"/>
      <c r="L25" s="1053"/>
      <c r="M25" s="1052" t="s">
        <v>1669</v>
      </c>
      <c r="N25" s="1239"/>
      <c r="O25" s="1053"/>
      <c r="P25" s="1329" t="s">
        <v>2012</v>
      </c>
      <c r="Q25" s="1330"/>
      <c r="R25" s="1331"/>
      <c r="S25" s="1052" t="s">
        <v>1670</v>
      </c>
      <c r="T25" s="1239"/>
      <c r="U25" s="1053"/>
    </row>
    <row r="26" spans="1:35" ht="10.5" customHeight="1">
      <c r="B26" s="1036"/>
      <c r="C26" s="1240"/>
      <c r="D26" s="1240"/>
      <c r="E26" s="1240"/>
      <c r="F26" s="1240"/>
      <c r="G26" s="1240"/>
      <c r="H26" s="1240"/>
      <c r="I26" s="1054"/>
      <c r="J26" s="1036"/>
      <c r="K26" s="1240"/>
      <c r="L26" s="1054"/>
      <c r="M26" s="1036"/>
      <c r="N26" s="1240"/>
      <c r="O26" s="1054"/>
      <c r="P26" s="1332"/>
      <c r="Q26" s="1333"/>
      <c r="R26" s="1334"/>
      <c r="S26" s="1036"/>
      <c r="T26" s="1240"/>
      <c r="U26" s="1054"/>
      <c r="V26" s="3"/>
      <c r="W26" s="3"/>
    </row>
    <row r="27" spans="1:35" ht="12.75" customHeight="1">
      <c r="B27" s="226" t="s">
        <v>117</v>
      </c>
      <c r="C27" s="228"/>
      <c r="D27" s="228"/>
      <c r="E27" s="228"/>
      <c r="F27" s="228"/>
      <c r="G27" s="228"/>
      <c r="H27" s="1325" t="s">
        <v>2082</v>
      </c>
      <c r="I27" s="1326"/>
      <c r="J27" s="1052" t="s">
        <v>2013</v>
      </c>
      <c r="K27" s="1239"/>
      <c r="L27" s="1053"/>
      <c r="M27" s="1052">
        <v>16</v>
      </c>
      <c r="N27" s="1239"/>
      <c r="O27" s="1053"/>
      <c r="P27" s="1319">
        <v>69.3</v>
      </c>
      <c r="Q27" s="1320"/>
      <c r="R27" s="1321"/>
      <c r="S27" s="1052" t="s">
        <v>1841</v>
      </c>
      <c r="T27" s="1239"/>
      <c r="U27" s="1053"/>
      <c r="V27" s="3"/>
      <c r="W27" s="3"/>
    </row>
    <row r="28" spans="1:35" ht="12.75" customHeight="1">
      <c r="B28" s="1327" t="s">
        <v>2083</v>
      </c>
      <c r="C28" s="1027"/>
      <c r="D28" s="1027"/>
      <c r="E28" s="1027"/>
      <c r="F28" s="1027"/>
      <c r="G28" s="1027"/>
      <c r="H28" s="1027"/>
      <c r="I28" s="1303"/>
      <c r="J28" s="1180" t="s">
        <v>2014</v>
      </c>
      <c r="K28" s="1304"/>
      <c r="L28" s="1181"/>
      <c r="M28" s="1180">
        <v>24</v>
      </c>
      <c r="N28" s="1318"/>
      <c r="O28" s="1181"/>
      <c r="P28" s="1305">
        <v>69.3</v>
      </c>
      <c r="Q28" s="1328"/>
      <c r="R28" s="1323"/>
      <c r="S28" s="1180" t="s">
        <v>1841</v>
      </c>
      <c r="T28" s="1318"/>
      <c r="U28" s="1181"/>
      <c r="V28" s="3"/>
      <c r="W28" s="3"/>
    </row>
    <row r="29" spans="1:35" ht="12.75" customHeight="1">
      <c r="B29" s="241"/>
      <c r="C29" s="99"/>
      <c r="D29" s="99"/>
      <c r="E29" s="99"/>
      <c r="F29" s="99"/>
      <c r="G29" s="99"/>
      <c r="H29" s="1027" t="s">
        <v>2084</v>
      </c>
      <c r="I29" s="1303"/>
      <c r="J29" s="1180" t="s">
        <v>2341</v>
      </c>
      <c r="K29" s="1304"/>
      <c r="L29" s="1181"/>
      <c r="M29" s="1180">
        <v>12</v>
      </c>
      <c r="N29" s="1304"/>
      <c r="O29" s="1181"/>
      <c r="P29" s="1305">
        <v>58.2</v>
      </c>
      <c r="Q29" s="1322"/>
      <c r="R29" s="1323"/>
      <c r="S29" s="1180" t="s">
        <v>1842</v>
      </c>
      <c r="T29" s="1304"/>
      <c r="U29" s="1181"/>
      <c r="V29" s="3"/>
      <c r="W29" s="3"/>
    </row>
    <row r="30" spans="1:35" ht="12.75" customHeight="1">
      <c r="B30" s="243"/>
      <c r="C30" s="49"/>
      <c r="D30" s="49"/>
      <c r="E30" s="49"/>
      <c r="F30" s="49"/>
      <c r="G30" s="49"/>
      <c r="H30" s="899" t="s">
        <v>2084</v>
      </c>
      <c r="I30" s="1324"/>
      <c r="J30" s="1036" t="s">
        <v>2341</v>
      </c>
      <c r="K30" s="1240"/>
      <c r="L30" s="1054"/>
      <c r="M30" s="1036">
        <v>16</v>
      </c>
      <c r="N30" s="1240"/>
      <c r="O30" s="1054"/>
      <c r="P30" s="1308">
        <v>69.3</v>
      </c>
      <c r="Q30" s="1313"/>
      <c r="R30" s="1314"/>
      <c r="S30" s="1036" t="s">
        <v>1841</v>
      </c>
      <c r="T30" s="1240"/>
      <c r="U30" s="1054"/>
      <c r="V30" s="3"/>
      <c r="W30" s="3"/>
    </row>
    <row r="31" spans="1:35" ht="12.75" customHeight="1">
      <c r="B31" s="226" t="s">
        <v>118</v>
      </c>
      <c r="C31" s="62"/>
      <c r="D31" s="62"/>
      <c r="E31" s="62"/>
      <c r="F31" s="62"/>
      <c r="G31" s="62"/>
      <c r="H31" s="1027" t="s">
        <v>2082</v>
      </c>
      <c r="I31" s="1346"/>
      <c r="J31" s="1180" t="s">
        <v>523</v>
      </c>
      <c r="K31" s="1304"/>
      <c r="L31" s="1181"/>
      <c r="M31" s="1180">
        <v>8</v>
      </c>
      <c r="N31" s="1318"/>
      <c r="O31" s="1181"/>
      <c r="P31" s="1305">
        <v>63</v>
      </c>
      <c r="Q31" s="1322"/>
      <c r="R31" s="1323"/>
      <c r="S31" s="1180" t="s">
        <v>1842</v>
      </c>
      <c r="T31" s="1304"/>
      <c r="U31" s="1181"/>
      <c r="V31" s="3"/>
      <c r="W31" s="3"/>
    </row>
    <row r="32" spans="1:35" ht="12.75" customHeight="1">
      <c r="B32" s="1327" t="s">
        <v>2082</v>
      </c>
      <c r="C32" s="1027"/>
      <c r="D32" s="1027"/>
      <c r="E32" s="1027"/>
      <c r="F32" s="1027"/>
      <c r="G32" s="1027"/>
      <c r="H32" s="1027"/>
      <c r="I32" s="1303"/>
      <c r="J32" s="1180" t="s">
        <v>523</v>
      </c>
      <c r="K32" s="1304"/>
      <c r="L32" s="1181"/>
      <c r="M32" s="1180">
        <v>8</v>
      </c>
      <c r="N32" s="1318"/>
      <c r="O32" s="1181"/>
      <c r="P32" s="1305">
        <v>71.599999999999994</v>
      </c>
      <c r="Q32" s="1322"/>
      <c r="R32" s="1323"/>
      <c r="S32" s="1180" t="s">
        <v>1841</v>
      </c>
      <c r="T32" s="1304"/>
      <c r="U32" s="1181"/>
      <c r="V32" s="3"/>
      <c r="W32" s="3"/>
    </row>
    <row r="33" spans="2:23" ht="12.75" customHeight="1">
      <c r="B33" s="241"/>
      <c r="C33" s="99"/>
      <c r="D33" s="99"/>
      <c r="E33" s="99"/>
      <c r="F33" s="99"/>
      <c r="G33" s="99"/>
      <c r="H33" s="1027" t="s">
        <v>2083</v>
      </c>
      <c r="I33" s="1303"/>
      <c r="J33" s="1180" t="s">
        <v>524</v>
      </c>
      <c r="K33" s="1304"/>
      <c r="L33" s="1181"/>
      <c r="M33" s="1180">
        <v>8</v>
      </c>
      <c r="N33" s="1304"/>
      <c r="O33" s="1181"/>
      <c r="P33" s="1305">
        <v>63</v>
      </c>
      <c r="Q33" s="1322"/>
      <c r="R33" s="1323"/>
      <c r="S33" s="1180" t="s">
        <v>1842</v>
      </c>
      <c r="T33" s="1304"/>
      <c r="U33" s="1181"/>
      <c r="V33" s="3"/>
      <c r="W33" s="3"/>
    </row>
    <row r="34" spans="2:23" ht="12.75" customHeight="1">
      <c r="B34" s="241"/>
      <c r="C34" s="99"/>
      <c r="D34" s="99"/>
      <c r="E34" s="99"/>
      <c r="F34" s="99"/>
      <c r="G34" s="99"/>
      <c r="H34" s="1027" t="s">
        <v>2083</v>
      </c>
      <c r="I34" s="1303"/>
      <c r="J34" s="1180" t="s">
        <v>524</v>
      </c>
      <c r="K34" s="1304"/>
      <c r="L34" s="1181"/>
      <c r="M34" s="1180">
        <v>8</v>
      </c>
      <c r="N34" s="1304"/>
      <c r="O34" s="1181"/>
      <c r="P34" s="1305">
        <v>71.599999999999994</v>
      </c>
      <c r="Q34" s="1322"/>
      <c r="R34" s="1323"/>
      <c r="S34" s="1180" t="s">
        <v>1841</v>
      </c>
      <c r="T34" s="1304"/>
      <c r="U34" s="1181"/>
      <c r="V34" s="3"/>
      <c r="W34" s="3"/>
    </row>
    <row r="35" spans="2:23" ht="12.75" customHeight="1">
      <c r="B35" s="241"/>
      <c r="C35" s="99"/>
      <c r="D35" s="99"/>
      <c r="E35" s="99"/>
      <c r="F35" s="99"/>
      <c r="G35" s="99"/>
      <c r="H35" s="1027" t="s">
        <v>2084</v>
      </c>
      <c r="I35" s="1303"/>
      <c r="J35" s="1180" t="s">
        <v>112</v>
      </c>
      <c r="K35" s="1304"/>
      <c r="L35" s="1181"/>
      <c r="M35" s="1180">
        <v>8</v>
      </c>
      <c r="N35" s="1318"/>
      <c r="O35" s="1181"/>
      <c r="P35" s="1305">
        <v>63</v>
      </c>
      <c r="Q35" s="1322"/>
      <c r="R35" s="1323"/>
      <c r="S35" s="1180" t="s">
        <v>1842</v>
      </c>
      <c r="T35" s="1304"/>
      <c r="U35" s="1181"/>
      <c r="V35" s="3"/>
      <c r="W35" s="3"/>
    </row>
    <row r="36" spans="2:23" ht="12.75" customHeight="1">
      <c r="B36" s="241"/>
      <c r="C36" s="99"/>
      <c r="D36" s="99"/>
      <c r="E36" s="99"/>
      <c r="F36" s="99"/>
      <c r="G36" s="99"/>
      <c r="H36" s="1027" t="s">
        <v>2084</v>
      </c>
      <c r="I36" s="1303"/>
      <c r="J36" s="1180" t="s">
        <v>112</v>
      </c>
      <c r="K36" s="1304"/>
      <c r="L36" s="1181"/>
      <c r="M36" s="1180">
        <v>8</v>
      </c>
      <c r="N36" s="1304"/>
      <c r="O36" s="1181"/>
      <c r="P36" s="1305">
        <v>71.7</v>
      </c>
      <c r="Q36" s="1322"/>
      <c r="R36" s="1323"/>
      <c r="S36" s="1180" t="s">
        <v>1841</v>
      </c>
      <c r="T36" s="1304"/>
      <c r="U36" s="1181"/>
      <c r="V36" s="3"/>
      <c r="W36" s="3"/>
    </row>
    <row r="37" spans="2:23" ht="12.75" customHeight="1">
      <c r="B37" s="241"/>
      <c r="C37" s="99"/>
      <c r="D37" s="99"/>
      <c r="E37" s="99"/>
      <c r="F37" s="99"/>
      <c r="G37" s="99"/>
      <c r="H37" s="1027" t="s">
        <v>2053</v>
      </c>
      <c r="I37" s="1303"/>
      <c r="J37" s="1180" t="s">
        <v>712</v>
      </c>
      <c r="K37" s="1304"/>
      <c r="L37" s="1181"/>
      <c r="M37" s="1180">
        <v>8</v>
      </c>
      <c r="N37" s="1304"/>
      <c r="O37" s="1181"/>
      <c r="P37" s="1305">
        <v>63</v>
      </c>
      <c r="Q37" s="1306"/>
      <c r="R37" s="1307"/>
      <c r="S37" s="1180" t="s">
        <v>1193</v>
      </c>
      <c r="T37" s="1304"/>
      <c r="U37" s="1181"/>
      <c r="V37" s="3"/>
      <c r="W37" s="3"/>
    </row>
    <row r="38" spans="2:23" ht="12.75" customHeight="1">
      <c r="B38" s="241"/>
      <c r="C38" s="99"/>
      <c r="D38" s="99"/>
      <c r="E38" s="99"/>
      <c r="F38" s="99"/>
      <c r="G38" s="99"/>
      <c r="H38" s="1027" t="s">
        <v>2053</v>
      </c>
      <c r="I38" s="1303"/>
      <c r="J38" s="1036" t="s">
        <v>712</v>
      </c>
      <c r="K38" s="1240"/>
      <c r="L38" s="1054"/>
      <c r="M38" s="1036">
        <v>8</v>
      </c>
      <c r="N38" s="1240"/>
      <c r="O38" s="1054"/>
      <c r="P38" s="1308">
        <v>71.599999999999994</v>
      </c>
      <c r="Q38" s="1309"/>
      <c r="R38" s="1310"/>
      <c r="S38" s="1036" t="s">
        <v>1194</v>
      </c>
      <c r="T38" s="1240"/>
      <c r="U38" s="1054"/>
      <c r="V38" s="3"/>
      <c r="W38" s="3"/>
    </row>
    <row r="39" spans="2:23" ht="12.75" customHeight="1">
      <c r="B39" s="226" t="s">
        <v>1887</v>
      </c>
      <c r="C39" s="228"/>
      <c r="D39" s="228"/>
      <c r="E39" s="228"/>
      <c r="F39" s="228"/>
      <c r="G39" s="228"/>
      <c r="H39" s="1325" t="s">
        <v>2082</v>
      </c>
      <c r="I39" s="1326"/>
      <c r="J39" s="1052" t="s">
        <v>525</v>
      </c>
      <c r="K39" s="1239"/>
      <c r="L39" s="1053"/>
      <c r="M39" s="1052">
        <v>24</v>
      </c>
      <c r="N39" s="1239"/>
      <c r="O39" s="1053"/>
      <c r="P39" s="1319">
        <v>39.9</v>
      </c>
      <c r="Q39" s="1320"/>
      <c r="R39" s="1321"/>
      <c r="S39" s="1052" t="s">
        <v>1843</v>
      </c>
      <c r="T39" s="1239"/>
      <c r="U39" s="1053"/>
      <c r="V39" s="3"/>
      <c r="W39" s="3"/>
    </row>
    <row r="40" spans="2:23" ht="12.75" customHeight="1">
      <c r="B40" s="1327" t="s">
        <v>2083</v>
      </c>
      <c r="C40" s="1027"/>
      <c r="D40" s="1027"/>
      <c r="E40" s="1027"/>
      <c r="F40" s="1027"/>
      <c r="G40" s="1027"/>
      <c r="H40" s="1027"/>
      <c r="I40" s="1303"/>
      <c r="J40" s="1180" t="s">
        <v>2035</v>
      </c>
      <c r="K40" s="1304"/>
      <c r="L40" s="1181"/>
      <c r="M40" s="1180">
        <v>16</v>
      </c>
      <c r="N40" s="1318"/>
      <c r="O40" s="1181"/>
      <c r="P40" s="1305">
        <v>39.6</v>
      </c>
      <c r="Q40" s="1328"/>
      <c r="R40" s="1323"/>
      <c r="S40" s="1180" t="s">
        <v>1843</v>
      </c>
      <c r="T40" s="1318"/>
      <c r="U40" s="1181"/>
      <c r="V40" s="3"/>
      <c r="W40" s="3"/>
    </row>
    <row r="41" spans="2:23" ht="12.75" customHeight="1">
      <c r="B41" s="241"/>
      <c r="C41" s="99"/>
      <c r="D41" s="99"/>
      <c r="E41" s="99"/>
      <c r="F41" s="99"/>
      <c r="G41" s="99"/>
      <c r="H41" s="1027" t="s">
        <v>2084</v>
      </c>
      <c r="I41" s="1303"/>
      <c r="J41" s="1180" t="s">
        <v>2036</v>
      </c>
      <c r="K41" s="1304"/>
      <c r="L41" s="1181"/>
      <c r="M41" s="1180">
        <v>16</v>
      </c>
      <c r="N41" s="1304"/>
      <c r="O41" s="1181"/>
      <c r="P41" s="1305">
        <v>39.6</v>
      </c>
      <c r="Q41" s="1322"/>
      <c r="R41" s="1323"/>
      <c r="S41" s="1180" t="s">
        <v>1843</v>
      </c>
      <c r="T41" s="1304"/>
      <c r="U41" s="1181"/>
      <c r="V41" s="3"/>
      <c r="W41" s="3"/>
    </row>
    <row r="42" spans="2:23" ht="12.75" customHeight="1">
      <c r="B42" s="243"/>
      <c r="C42" s="49"/>
      <c r="D42" s="49"/>
      <c r="E42" s="49"/>
      <c r="F42" s="49"/>
      <c r="G42" s="49"/>
      <c r="H42" s="899" t="s">
        <v>2053</v>
      </c>
      <c r="I42" s="1324"/>
      <c r="J42" s="1036" t="s">
        <v>2037</v>
      </c>
      <c r="K42" s="1240"/>
      <c r="L42" s="1054"/>
      <c r="M42" s="1036">
        <v>16</v>
      </c>
      <c r="N42" s="1240"/>
      <c r="O42" s="1054"/>
      <c r="P42" s="1308">
        <v>43.3</v>
      </c>
      <c r="Q42" s="1313"/>
      <c r="R42" s="1314"/>
      <c r="S42" s="1036" t="s">
        <v>1843</v>
      </c>
      <c r="T42" s="1240"/>
      <c r="U42" s="1054"/>
      <c r="V42" s="3"/>
      <c r="W42" s="3"/>
    </row>
    <row r="43" spans="2:23" ht="12.75" customHeight="1">
      <c r="B43" s="226" t="s">
        <v>322</v>
      </c>
      <c r="C43" s="228"/>
      <c r="D43" s="228"/>
      <c r="E43" s="228"/>
      <c r="F43" s="228"/>
      <c r="G43" s="228"/>
      <c r="H43" s="228"/>
      <c r="I43" s="228"/>
      <c r="J43" s="1052" t="s">
        <v>323</v>
      </c>
      <c r="K43" s="1239"/>
      <c r="L43" s="1053"/>
      <c r="M43" s="1052">
        <v>18</v>
      </c>
      <c r="N43" s="1239"/>
      <c r="O43" s="1053"/>
      <c r="P43" s="1319">
        <v>60.5</v>
      </c>
      <c r="Q43" s="1320"/>
      <c r="R43" s="1321"/>
      <c r="S43" s="1052" t="s">
        <v>1841</v>
      </c>
      <c r="T43" s="1239"/>
      <c r="U43" s="1053"/>
      <c r="V43" s="3"/>
      <c r="W43" s="3"/>
    </row>
    <row r="44" spans="2:23" ht="12.75" customHeight="1">
      <c r="B44" s="239"/>
      <c r="C44" s="179"/>
      <c r="D44" s="179"/>
      <c r="E44" s="179"/>
      <c r="F44" s="179"/>
      <c r="G44" s="179"/>
      <c r="H44" s="179"/>
      <c r="I44" s="179"/>
      <c r="J44" s="1036" t="s">
        <v>323</v>
      </c>
      <c r="K44" s="1240"/>
      <c r="L44" s="1054"/>
      <c r="M44" s="1036">
        <v>12</v>
      </c>
      <c r="N44" s="1240"/>
      <c r="O44" s="1054"/>
      <c r="P44" s="1308">
        <v>57.9</v>
      </c>
      <c r="Q44" s="1313"/>
      <c r="R44" s="1314"/>
      <c r="S44" s="1036" t="s">
        <v>1841</v>
      </c>
      <c r="T44" s="1240"/>
      <c r="U44" s="1054"/>
      <c r="V44" s="3"/>
      <c r="W44" s="3"/>
    </row>
    <row r="45" spans="2:23" ht="12.75" customHeight="1">
      <c r="B45" s="226" t="s">
        <v>1834</v>
      </c>
      <c r="C45" s="228"/>
      <c r="D45" s="228"/>
      <c r="E45" s="228"/>
      <c r="F45" s="228"/>
      <c r="G45" s="228"/>
      <c r="H45" s="228"/>
      <c r="I45" s="228"/>
      <c r="J45" s="1052" t="s">
        <v>1630</v>
      </c>
      <c r="K45" s="1239"/>
      <c r="L45" s="1053"/>
      <c r="M45" s="1052">
        <v>3</v>
      </c>
      <c r="N45" s="874"/>
      <c r="O45" s="926"/>
      <c r="P45" s="1315">
        <v>64.599999999999994</v>
      </c>
      <c r="Q45" s="1316"/>
      <c r="R45" s="1317"/>
      <c r="S45" s="1052" t="s">
        <v>1842</v>
      </c>
      <c r="T45" s="874"/>
      <c r="U45" s="926"/>
      <c r="V45" s="3"/>
      <c r="W45" s="3"/>
    </row>
    <row r="46" spans="2:23" ht="12.75" customHeight="1">
      <c r="B46" s="239"/>
      <c r="C46" s="179"/>
      <c r="D46" s="179"/>
      <c r="E46" s="179"/>
      <c r="F46" s="179"/>
      <c r="G46" s="179"/>
      <c r="H46" s="179"/>
      <c r="I46" s="179"/>
      <c r="J46" s="1036" t="s">
        <v>872</v>
      </c>
      <c r="K46" s="1240"/>
      <c r="L46" s="1054"/>
      <c r="M46" s="1036">
        <v>12</v>
      </c>
      <c r="N46" s="1240"/>
      <c r="O46" s="1054"/>
      <c r="P46" s="1308">
        <v>70.900000000000006</v>
      </c>
      <c r="Q46" s="1313"/>
      <c r="R46" s="1314"/>
      <c r="S46" s="1036" t="s">
        <v>1841</v>
      </c>
      <c r="T46" s="1240"/>
      <c r="U46" s="1054"/>
      <c r="V46" s="3"/>
      <c r="W46" s="3"/>
    </row>
    <row r="47" spans="2:23" ht="12.75" customHeight="1">
      <c r="B47" s="226" t="s">
        <v>1693</v>
      </c>
      <c r="C47" s="228"/>
      <c r="D47" s="228"/>
      <c r="E47" s="228"/>
      <c r="F47" s="228"/>
      <c r="G47" s="228"/>
      <c r="H47" s="1325" t="s">
        <v>2082</v>
      </c>
      <c r="I47" s="1326"/>
      <c r="J47" s="1052" t="s">
        <v>420</v>
      </c>
      <c r="K47" s="1239"/>
      <c r="L47" s="1053"/>
      <c r="M47" s="1052">
        <v>18</v>
      </c>
      <c r="N47" s="1239"/>
      <c r="O47" s="1053"/>
      <c r="P47" s="1319">
        <v>71.8</v>
      </c>
      <c r="Q47" s="1320"/>
      <c r="R47" s="1321"/>
      <c r="S47" s="1052" t="s">
        <v>1841</v>
      </c>
      <c r="T47" s="1239"/>
      <c r="U47" s="1053"/>
      <c r="V47" s="3"/>
      <c r="W47" s="3"/>
    </row>
    <row r="48" spans="2:23" ht="12.75" customHeight="1">
      <c r="B48" s="1327" t="s">
        <v>2083</v>
      </c>
      <c r="C48" s="1027"/>
      <c r="D48" s="1027"/>
      <c r="E48" s="1027"/>
      <c r="F48" s="1027"/>
      <c r="G48" s="1027"/>
      <c r="H48" s="1027"/>
      <c r="I48" s="1303"/>
      <c r="J48" s="1180" t="s">
        <v>421</v>
      </c>
      <c r="K48" s="1304"/>
      <c r="L48" s="1181"/>
      <c r="M48" s="1180">
        <v>12</v>
      </c>
      <c r="N48" s="1318"/>
      <c r="O48" s="1181"/>
      <c r="P48" s="1305">
        <v>58.6</v>
      </c>
      <c r="Q48" s="1328"/>
      <c r="R48" s="1323"/>
      <c r="S48" s="1180" t="s">
        <v>1842</v>
      </c>
      <c r="T48" s="1318"/>
      <c r="U48" s="1181"/>
      <c r="V48" s="3"/>
      <c r="W48" s="3"/>
    </row>
    <row r="49" spans="2:23" ht="12.75" customHeight="1">
      <c r="B49" s="241"/>
      <c r="C49" s="99"/>
      <c r="D49" s="99"/>
      <c r="E49" s="99"/>
      <c r="F49" s="99"/>
      <c r="G49" s="99"/>
      <c r="H49" s="1027" t="s">
        <v>2084</v>
      </c>
      <c r="I49" s="1303"/>
      <c r="J49" s="1036" t="s">
        <v>2248</v>
      </c>
      <c r="K49" s="1240"/>
      <c r="L49" s="1054"/>
      <c r="M49" s="1180">
        <v>12</v>
      </c>
      <c r="N49" s="1304"/>
      <c r="O49" s="1181"/>
      <c r="P49" s="1305">
        <v>58.6</v>
      </c>
      <c r="Q49" s="1322"/>
      <c r="R49" s="1323"/>
      <c r="S49" s="1180" t="s">
        <v>1842</v>
      </c>
      <c r="T49" s="1304"/>
      <c r="U49" s="1181"/>
      <c r="V49" s="3"/>
      <c r="W49" s="3"/>
    </row>
    <row r="50" spans="2:23" ht="12.75" customHeight="1">
      <c r="B50" s="226" t="s">
        <v>1694</v>
      </c>
      <c r="C50" s="228"/>
      <c r="D50" s="228"/>
      <c r="E50" s="228"/>
      <c r="F50" s="228"/>
      <c r="G50" s="228"/>
      <c r="H50" s="1010"/>
      <c r="I50" s="1355"/>
      <c r="J50" s="1052" t="s">
        <v>712</v>
      </c>
      <c r="K50" s="1239"/>
      <c r="L50" s="1053"/>
      <c r="M50" s="1052">
        <v>18</v>
      </c>
      <c r="N50" s="1239"/>
      <c r="O50" s="1053"/>
      <c r="P50" s="1319">
        <v>64.400000000000006</v>
      </c>
      <c r="Q50" s="1320"/>
      <c r="R50" s="1321"/>
      <c r="S50" s="1052" t="s">
        <v>1195</v>
      </c>
      <c r="T50" s="1239"/>
      <c r="U50" s="1053"/>
      <c r="V50" s="3"/>
      <c r="W50" s="3"/>
    </row>
    <row r="51" spans="2:23" ht="12.75" customHeight="1">
      <c r="B51" s="1206" t="s">
        <v>39</v>
      </c>
      <c r="C51" s="1207"/>
      <c r="D51" s="1207"/>
      <c r="E51" s="1354"/>
      <c r="F51" s="1354"/>
      <c r="G51" s="1354"/>
      <c r="H51" s="1354"/>
      <c r="I51" s="244"/>
      <c r="J51" s="1028" t="s">
        <v>422</v>
      </c>
      <c r="K51" s="1220"/>
      <c r="L51" s="1029"/>
      <c r="M51" s="986">
        <v>3</v>
      </c>
      <c r="N51" s="986"/>
      <c r="O51" s="986"/>
      <c r="P51" s="1028">
        <v>28.6</v>
      </c>
      <c r="Q51" s="1220"/>
      <c r="R51" s="1029"/>
      <c r="S51" s="1028" t="s">
        <v>1840</v>
      </c>
      <c r="T51" s="1220"/>
      <c r="U51" s="1029"/>
    </row>
    <row r="52" spans="2:23" ht="12.75" customHeight="1">
      <c r="B52" s="1353" t="s">
        <v>2054</v>
      </c>
      <c r="C52" s="941"/>
      <c r="D52" s="941"/>
      <c r="E52" s="1340"/>
      <c r="F52" s="1340"/>
      <c r="G52" s="1325"/>
      <c r="H52" s="1325"/>
      <c r="I52" s="240"/>
      <c r="J52" s="1052" t="s">
        <v>423</v>
      </c>
      <c r="K52" s="1239"/>
      <c r="L52" s="1053"/>
      <c r="M52" s="1052">
        <v>1</v>
      </c>
      <c r="N52" s="1239"/>
      <c r="O52" s="1053"/>
      <c r="P52" s="1350">
        <v>95.85</v>
      </c>
      <c r="Q52" s="1351"/>
      <c r="R52" s="1352"/>
      <c r="S52" s="1052" t="s">
        <v>482</v>
      </c>
      <c r="T52" s="1239"/>
      <c r="U52" s="1053"/>
    </row>
    <row r="53" spans="2:23" ht="12.75" customHeight="1">
      <c r="B53" s="245"/>
      <c r="C53" s="246"/>
      <c r="D53" s="246"/>
      <c r="E53" s="204"/>
      <c r="F53" s="204"/>
      <c r="G53" s="49"/>
      <c r="H53" s="49"/>
      <c r="I53" s="137"/>
      <c r="J53" s="1036" t="s">
        <v>424</v>
      </c>
      <c r="K53" s="1240"/>
      <c r="L53" s="1054"/>
      <c r="M53" s="1180">
        <v>1</v>
      </c>
      <c r="N53" s="1318"/>
      <c r="O53" s="1181"/>
      <c r="P53" s="1347">
        <v>96.26</v>
      </c>
      <c r="Q53" s="1348"/>
      <c r="R53" s="1349"/>
      <c r="S53" s="1180" t="s">
        <v>482</v>
      </c>
      <c r="T53" s="1318"/>
      <c r="U53" s="1181"/>
    </row>
    <row r="54" spans="2:23" ht="12.75" customHeight="1">
      <c r="B54" s="1028" t="s">
        <v>605</v>
      </c>
      <c r="C54" s="1220"/>
      <c r="D54" s="1220"/>
      <c r="E54" s="1220"/>
      <c r="F54" s="1220"/>
      <c r="G54" s="1220"/>
      <c r="H54" s="1220"/>
      <c r="I54" s="1029"/>
      <c r="J54" s="230"/>
      <c r="K54" s="231"/>
      <c r="L54" s="231"/>
      <c r="M54" s="231"/>
      <c r="N54" s="231">
        <f>SUM(M27:O53)</f>
        <v>314</v>
      </c>
      <c r="O54" s="231"/>
      <c r="P54" s="247"/>
      <c r="Q54" s="247"/>
      <c r="R54" s="247"/>
      <c r="S54" s="231"/>
      <c r="T54" s="231"/>
      <c r="U54" s="227"/>
      <c r="V54" s="3"/>
      <c r="W54" s="3"/>
    </row>
    <row r="55" spans="2:23" ht="12.95" customHeight="1">
      <c r="B55" s="62"/>
      <c r="C55" s="62"/>
      <c r="D55" s="62"/>
      <c r="E55" s="62"/>
      <c r="F55" s="62"/>
      <c r="G55" s="62"/>
      <c r="H55" s="62"/>
      <c r="I55" s="62"/>
      <c r="J55" s="62"/>
      <c r="K55" s="62"/>
      <c r="L55" s="62"/>
      <c r="M55" s="62"/>
      <c r="N55" s="62"/>
      <c r="O55" s="62"/>
      <c r="P55" s="248"/>
      <c r="Q55" s="248"/>
      <c r="R55" s="248"/>
      <c r="S55" s="62"/>
      <c r="T55" s="62"/>
      <c r="U55" s="62"/>
      <c r="V55" s="3"/>
      <c r="W55" s="3"/>
    </row>
  </sheetData>
  <mergeCells count="181">
    <mergeCell ref="M51:O51"/>
    <mergeCell ref="H50:I50"/>
    <mergeCell ref="M50:O50"/>
    <mergeCell ref="M53:O53"/>
    <mergeCell ref="H21:I21"/>
    <mergeCell ref="H27:I27"/>
    <mergeCell ref="J50:L50"/>
    <mergeCell ref="H49:I49"/>
    <mergeCell ref="M49:O49"/>
    <mergeCell ref="P49:R49"/>
    <mergeCell ref="S49:U49"/>
    <mergeCell ref="J49:L49"/>
    <mergeCell ref="B54:I54"/>
    <mergeCell ref="L7:O7"/>
    <mergeCell ref="J7:K7"/>
    <mergeCell ref="H7:I7"/>
    <mergeCell ref="B7:G7"/>
    <mergeCell ref="B52:F52"/>
    <mergeCell ref="G52:H52"/>
    <mergeCell ref="J51:L51"/>
    <mergeCell ref="B19:G19"/>
    <mergeCell ref="B20:G20"/>
    <mergeCell ref="B21:G21"/>
    <mergeCell ref="B13:G13"/>
    <mergeCell ref="B14:G14"/>
    <mergeCell ref="B15:G15"/>
    <mergeCell ref="B18:G18"/>
    <mergeCell ref="B51:D51"/>
    <mergeCell ref="E51:F51"/>
    <mergeCell ref="G51:H51"/>
    <mergeCell ref="H36:I36"/>
    <mergeCell ref="H31:I31"/>
    <mergeCell ref="H33:I33"/>
    <mergeCell ref="H34:I34"/>
    <mergeCell ref="B32:I32"/>
    <mergeCell ref="D3:F3"/>
    <mergeCell ref="G3:J3"/>
    <mergeCell ref="P53:R53"/>
    <mergeCell ref="S53:U53"/>
    <mergeCell ref="M52:O52"/>
    <mergeCell ref="P52:R52"/>
    <mergeCell ref="S52:U52"/>
    <mergeCell ref="P51:R51"/>
    <mergeCell ref="S51:U51"/>
    <mergeCell ref="S47:U47"/>
    <mergeCell ref="B48:I48"/>
    <mergeCell ref="M48:O48"/>
    <mergeCell ref="P48:R48"/>
    <mergeCell ref="S48:U48"/>
    <mergeCell ref="H47:I47"/>
    <mergeCell ref="M47:O47"/>
    <mergeCell ref="P47:R47"/>
    <mergeCell ref="P50:R50"/>
    <mergeCell ref="S50:U50"/>
    <mergeCell ref="D4:E4"/>
    <mergeCell ref="G4:I4"/>
    <mergeCell ref="K4:M4"/>
    <mergeCell ref="H20:I20"/>
    <mergeCell ref="H8:I8"/>
    <mergeCell ref="H9:I9"/>
    <mergeCell ref="H11:I11"/>
    <mergeCell ref="H12:I12"/>
    <mergeCell ref="H13:I13"/>
    <mergeCell ref="H14:I14"/>
    <mergeCell ref="H15:I15"/>
    <mergeCell ref="H19:I19"/>
    <mergeCell ref="B8:G9"/>
    <mergeCell ref="H17:I17"/>
    <mergeCell ref="H18:I18"/>
    <mergeCell ref="B4:C4"/>
    <mergeCell ref="B5:C5"/>
    <mergeCell ref="B16:G17"/>
    <mergeCell ref="H16:I16"/>
    <mergeCell ref="B10:G10"/>
    <mergeCell ref="B11:G11"/>
    <mergeCell ref="B12:G12"/>
    <mergeCell ref="P25:R26"/>
    <mergeCell ref="P27:R27"/>
    <mergeCell ref="P28:R28"/>
    <mergeCell ref="J29:L29"/>
    <mergeCell ref="S25:U26"/>
    <mergeCell ref="H35:I35"/>
    <mergeCell ref="B25:I26"/>
    <mergeCell ref="S29:U29"/>
    <mergeCell ref="M30:O30"/>
    <mergeCell ref="P30:R30"/>
    <mergeCell ref="P32:R32"/>
    <mergeCell ref="P35:R35"/>
    <mergeCell ref="B28:I28"/>
    <mergeCell ref="H29:I29"/>
    <mergeCell ref="P33:R33"/>
    <mergeCell ref="P34:R34"/>
    <mergeCell ref="S30:U30"/>
    <mergeCell ref="M29:O29"/>
    <mergeCell ref="H30:I30"/>
    <mergeCell ref="S27:U27"/>
    <mergeCell ref="S28:U28"/>
    <mergeCell ref="J27:L27"/>
    <mergeCell ref="J28:L28"/>
    <mergeCell ref="J30:L30"/>
    <mergeCell ref="P29:R29"/>
    <mergeCell ref="M33:O33"/>
    <mergeCell ref="M34:O34"/>
    <mergeCell ref="H39:I39"/>
    <mergeCell ref="P39:R39"/>
    <mergeCell ref="S39:U39"/>
    <mergeCell ref="B40:I40"/>
    <mergeCell ref="P40:R40"/>
    <mergeCell ref="S40:U40"/>
    <mergeCell ref="M40:O40"/>
    <mergeCell ref="J39:L39"/>
    <mergeCell ref="J40:L40"/>
    <mergeCell ref="M39:O39"/>
    <mergeCell ref="H41:I41"/>
    <mergeCell ref="M41:O41"/>
    <mergeCell ref="P41:R41"/>
    <mergeCell ref="S41:U41"/>
    <mergeCell ref="J41:L41"/>
    <mergeCell ref="S44:U44"/>
    <mergeCell ref="H42:I42"/>
    <mergeCell ref="M42:O42"/>
    <mergeCell ref="P42:R42"/>
    <mergeCell ref="S42:U42"/>
    <mergeCell ref="P46:R46"/>
    <mergeCell ref="M44:O44"/>
    <mergeCell ref="P44:R44"/>
    <mergeCell ref="R24:U24"/>
    <mergeCell ref="P45:R45"/>
    <mergeCell ref="S45:U45"/>
    <mergeCell ref="M45:O45"/>
    <mergeCell ref="M32:O32"/>
    <mergeCell ref="M35:O35"/>
    <mergeCell ref="M43:O43"/>
    <mergeCell ref="S46:U46"/>
    <mergeCell ref="M27:O27"/>
    <mergeCell ref="M28:O28"/>
    <mergeCell ref="M31:O31"/>
    <mergeCell ref="P43:R43"/>
    <mergeCell ref="S43:U43"/>
    <mergeCell ref="S31:U31"/>
    <mergeCell ref="S32:U32"/>
    <mergeCell ref="S35:U35"/>
    <mergeCell ref="S36:U36"/>
    <mergeCell ref="S33:U33"/>
    <mergeCell ref="S34:U34"/>
    <mergeCell ref="P31:R31"/>
    <mergeCell ref="P36:R36"/>
    <mergeCell ref="J2:N2"/>
    <mergeCell ref="J25:L26"/>
    <mergeCell ref="M25:O26"/>
    <mergeCell ref="J11:K11"/>
    <mergeCell ref="J12:K12"/>
    <mergeCell ref="J20:K20"/>
    <mergeCell ref="J52:L52"/>
    <mergeCell ref="J53:L53"/>
    <mergeCell ref="J45:L45"/>
    <mergeCell ref="J46:L46"/>
    <mergeCell ref="J47:L47"/>
    <mergeCell ref="J48:L48"/>
    <mergeCell ref="J31:L31"/>
    <mergeCell ref="J32:L32"/>
    <mergeCell ref="J33:L33"/>
    <mergeCell ref="J34:L34"/>
    <mergeCell ref="J35:L35"/>
    <mergeCell ref="J36:L36"/>
    <mergeCell ref="J42:L42"/>
    <mergeCell ref="J43:L43"/>
    <mergeCell ref="J44:L44"/>
    <mergeCell ref="M46:O46"/>
    <mergeCell ref="M36:O36"/>
    <mergeCell ref="K3:N3"/>
    <mergeCell ref="H37:I37"/>
    <mergeCell ref="H38:I38"/>
    <mergeCell ref="J37:L37"/>
    <mergeCell ref="J38:L38"/>
    <mergeCell ref="S37:U37"/>
    <mergeCell ref="S38:U38"/>
    <mergeCell ref="M37:O37"/>
    <mergeCell ref="M38:O38"/>
    <mergeCell ref="P37:R37"/>
    <mergeCell ref="P38:R3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workbookViewId="0">
      <selection activeCell="C3" sqref="C3"/>
    </sheetView>
  </sheetViews>
  <sheetFormatPr defaultRowHeight="13.5"/>
  <cols>
    <col min="1" max="1" width="1.25" style="21" customWidth="1"/>
    <col min="2" max="3" width="4" style="21" customWidth="1"/>
    <col min="4" max="4" width="3.5" style="21" customWidth="1"/>
    <col min="5" max="5" width="4.25" style="21" customWidth="1"/>
    <col min="6" max="6" width="5" style="21" customWidth="1"/>
    <col min="7" max="7" width="3.875" style="21" customWidth="1"/>
    <col min="8" max="9" width="4.25" style="21" customWidth="1"/>
    <col min="10" max="10" width="4.625" style="21" customWidth="1"/>
    <col min="11" max="14" width="4" style="21" customWidth="1"/>
    <col min="15" max="15" width="4.5" style="21" customWidth="1"/>
    <col min="16" max="16" width="5.25" style="21" bestFit="1" customWidth="1"/>
    <col min="17" max="17" width="4.375" style="21" customWidth="1"/>
    <col min="18" max="18" width="4.75" style="21" customWidth="1"/>
    <col min="19" max="19" width="3.875" style="21" customWidth="1"/>
    <col min="20" max="20" width="4.625" style="21" customWidth="1"/>
    <col min="21" max="22" width="3.875" style="21" customWidth="1"/>
    <col min="23" max="23" width="1.75" style="21" customWidth="1"/>
    <col min="24" max="24" width="7.125" style="21" bestFit="1" customWidth="1"/>
    <col min="25" max="25" width="3.125" style="21" customWidth="1"/>
    <col min="26" max="26" width="3.875" style="21" customWidth="1"/>
    <col min="27" max="27" width="3" style="21" customWidth="1"/>
    <col min="28" max="28" width="3.875" style="21" customWidth="1"/>
    <col min="29" max="29" width="4" style="21" customWidth="1"/>
    <col min="30" max="16384" width="9" style="21"/>
  </cols>
  <sheetData>
    <row r="1" spans="1:35" s="570" customFormat="1" ht="26.25" customHeight="1">
      <c r="A1" s="568" t="s">
        <v>232</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s="39" customFormat="1" ht="15" customHeight="1">
      <c r="B2" s="962" t="s">
        <v>595</v>
      </c>
      <c r="C2" s="962"/>
      <c r="D2" s="962"/>
      <c r="E2" s="962"/>
      <c r="F2" s="962"/>
      <c r="G2" s="962"/>
      <c r="H2" s="962"/>
      <c r="I2" s="962"/>
      <c r="J2" s="962"/>
      <c r="K2" s="962"/>
      <c r="L2" s="962"/>
      <c r="M2" s="962"/>
      <c r="N2" s="962"/>
      <c r="O2" s="962"/>
      <c r="P2" s="962"/>
      <c r="Q2" s="21"/>
      <c r="R2" s="21"/>
      <c r="V2" s="197"/>
      <c r="W2" s="197"/>
      <c r="X2" s="197"/>
      <c r="Y2" s="197"/>
      <c r="Z2" s="197"/>
      <c r="AA2" s="197"/>
      <c r="AB2" s="197"/>
      <c r="AC2" s="197"/>
      <c r="AD2" s="197"/>
      <c r="AE2" s="197"/>
      <c r="AF2" s="197"/>
      <c r="AG2" s="197"/>
      <c r="AH2" s="197"/>
      <c r="AI2" s="197"/>
    </row>
    <row r="3" spans="1:35" s="39" customFormat="1" ht="15" customHeight="1">
      <c r="B3" s="21"/>
      <c r="C3" s="21"/>
      <c r="D3" s="21"/>
      <c r="E3" s="21"/>
      <c r="F3" s="21"/>
      <c r="G3" s="21"/>
      <c r="H3" s="21"/>
      <c r="J3" s="21"/>
      <c r="K3" s="21"/>
      <c r="L3" s="21"/>
      <c r="M3" s="21"/>
      <c r="N3" s="39" t="s">
        <v>2055</v>
      </c>
      <c r="O3" s="21"/>
      <c r="P3" s="21"/>
      <c r="Q3" s="21"/>
      <c r="R3" s="21"/>
      <c r="V3" s="197"/>
      <c r="W3" s="197"/>
      <c r="X3" s="197"/>
      <c r="Y3" s="197"/>
      <c r="Z3" s="197"/>
      <c r="AA3" s="197"/>
      <c r="AB3" s="197"/>
      <c r="AC3" s="197"/>
      <c r="AD3" s="197"/>
      <c r="AE3" s="197"/>
      <c r="AF3" s="197"/>
      <c r="AG3" s="197"/>
      <c r="AH3" s="197"/>
      <c r="AI3" s="197"/>
    </row>
    <row r="4" spans="1:35" s="39" customFormat="1" ht="18.600000000000001" customHeight="1">
      <c r="B4" s="876" t="s">
        <v>608</v>
      </c>
      <c r="C4" s="876"/>
      <c r="D4" s="876"/>
      <c r="E4" s="871" t="s">
        <v>1836</v>
      </c>
      <c r="F4" s="872"/>
      <c r="G4" s="872"/>
      <c r="H4" s="872"/>
      <c r="I4" s="872"/>
      <c r="J4" s="872"/>
      <c r="K4" s="872"/>
      <c r="L4" s="872"/>
      <c r="M4" s="872"/>
      <c r="N4" s="876" t="s">
        <v>240</v>
      </c>
      <c r="O4" s="876"/>
      <c r="P4" s="876"/>
      <c r="V4" s="197"/>
      <c r="W4" s="197"/>
      <c r="X4" s="197"/>
      <c r="Y4" s="197"/>
      <c r="Z4" s="197"/>
      <c r="AA4" s="197"/>
      <c r="AB4" s="197"/>
      <c r="AC4" s="197"/>
      <c r="AD4" s="197"/>
      <c r="AE4" s="197"/>
      <c r="AF4" s="197"/>
      <c r="AG4" s="197"/>
      <c r="AH4" s="197"/>
      <c r="AI4" s="197"/>
    </row>
    <row r="5" spans="1:35" s="39" customFormat="1" ht="18.600000000000001" customHeight="1">
      <c r="B5" s="876"/>
      <c r="C5" s="876"/>
      <c r="D5" s="876"/>
      <c r="E5" s="986" t="s">
        <v>1844</v>
      </c>
      <c r="F5" s="986"/>
      <c r="G5" s="986"/>
      <c r="H5" s="986" t="s">
        <v>238</v>
      </c>
      <c r="I5" s="986"/>
      <c r="J5" s="986"/>
      <c r="K5" s="1028" t="s">
        <v>239</v>
      </c>
      <c r="L5" s="1220"/>
      <c r="M5" s="1029"/>
      <c r="N5" s="876"/>
      <c r="O5" s="876"/>
      <c r="P5" s="876"/>
      <c r="V5" s="197"/>
      <c r="W5" s="197"/>
      <c r="X5" s="197"/>
      <c r="Y5" s="197"/>
      <c r="Z5" s="197"/>
      <c r="AA5" s="197"/>
      <c r="AB5" s="197"/>
      <c r="AC5" s="197"/>
      <c r="AD5" s="197"/>
      <c r="AE5" s="197"/>
      <c r="AF5" s="197"/>
      <c r="AG5" s="197"/>
      <c r="AH5" s="197"/>
      <c r="AI5" s="197"/>
    </row>
    <row r="6" spans="1:35" s="39" customFormat="1" ht="18.600000000000001" customHeight="1">
      <c r="B6" s="876"/>
      <c r="C6" s="876"/>
      <c r="D6" s="876"/>
      <c r="E6" s="249" t="s">
        <v>1845</v>
      </c>
      <c r="F6" s="876" t="s">
        <v>1467</v>
      </c>
      <c r="G6" s="876"/>
      <c r="H6" s="249" t="s">
        <v>1845</v>
      </c>
      <c r="I6" s="876" t="s">
        <v>1467</v>
      </c>
      <c r="J6" s="876"/>
      <c r="K6" s="249" t="s">
        <v>1845</v>
      </c>
      <c r="L6" s="876" t="s">
        <v>1467</v>
      </c>
      <c r="M6" s="876"/>
      <c r="N6" s="249" t="s">
        <v>1845</v>
      </c>
      <c r="O6" s="876" t="s">
        <v>1467</v>
      </c>
      <c r="P6" s="876"/>
      <c r="V6" s="197"/>
      <c r="W6" s="197"/>
      <c r="X6" s="197"/>
      <c r="Y6" s="197"/>
      <c r="Z6" s="197"/>
      <c r="AA6" s="197"/>
      <c r="AB6" s="197"/>
      <c r="AC6" s="197"/>
      <c r="AD6" s="197"/>
      <c r="AE6" s="197"/>
      <c r="AF6" s="197"/>
      <c r="AG6" s="197"/>
      <c r="AH6" s="197"/>
      <c r="AI6" s="197"/>
    </row>
    <row r="7" spans="1:35" s="39" customFormat="1" ht="18.95" customHeight="1">
      <c r="B7" s="927" t="s">
        <v>1192</v>
      </c>
      <c r="C7" s="932"/>
      <c r="D7" s="932"/>
      <c r="E7" s="59">
        <v>11</v>
      </c>
      <c r="F7" s="1083">
        <v>27700</v>
      </c>
      <c r="G7" s="1083"/>
      <c r="H7" s="59">
        <v>1</v>
      </c>
      <c r="I7" s="1083">
        <v>143000</v>
      </c>
      <c r="J7" s="1083"/>
      <c r="K7" s="40">
        <v>4</v>
      </c>
      <c r="L7" s="1083">
        <v>137000</v>
      </c>
      <c r="M7" s="1083"/>
      <c r="N7" s="59">
        <v>2</v>
      </c>
      <c r="O7" s="1363">
        <v>27950000</v>
      </c>
      <c r="P7" s="1363"/>
      <c r="S7" s="250"/>
      <c r="V7" s="251"/>
      <c r="W7" s="197"/>
      <c r="X7" s="197"/>
      <c r="Y7" s="197"/>
      <c r="Z7" s="197"/>
      <c r="AA7" s="197"/>
      <c r="AB7" s="197"/>
      <c r="AC7" s="197"/>
      <c r="AD7" s="197"/>
      <c r="AE7" s="197"/>
      <c r="AF7" s="197"/>
      <c r="AG7" s="197"/>
      <c r="AH7" s="197"/>
      <c r="AI7" s="197"/>
    </row>
    <row r="8" spans="1:35" s="39" customFormat="1" ht="18.95" customHeight="1">
      <c r="B8" s="927" t="s">
        <v>859</v>
      </c>
      <c r="C8" s="932"/>
      <c r="D8" s="932"/>
      <c r="E8" s="603">
        <v>11</v>
      </c>
      <c r="F8" s="1197">
        <v>27700</v>
      </c>
      <c r="G8" s="1197"/>
      <c r="H8" s="603">
        <v>1</v>
      </c>
      <c r="I8" s="1197">
        <v>143000</v>
      </c>
      <c r="J8" s="1197"/>
      <c r="K8" s="604">
        <v>4</v>
      </c>
      <c r="L8" s="1197">
        <v>168600</v>
      </c>
      <c r="M8" s="1197"/>
      <c r="N8" s="603">
        <v>2</v>
      </c>
      <c r="O8" s="1363">
        <v>27950000</v>
      </c>
      <c r="P8" s="1363"/>
      <c r="S8" s="250"/>
      <c r="V8" s="251"/>
      <c r="W8" s="197"/>
      <c r="X8" s="197"/>
      <c r="Y8" s="197"/>
      <c r="Z8" s="197"/>
      <c r="AA8" s="197"/>
      <c r="AB8" s="197"/>
      <c r="AC8" s="197"/>
      <c r="AD8" s="197"/>
      <c r="AE8" s="197"/>
      <c r="AF8" s="197"/>
      <c r="AG8" s="197"/>
      <c r="AH8" s="197"/>
      <c r="AI8" s="197"/>
    </row>
    <row r="9" spans="1:35" s="39" customFormat="1" ht="18.95" customHeight="1">
      <c r="B9" s="927" t="s">
        <v>980</v>
      </c>
      <c r="C9" s="932"/>
      <c r="D9" s="932"/>
      <c r="E9" s="603">
        <v>11</v>
      </c>
      <c r="F9" s="1197">
        <v>27700</v>
      </c>
      <c r="G9" s="1197"/>
      <c r="H9" s="603">
        <v>1</v>
      </c>
      <c r="I9" s="1197">
        <v>143000</v>
      </c>
      <c r="J9" s="1197"/>
      <c r="K9" s="604">
        <v>4</v>
      </c>
      <c r="L9" s="1197">
        <v>168600</v>
      </c>
      <c r="M9" s="1197"/>
      <c r="N9" s="603">
        <v>2</v>
      </c>
      <c r="O9" s="1363">
        <v>27950000</v>
      </c>
      <c r="P9" s="1363"/>
      <c r="S9" s="250"/>
      <c r="V9" s="251"/>
      <c r="W9" s="197"/>
      <c r="X9" s="197"/>
      <c r="Y9" s="197"/>
      <c r="Z9" s="197"/>
      <c r="AA9" s="197"/>
      <c r="AB9" s="197"/>
      <c r="AC9" s="197"/>
      <c r="AD9" s="197"/>
      <c r="AE9" s="197"/>
      <c r="AF9" s="197"/>
      <c r="AG9" s="197"/>
      <c r="AH9" s="197"/>
      <c r="AI9" s="197"/>
    </row>
    <row r="10" spans="1:35" s="39" customFormat="1">
      <c r="A10" s="62"/>
      <c r="B10" s="39" t="s">
        <v>953</v>
      </c>
      <c r="C10" s="941" t="s">
        <v>895</v>
      </c>
      <c r="D10" s="941"/>
      <c r="E10" s="941"/>
      <c r="F10" s="941"/>
      <c r="G10" s="941"/>
      <c r="H10" s="941"/>
      <c r="I10" s="941"/>
      <c r="J10" s="941"/>
      <c r="K10" s="10"/>
      <c r="L10" s="10"/>
      <c r="M10" s="10"/>
      <c r="N10" s="10"/>
      <c r="O10" s="10"/>
      <c r="P10" s="10"/>
      <c r="S10" s="250"/>
      <c r="V10" s="251"/>
      <c r="W10" s="197"/>
      <c r="X10" s="197"/>
      <c r="Y10" s="197"/>
      <c r="Z10" s="197"/>
      <c r="AA10" s="197"/>
      <c r="AB10" s="197"/>
      <c r="AC10" s="197"/>
      <c r="AD10" s="197"/>
      <c r="AE10" s="197"/>
      <c r="AF10" s="197"/>
      <c r="AG10" s="197"/>
      <c r="AH10" s="197"/>
      <c r="AI10" s="197"/>
    </row>
    <row r="11" spans="1:35" s="39" customFormat="1" ht="12">
      <c r="B11" s="20"/>
      <c r="C11" s="942" t="s">
        <v>596</v>
      </c>
      <c r="D11" s="942"/>
      <c r="E11" s="942"/>
      <c r="F11" s="942"/>
      <c r="G11" s="942"/>
      <c r="H11" s="942"/>
      <c r="I11" s="942"/>
      <c r="J11" s="942"/>
      <c r="K11" s="942"/>
      <c r="L11" s="942"/>
      <c r="M11" s="942"/>
      <c r="N11" s="942"/>
      <c r="O11" s="942"/>
      <c r="P11" s="942"/>
      <c r="Q11" s="942"/>
      <c r="R11" s="195"/>
      <c r="S11" s="250"/>
      <c r="T11" s="250"/>
      <c r="U11" s="250"/>
      <c r="V11" s="251"/>
      <c r="W11" s="197"/>
      <c r="X11" s="197"/>
      <c r="Y11" s="197"/>
      <c r="Z11" s="197"/>
      <c r="AA11" s="197"/>
      <c r="AB11" s="197"/>
      <c r="AC11" s="197"/>
      <c r="AD11" s="197"/>
      <c r="AE11" s="197"/>
      <c r="AF11" s="197"/>
      <c r="AG11" s="197"/>
      <c r="AH11" s="197"/>
      <c r="AI11" s="197"/>
    </row>
    <row r="12" spans="1:35" s="39" customFormat="1" ht="47.25" customHeight="1">
      <c r="V12" s="197"/>
      <c r="W12" s="197"/>
      <c r="X12" s="197"/>
      <c r="Y12" s="197"/>
      <c r="Z12" s="197"/>
      <c r="AA12" s="197"/>
      <c r="AB12" s="197"/>
      <c r="AC12" s="197"/>
      <c r="AD12" s="197"/>
      <c r="AE12" s="197"/>
      <c r="AF12" s="197"/>
      <c r="AG12" s="197"/>
      <c r="AH12" s="197"/>
      <c r="AI12" s="197"/>
    </row>
    <row r="13" spans="1:35" s="570" customFormat="1" ht="26.25" customHeight="1">
      <c r="A13" s="568" t="s">
        <v>13</v>
      </c>
      <c r="B13" s="572"/>
      <c r="C13" s="572"/>
      <c r="D13" s="572"/>
      <c r="E13" s="572"/>
      <c r="F13" s="572"/>
      <c r="G13" s="572"/>
      <c r="H13" s="572"/>
      <c r="I13" s="572"/>
      <c r="J13" s="572"/>
      <c r="K13" s="572"/>
      <c r="L13" s="572"/>
      <c r="M13" s="572"/>
      <c r="N13" s="572"/>
      <c r="O13" s="572"/>
      <c r="P13" s="572"/>
      <c r="Q13" s="572"/>
      <c r="R13" s="572"/>
      <c r="S13" s="572"/>
      <c r="T13" s="572"/>
      <c r="U13" s="572"/>
      <c r="V13" s="572"/>
      <c r="W13" s="572"/>
      <c r="X13" s="571"/>
      <c r="Y13" s="571"/>
      <c r="Z13" s="571"/>
      <c r="AA13" s="571"/>
      <c r="AB13" s="571"/>
      <c r="AC13" s="571"/>
      <c r="AD13" s="571"/>
      <c r="AE13" s="571"/>
      <c r="AF13" s="571"/>
      <c r="AG13" s="571"/>
      <c r="AH13" s="571"/>
      <c r="AI13" s="571"/>
    </row>
    <row r="14" spans="1:35" s="39" customFormat="1" ht="18.75" customHeight="1">
      <c r="B14" s="899" t="s">
        <v>459</v>
      </c>
      <c r="C14" s="899"/>
      <c r="D14" s="899"/>
      <c r="E14" s="899"/>
      <c r="F14" s="899"/>
      <c r="G14" s="899"/>
      <c r="H14" s="899"/>
      <c r="I14" s="899"/>
      <c r="J14" s="899"/>
      <c r="K14" s="899"/>
      <c r="L14" s="899"/>
      <c r="M14" s="899"/>
      <c r="N14" s="899"/>
      <c r="O14" s="899"/>
      <c r="P14" s="899"/>
      <c r="Q14" s="899"/>
      <c r="R14" s="899"/>
      <c r="V14" s="197"/>
      <c r="W14" s="197"/>
      <c r="X14" s="197"/>
      <c r="Y14" s="197"/>
      <c r="Z14" s="197"/>
      <c r="AA14" s="197"/>
      <c r="AB14" s="197"/>
      <c r="AC14" s="197"/>
      <c r="AD14" s="197"/>
      <c r="AE14" s="197"/>
      <c r="AF14" s="197"/>
      <c r="AG14" s="197"/>
      <c r="AH14" s="197"/>
      <c r="AI14" s="197"/>
    </row>
    <row r="15" spans="1:35" s="39" customFormat="1" ht="15" customHeight="1">
      <c r="B15" s="986" t="s">
        <v>608</v>
      </c>
      <c r="C15" s="986"/>
      <c r="D15" s="986"/>
      <c r="E15" s="1028" t="s">
        <v>1835</v>
      </c>
      <c r="F15" s="1029"/>
      <c r="G15" s="1028" t="s">
        <v>1837</v>
      </c>
      <c r="H15" s="1220"/>
      <c r="I15" s="1220"/>
      <c r="J15" s="1029"/>
      <c r="K15" s="1028" t="s">
        <v>1838</v>
      </c>
      <c r="L15" s="1220"/>
      <c r="M15" s="1220"/>
      <c r="N15" s="1029"/>
      <c r="O15" s="1028" t="s">
        <v>241</v>
      </c>
      <c r="P15" s="1220"/>
      <c r="Q15" s="1220"/>
      <c r="R15" s="1029"/>
      <c r="U15" s="32"/>
      <c r="AG15" s="197"/>
      <c r="AH15" s="197"/>
      <c r="AI15" s="197"/>
    </row>
    <row r="16" spans="1:35" s="39" customFormat="1" ht="27" customHeight="1">
      <c r="B16" s="986"/>
      <c r="C16" s="986"/>
      <c r="D16" s="986"/>
      <c r="E16" s="1182" t="s">
        <v>2363</v>
      </c>
      <c r="F16" s="986"/>
      <c r="G16" s="1182" t="s">
        <v>2363</v>
      </c>
      <c r="H16" s="986"/>
      <c r="I16" s="1221" t="s">
        <v>2364</v>
      </c>
      <c r="J16" s="873"/>
      <c r="K16" s="1182" t="s">
        <v>2363</v>
      </c>
      <c r="L16" s="986"/>
      <c r="M16" s="1221" t="s">
        <v>2364</v>
      </c>
      <c r="N16" s="873"/>
      <c r="O16" s="1221" t="s">
        <v>2363</v>
      </c>
      <c r="P16" s="873"/>
      <c r="Q16" s="1221" t="s">
        <v>2364</v>
      </c>
      <c r="R16" s="873"/>
      <c r="U16" s="62"/>
      <c r="AG16" s="197"/>
      <c r="AH16" s="197"/>
      <c r="AI16" s="197"/>
    </row>
    <row r="17" spans="1:35" s="39" customFormat="1" ht="18.75" customHeight="1">
      <c r="B17" s="927" t="s">
        <v>1192</v>
      </c>
      <c r="C17" s="932"/>
      <c r="D17" s="932"/>
      <c r="E17" s="1144">
        <v>398762</v>
      </c>
      <c r="F17" s="1071"/>
      <c r="G17" s="1144">
        <v>7693</v>
      </c>
      <c r="H17" s="1235"/>
      <c r="I17" s="1370">
        <v>100</v>
      </c>
      <c r="J17" s="1371"/>
      <c r="K17" s="1144">
        <v>54243</v>
      </c>
      <c r="L17" s="1071"/>
      <c r="M17" s="1370">
        <v>100</v>
      </c>
      <c r="N17" s="1371"/>
      <c r="O17" s="1368">
        <v>334530</v>
      </c>
      <c r="P17" s="1369"/>
      <c r="Q17" s="1364">
        <v>95.9</v>
      </c>
      <c r="R17" s="1365"/>
      <c r="U17" s="62"/>
      <c r="AG17" s="197"/>
      <c r="AH17" s="197"/>
      <c r="AI17" s="197"/>
    </row>
    <row r="18" spans="1:35" s="39" customFormat="1" ht="18.75" customHeight="1">
      <c r="B18" s="927" t="s">
        <v>859</v>
      </c>
      <c r="C18" s="932"/>
      <c r="D18" s="932"/>
      <c r="E18" s="1143">
        <f>G18+K18+O18</f>
        <v>400884</v>
      </c>
      <c r="F18" s="1068"/>
      <c r="G18" s="1143">
        <v>7693</v>
      </c>
      <c r="H18" s="1143"/>
      <c r="I18" s="1366">
        <v>100</v>
      </c>
      <c r="J18" s="1068"/>
      <c r="K18" s="1143">
        <v>54243</v>
      </c>
      <c r="L18" s="1068"/>
      <c r="M18" s="1366">
        <v>100</v>
      </c>
      <c r="N18" s="1068"/>
      <c r="O18" s="1356">
        <v>338948</v>
      </c>
      <c r="P18" s="1356"/>
      <c r="Q18" s="1367">
        <v>95.9</v>
      </c>
      <c r="R18" s="1367"/>
      <c r="U18" s="62"/>
      <c r="AG18" s="197"/>
      <c r="AH18" s="197"/>
      <c r="AI18" s="197"/>
    </row>
    <row r="19" spans="1:35" s="39" customFormat="1" ht="18.75" customHeight="1">
      <c r="B19" s="927" t="s">
        <v>980</v>
      </c>
      <c r="C19" s="932"/>
      <c r="D19" s="932"/>
      <c r="E19" s="1143">
        <f>G19+K19+O19</f>
        <v>403179</v>
      </c>
      <c r="F19" s="1068"/>
      <c r="G19" s="1143">
        <v>7693</v>
      </c>
      <c r="H19" s="1143"/>
      <c r="I19" s="1366">
        <v>100</v>
      </c>
      <c r="J19" s="1068"/>
      <c r="K19" s="1143">
        <v>54241</v>
      </c>
      <c r="L19" s="1068"/>
      <c r="M19" s="1366">
        <v>100</v>
      </c>
      <c r="N19" s="1068"/>
      <c r="O19" s="1356">
        <v>341245</v>
      </c>
      <c r="P19" s="1356"/>
      <c r="Q19" s="1357">
        <v>96</v>
      </c>
      <c r="R19" s="1358"/>
      <c r="U19" s="62"/>
      <c r="AG19" s="197"/>
      <c r="AH19" s="197"/>
      <c r="AI19" s="197"/>
    </row>
    <row r="20" spans="1:35" s="39" customFormat="1" ht="15" customHeight="1">
      <c r="B20" s="39" t="s">
        <v>953</v>
      </c>
      <c r="C20" s="39" t="s">
        <v>242</v>
      </c>
      <c r="V20" s="197"/>
      <c r="W20" s="197"/>
      <c r="X20" s="197"/>
      <c r="Y20" s="197"/>
      <c r="Z20" s="197"/>
      <c r="AA20" s="197"/>
      <c r="AB20" s="197"/>
      <c r="AC20" s="197"/>
      <c r="AD20" s="197"/>
      <c r="AE20" s="197"/>
      <c r="AF20" s="197"/>
      <c r="AG20" s="197"/>
      <c r="AH20" s="197"/>
      <c r="AI20" s="197"/>
    </row>
    <row r="21" spans="1:35" s="39" customFormat="1" ht="15" customHeight="1">
      <c r="C21" s="39" t="s">
        <v>2202</v>
      </c>
      <c r="V21" s="197"/>
      <c r="W21" s="197"/>
      <c r="X21" s="197"/>
      <c r="Y21" s="197"/>
      <c r="Z21" s="197"/>
      <c r="AA21" s="197"/>
      <c r="AB21" s="197"/>
      <c r="AC21" s="197"/>
      <c r="AD21" s="197"/>
      <c r="AE21" s="197"/>
      <c r="AF21" s="197"/>
      <c r="AG21" s="197"/>
      <c r="AH21" s="197"/>
      <c r="AI21" s="197"/>
    </row>
    <row r="22" spans="1:35" s="39" customFormat="1" ht="15" customHeight="1">
      <c r="C22" s="942" t="s">
        <v>1874</v>
      </c>
      <c r="D22" s="942"/>
      <c r="E22" s="942"/>
      <c r="F22" s="942"/>
      <c r="G22" s="942"/>
      <c r="H22" s="942"/>
      <c r="I22" s="942"/>
      <c r="J22" s="942"/>
      <c r="K22" s="942"/>
      <c r="L22" s="942"/>
      <c r="M22" s="942"/>
      <c r="N22" s="942"/>
      <c r="V22" s="197"/>
      <c r="W22" s="197"/>
      <c r="X22" s="197"/>
      <c r="Y22" s="197"/>
      <c r="Z22" s="197"/>
      <c r="AA22" s="197"/>
      <c r="AB22" s="197"/>
      <c r="AC22" s="197"/>
      <c r="AD22" s="197"/>
      <c r="AE22" s="197"/>
      <c r="AF22" s="197"/>
      <c r="AG22" s="197"/>
      <c r="AH22" s="197"/>
      <c r="AI22" s="197"/>
    </row>
    <row r="23" spans="1:35" s="39" customFormat="1" ht="47.25" customHeight="1">
      <c r="V23" s="197"/>
      <c r="W23" s="197"/>
      <c r="X23" s="197"/>
      <c r="Y23" s="197"/>
      <c r="Z23" s="197"/>
      <c r="AA23" s="197"/>
      <c r="AB23" s="197"/>
      <c r="AC23" s="197"/>
      <c r="AD23" s="197"/>
      <c r="AE23" s="197"/>
      <c r="AF23" s="197"/>
      <c r="AG23" s="197"/>
      <c r="AH23" s="197"/>
      <c r="AI23" s="197"/>
    </row>
    <row r="24" spans="1:35" s="845" customFormat="1" ht="26.25" customHeight="1">
      <c r="A24" s="842" t="s">
        <v>1765</v>
      </c>
      <c r="B24" s="843"/>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row>
    <row r="25" spans="1:35" s="39" customFormat="1" ht="18.75" customHeight="1">
      <c r="B25" s="899" t="s">
        <v>460</v>
      </c>
      <c r="C25" s="899"/>
      <c r="D25" s="899"/>
      <c r="E25" s="899"/>
      <c r="F25" s="899"/>
      <c r="G25" s="899"/>
      <c r="H25" s="899"/>
      <c r="I25" s="899"/>
      <c r="J25" s="899"/>
      <c r="K25" s="899"/>
      <c r="L25" s="899"/>
      <c r="M25" s="899"/>
      <c r="N25" s="899"/>
      <c r="O25" s="899"/>
      <c r="P25" s="899"/>
      <c r="Q25" s="899"/>
      <c r="R25" s="899"/>
      <c r="S25" s="899"/>
      <c r="T25" s="899"/>
      <c r="V25" s="197"/>
      <c r="W25" s="197"/>
      <c r="X25" s="197"/>
      <c r="Y25" s="197"/>
      <c r="Z25" s="197"/>
      <c r="AA25" s="197"/>
      <c r="AB25" s="197"/>
      <c r="AC25" s="197"/>
      <c r="AD25" s="197"/>
      <c r="AE25" s="197"/>
      <c r="AF25" s="197"/>
      <c r="AG25" s="197"/>
      <c r="AH25" s="197"/>
      <c r="AI25" s="197"/>
    </row>
    <row r="26" spans="1:35" s="39" customFormat="1" ht="18.75" customHeight="1">
      <c r="B26" s="986" t="s">
        <v>608</v>
      </c>
      <c r="C26" s="986"/>
      <c r="D26" s="986"/>
      <c r="E26" s="986" t="s">
        <v>1835</v>
      </c>
      <c r="F26" s="986"/>
      <c r="G26" s="986"/>
      <c r="H26" s="986"/>
      <c r="I26" s="1028" t="s">
        <v>1837</v>
      </c>
      <c r="J26" s="1220"/>
      <c r="K26" s="1220"/>
      <c r="L26" s="1029"/>
      <c r="M26" s="1028" t="s">
        <v>1838</v>
      </c>
      <c r="N26" s="1220"/>
      <c r="O26" s="1220"/>
      <c r="P26" s="1029"/>
      <c r="Q26" s="1028" t="s">
        <v>241</v>
      </c>
      <c r="R26" s="1220"/>
      <c r="S26" s="1220"/>
      <c r="T26" s="1029"/>
      <c r="V26" s="197"/>
      <c r="W26" s="197"/>
      <c r="X26" s="197"/>
      <c r="Y26" s="197"/>
      <c r="Z26" s="197"/>
      <c r="AA26" s="197"/>
      <c r="AB26" s="197"/>
      <c r="AC26" s="197"/>
      <c r="AD26" s="197"/>
      <c r="AE26" s="197"/>
      <c r="AF26" s="197"/>
      <c r="AG26" s="197"/>
      <c r="AH26" s="197"/>
      <c r="AI26" s="197"/>
    </row>
    <row r="27" spans="1:35" s="39" customFormat="1" ht="18.75" customHeight="1">
      <c r="B27" s="986"/>
      <c r="C27" s="986"/>
      <c r="D27" s="986"/>
      <c r="E27" s="1182" t="s">
        <v>1839</v>
      </c>
      <c r="F27" s="986"/>
      <c r="G27" s="1009" t="s">
        <v>2363</v>
      </c>
      <c r="H27" s="1163"/>
      <c r="I27" s="1182" t="s">
        <v>1839</v>
      </c>
      <c r="J27" s="986"/>
      <c r="K27" s="1360" t="s">
        <v>2363</v>
      </c>
      <c r="L27" s="873"/>
      <c r="M27" s="1182" t="s">
        <v>1839</v>
      </c>
      <c r="N27" s="986"/>
      <c r="O27" s="1221" t="s">
        <v>2363</v>
      </c>
      <c r="P27" s="873"/>
      <c r="Q27" s="1221" t="s">
        <v>1839</v>
      </c>
      <c r="R27" s="873"/>
      <c r="S27" s="1360" t="s">
        <v>2363</v>
      </c>
      <c r="T27" s="873"/>
      <c r="V27" s="197"/>
      <c r="W27" s="197"/>
      <c r="X27" s="197"/>
      <c r="Y27" s="252"/>
      <c r="Z27" s="197"/>
      <c r="AA27" s="197"/>
      <c r="AB27" s="197"/>
      <c r="AC27" s="197"/>
      <c r="AD27" s="197"/>
      <c r="AE27" s="197"/>
      <c r="AF27" s="197"/>
      <c r="AG27" s="197"/>
      <c r="AH27" s="197"/>
      <c r="AI27" s="197"/>
    </row>
    <row r="28" spans="1:35" s="39" customFormat="1" ht="18.75" customHeight="1">
      <c r="B28" s="927" t="s">
        <v>1192</v>
      </c>
      <c r="C28" s="932"/>
      <c r="D28" s="932"/>
      <c r="E28" s="1359">
        <v>437</v>
      </c>
      <c r="F28" s="1359"/>
      <c r="G28" s="1186">
        <v>4258</v>
      </c>
      <c r="H28" s="1186"/>
      <c r="I28" s="1359">
        <v>15</v>
      </c>
      <c r="J28" s="1359"/>
      <c r="K28" s="1359">
        <v>316</v>
      </c>
      <c r="L28" s="1359"/>
      <c r="M28" s="1359">
        <v>85</v>
      </c>
      <c r="N28" s="1359"/>
      <c r="O28" s="1125">
        <v>1851</v>
      </c>
      <c r="P28" s="1126"/>
      <c r="Q28" s="1361">
        <v>338</v>
      </c>
      <c r="R28" s="1362"/>
      <c r="S28" s="1125">
        <v>2091</v>
      </c>
      <c r="T28" s="1085"/>
      <c r="V28" s="197"/>
      <c r="W28" s="197"/>
      <c r="X28" s="197"/>
      <c r="Y28" s="197"/>
      <c r="Z28" s="197"/>
      <c r="AA28" s="197"/>
      <c r="AB28" s="197"/>
      <c r="AC28" s="197"/>
      <c r="AD28" s="197"/>
      <c r="AE28" s="197"/>
      <c r="AF28" s="197"/>
      <c r="AG28" s="197"/>
      <c r="AH28" s="197"/>
      <c r="AI28" s="197"/>
    </row>
    <row r="29" spans="1:35" s="39" customFormat="1" ht="18.75" customHeight="1">
      <c r="B29" s="927" t="s">
        <v>859</v>
      </c>
      <c r="C29" s="932"/>
      <c r="D29" s="932"/>
      <c r="E29" s="1359">
        <v>437</v>
      </c>
      <c r="F29" s="1359"/>
      <c r="G29" s="1186">
        <v>4289</v>
      </c>
      <c r="H29" s="1186"/>
      <c r="I29" s="1359">
        <v>15</v>
      </c>
      <c r="J29" s="1359"/>
      <c r="K29" s="1359">
        <v>316</v>
      </c>
      <c r="L29" s="1359"/>
      <c r="M29" s="1359">
        <v>84</v>
      </c>
      <c r="N29" s="1359"/>
      <c r="O29" s="1186">
        <v>1851</v>
      </c>
      <c r="P29" s="1186"/>
      <c r="Q29" s="1359">
        <v>338</v>
      </c>
      <c r="R29" s="1359"/>
      <c r="S29" s="1186">
        <v>2122</v>
      </c>
      <c r="T29" s="975"/>
      <c r="V29" s="197"/>
      <c r="W29" s="197"/>
      <c r="X29" s="197"/>
      <c r="Y29" s="197"/>
      <c r="Z29" s="197"/>
      <c r="AA29" s="197"/>
      <c r="AB29" s="197"/>
      <c r="AC29" s="197"/>
      <c r="AD29" s="197"/>
      <c r="AE29" s="197"/>
      <c r="AF29" s="197"/>
      <c r="AG29" s="197"/>
      <c r="AH29" s="197"/>
      <c r="AI29" s="197"/>
    </row>
    <row r="30" spans="1:35" s="39" customFormat="1" ht="18.75" customHeight="1">
      <c r="B30" s="927" t="s">
        <v>980</v>
      </c>
      <c r="C30" s="932"/>
      <c r="D30" s="932"/>
      <c r="E30" s="1359">
        <f>SUM(I30,M30,Q30)</f>
        <v>437</v>
      </c>
      <c r="F30" s="1359"/>
      <c r="G30" s="1186">
        <f>SUM(K30,O30,S30)</f>
        <v>4289</v>
      </c>
      <c r="H30" s="1186"/>
      <c r="I30" s="1359">
        <v>15</v>
      </c>
      <c r="J30" s="1359"/>
      <c r="K30" s="1359">
        <v>316</v>
      </c>
      <c r="L30" s="1359"/>
      <c r="M30" s="1359">
        <v>84</v>
      </c>
      <c r="N30" s="1359"/>
      <c r="O30" s="1186">
        <v>1851</v>
      </c>
      <c r="P30" s="1186"/>
      <c r="Q30" s="1359">
        <v>338</v>
      </c>
      <c r="R30" s="1359"/>
      <c r="S30" s="1186">
        <v>2122</v>
      </c>
      <c r="T30" s="975"/>
      <c r="V30" s="197"/>
      <c r="W30" s="197"/>
      <c r="X30" s="197"/>
      <c r="Y30" s="197"/>
      <c r="Z30" s="197"/>
      <c r="AA30" s="197"/>
      <c r="AB30" s="197"/>
      <c r="AC30" s="197"/>
      <c r="AD30" s="197"/>
      <c r="AE30" s="197"/>
      <c r="AF30" s="197"/>
      <c r="AG30" s="197"/>
      <c r="AH30" s="197"/>
      <c r="AI30" s="197"/>
    </row>
    <row r="31" spans="1:35" s="39" customFormat="1" ht="15" customHeight="1">
      <c r="B31" s="20" t="s">
        <v>953</v>
      </c>
      <c r="C31" s="941" t="s">
        <v>1876</v>
      </c>
      <c r="D31" s="941"/>
      <c r="E31" s="941"/>
      <c r="F31" s="941"/>
      <c r="G31" s="941"/>
      <c r="H31" s="941"/>
      <c r="I31" s="941"/>
      <c r="J31" s="941"/>
      <c r="K31" s="941"/>
      <c r="L31" s="941"/>
      <c r="M31" s="941"/>
      <c r="N31" s="941"/>
      <c r="V31" s="197"/>
      <c r="W31" s="197"/>
      <c r="X31" s="197"/>
      <c r="Y31" s="197"/>
      <c r="Z31" s="197"/>
      <c r="AA31" s="197"/>
      <c r="AB31" s="197"/>
      <c r="AC31" s="197"/>
      <c r="AD31" s="197"/>
      <c r="AE31" s="197"/>
      <c r="AF31" s="197"/>
      <c r="AG31" s="197"/>
      <c r="AH31" s="197"/>
      <c r="AI31" s="197"/>
    </row>
    <row r="32" spans="1:35" s="39" customFormat="1" ht="15" customHeight="1">
      <c r="C32" s="942" t="s">
        <v>1875</v>
      </c>
      <c r="D32" s="942"/>
      <c r="E32" s="942"/>
      <c r="F32" s="942"/>
      <c r="G32" s="942"/>
      <c r="H32" s="942"/>
      <c r="I32" s="942"/>
      <c r="J32" s="942"/>
      <c r="K32" s="942"/>
      <c r="L32" s="942"/>
      <c r="M32" s="942"/>
      <c r="N32" s="942"/>
      <c r="V32" s="197"/>
      <c r="W32" s="197"/>
      <c r="X32" s="197"/>
      <c r="Y32" s="197"/>
      <c r="Z32" s="197"/>
      <c r="AA32" s="197"/>
      <c r="AB32" s="197"/>
      <c r="AC32" s="197"/>
      <c r="AD32" s="197"/>
      <c r="AE32" s="197"/>
      <c r="AF32" s="197"/>
      <c r="AG32" s="197"/>
      <c r="AH32" s="197"/>
      <c r="AI32" s="197"/>
    </row>
    <row r="33" spans="22:35" ht="47.25" customHeight="1">
      <c r="V33" s="54"/>
      <c r="W33" s="54"/>
      <c r="X33" s="54"/>
      <c r="Y33" s="54"/>
      <c r="Z33" s="54"/>
      <c r="AA33" s="54"/>
      <c r="AB33" s="54"/>
      <c r="AC33" s="54"/>
      <c r="AD33" s="54"/>
      <c r="AE33" s="54"/>
      <c r="AF33" s="54"/>
      <c r="AG33" s="54"/>
      <c r="AH33" s="54"/>
      <c r="AI33" s="54"/>
    </row>
    <row r="34" spans="22:35">
      <c r="V34" s="54"/>
      <c r="W34" s="54"/>
      <c r="X34" s="54"/>
      <c r="Y34" s="54"/>
      <c r="Z34" s="54"/>
      <c r="AA34" s="54"/>
      <c r="AB34" s="54"/>
      <c r="AC34" s="54"/>
      <c r="AD34" s="54"/>
      <c r="AE34" s="54"/>
      <c r="AF34" s="54"/>
      <c r="AG34" s="54"/>
      <c r="AH34" s="54"/>
      <c r="AI34" s="54"/>
    </row>
  </sheetData>
  <mergeCells count="109">
    <mergeCell ref="I17:J17"/>
    <mergeCell ref="B18:D18"/>
    <mergeCell ref="E27:F27"/>
    <mergeCell ref="G27:H27"/>
    <mergeCell ref="E18:F18"/>
    <mergeCell ref="S28:T28"/>
    <mergeCell ref="S27:T27"/>
    <mergeCell ref="O28:P28"/>
    <mergeCell ref="B28:D28"/>
    <mergeCell ref="E28:F28"/>
    <mergeCell ref="G28:H28"/>
    <mergeCell ref="M28:N28"/>
    <mergeCell ref="I28:J28"/>
    <mergeCell ref="K28:L28"/>
    <mergeCell ref="B26:D27"/>
    <mergeCell ref="I18:J18"/>
    <mergeCell ref="C22:N22"/>
    <mergeCell ref="E26:H26"/>
    <mergeCell ref="B19:D19"/>
    <mergeCell ref="E19:F19"/>
    <mergeCell ref="G19:H19"/>
    <mergeCell ref="M19:N19"/>
    <mergeCell ref="I19:J19"/>
    <mergeCell ref="G18:H18"/>
    <mergeCell ref="Q16:R16"/>
    <mergeCell ref="O16:P16"/>
    <mergeCell ref="O15:R15"/>
    <mergeCell ref="I6:J6"/>
    <mergeCell ref="O6:P6"/>
    <mergeCell ref="I8:J8"/>
    <mergeCell ref="L7:M7"/>
    <mergeCell ref="C10:J10"/>
    <mergeCell ref="F6:G6"/>
    <mergeCell ref="I7:J7"/>
    <mergeCell ref="B4:D6"/>
    <mergeCell ref="E5:G5"/>
    <mergeCell ref="H5:J5"/>
    <mergeCell ref="B17:D17"/>
    <mergeCell ref="E17:F17"/>
    <mergeCell ref="K15:N15"/>
    <mergeCell ref="B7:D7"/>
    <mergeCell ref="F7:G7"/>
    <mergeCell ref="L9:M9"/>
    <mergeCell ref="B8:D8"/>
    <mergeCell ref="E4:M4"/>
    <mergeCell ref="F8:G8"/>
    <mergeCell ref="G17:H17"/>
    <mergeCell ref="K19:L19"/>
    <mergeCell ref="K5:M5"/>
    <mergeCell ref="L6:M6"/>
    <mergeCell ref="G15:J15"/>
    <mergeCell ref="E15:F15"/>
    <mergeCell ref="C11:Q11"/>
    <mergeCell ref="O7:P7"/>
    <mergeCell ref="O9:P9"/>
    <mergeCell ref="M16:N16"/>
    <mergeCell ref="K16:L16"/>
    <mergeCell ref="B15:D16"/>
    <mergeCell ref="E16:F16"/>
    <mergeCell ref="I16:J16"/>
    <mergeCell ref="G16:H16"/>
    <mergeCell ref="Q17:R17"/>
    <mergeCell ref="K18:L18"/>
    <mergeCell ref="M18:N18"/>
    <mergeCell ref="O18:P18"/>
    <mergeCell ref="Q18:R18"/>
    <mergeCell ref="O17:P17"/>
    <mergeCell ref="K17:L17"/>
    <mergeCell ref="M17:N17"/>
    <mergeCell ref="O8:P8"/>
    <mergeCell ref="N4:P5"/>
    <mergeCell ref="B29:D29"/>
    <mergeCell ref="E29:F29"/>
    <mergeCell ref="G29:H29"/>
    <mergeCell ref="I29:J29"/>
    <mergeCell ref="Q27:R27"/>
    <mergeCell ref="Q26:T26"/>
    <mergeCell ref="M26:P26"/>
    <mergeCell ref="M27:N27"/>
    <mergeCell ref="I26:L26"/>
    <mergeCell ref="O27:P27"/>
    <mergeCell ref="Q29:R29"/>
    <mergeCell ref="S29:T29"/>
    <mergeCell ref="Q28:R28"/>
    <mergeCell ref="I27:J27"/>
    <mergeCell ref="C32:N32"/>
    <mergeCell ref="C31:N31"/>
    <mergeCell ref="B2:P2"/>
    <mergeCell ref="B14:R14"/>
    <mergeCell ref="B25:T25"/>
    <mergeCell ref="B9:D9"/>
    <mergeCell ref="F9:G9"/>
    <mergeCell ref="I9:J9"/>
    <mergeCell ref="L8:M8"/>
    <mergeCell ref="O29:P29"/>
    <mergeCell ref="O19:P19"/>
    <mergeCell ref="Q19:R19"/>
    <mergeCell ref="K30:L30"/>
    <mergeCell ref="M30:N30"/>
    <mergeCell ref="O30:P30"/>
    <mergeCell ref="Q30:R30"/>
    <mergeCell ref="K27:L27"/>
    <mergeCell ref="K29:L29"/>
    <mergeCell ref="M29:N29"/>
    <mergeCell ref="B30:D30"/>
    <mergeCell ref="E30:F30"/>
    <mergeCell ref="G30:H30"/>
    <mergeCell ref="I30:J30"/>
    <mergeCell ref="S30:T30"/>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zoomScaleNormal="100" workbookViewId="0"/>
  </sheetViews>
  <sheetFormatPr defaultRowHeight="13.5"/>
  <cols>
    <col min="1" max="1" width="1.25" style="21" customWidth="1"/>
    <col min="2" max="2" width="3" style="21" customWidth="1"/>
    <col min="3" max="3" width="4.5" style="21" customWidth="1"/>
    <col min="4" max="5" width="2.625" style="21" customWidth="1"/>
    <col min="6" max="6" width="3.375" style="21" customWidth="1"/>
    <col min="7" max="7" width="4.5" style="21" customWidth="1"/>
    <col min="8" max="8" width="3.375" style="21" customWidth="1"/>
    <col min="9" max="9" width="4.5" style="21" customWidth="1"/>
    <col min="10" max="10" width="4" style="21" customWidth="1"/>
    <col min="11" max="11" width="3.25" style="21" customWidth="1"/>
    <col min="12" max="12" width="2.875" style="21" customWidth="1"/>
    <col min="13" max="13" width="2.625" style="21" customWidth="1"/>
    <col min="14" max="14" width="7.25" style="21" customWidth="1"/>
    <col min="15" max="15" width="5.25" style="21" hidden="1" customWidth="1"/>
    <col min="16" max="16" width="2.75" style="21" customWidth="1"/>
    <col min="17" max="17" width="3.125" style="21" customWidth="1"/>
    <col min="18" max="18" width="3.75" style="21" customWidth="1"/>
    <col min="19" max="19" width="2.375" style="21" customWidth="1"/>
    <col min="20" max="20" width="3" style="21" customWidth="1"/>
    <col min="21" max="21" width="2.125" style="21" customWidth="1"/>
    <col min="22" max="22" width="3.875" style="21" customWidth="1"/>
    <col min="23" max="23" width="2.125" style="21" customWidth="1"/>
    <col min="24" max="24" width="3.125" style="21" customWidth="1"/>
    <col min="25" max="25" width="1.75" style="21" customWidth="1"/>
    <col min="26" max="26" width="7.375" style="21" customWidth="1"/>
    <col min="27" max="27" width="3.125" style="21" customWidth="1"/>
    <col min="28" max="28" width="3.875" style="21" customWidth="1"/>
    <col min="29" max="29" width="3" style="21" customWidth="1"/>
    <col min="30" max="30" width="3.875" style="21" customWidth="1"/>
    <col min="31" max="31" width="4" style="21" customWidth="1"/>
    <col min="32" max="16384" width="9" style="21"/>
  </cols>
  <sheetData>
    <row r="1" spans="1:37" s="570" customFormat="1" ht="26.25" customHeight="1">
      <c r="A1" s="568" t="s">
        <v>461</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7" ht="14.25" customHeight="1">
      <c r="B2" s="962" t="s">
        <v>2011</v>
      </c>
      <c r="C2" s="962"/>
      <c r="D2" s="962"/>
      <c r="E2" s="962"/>
      <c r="F2" s="962"/>
      <c r="G2" s="962"/>
      <c r="H2" s="962"/>
      <c r="I2" s="962"/>
      <c r="J2" s="962"/>
      <c r="K2" s="962"/>
      <c r="L2" s="962"/>
      <c r="M2" s="962"/>
      <c r="N2" s="962"/>
      <c r="O2" s="962"/>
      <c r="P2" s="962"/>
      <c r="Q2" s="962"/>
      <c r="R2" s="962"/>
      <c r="S2" s="962"/>
      <c r="T2" s="962"/>
      <c r="U2" s="962"/>
      <c r="V2" s="962"/>
      <c r="W2" s="962"/>
      <c r="X2" s="962"/>
      <c r="Y2" s="962"/>
      <c r="Z2" s="962"/>
      <c r="AA2" s="54"/>
      <c r="AB2" s="54"/>
      <c r="AC2" s="54"/>
      <c r="AD2" s="54"/>
      <c r="AE2" s="54"/>
      <c r="AF2" s="54"/>
      <c r="AG2" s="54"/>
      <c r="AH2" s="54"/>
      <c r="AI2" s="54"/>
      <c r="AJ2" s="54"/>
      <c r="AK2" s="54"/>
    </row>
    <row r="3" spans="1:37" ht="36.75" customHeight="1">
      <c r="B3" s="1151" t="s">
        <v>18</v>
      </c>
      <c r="C3" s="1152"/>
      <c r="D3" s="208"/>
      <c r="E3" s="208"/>
      <c r="F3" s="1151" t="s">
        <v>611</v>
      </c>
      <c r="G3" s="1152"/>
      <c r="H3" s="1203" t="s">
        <v>243</v>
      </c>
      <c r="I3" s="1391"/>
      <c r="J3" s="1360" t="s">
        <v>1671</v>
      </c>
      <c r="K3" s="1386"/>
      <c r="L3" s="1360" t="s">
        <v>743</v>
      </c>
      <c r="M3" s="1386"/>
      <c r="N3" s="1237" t="s">
        <v>1672</v>
      </c>
      <c r="O3" s="1237"/>
      <c r="P3" s="1360" t="s">
        <v>829</v>
      </c>
      <c r="Q3" s="1386"/>
      <c r="R3" s="1384" t="s">
        <v>1673</v>
      </c>
      <c r="S3" s="1385"/>
      <c r="T3" s="1151" t="s">
        <v>1414</v>
      </c>
      <c r="U3" s="1152"/>
      <c r="V3" s="1360" t="s">
        <v>830</v>
      </c>
      <c r="W3" s="1386"/>
      <c r="X3" s="1174" t="s">
        <v>1415</v>
      </c>
      <c r="Y3" s="1175"/>
      <c r="Z3" s="253" t="s">
        <v>17</v>
      </c>
      <c r="AC3" s="54"/>
      <c r="AD3" s="54"/>
      <c r="AE3" s="54"/>
    </row>
    <row r="4" spans="1:37" ht="17.25" customHeight="1">
      <c r="B4" s="944" t="s">
        <v>810</v>
      </c>
      <c r="C4" s="931"/>
      <c r="D4" s="254" t="s">
        <v>2365</v>
      </c>
      <c r="E4" s="255"/>
      <c r="F4" s="1389">
        <v>17537</v>
      </c>
      <c r="G4" s="1390"/>
      <c r="H4" s="1389">
        <v>10917</v>
      </c>
      <c r="I4" s="1390"/>
      <c r="J4" s="1389">
        <v>43</v>
      </c>
      <c r="K4" s="1390"/>
      <c r="L4" s="1389">
        <v>713</v>
      </c>
      <c r="M4" s="1390"/>
      <c r="N4" s="1389">
        <v>1435</v>
      </c>
      <c r="O4" s="1390"/>
      <c r="P4" s="1389">
        <v>2</v>
      </c>
      <c r="Q4" s="1390"/>
      <c r="R4" s="1389">
        <v>187</v>
      </c>
      <c r="S4" s="1390"/>
      <c r="T4" s="1389">
        <v>11</v>
      </c>
      <c r="U4" s="1390"/>
      <c r="V4" s="1389">
        <v>1253</v>
      </c>
      <c r="W4" s="1390"/>
      <c r="X4" s="1392">
        <v>135</v>
      </c>
      <c r="Y4" s="1393"/>
      <c r="Z4" s="261">
        <v>2841</v>
      </c>
      <c r="AC4" s="54"/>
      <c r="AD4" s="54"/>
      <c r="AE4" s="54"/>
    </row>
    <row r="5" spans="1:37" ht="17.25" customHeight="1">
      <c r="B5" s="256"/>
      <c r="C5" s="257"/>
      <c r="D5" s="256" t="s">
        <v>2366</v>
      </c>
      <c r="E5" s="258"/>
      <c r="F5" s="1387">
        <f>SUM(H5:Z5)</f>
        <v>1549615</v>
      </c>
      <c r="G5" s="1388"/>
      <c r="H5" s="1387">
        <v>1194968</v>
      </c>
      <c r="I5" s="1388"/>
      <c r="J5" s="1382">
        <v>10059</v>
      </c>
      <c r="K5" s="1383"/>
      <c r="L5" s="1382">
        <v>68967</v>
      </c>
      <c r="M5" s="1383"/>
      <c r="N5" s="1382">
        <v>138714</v>
      </c>
      <c r="O5" s="1383"/>
      <c r="P5" s="1382">
        <v>307</v>
      </c>
      <c r="Q5" s="1383"/>
      <c r="R5" s="1382">
        <v>12934</v>
      </c>
      <c r="S5" s="1383"/>
      <c r="T5" s="1382">
        <v>1219</v>
      </c>
      <c r="U5" s="1383"/>
      <c r="V5" s="1382">
        <v>57931</v>
      </c>
      <c r="W5" s="1383"/>
      <c r="X5" s="1380">
        <v>3352</v>
      </c>
      <c r="Y5" s="1381"/>
      <c r="Z5" s="259">
        <v>61164</v>
      </c>
      <c r="AC5" s="54"/>
      <c r="AD5" s="54"/>
      <c r="AE5" s="54"/>
    </row>
    <row r="6" spans="1:37" ht="17.25" customHeight="1">
      <c r="B6" s="944" t="s">
        <v>1798</v>
      </c>
      <c r="C6" s="931"/>
      <c r="D6" s="260" t="s">
        <v>2365</v>
      </c>
      <c r="E6" s="198"/>
      <c r="F6" s="1389">
        <v>17558</v>
      </c>
      <c r="G6" s="1390"/>
      <c r="H6" s="1389">
        <v>11013</v>
      </c>
      <c r="I6" s="1390"/>
      <c r="J6" s="1392">
        <v>44</v>
      </c>
      <c r="K6" s="1393"/>
      <c r="L6" s="1389">
        <v>713</v>
      </c>
      <c r="M6" s="1390"/>
      <c r="N6" s="1389">
        <v>1416</v>
      </c>
      <c r="O6" s="1390"/>
      <c r="P6" s="1389">
        <v>3</v>
      </c>
      <c r="Q6" s="1390"/>
      <c r="R6" s="1389">
        <v>187</v>
      </c>
      <c r="S6" s="1390"/>
      <c r="T6" s="1389">
        <v>12</v>
      </c>
      <c r="U6" s="1390"/>
      <c r="V6" s="1389">
        <v>1249</v>
      </c>
      <c r="W6" s="1390"/>
      <c r="X6" s="1392">
        <v>135</v>
      </c>
      <c r="Y6" s="1393"/>
      <c r="Z6" s="261">
        <v>2786</v>
      </c>
      <c r="AA6" s="54"/>
      <c r="AB6" s="54"/>
      <c r="AC6" s="54"/>
      <c r="AD6" s="54"/>
      <c r="AE6" s="54"/>
    </row>
    <row r="7" spans="1:37" ht="17.25" customHeight="1">
      <c r="B7" s="256"/>
      <c r="C7" s="257"/>
      <c r="D7" s="256" t="s">
        <v>2366</v>
      </c>
      <c r="E7" s="258"/>
      <c r="F7" s="1387">
        <v>1567090</v>
      </c>
      <c r="G7" s="1388"/>
      <c r="H7" s="1387">
        <v>1213039</v>
      </c>
      <c r="I7" s="1388"/>
      <c r="J7" s="1382">
        <v>10476</v>
      </c>
      <c r="K7" s="1383"/>
      <c r="L7" s="1382">
        <v>69202</v>
      </c>
      <c r="M7" s="1383"/>
      <c r="N7" s="1382">
        <v>137240</v>
      </c>
      <c r="O7" s="1383"/>
      <c r="P7" s="1382">
        <v>420</v>
      </c>
      <c r="Q7" s="1383"/>
      <c r="R7" s="1382">
        <v>13379</v>
      </c>
      <c r="S7" s="1383"/>
      <c r="T7" s="1382">
        <v>1219</v>
      </c>
      <c r="U7" s="1383"/>
      <c r="V7" s="1382">
        <v>58318</v>
      </c>
      <c r="W7" s="1383"/>
      <c r="X7" s="1380">
        <v>3357</v>
      </c>
      <c r="Y7" s="1381"/>
      <c r="Z7" s="259">
        <v>60257</v>
      </c>
      <c r="AA7" s="61"/>
      <c r="AB7" s="61"/>
      <c r="AC7" s="54"/>
      <c r="AD7" s="54"/>
      <c r="AE7" s="54"/>
    </row>
    <row r="8" spans="1:37" ht="17.25" customHeight="1">
      <c r="B8" s="944" t="s">
        <v>36</v>
      </c>
      <c r="C8" s="931"/>
      <c r="D8" s="254" t="s">
        <v>2365</v>
      </c>
      <c r="E8" s="255"/>
      <c r="F8" s="1389">
        <v>17594</v>
      </c>
      <c r="G8" s="1390"/>
      <c r="H8" s="1392">
        <v>11141</v>
      </c>
      <c r="I8" s="1393"/>
      <c r="J8" s="1392">
        <v>47</v>
      </c>
      <c r="K8" s="1393"/>
      <c r="L8" s="1392">
        <v>710</v>
      </c>
      <c r="M8" s="1393"/>
      <c r="N8" s="1389">
        <v>1395</v>
      </c>
      <c r="O8" s="1390"/>
      <c r="P8" s="1392">
        <v>3</v>
      </c>
      <c r="Q8" s="1393"/>
      <c r="R8" s="1392">
        <v>185</v>
      </c>
      <c r="S8" s="1393"/>
      <c r="T8" s="1392">
        <v>13</v>
      </c>
      <c r="U8" s="1393"/>
      <c r="V8" s="1392">
        <v>1228</v>
      </c>
      <c r="W8" s="1393"/>
      <c r="X8" s="1392">
        <v>135</v>
      </c>
      <c r="Y8" s="1393"/>
      <c r="Z8" s="261">
        <v>2737</v>
      </c>
      <c r="AA8" s="54"/>
      <c r="AB8" s="54"/>
      <c r="AC8" s="54"/>
      <c r="AD8" s="54"/>
      <c r="AE8" s="54"/>
    </row>
    <row r="9" spans="1:37" ht="17.25" customHeight="1">
      <c r="B9" s="256"/>
      <c r="C9" s="257"/>
      <c r="D9" s="256" t="s">
        <v>2366</v>
      </c>
      <c r="E9" s="258"/>
      <c r="F9" s="1394">
        <v>1587137</v>
      </c>
      <c r="G9" s="1395"/>
      <c r="H9" s="1394">
        <v>1235231</v>
      </c>
      <c r="I9" s="1395"/>
      <c r="J9" s="1380">
        <v>11543</v>
      </c>
      <c r="K9" s="1381"/>
      <c r="L9" s="1380">
        <v>69288</v>
      </c>
      <c r="M9" s="1381"/>
      <c r="N9" s="1382">
        <v>135336</v>
      </c>
      <c r="O9" s="1383"/>
      <c r="P9" s="1380">
        <v>420</v>
      </c>
      <c r="Q9" s="1381"/>
      <c r="R9" s="1380">
        <v>13614</v>
      </c>
      <c r="S9" s="1381"/>
      <c r="T9" s="1382">
        <v>1402</v>
      </c>
      <c r="U9" s="1383"/>
      <c r="V9" s="1380">
        <v>57194</v>
      </c>
      <c r="W9" s="1381"/>
      <c r="X9" s="1380">
        <v>3357</v>
      </c>
      <c r="Y9" s="1381"/>
      <c r="Z9" s="259">
        <v>59592</v>
      </c>
      <c r="AA9" s="54"/>
      <c r="AB9" s="54"/>
      <c r="AC9" s="54"/>
      <c r="AD9" s="54"/>
      <c r="AE9" s="54"/>
      <c r="AF9" s="54"/>
      <c r="AG9" s="54"/>
      <c r="AH9" s="54"/>
      <c r="AI9" s="54"/>
      <c r="AJ9" s="54"/>
      <c r="AK9" s="54"/>
    </row>
    <row r="10" spans="1:37" ht="17.25" customHeight="1">
      <c r="B10" s="944" t="s">
        <v>149</v>
      </c>
      <c r="C10" s="931"/>
      <c r="D10" s="254" t="s">
        <v>2365</v>
      </c>
      <c r="E10" s="255"/>
      <c r="F10" s="1372">
        <v>17582</v>
      </c>
      <c r="G10" s="1373"/>
      <c r="H10" s="1372">
        <v>11238</v>
      </c>
      <c r="I10" s="1373"/>
      <c r="J10" s="1372">
        <v>46</v>
      </c>
      <c r="K10" s="1373"/>
      <c r="L10" s="1372">
        <v>707</v>
      </c>
      <c r="M10" s="1373"/>
      <c r="N10" s="695">
        <v>1371</v>
      </c>
      <c r="O10" s="695"/>
      <c r="P10" s="1372">
        <v>3</v>
      </c>
      <c r="Q10" s="1373"/>
      <c r="R10" s="1372">
        <v>180</v>
      </c>
      <c r="S10" s="1373"/>
      <c r="T10" s="1372">
        <v>13</v>
      </c>
      <c r="U10" s="1373"/>
      <c r="V10" s="1372">
        <v>1219</v>
      </c>
      <c r="W10" s="1373"/>
      <c r="X10" s="1372">
        <v>135</v>
      </c>
      <c r="Y10" s="1373"/>
      <c r="Z10" s="695">
        <v>2670</v>
      </c>
      <c r="AA10" s="54"/>
      <c r="AB10" s="54"/>
      <c r="AC10" s="54"/>
      <c r="AD10" s="54"/>
      <c r="AE10" s="54"/>
      <c r="AF10" s="54"/>
      <c r="AG10" s="54"/>
      <c r="AH10" s="54"/>
      <c r="AI10" s="54"/>
      <c r="AJ10" s="54"/>
      <c r="AK10" s="54"/>
    </row>
    <row r="11" spans="1:37" ht="17.25" customHeight="1">
      <c r="B11" s="256"/>
      <c r="C11" s="257"/>
      <c r="D11" s="256" t="s">
        <v>2366</v>
      </c>
      <c r="E11" s="258"/>
      <c r="F11" s="1378">
        <v>1599786</v>
      </c>
      <c r="G11" s="1379"/>
      <c r="H11" s="1378">
        <v>1251964</v>
      </c>
      <c r="I11" s="1379"/>
      <c r="J11" s="1374">
        <v>11685</v>
      </c>
      <c r="K11" s="1375"/>
      <c r="L11" s="1374">
        <v>68990</v>
      </c>
      <c r="M11" s="1375"/>
      <c r="N11" s="696">
        <v>133375</v>
      </c>
      <c r="O11" s="696"/>
      <c r="P11" s="1374">
        <v>420</v>
      </c>
      <c r="Q11" s="1375"/>
      <c r="R11" s="1374">
        <v>13126</v>
      </c>
      <c r="S11" s="1375"/>
      <c r="T11" s="1374">
        <v>1622</v>
      </c>
      <c r="U11" s="1375"/>
      <c r="V11" s="1374">
        <v>56933</v>
      </c>
      <c r="W11" s="1375"/>
      <c r="X11" s="1374">
        <v>3391</v>
      </c>
      <c r="Y11" s="1375"/>
      <c r="Z11" s="696">
        <v>58280</v>
      </c>
      <c r="AA11" s="54"/>
      <c r="AB11" s="54"/>
      <c r="AC11" s="54"/>
      <c r="AD11" s="54"/>
      <c r="AE11" s="54"/>
      <c r="AF11" s="54"/>
      <c r="AG11" s="54"/>
      <c r="AH11" s="54"/>
      <c r="AI11" s="54"/>
      <c r="AJ11" s="54"/>
      <c r="AK11" s="54"/>
    </row>
    <row r="12" spans="1:37" ht="17.25" customHeight="1">
      <c r="B12" s="1376" t="s">
        <v>1053</v>
      </c>
      <c r="C12" s="1377"/>
      <c r="D12" s="637" t="s">
        <v>2365</v>
      </c>
      <c r="E12" s="637"/>
      <c r="F12" s="1372">
        <v>17644</v>
      </c>
      <c r="G12" s="1373"/>
      <c r="H12" s="1372">
        <v>11380</v>
      </c>
      <c r="I12" s="1373"/>
      <c r="J12" s="1372">
        <v>62</v>
      </c>
      <c r="K12" s="1373"/>
      <c r="L12" s="1372">
        <v>700</v>
      </c>
      <c r="M12" s="1373"/>
      <c r="N12" s="1372">
        <v>1348</v>
      </c>
      <c r="O12" s="1373"/>
      <c r="P12" s="1372">
        <v>3</v>
      </c>
      <c r="Q12" s="1373"/>
      <c r="R12" s="1372">
        <v>180</v>
      </c>
      <c r="S12" s="1373"/>
      <c r="T12" s="1372">
        <v>15</v>
      </c>
      <c r="U12" s="1373"/>
      <c r="V12" s="1372">
        <v>1200</v>
      </c>
      <c r="W12" s="1373"/>
      <c r="X12" s="1372">
        <v>133</v>
      </c>
      <c r="Y12" s="1373"/>
      <c r="Z12" s="695">
        <v>2623</v>
      </c>
      <c r="AA12" s="54"/>
      <c r="AB12" s="54"/>
      <c r="AC12" s="54"/>
      <c r="AD12" s="54"/>
      <c r="AE12" s="54"/>
      <c r="AF12" s="54"/>
      <c r="AG12" s="54"/>
      <c r="AH12" s="54"/>
      <c r="AI12" s="54"/>
      <c r="AJ12" s="54"/>
      <c r="AK12" s="54"/>
    </row>
    <row r="13" spans="1:37" ht="17.25" customHeight="1">
      <c r="B13" s="638"/>
      <c r="C13" s="639"/>
      <c r="D13" s="640" t="s">
        <v>828</v>
      </c>
      <c r="E13" s="640"/>
      <c r="F13" s="1378">
        <v>1672600</v>
      </c>
      <c r="G13" s="1379"/>
      <c r="H13" s="1378">
        <v>1273666</v>
      </c>
      <c r="I13" s="1379"/>
      <c r="J13" s="1374">
        <v>15477</v>
      </c>
      <c r="K13" s="1375"/>
      <c r="L13" s="1374">
        <v>68924</v>
      </c>
      <c r="M13" s="1375"/>
      <c r="N13" s="1374">
        <v>131638</v>
      </c>
      <c r="O13" s="1375"/>
      <c r="P13" s="1374">
        <v>420</v>
      </c>
      <c r="Q13" s="1375"/>
      <c r="R13" s="1374">
        <v>13582</v>
      </c>
      <c r="S13" s="1375"/>
      <c r="T13" s="1374">
        <v>1692</v>
      </c>
      <c r="U13" s="1375"/>
      <c r="V13" s="1374">
        <v>56465</v>
      </c>
      <c r="W13" s="1375"/>
      <c r="X13" s="1374">
        <v>3323</v>
      </c>
      <c r="Y13" s="1375"/>
      <c r="Z13" s="696">
        <v>57413</v>
      </c>
      <c r="AA13" s="54"/>
      <c r="AB13" s="54"/>
      <c r="AC13" s="54"/>
      <c r="AD13" s="54"/>
      <c r="AE13" s="54"/>
      <c r="AF13" s="54"/>
      <c r="AG13" s="54"/>
      <c r="AH13" s="54"/>
      <c r="AI13" s="54"/>
      <c r="AJ13" s="54"/>
      <c r="AK13" s="54"/>
    </row>
    <row r="14" spans="1:37" ht="17.25" customHeight="1">
      <c r="B14" s="1396" t="s">
        <v>1882</v>
      </c>
      <c r="C14" s="1397"/>
      <c r="D14" s="1396" t="s">
        <v>860</v>
      </c>
      <c r="E14" s="1397"/>
      <c r="F14" s="1372">
        <v>17697</v>
      </c>
      <c r="G14" s="1373"/>
      <c r="H14" s="1372">
        <v>11504</v>
      </c>
      <c r="I14" s="1373"/>
      <c r="J14" s="1372">
        <v>66</v>
      </c>
      <c r="K14" s="1373"/>
      <c r="L14" s="1372">
        <v>694</v>
      </c>
      <c r="M14" s="1373"/>
      <c r="N14" s="1372">
        <v>1319</v>
      </c>
      <c r="O14" s="1373"/>
      <c r="P14" s="1372">
        <v>3</v>
      </c>
      <c r="Q14" s="1373"/>
      <c r="R14" s="1372">
        <v>182</v>
      </c>
      <c r="S14" s="1373"/>
      <c r="T14" s="1372">
        <v>15</v>
      </c>
      <c r="U14" s="1373"/>
      <c r="V14" s="1372">
        <v>1198</v>
      </c>
      <c r="W14" s="1373"/>
      <c r="X14" s="1372">
        <v>134</v>
      </c>
      <c r="Y14" s="1373"/>
      <c r="Z14" s="695">
        <v>2582</v>
      </c>
      <c r="AA14" s="54"/>
      <c r="AB14" s="54"/>
      <c r="AC14" s="54"/>
      <c r="AD14" s="54"/>
      <c r="AE14" s="54"/>
      <c r="AF14" s="54"/>
      <c r="AG14" s="54"/>
      <c r="AH14" s="54"/>
      <c r="AI14" s="54"/>
      <c r="AJ14" s="54"/>
      <c r="AK14" s="54"/>
    </row>
    <row r="15" spans="1:37" ht="17.25" customHeight="1">
      <c r="B15" s="638"/>
      <c r="C15" s="639"/>
      <c r="D15" s="1398" t="s">
        <v>2366</v>
      </c>
      <c r="E15" s="1399"/>
      <c r="F15" s="1378">
        <v>1639390</v>
      </c>
      <c r="G15" s="1379"/>
      <c r="H15" s="1378">
        <v>1292154</v>
      </c>
      <c r="I15" s="1379"/>
      <c r="J15" s="1374">
        <v>16161</v>
      </c>
      <c r="K15" s="1375"/>
      <c r="L15" s="1374">
        <v>68756</v>
      </c>
      <c r="M15" s="1375"/>
      <c r="N15" s="1374">
        <v>129443</v>
      </c>
      <c r="O15" s="1375"/>
      <c r="P15" s="1374">
        <v>420</v>
      </c>
      <c r="Q15" s="1375"/>
      <c r="R15" s="1374">
        <v>13969</v>
      </c>
      <c r="S15" s="1375"/>
      <c r="T15" s="1374">
        <v>1692</v>
      </c>
      <c r="U15" s="1375"/>
      <c r="V15" s="1374">
        <v>56578</v>
      </c>
      <c r="W15" s="1375"/>
      <c r="X15" s="1374">
        <v>3364</v>
      </c>
      <c r="Y15" s="1375"/>
      <c r="Z15" s="696">
        <v>56853</v>
      </c>
      <c r="AA15" s="54"/>
      <c r="AB15" s="54"/>
      <c r="AC15" s="54"/>
      <c r="AD15" s="54"/>
      <c r="AE15" s="54"/>
      <c r="AF15" s="54"/>
      <c r="AG15" s="54"/>
      <c r="AH15" s="54"/>
      <c r="AI15" s="54"/>
      <c r="AJ15" s="54"/>
      <c r="AK15" s="54"/>
    </row>
    <row r="16" spans="1:37" ht="15" customHeight="1">
      <c r="B16" s="1027" t="s">
        <v>953</v>
      </c>
      <c r="C16" s="1027"/>
      <c r="D16" s="39" t="s">
        <v>630</v>
      </c>
      <c r="E16" s="39"/>
      <c r="F16" s="39"/>
      <c r="G16" s="39"/>
      <c r="H16" s="32"/>
      <c r="I16" s="32"/>
      <c r="J16" s="32"/>
      <c r="K16" s="32"/>
      <c r="L16" s="57"/>
      <c r="M16" s="57"/>
      <c r="N16" s="57"/>
      <c r="O16" s="57"/>
      <c r="P16" s="57"/>
      <c r="Q16" s="57"/>
      <c r="R16" s="57"/>
      <c r="S16" s="57"/>
      <c r="T16" s="57"/>
      <c r="U16" s="57"/>
      <c r="V16" s="57"/>
      <c r="W16" s="57"/>
      <c r="X16" s="57"/>
      <c r="Y16" s="57"/>
      <c r="Z16" s="57"/>
      <c r="AA16" s="54"/>
      <c r="AB16" s="54"/>
      <c r="AC16" s="54"/>
      <c r="AD16" s="54"/>
      <c r="AE16" s="54"/>
      <c r="AF16" s="54"/>
      <c r="AG16" s="54"/>
      <c r="AH16" s="54"/>
      <c r="AI16" s="54"/>
      <c r="AJ16" s="54"/>
      <c r="AK16" s="54"/>
    </row>
    <row r="17" spans="2:37" ht="15" customHeight="1">
      <c r="B17" s="198"/>
      <c r="C17" s="198"/>
      <c r="D17" s="1176"/>
      <c r="E17" s="1176"/>
      <c r="F17" s="1176"/>
      <c r="G17" s="1176"/>
      <c r="H17" s="1176"/>
      <c r="I17" s="1176"/>
      <c r="J17" s="1176"/>
      <c r="K17" s="1176"/>
      <c r="L17" s="198"/>
      <c r="M17" s="198"/>
      <c r="N17" s="198"/>
      <c r="O17" s="198"/>
      <c r="P17" s="198"/>
      <c r="Q17" s="198"/>
      <c r="R17" s="262"/>
      <c r="S17" s="262"/>
      <c r="T17" s="198"/>
      <c r="U17" s="198"/>
      <c r="V17" s="198"/>
      <c r="W17" s="198"/>
      <c r="X17" s="263"/>
      <c r="Y17" s="263"/>
      <c r="Z17" s="263"/>
      <c r="AA17" s="54"/>
      <c r="AB17" s="54"/>
      <c r="AC17" s="54"/>
      <c r="AD17" s="54"/>
      <c r="AE17" s="54"/>
      <c r="AF17" s="54"/>
      <c r="AG17" s="54"/>
      <c r="AH17" s="54"/>
      <c r="AI17" s="54"/>
      <c r="AJ17" s="54"/>
      <c r="AK17" s="54"/>
    </row>
    <row r="18" spans="2:37" ht="14.1" customHeight="1">
      <c r="AA18" s="54"/>
      <c r="AB18" s="54"/>
      <c r="AC18" s="54"/>
      <c r="AD18" s="54"/>
      <c r="AE18" s="54"/>
      <c r="AF18" s="54"/>
      <c r="AG18" s="54"/>
      <c r="AH18" s="54"/>
      <c r="AI18" s="54"/>
      <c r="AJ18" s="54"/>
      <c r="AK18" s="54"/>
    </row>
    <row r="19" spans="2:37" ht="14.1" customHeight="1">
      <c r="AA19" s="54"/>
      <c r="AB19" s="54"/>
      <c r="AC19" s="54"/>
      <c r="AD19" s="54"/>
      <c r="AE19" s="54"/>
      <c r="AF19" s="54"/>
      <c r="AG19" s="54"/>
      <c r="AH19" s="54"/>
      <c r="AI19" s="54"/>
      <c r="AJ19" s="54"/>
      <c r="AK19" s="54"/>
    </row>
    <row r="20" spans="2:37" ht="14.1" customHeight="1">
      <c r="AA20" s="54"/>
      <c r="AB20" s="54"/>
      <c r="AC20" s="54"/>
      <c r="AD20" s="54"/>
      <c r="AE20" s="54"/>
      <c r="AF20" s="54"/>
      <c r="AG20" s="54"/>
      <c r="AH20" s="54"/>
      <c r="AI20" s="54"/>
      <c r="AJ20" s="54"/>
      <c r="AK20" s="54"/>
    </row>
    <row r="21" spans="2:37" ht="14.1" customHeight="1">
      <c r="AA21" s="54"/>
      <c r="AB21" s="54"/>
      <c r="AC21" s="54"/>
      <c r="AD21" s="54"/>
      <c r="AE21" s="54"/>
      <c r="AF21" s="54"/>
      <c r="AG21" s="54"/>
      <c r="AH21" s="54"/>
      <c r="AI21" s="54"/>
      <c r="AJ21" s="54"/>
      <c r="AK21" s="54"/>
    </row>
    <row r="22" spans="2:37" ht="14.1" customHeight="1">
      <c r="AA22" s="54"/>
      <c r="AB22" s="54"/>
      <c r="AC22" s="54"/>
      <c r="AD22" s="54"/>
      <c r="AE22" s="54"/>
      <c r="AF22" s="54"/>
      <c r="AG22" s="54"/>
      <c r="AH22" s="54"/>
      <c r="AI22" s="54"/>
      <c r="AJ22" s="54"/>
      <c r="AK22" s="54"/>
    </row>
    <row r="23" spans="2:37" ht="14.1" customHeight="1">
      <c r="AA23" s="54"/>
      <c r="AB23" s="54"/>
      <c r="AC23" s="54"/>
      <c r="AD23" s="54"/>
      <c r="AE23" s="54"/>
      <c r="AF23" s="54"/>
      <c r="AG23" s="54"/>
      <c r="AH23" s="54"/>
      <c r="AI23" s="54"/>
      <c r="AJ23" s="54"/>
      <c r="AK23" s="54"/>
    </row>
    <row r="24" spans="2:37">
      <c r="X24" s="54"/>
      <c r="Y24" s="54"/>
      <c r="Z24" s="54"/>
      <c r="AA24" s="54"/>
      <c r="AB24" s="54"/>
      <c r="AC24" s="54"/>
      <c r="AD24" s="54"/>
      <c r="AE24" s="54"/>
      <c r="AF24" s="54"/>
      <c r="AG24" s="54"/>
      <c r="AH24" s="54"/>
      <c r="AI24" s="54"/>
      <c r="AJ24" s="54"/>
      <c r="AK24" s="54"/>
    </row>
  </sheetData>
  <mergeCells count="140">
    <mergeCell ref="R15:S15"/>
    <mergeCell ref="T15:U15"/>
    <mergeCell ref="V15:W15"/>
    <mergeCell ref="X15:Y15"/>
    <mergeCell ref="H15:I15"/>
    <mergeCell ref="J15:K15"/>
    <mergeCell ref="L15:M15"/>
    <mergeCell ref="P15:Q15"/>
    <mergeCell ref="N15:O15"/>
    <mergeCell ref="B16:C16"/>
    <mergeCell ref="F3:G3"/>
    <mergeCell ref="V8:W8"/>
    <mergeCell ref="N3:O3"/>
    <mergeCell ref="T9:U9"/>
    <mergeCell ref="P8:Q8"/>
    <mergeCell ref="P4:Q4"/>
    <mergeCell ref="P5:Q5"/>
    <mergeCell ref="N4:O4"/>
    <mergeCell ref="N5:O5"/>
    <mergeCell ref="B14:C14"/>
    <mergeCell ref="D14:E14"/>
    <mergeCell ref="D15:E15"/>
    <mergeCell ref="F14:G14"/>
    <mergeCell ref="F15:G15"/>
    <mergeCell ref="B3:C3"/>
    <mergeCell ref="B4:C4"/>
    <mergeCell ref="B6:C6"/>
    <mergeCell ref="B8:C8"/>
    <mergeCell ref="B10:C10"/>
    <mergeCell ref="R14:S14"/>
    <mergeCell ref="T14:U14"/>
    <mergeCell ref="V14:W14"/>
    <mergeCell ref="P14:Q14"/>
    <mergeCell ref="F9:G9"/>
    <mergeCell ref="H9:I9"/>
    <mergeCell ref="X4:Y4"/>
    <mergeCell ref="X5:Y5"/>
    <mergeCell ref="V5:W5"/>
    <mergeCell ref="V4:W4"/>
    <mergeCell ref="R4:S4"/>
    <mergeCell ref="T4:U4"/>
    <mergeCell ref="T5:U5"/>
    <mergeCell ref="R5:S5"/>
    <mergeCell ref="X8:Y8"/>
    <mergeCell ref="J9:K9"/>
    <mergeCell ref="L9:M9"/>
    <mergeCell ref="V9:W9"/>
    <mergeCell ref="X9:Y9"/>
    <mergeCell ref="R8:S8"/>
    <mergeCell ref="T8:U8"/>
    <mergeCell ref="N9:O9"/>
    <mergeCell ref="P9:Q9"/>
    <mergeCell ref="R9:S9"/>
    <mergeCell ref="X6:Y6"/>
    <mergeCell ref="P6:Q6"/>
    <mergeCell ref="J6:K6"/>
    <mergeCell ref="H6:I6"/>
    <mergeCell ref="V6:W6"/>
    <mergeCell ref="T6:U6"/>
    <mergeCell ref="N6:O6"/>
    <mergeCell ref="R6:S6"/>
    <mergeCell ref="F8:G8"/>
    <mergeCell ref="H8:I8"/>
    <mergeCell ref="J8:K8"/>
    <mergeCell ref="L8:M8"/>
    <mergeCell ref="N8:O8"/>
    <mergeCell ref="L6:M6"/>
    <mergeCell ref="F6:G6"/>
    <mergeCell ref="J4:K4"/>
    <mergeCell ref="J5:K5"/>
    <mergeCell ref="L5:M5"/>
    <mergeCell ref="L4:M4"/>
    <mergeCell ref="L7:M7"/>
    <mergeCell ref="H3:I3"/>
    <mergeCell ref="L3:M3"/>
    <mergeCell ref="J3:K3"/>
    <mergeCell ref="H4:I4"/>
    <mergeCell ref="H5:I5"/>
    <mergeCell ref="F4:G4"/>
    <mergeCell ref="F5:G5"/>
    <mergeCell ref="R3:S3"/>
    <mergeCell ref="V3:W3"/>
    <mergeCell ref="T3:U3"/>
    <mergeCell ref="X3:Y3"/>
    <mergeCell ref="P3:Q3"/>
    <mergeCell ref="D17:K17"/>
    <mergeCell ref="X11:Y11"/>
    <mergeCell ref="X10:Y10"/>
    <mergeCell ref="F11:G11"/>
    <mergeCell ref="H11:I11"/>
    <mergeCell ref="J11:K11"/>
    <mergeCell ref="L11:M11"/>
    <mergeCell ref="P11:Q11"/>
    <mergeCell ref="R11:S11"/>
    <mergeCell ref="R13:S13"/>
    <mergeCell ref="H10:I10"/>
    <mergeCell ref="J10:K10"/>
    <mergeCell ref="L10:M10"/>
    <mergeCell ref="T11:U11"/>
    <mergeCell ref="V11:W11"/>
    <mergeCell ref="P10:Q10"/>
    <mergeCell ref="F7:G7"/>
    <mergeCell ref="H7:I7"/>
    <mergeCell ref="J7:K7"/>
    <mergeCell ref="X14:Y14"/>
    <mergeCell ref="H14:I14"/>
    <mergeCell ref="J14:K14"/>
    <mergeCell ref="L14:M14"/>
    <mergeCell ref="P13:Q13"/>
    <mergeCell ref="R12:S12"/>
    <mergeCell ref="N12:O12"/>
    <mergeCell ref="N13:O13"/>
    <mergeCell ref="P7:Q7"/>
    <mergeCell ref="T7:U7"/>
    <mergeCell ref="V7:W7"/>
    <mergeCell ref="N14:O14"/>
    <mergeCell ref="B2:Z2"/>
    <mergeCell ref="X12:Y12"/>
    <mergeCell ref="X13:Y13"/>
    <mergeCell ref="T12:U12"/>
    <mergeCell ref="T13:U13"/>
    <mergeCell ref="V12:W12"/>
    <mergeCell ref="V13:W13"/>
    <mergeCell ref="P12:Q12"/>
    <mergeCell ref="J12:K12"/>
    <mergeCell ref="J13:K13"/>
    <mergeCell ref="L12:M12"/>
    <mergeCell ref="L13:M13"/>
    <mergeCell ref="B12:C12"/>
    <mergeCell ref="F12:G12"/>
    <mergeCell ref="F13:G13"/>
    <mergeCell ref="H12:I12"/>
    <mergeCell ref="H13:I13"/>
    <mergeCell ref="X7:Y7"/>
    <mergeCell ref="N7:O7"/>
    <mergeCell ref="R7:S7"/>
    <mergeCell ref="R10:S10"/>
    <mergeCell ref="T10:U10"/>
    <mergeCell ref="V10:W10"/>
    <mergeCell ref="F10:G10"/>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zoomScaleNormal="100" workbookViewId="0">
      <selection activeCell="BM107" sqref="BM107"/>
    </sheetView>
  </sheetViews>
  <sheetFormatPr defaultRowHeight="14.1" customHeight="1"/>
  <cols>
    <col min="1" max="1" width="0.875" style="39" customWidth="1"/>
    <col min="2" max="2" width="7.75" style="39" customWidth="1"/>
    <col min="3" max="5" width="6.375" style="39" customWidth="1"/>
    <col min="6" max="6" width="5.375" style="39" customWidth="1"/>
    <col min="7" max="7" width="6.375" style="39" customWidth="1"/>
    <col min="8" max="8" width="3.5" style="39" customWidth="1"/>
    <col min="9" max="12" width="5.125" style="39" customWidth="1"/>
    <col min="13" max="14" width="5" style="39" customWidth="1"/>
    <col min="15" max="15" width="6.75" style="39" bestFit="1" customWidth="1"/>
    <col min="16" max="16" width="6.75" style="39" customWidth="1"/>
    <col min="17" max="19" width="4" style="39" customWidth="1"/>
    <col min="20" max="16384" width="9" style="39"/>
  </cols>
  <sheetData>
    <row r="1" spans="1:35" s="570" customFormat="1" ht="26.25" customHeight="1">
      <c r="A1" s="568" t="s">
        <v>1766</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4.1" customHeight="1">
      <c r="B2" s="899" t="s">
        <v>488</v>
      </c>
      <c r="C2" s="899"/>
      <c r="D2" s="899"/>
      <c r="E2" s="899"/>
      <c r="F2" s="899"/>
      <c r="G2" s="899"/>
      <c r="H2" s="899"/>
      <c r="I2" s="899"/>
      <c r="J2" s="899"/>
      <c r="K2" s="899"/>
      <c r="L2" s="899"/>
      <c r="M2" s="899"/>
    </row>
    <row r="3" spans="1:35" ht="16.5" customHeight="1">
      <c r="B3" s="5" t="s">
        <v>18</v>
      </c>
      <c r="C3" s="1082" t="s">
        <v>19</v>
      </c>
      <c r="D3" s="1400"/>
      <c r="E3" s="1401"/>
      <c r="F3" s="1076" t="s">
        <v>2367</v>
      </c>
      <c r="G3" s="1082" t="s">
        <v>21</v>
      </c>
      <c r="H3" s="1228"/>
      <c r="I3" s="1229"/>
      <c r="J3" s="1078" t="s">
        <v>462</v>
      </c>
      <c r="K3" s="1317"/>
      <c r="L3" s="1078" t="s">
        <v>605</v>
      </c>
      <c r="M3" s="926"/>
    </row>
    <row r="4" spans="1:35" ht="34.5" customHeight="1">
      <c r="B4" s="63"/>
      <c r="C4" s="146" t="s">
        <v>20</v>
      </c>
      <c r="D4" s="146" t="s">
        <v>486</v>
      </c>
      <c r="E4" s="146" t="s">
        <v>487</v>
      </c>
      <c r="F4" s="1077"/>
      <c r="G4" s="146" t="s">
        <v>20</v>
      </c>
      <c r="H4" s="1082" t="s">
        <v>22</v>
      </c>
      <c r="I4" s="873"/>
      <c r="J4" s="1402"/>
      <c r="K4" s="1407"/>
      <c r="L4" s="1402"/>
      <c r="M4" s="928"/>
    </row>
    <row r="5" spans="1:35" ht="18.75" customHeight="1">
      <c r="B5" s="25" t="s">
        <v>1798</v>
      </c>
      <c r="C5" s="40">
        <v>1156</v>
      </c>
      <c r="D5" s="40">
        <v>1545</v>
      </c>
      <c r="E5" s="40">
        <v>39</v>
      </c>
      <c r="F5" s="40">
        <v>113</v>
      </c>
      <c r="G5" s="40">
        <v>7059</v>
      </c>
      <c r="H5" s="1084">
        <v>10612</v>
      </c>
      <c r="I5" s="1085"/>
      <c r="J5" s="1084">
        <v>664</v>
      </c>
      <c r="K5" s="1085"/>
      <c r="L5" s="1083">
        <v>21188</v>
      </c>
      <c r="M5" s="975"/>
    </row>
    <row r="6" spans="1:35" ht="18.75" customHeight="1">
      <c r="B6" s="25" t="s">
        <v>36</v>
      </c>
      <c r="C6" s="40">
        <v>1233</v>
      </c>
      <c r="D6" s="40">
        <v>1534</v>
      </c>
      <c r="E6" s="40">
        <v>33</v>
      </c>
      <c r="F6" s="40">
        <v>130</v>
      </c>
      <c r="G6" s="40">
        <v>7232</v>
      </c>
      <c r="H6" s="1084">
        <v>10402</v>
      </c>
      <c r="I6" s="1085"/>
      <c r="J6" s="1084">
        <v>649</v>
      </c>
      <c r="K6" s="1085"/>
      <c r="L6" s="1083">
        <v>21213</v>
      </c>
      <c r="M6" s="975"/>
    </row>
    <row r="7" spans="1:35" ht="18.75" customHeight="1">
      <c r="B7" s="25" t="s">
        <v>149</v>
      </c>
      <c r="C7" s="40">
        <v>1228</v>
      </c>
      <c r="D7" s="40">
        <v>1512</v>
      </c>
      <c r="E7" s="40">
        <v>30</v>
      </c>
      <c r="F7" s="40">
        <v>132</v>
      </c>
      <c r="G7" s="40">
        <v>7116</v>
      </c>
      <c r="H7" s="1083">
        <v>10155</v>
      </c>
      <c r="I7" s="975"/>
      <c r="J7" s="1084">
        <v>661</v>
      </c>
      <c r="K7" s="1085"/>
      <c r="L7" s="1083">
        <v>20834</v>
      </c>
      <c r="M7" s="975"/>
    </row>
    <row r="8" spans="1:35" ht="18.75" customHeight="1">
      <c r="B8" s="25" t="s">
        <v>1053</v>
      </c>
      <c r="C8" s="40">
        <v>1147</v>
      </c>
      <c r="D8" s="40">
        <v>1290</v>
      </c>
      <c r="E8" s="40">
        <v>31</v>
      </c>
      <c r="F8" s="40">
        <v>125</v>
      </c>
      <c r="G8" s="40">
        <v>7129</v>
      </c>
      <c r="H8" s="1083">
        <v>9987</v>
      </c>
      <c r="I8" s="975"/>
      <c r="J8" s="1084">
        <v>666</v>
      </c>
      <c r="K8" s="1085"/>
      <c r="L8" s="1083">
        <f>SUM(C8:K8)</f>
        <v>20375</v>
      </c>
      <c r="M8" s="975"/>
    </row>
    <row r="9" spans="1:35" ht="18.75" customHeight="1">
      <c r="B9" s="25" t="s">
        <v>1882</v>
      </c>
      <c r="C9" s="40">
        <v>1148</v>
      </c>
      <c r="D9" s="40">
        <v>1259</v>
      </c>
      <c r="E9" s="40">
        <v>26</v>
      </c>
      <c r="F9" s="40">
        <v>129</v>
      </c>
      <c r="G9" s="40">
        <v>7220</v>
      </c>
      <c r="H9" s="1083">
        <v>9832</v>
      </c>
      <c r="I9" s="975"/>
      <c r="J9" s="1084">
        <v>634</v>
      </c>
      <c r="K9" s="1085"/>
      <c r="L9" s="1083">
        <f>SUM(C9:K9)</f>
        <v>20248</v>
      </c>
      <c r="M9" s="975"/>
    </row>
    <row r="10" spans="1:35" ht="16.5" customHeight="1">
      <c r="B10" s="33" t="s">
        <v>953</v>
      </c>
      <c r="C10" s="39" t="s">
        <v>631</v>
      </c>
    </row>
    <row r="11" spans="1:35" ht="16.5" customHeight="1">
      <c r="B11" s="61"/>
      <c r="C11" s="1176"/>
      <c r="D11" s="1236"/>
      <c r="E11" s="1236"/>
      <c r="F11" s="1236"/>
      <c r="G11" s="1236"/>
      <c r="H11" s="1236"/>
      <c r="I11" s="1236"/>
      <c r="J11" s="61"/>
      <c r="K11" s="61"/>
      <c r="L11" s="61"/>
      <c r="M11" s="61"/>
    </row>
    <row r="13" spans="1:35" ht="7.5" customHeight="1"/>
    <row r="14" spans="1:35" s="570" customFormat="1" ht="26.25" customHeight="1">
      <c r="A14" s="568" t="s">
        <v>1767</v>
      </c>
      <c r="B14" s="572"/>
      <c r="C14" s="572"/>
      <c r="D14" s="572"/>
      <c r="E14" s="572"/>
      <c r="F14" s="572"/>
      <c r="G14" s="572"/>
      <c r="H14" s="572"/>
      <c r="I14" s="572"/>
      <c r="J14" s="572"/>
      <c r="K14" s="572"/>
      <c r="L14" s="572"/>
      <c r="M14" s="572"/>
      <c r="N14" s="572"/>
      <c r="O14" s="572"/>
      <c r="P14" s="572"/>
      <c r="Q14" s="572"/>
      <c r="R14" s="572"/>
      <c r="S14" s="572"/>
      <c r="T14" s="572"/>
      <c r="U14" s="572"/>
      <c r="V14" s="572"/>
      <c r="W14" s="572"/>
      <c r="X14" s="571"/>
      <c r="Y14" s="571"/>
      <c r="Z14" s="571"/>
      <c r="AA14" s="571"/>
      <c r="AB14" s="571"/>
      <c r="AC14" s="571"/>
      <c r="AD14" s="571"/>
      <c r="AE14" s="571"/>
      <c r="AF14" s="571"/>
      <c r="AG14" s="571"/>
      <c r="AH14" s="571"/>
      <c r="AI14" s="571"/>
    </row>
    <row r="15" spans="1:35" ht="13.5" customHeight="1">
      <c r="B15" s="899" t="s">
        <v>489</v>
      </c>
      <c r="C15" s="899"/>
      <c r="D15" s="899"/>
      <c r="E15" s="899"/>
      <c r="F15" s="899"/>
      <c r="G15" s="899"/>
      <c r="H15" s="899"/>
      <c r="I15" s="899"/>
      <c r="J15" s="899"/>
      <c r="K15" s="899"/>
      <c r="L15" s="899"/>
      <c r="M15" s="899"/>
      <c r="N15" s="899"/>
      <c r="O15" s="899"/>
      <c r="P15" s="899"/>
    </row>
    <row r="16" spans="1:35" ht="18" customHeight="1">
      <c r="B16" s="1403" t="s">
        <v>18</v>
      </c>
      <c r="C16" s="1221" t="s">
        <v>1681</v>
      </c>
      <c r="D16" s="1222"/>
      <c r="E16" s="1223"/>
      <c r="F16" s="1403" t="s">
        <v>116</v>
      </c>
      <c r="G16" s="1405" t="s">
        <v>105</v>
      </c>
      <c r="H16" s="1405" t="s">
        <v>106</v>
      </c>
      <c r="I16" s="1221" t="s">
        <v>107</v>
      </c>
      <c r="J16" s="1223"/>
      <c r="K16" s="1221" t="s">
        <v>1754</v>
      </c>
      <c r="L16" s="1223"/>
      <c r="M16" s="1403" t="s">
        <v>1755</v>
      </c>
      <c r="N16" s="1403" t="s">
        <v>114</v>
      </c>
      <c r="O16" s="1403" t="s">
        <v>115</v>
      </c>
      <c r="P16" s="1403" t="s">
        <v>605</v>
      </c>
    </row>
    <row r="17" spans="2:16" ht="34.5" customHeight="1">
      <c r="B17" s="1404"/>
      <c r="C17" s="201" t="s">
        <v>485</v>
      </c>
      <c r="D17" s="201" t="s">
        <v>1660</v>
      </c>
      <c r="E17" s="201" t="s">
        <v>214</v>
      </c>
      <c r="F17" s="1404"/>
      <c r="G17" s="1406"/>
      <c r="H17" s="1406"/>
      <c r="I17" s="56" t="s">
        <v>108</v>
      </c>
      <c r="J17" s="56" t="s">
        <v>1753</v>
      </c>
      <c r="K17" s="56" t="s">
        <v>108</v>
      </c>
      <c r="L17" s="56" t="s">
        <v>1753</v>
      </c>
      <c r="M17" s="1404"/>
      <c r="N17" s="1404"/>
      <c r="O17" s="1404"/>
      <c r="P17" s="1404"/>
    </row>
    <row r="18" spans="2:16" ht="18.75" customHeight="1">
      <c r="B18" s="25" t="s">
        <v>810</v>
      </c>
      <c r="C18" s="85">
        <v>3427</v>
      </c>
      <c r="D18" s="85">
        <v>229</v>
      </c>
      <c r="E18" s="85">
        <v>125</v>
      </c>
      <c r="F18" s="85">
        <v>5</v>
      </c>
      <c r="G18" s="85">
        <v>461</v>
      </c>
      <c r="H18" s="85">
        <v>1</v>
      </c>
      <c r="I18" s="85">
        <v>69</v>
      </c>
      <c r="J18" s="85">
        <v>4469</v>
      </c>
      <c r="K18" s="85" t="s">
        <v>464</v>
      </c>
      <c r="L18" s="85">
        <v>7320</v>
      </c>
      <c r="M18" s="85">
        <v>468</v>
      </c>
      <c r="N18" s="85">
        <v>55</v>
      </c>
      <c r="O18" s="85">
        <v>2691</v>
      </c>
      <c r="P18" s="85">
        <f>SUM(C18:O18)</f>
        <v>19320</v>
      </c>
    </row>
    <row r="19" spans="2:16" ht="18.75" customHeight="1">
      <c r="B19" s="25" t="s">
        <v>1798</v>
      </c>
      <c r="C19" s="85">
        <v>3305</v>
      </c>
      <c r="D19" s="85">
        <v>232</v>
      </c>
      <c r="E19" s="85">
        <v>133</v>
      </c>
      <c r="F19" s="85">
        <v>8</v>
      </c>
      <c r="G19" s="85">
        <v>478</v>
      </c>
      <c r="H19" s="85">
        <v>1</v>
      </c>
      <c r="I19" s="85">
        <v>74</v>
      </c>
      <c r="J19" s="85">
        <v>4435</v>
      </c>
      <c r="K19" s="85" t="s">
        <v>464</v>
      </c>
      <c r="L19" s="85">
        <v>7823</v>
      </c>
      <c r="M19" s="85">
        <v>470</v>
      </c>
      <c r="N19" s="85">
        <v>54</v>
      </c>
      <c r="O19" s="85">
        <v>2573</v>
      </c>
      <c r="P19" s="85">
        <f>SUM(C19:O19)</f>
        <v>19586</v>
      </c>
    </row>
    <row r="20" spans="2:16" ht="18.75" customHeight="1">
      <c r="B20" s="25" t="s">
        <v>36</v>
      </c>
      <c r="C20" s="85">
        <v>3157</v>
      </c>
      <c r="D20" s="85">
        <v>214</v>
      </c>
      <c r="E20" s="85">
        <v>135</v>
      </c>
      <c r="F20" s="85">
        <v>11</v>
      </c>
      <c r="G20" s="85">
        <v>447</v>
      </c>
      <c r="H20" s="85">
        <v>1</v>
      </c>
      <c r="I20" s="85">
        <v>78</v>
      </c>
      <c r="J20" s="85">
        <v>4287</v>
      </c>
      <c r="K20" s="85" t="s">
        <v>464</v>
      </c>
      <c r="L20" s="85">
        <v>8269</v>
      </c>
      <c r="M20" s="85">
        <v>474</v>
      </c>
      <c r="N20" s="85">
        <v>52</v>
      </c>
      <c r="O20" s="85">
        <v>2464</v>
      </c>
      <c r="P20" s="85">
        <f>SUM(C20:O20)</f>
        <v>19589</v>
      </c>
    </row>
    <row r="21" spans="2:16" ht="18.75" customHeight="1">
      <c r="B21" s="25" t="s">
        <v>149</v>
      </c>
      <c r="C21" s="85">
        <v>3031</v>
      </c>
      <c r="D21" s="85">
        <v>210</v>
      </c>
      <c r="E21" s="85">
        <v>157</v>
      </c>
      <c r="F21" s="85">
        <v>19</v>
      </c>
      <c r="G21" s="85">
        <v>452</v>
      </c>
      <c r="H21" s="85">
        <v>1</v>
      </c>
      <c r="I21" s="85">
        <v>81</v>
      </c>
      <c r="J21" s="85">
        <v>4384</v>
      </c>
      <c r="K21" s="85" t="s">
        <v>464</v>
      </c>
      <c r="L21" s="85">
        <v>9083</v>
      </c>
      <c r="M21" s="85">
        <v>487</v>
      </c>
      <c r="N21" s="85">
        <v>50</v>
      </c>
      <c r="O21" s="85">
        <v>2361</v>
      </c>
      <c r="P21" s="85">
        <v>20316</v>
      </c>
    </row>
    <row r="22" spans="2:16" ht="18.75" customHeight="1">
      <c r="B22" s="25" t="s">
        <v>1053</v>
      </c>
      <c r="C22" s="85">
        <v>2956</v>
      </c>
      <c r="D22" s="85">
        <v>201</v>
      </c>
      <c r="E22" s="85">
        <v>165</v>
      </c>
      <c r="F22" s="85">
        <v>20</v>
      </c>
      <c r="G22" s="85">
        <v>474</v>
      </c>
      <c r="H22" s="85">
        <v>1</v>
      </c>
      <c r="I22" s="85">
        <v>73</v>
      </c>
      <c r="J22" s="85">
        <v>4148</v>
      </c>
      <c r="K22" s="85" t="s">
        <v>464</v>
      </c>
      <c r="L22" s="85">
        <v>9323</v>
      </c>
      <c r="M22" s="85">
        <v>479</v>
      </c>
      <c r="N22" s="85">
        <v>51</v>
      </c>
      <c r="O22" s="85">
        <v>2251</v>
      </c>
      <c r="P22" s="85">
        <v>20142</v>
      </c>
    </row>
    <row r="23" spans="2:16" ht="18.75" customHeight="1">
      <c r="B23" s="25" t="s">
        <v>1882</v>
      </c>
      <c r="C23" s="85">
        <v>2837</v>
      </c>
      <c r="D23" s="85">
        <v>186</v>
      </c>
      <c r="E23" s="85">
        <v>200</v>
      </c>
      <c r="F23" s="85">
        <v>26</v>
      </c>
      <c r="G23" s="85">
        <v>466</v>
      </c>
      <c r="H23" s="85">
        <v>1</v>
      </c>
      <c r="I23" s="85">
        <v>71</v>
      </c>
      <c r="J23" s="85">
        <v>4036</v>
      </c>
      <c r="K23" s="85" t="s">
        <v>464</v>
      </c>
      <c r="L23" s="85">
        <v>9427</v>
      </c>
      <c r="M23" s="85">
        <v>497</v>
      </c>
      <c r="N23" s="85">
        <v>48</v>
      </c>
      <c r="O23" s="85">
        <v>2159</v>
      </c>
      <c r="P23" s="85">
        <v>19954</v>
      </c>
    </row>
    <row r="24" spans="2:16" ht="18" customHeight="1">
      <c r="B24" s="33" t="s">
        <v>953</v>
      </c>
      <c r="C24" s="39" t="s">
        <v>632</v>
      </c>
    </row>
    <row r="25" spans="2:16" ht="18" customHeight="1">
      <c r="B25" s="61"/>
      <c r="C25" s="1176"/>
      <c r="D25" s="1176"/>
      <c r="E25" s="1176"/>
      <c r="F25" s="1176"/>
      <c r="G25" s="1176"/>
      <c r="H25" s="1176"/>
      <c r="I25" s="1176"/>
      <c r="J25" s="61"/>
      <c r="K25" s="61"/>
      <c r="L25" s="61"/>
      <c r="M25" s="61"/>
      <c r="N25" s="61"/>
      <c r="O25" s="61"/>
      <c r="P25" s="61"/>
    </row>
    <row r="26" spans="2:16" ht="13.5">
      <c r="B26" s="61"/>
      <c r="C26" s="61"/>
      <c r="D26" s="198"/>
      <c r="E26" s="198"/>
      <c r="F26" s="61"/>
      <c r="G26" s="61"/>
      <c r="H26" s="61"/>
      <c r="I26" s="61"/>
      <c r="J26" s="61"/>
      <c r="K26" s="61"/>
      <c r="L26" s="61"/>
      <c r="M26" s="61"/>
      <c r="N26" s="61"/>
      <c r="O26" s="61"/>
      <c r="P26" s="61"/>
    </row>
    <row r="27" spans="2:16" ht="18" customHeight="1"/>
    <row r="28" spans="2:16" ht="18" customHeight="1"/>
    <row r="29" spans="2:16" ht="18" customHeight="1"/>
  </sheetData>
  <mergeCells count="36">
    <mergeCell ref="H4:I4"/>
    <mergeCell ref="L5:M5"/>
    <mergeCell ref="G3:I3"/>
    <mergeCell ref="J3:K4"/>
    <mergeCell ref="B16:B17"/>
    <mergeCell ref="C16:E16"/>
    <mergeCell ref="F16:F17"/>
    <mergeCell ref="G16:G17"/>
    <mergeCell ref="M16:M17"/>
    <mergeCell ref="I16:J16"/>
    <mergeCell ref="K16:L16"/>
    <mergeCell ref="C25:I25"/>
    <mergeCell ref="L8:M8"/>
    <mergeCell ref="P16:P17"/>
    <mergeCell ref="N16:N17"/>
    <mergeCell ref="O16:O17"/>
    <mergeCell ref="H9:I9"/>
    <mergeCell ref="L9:M9"/>
    <mergeCell ref="H16:H17"/>
    <mergeCell ref="H8:I8"/>
    <mergeCell ref="B2:M2"/>
    <mergeCell ref="B15:P15"/>
    <mergeCell ref="J9:K9"/>
    <mergeCell ref="J5:K5"/>
    <mergeCell ref="J6:K6"/>
    <mergeCell ref="J7:K7"/>
    <mergeCell ref="J8:K8"/>
    <mergeCell ref="L7:M7"/>
    <mergeCell ref="C3:E3"/>
    <mergeCell ref="F3:F4"/>
    <mergeCell ref="H7:I7"/>
    <mergeCell ref="C11:I11"/>
    <mergeCell ref="L6:M6"/>
    <mergeCell ref="H5:I5"/>
    <mergeCell ref="H6:I6"/>
    <mergeCell ref="L3:M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workbookViewId="0">
      <selection activeCell="D19" sqref="D19"/>
    </sheetView>
  </sheetViews>
  <sheetFormatPr defaultRowHeight="14.1" customHeight="1"/>
  <cols>
    <col min="1" max="1" width="2" style="39" customWidth="1"/>
    <col min="2" max="2" width="9.375" style="39" bestFit="1" customWidth="1"/>
    <col min="3" max="3" width="10.125" style="39" customWidth="1"/>
    <col min="4" max="5" width="10.5" style="39" bestFit="1" customWidth="1"/>
    <col min="6" max="10" width="5.375" style="39" customWidth="1"/>
    <col min="11" max="11" width="6.75" style="39" customWidth="1"/>
    <col min="12" max="12" width="5.375" style="39" customWidth="1"/>
    <col min="13" max="13" width="22.375" style="39" customWidth="1"/>
    <col min="14" max="15" width="5.375" style="39" customWidth="1"/>
    <col min="16" max="16" width="6.75" style="39" customWidth="1"/>
    <col min="17" max="19" width="4" style="39" customWidth="1"/>
    <col min="20" max="16384" width="9" style="39"/>
  </cols>
  <sheetData>
    <row r="1" spans="1:35" s="570" customFormat="1" ht="26.25" customHeight="1">
      <c r="A1" s="568" t="s">
        <v>1768</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4.1" customHeight="1">
      <c r="B2" s="1408" t="s">
        <v>1750</v>
      </c>
      <c r="C2" s="1408"/>
      <c r="D2" s="1408"/>
      <c r="E2" s="1408"/>
      <c r="F2" s="21"/>
      <c r="K2" s="21"/>
    </row>
    <row r="3" spans="1:35" ht="14.1" customHeight="1">
      <c r="B3" s="21"/>
      <c r="C3" s="21"/>
      <c r="D3" s="100"/>
      <c r="E3" s="33" t="s">
        <v>463</v>
      </c>
      <c r="F3" s="21"/>
      <c r="K3" s="21"/>
    </row>
    <row r="4" spans="1:35" ht="18.75" customHeight="1">
      <c r="B4" s="5" t="s">
        <v>18</v>
      </c>
      <c r="C4" s="5" t="s">
        <v>1751</v>
      </c>
      <c r="D4" s="5" t="s">
        <v>1752</v>
      </c>
      <c r="E4" s="5" t="s">
        <v>605</v>
      </c>
      <c r="F4" s="21"/>
      <c r="G4" s="21"/>
      <c r="H4" s="21"/>
      <c r="I4" s="21"/>
      <c r="J4" s="21"/>
      <c r="K4" s="21"/>
    </row>
    <row r="5" spans="1:35" ht="18.75" customHeight="1">
      <c r="B5" s="5" t="s">
        <v>729</v>
      </c>
      <c r="C5" s="40">
        <v>1318175</v>
      </c>
      <c r="D5" s="40">
        <v>3523115</v>
      </c>
      <c r="E5" s="40">
        <v>4841290</v>
      </c>
      <c r="F5" s="21"/>
      <c r="G5" s="21"/>
      <c r="H5" s="21"/>
      <c r="I5" s="21"/>
      <c r="J5" s="21"/>
      <c r="K5" s="21"/>
    </row>
    <row r="6" spans="1:35" ht="18.75" customHeight="1">
      <c r="B6" s="5" t="s">
        <v>810</v>
      </c>
      <c r="C6" s="40">
        <v>1369000</v>
      </c>
      <c r="D6" s="40">
        <v>3490000</v>
      </c>
      <c r="E6" s="40">
        <f>SUM(C6:D6)</f>
        <v>4859000</v>
      </c>
      <c r="F6" s="21"/>
      <c r="G6" s="21"/>
      <c r="H6" s="21"/>
      <c r="I6" s="21"/>
      <c r="J6" s="21"/>
      <c r="K6" s="21"/>
    </row>
    <row r="7" spans="1:35" ht="18.75" customHeight="1">
      <c r="B7" s="5" t="s">
        <v>1798</v>
      </c>
      <c r="C7" s="40">
        <v>1427880</v>
      </c>
      <c r="D7" s="40">
        <v>3598170</v>
      </c>
      <c r="E7" s="40">
        <f>C7+D7</f>
        <v>5026050</v>
      </c>
      <c r="F7" s="21"/>
      <c r="G7" s="21"/>
      <c r="H7" s="21"/>
      <c r="I7" s="21"/>
      <c r="J7" s="21"/>
      <c r="K7" s="21"/>
    </row>
    <row r="8" spans="1:35" ht="18.75" customHeight="1">
      <c r="B8" s="5" t="s">
        <v>36</v>
      </c>
      <c r="C8" s="40">
        <v>1432325</v>
      </c>
      <c r="D8" s="40">
        <v>3622625</v>
      </c>
      <c r="E8" s="40">
        <f>C8+D8</f>
        <v>5054950</v>
      </c>
      <c r="F8" s="21"/>
      <c r="G8" s="21"/>
      <c r="H8" s="21"/>
      <c r="I8" s="21"/>
      <c r="J8" s="21"/>
      <c r="K8" s="21"/>
    </row>
    <row r="9" spans="1:35" ht="18.75" customHeight="1">
      <c r="B9" s="5" t="s">
        <v>149</v>
      </c>
      <c r="C9" s="40">
        <v>1406345</v>
      </c>
      <c r="D9" s="40">
        <v>3610215</v>
      </c>
      <c r="E9" s="40">
        <f>C9+D9</f>
        <v>5016560</v>
      </c>
      <c r="F9" s="21"/>
      <c r="G9" s="21"/>
      <c r="H9" s="21"/>
      <c r="I9" s="21"/>
      <c r="J9" s="21"/>
      <c r="K9" s="21"/>
    </row>
    <row r="10" spans="1:35" ht="18.75" customHeight="1">
      <c r="B10" s="5" t="s">
        <v>1053</v>
      </c>
      <c r="C10" s="40">
        <v>1291735</v>
      </c>
      <c r="D10" s="40">
        <v>3567510</v>
      </c>
      <c r="E10" s="40">
        <f>C10+D10</f>
        <v>4859245</v>
      </c>
      <c r="F10" s="21"/>
      <c r="G10" s="21"/>
      <c r="H10" s="21"/>
      <c r="I10" s="21"/>
      <c r="J10" s="21"/>
      <c r="K10" s="21"/>
    </row>
    <row r="11" spans="1:35" ht="14.1" customHeight="1">
      <c r="B11" s="55" t="s">
        <v>953</v>
      </c>
      <c r="C11" s="39" t="s">
        <v>631</v>
      </c>
      <c r="D11" s="21"/>
    </row>
    <row r="12" spans="1:35" ht="13.5" customHeight="1">
      <c r="C12" s="39" t="s">
        <v>749</v>
      </c>
    </row>
  </sheetData>
  <mergeCells count="1">
    <mergeCell ref="B2:E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zoomScaleNormal="100" workbookViewId="0"/>
  </sheetViews>
  <sheetFormatPr defaultRowHeight="12"/>
  <cols>
    <col min="1" max="1" width="1.25" style="62" customWidth="1"/>
    <col min="2" max="4" width="3.875" style="62" customWidth="1"/>
    <col min="5" max="5" width="4.75" style="62" customWidth="1"/>
    <col min="6" max="11" width="3.875" style="62" customWidth="1"/>
    <col min="12" max="12" width="6.125" style="62" customWidth="1"/>
    <col min="13" max="24" width="3.875" style="62" customWidth="1"/>
    <col min="25" max="25" width="4" style="62" customWidth="1"/>
    <col min="26" max="26" width="3.875" style="62" customWidth="1"/>
    <col min="27" max="29" width="3.75" style="62" customWidth="1"/>
    <col min="30" max="31" width="3.875" style="62" customWidth="1"/>
    <col min="32" max="32" width="3.75" style="62" customWidth="1"/>
    <col min="33" max="34" width="3.875" style="62" customWidth="1"/>
    <col min="35" max="16384" width="9" style="62"/>
  </cols>
  <sheetData>
    <row r="1" spans="1:35" s="570" customFormat="1" ht="26.25" customHeight="1">
      <c r="A1" s="568" t="s">
        <v>2402</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95" customHeight="1">
      <c r="A2" s="322"/>
      <c r="B2" s="61"/>
      <c r="C2" s="61"/>
      <c r="D2" s="61"/>
      <c r="E2" s="61"/>
      <c r="F2" s="61"/>
      <c r="G2" s="61"/>
      <c r="H2" s="61"/>
      <c r="I2" s="61"/>
      <c r="M2" s="899" t="s">
        <v>2403</v>
      </c>
      <c r="N2" s="1012"/>
      <c r="O2" s="1012"/>
      <c r="P2" s="1012"/>
    </row>
    <row r="3" spans="1:35" ht="18.75" customHeight="1">
      <c r="A3" s="322"/>
      <c r="B3" s="876" t="s">
        <v>2404</v>
      </c>
      <c r="C3" s="876"/>
      <c r="D3" s="876"/>
      <c r="E3" s="876" t="s">
        <v>2405</v>
      </c>
      <c r="F3" s="876"/>
      <c r="G3" s="876"/>
      <c r="H3" s="876" t="s">
        <v>2406</v>
      </c>
      <c r="I3" s="876"/>
      <c r="J3" s="876"/>
      <c r="K3" s="876" t="s">
        <v>2407</v>
      </c>
      <c r="L3" s="876"/>
      <c r="M3" s="876"/>
      <c r="N3" s="876" t="s">
        <v>2408</v>
      </c>
      <c r="O3" s="876"/>
      <c r="P3" s="876"/>
    </row>
    <row r="4" spans="1:35" ht="18.75" customHeight="1">
      <c r="B4" s="871" t="s">
        <v>810</v>
      </c>
      <c r="C4" s="872"/>
      <c r="D4" s="873"/>
      <c r="E4" s="876">
        <v>3</v>
      </c>
      <c r="F4" s="876"/>
      <c r="G4" s="876"/>
      <c r="H4" s="876">
        <v>35</v>
      </c>
      <c r="I4" s="876"/>
      <c r="J4" s="876"/>
      <c r="K4" s="876">
        <v>18</v>
      </c>
      <c r="L4" s="876"/>
      <c r="M4" s="876"/>
      <c r="N4" s="876">
        <v>13</v>
      </c>
      <c r="O4" s="876"/>
      <c r="P4" s="876"/>
    </row>
    <row r="5" spans="1:35" ht="18.75" customHeight="1">
      <c r="B5" s="871" t="s">
        <v>1798</v>
      </c>
      <c r="C5" s="872"/>
      <c r="D5" s="873"/>
      <c r="E5" s="876">
        <v>3</v>
      </c>
      <c r="F5" s="876"/>
      <c r="G5" s="876"/>
      <c r="H5" s="876">
        <v>35</v>
      </c>
      <c r="I5" s="876"/>
      <c r="J5" s="876"/>
      <c r="K5" s="876">
        <v>18</v>
      </c>
      <c r="L5" s="876"/>
      <c r="M5" s="876"/>
      <c r="N5" s="876">
        <v>13</v>
      </c>
      <c r="O5" s="876"/>
      <c r="P5" s="876"/>
    </row>
    <row r="6" spans="1:35" ht="18.75" customHeight="1">
      <c r="A6" s="322"/>
      <c r="B6" s="871" t="s">
        <v>36</v>
      </c>
      <c r="C6" s="872"/>
      <c r="D6" s="873"/>
      <c r="E6" s="876">
        <v>3</v>
      </c>
      <c r="F6" s="876"/>
      <c r="G6" s="876"/>
      <c r="H6" s="876">
        <v>36</v>
      </c>
      <c r="I6" s="876"/>
      <c r="J6" s="876"/>
      <c r="K6" s="876">
        <v>18</v>
      </c>
      <c r="L6" s="876"/>
      <c r="M6" s="876"/>
      <c r="N6" s="876">
        <v>13</v>
      </c>
      <c r="O6" s="876"/>
      <c r="P6" s="876"/>
    </row>
    <row r="7" spans="1:35" ht="18.75" customHeight="1">
      <c r="A7" s="322"/>
      <c r="B7" s="871" t="s">
        <v>149</v>
      </c>
      <c r="C7" s="872"/>
      <c r="D7" s="873"/>
      <c r="E7" s="876">
        <v>3</v>
      </c>
      <c r="F7" s="876"/>
      <c r="G7" s="876"/>
      <c r="H7" s="876">
        <v>38</v>
      </c>
      <c r="I7" s="876"/>
      <c r="J7" s="876"/>
      <c r="K7" s="876">
        <v>18</v>
      </c>
      <c r="L7" s="876"/>
      <c r="M7" s="876"/>
      <c r="N7" s="876">
        <v>16</v>
      </c>
      <c r="O7" s="876"/>
      <c r="P7" s="876"/>
    </row>
    <row r="8" spans="1:35" ht="18.75" customHeight="1">
      <c r="A8" s="322"/>
      <c r="B8" s="871" t="s">
        <v>1053</v>
      </c>
      <c r="C8" s="872"/>
      <c r="D8" s="873"/>
      <c r="E8" s="876">
        <v>3</v>
      </c>
      <c r="F8" s="876"/>
      <c r="G8" s="876"/>
      <c r="H8" s="876">
        <v>38</v>
      </c>
      <c r="I8" s="876"/>
      <c r="J8" s="876"/>
      <c r="K8" s="876">
        <v>18</v>
      </c>
      <c r="L8" s="876"/>
      <c r="M8" s="876"/>
      <c r="N8" s="876">
        <v>19</v>
      </c>
      <c r="O8" s="876"/>
      <c r="P8" s="876"/>
    </row>
    <row r="9" spans="1:35" ht="18.75" customHeight="1">
      <c r="A9" s="322"/>
      <c r="B9" s="871" t="s">
        <v>1882</v>
      </c>
      <c r="C9" s="872"/>
      <c r="D9" s="873"/>
      <c r="E9" s="876">
        <v>3</v>
      </c>
      <c r="F9" s="876"/>
      <c r="G9" s="876"/>
      <c r="H9" s="876">
        <v>39</v>
      </c>
      <c r="I9" s="876"/>
      <c r="J9" s="876"/>
      <c r="K9" s="876">
        <v>19</v>
      </c>
      <c r="L9" s="876"/>
      <c r="M9" s="876"/>
      <c r="N9" s="876">
        <v>18</v>
      </c>
      <c r="O9" s="876"/>
      <c r="P9" s="876"/>
    </row>
    <row r="10" spans="1:35" ht="15.95" customHeight="1">
      <c r="B10" s="39" t="s">
        <v>2419</v>
      </c>
      <c r="C10" s="39"/>
      <c r="D10" s="32"/>
      <c r="F10" s="195"/>
      <c r="G10" s="195"/>
      <c r="H10" s="195"/>
      <c r="I10" s="195"/>
      <c r="J10" s="195"/>
      <c r="K10" s="195"/>
      <c r="L10" s="195"/>
      <c r="M10" s="195"/>
      <c r="N10" s="195"/>
      <c r="O10" s="195"/>
    </row>
    <row r="11" spans="1:35" ht="15.95" customHeight="1">
      <c r="B11" s="8"/>
      <c r="C11" s="1011"/>
      <c r="D11" s="1011"/>
      <c r="E11" s="1011"/>
      <c r="F11" s="1011"/>
      <c r="G11" s="1011"/>
      <c r="H11" s="1011"/>
      <c r="I11" s="1011"/>
      <c r="J11" s="1011"/>
      <c r="K11" s="1011"/>
      <c r="L11" s="1011"/>
      <c r="M11" s="8"/>
      <c r="N11" s="8"/>
      <c r="O11" s="8"/>
      <c r="P11" s="8"/>
    </row>
    <row r="12" spans="1:35" ht="47.25" customHeight="1">
      <c r="B12" s="21"/>
      <c r="C12" s="21"/>
      <c r="D12" s="8"/>
      <c r="E12" s="61"/>
      <c r="F12" s="195"/>
      <c r="G12" s="195"/>
      <c r="H12" s="195"/>
      <c r="I12" s="195"/>
      <c r="J12" s="195"/>
      <c r="K12" s="195"/>
      <c r="L12" s="195"/>
      <c r="M12" s="195"/>
      <c r="N12" s="195"/>
      <c r="O12" s="195"/>
    </row>
    <row r="13" spans="1:35" s="570" customFormat="1" ht="26.25" customHeight="1">
      <c r="A13" s="568" t="s">
        <v>620</v>
      </c>
      <c r="B13" s="572"/>
      <c r="C13" s="572"/>
      <c r="D13" s="572"/>
      <c r="E13" s="572"/>
      <c r="F13" s="572"/>
      <c r="G13" s="572"/>
      <c r="H13" s="572"/>
      <c r="I13" s="572"/>
      <c r="J13" s="572"/>
      <c r="K13" s="572"/>
      <c r="L13" s="572"/>
      <c r="M13" s="572"/>
      <c r="N13" s="572"/>
      <c r="O13" s="572"/>
      <c r="P13" s="572"/>
      <c r="Q13" s="572"/>
      <c r="R13" s="572"/>
      <c r="S13" s="572"/>
      <c r="T13" s="572"/>
      <c r="U13" s="572"/>
      <c r="V13" s="572"/>
      <c r="W13" s="572"/>
      <c r="X13" s="571"/>
      <c r="Y13" s="571"/>
      <c r="Z13" s="571"/>
      <c r="AA13" s="571"/>
      <c r="AB13" s="571"/>
      <c r="AC13" s="571"/>
      <c r="AD13" s="571"/>
      <c r="AE13" s="571"/>
      <c r="AF13" s="571"/>
      <c r="AG13" s="571"/>
      <c r="AH13" s="571"/>
      <c r="AI13" s="571"/>
    </row>
    <row r="14" spans="1:35" ht="15.95" customHeight="1">
      <c r="B14" s="32"/>
      <c r="C14" s="32"/>
      <c r="D14" s="32"/>
      <c r="F14" s="195"/>
      <c r="G14" s="195"/>
      <c r="H14" s="195"/>
      <c r="I14" s="195"/>
      <c r="K14" s="195"/>
      <c r="L14" s="195"/>
      <c r="M14" s="62" t="s">
        <v>621</v>
      </c>
      <c r="N14" s="195"/>
      <c r="Q14" s="62" t="s">
        <v>1978</v>
      </c>
    </row>
    <row r="15" spans="1:35" ht="18.75" customHeight="1">
      <c r="B15" s="876" t="s">
        <v>2404</v>
      </c>
      <c r="C15" s="876"/>
      <c r="D15" s="876"/>
      <c r="E15" s="986" t="s">
        <v>622</v>
      </c>
      <c r="F15" s="986"/>
      <c r="G15" s="986" t="s">
        <v>623</v>
      </c>
      <c r="H15" s="986"/>
      <c r="I15" s="986" t="s">
        <v>624</v>
      </c>
      <c r="J15" s="986"/>
      <c r="K15" s="986" t="s">
        <v>625</v>
      </c>
      <c r="L15" s="986"/>
      <c r="M15" s="986" t="s">
        <v>626</v>
      </c>
      <c r="N15" s="986"/>
      <c r="O15" s="986" t="s">
        <v>627</v>
      </c>
      <c r="P15" s="986"/>
      <c r="Q15" s="986" t="s">
        <v>628</v>
      </c>
      <c r="R15" s="986"/>
      <c r="S15" s="8"/>
      <c r="T15" s="1241"/>
      <c r="U15" s="1241"/>
      <c r="V15" s="1241"/>
      <c r="W15" s="57"/>
      <c r="X15" s="57"/>
      <c r="Y15" s="57"/>
    </row>
    <row r="16" spans="1:35" ht="18.75" customHeight="1">
      <c r="B16" s="876" t="s">
        <v>602</v>
      </c>
      <c r="C16" s="876"/>
      <c r="D16" s="876"/>
      <c r="E16" s="876">
        <v>68</v>
      </c>
      <c r="F16" s="876"/>
      <c r="G16" s="876">
        <v>24</v>
      </c>
      <c r="H16" s="876"/>
      <c r="I16" s="876">
        <v>62</v>
      </c>
      <c r="J16" s="876"/>
      <c r="K16" s="876">
        <v>25</v>
      </c>
      <c r="L16" s="876"/>
      <c r="M16" s="876">
        <v>12</v>
      </c>
      <c r="N16" s="876"/>
      <c r="O16" s="876">
        <v>262</v>
      </c>
      <c r="P16" s="876"/>
      <c r="Q16" s="876">
        <v>72</v>
      </c>
      <c r="R16" s="876"/>
      <c r="S16" s="8"/>
      <c r="T16" s="57"/>
      <c r="U16" s="57"/>
      <c r="V16" s="57"/>
      <c r="W16" s="32"/>
      <c r="X16" s="32"/>
      <c r="Y16" s="32"/>
    </row>
    <row r="17" spans="1:25" ht="18.75" customHeight="1">
      <c r="B17" s="876" t="s">
        <v>2418</v>
      </c>
      <c r="C17" s="876"/>
      <c r="D17" s="876"/>
      <c r="E17" s="876">
        <v>73</v>
      </c>
      <c r="F17" s="876"/>
      <c r="G17" s="876">
        <v>25</v>
      </c>
      <c r="H17" s="876"/>
      <c r="I17" s="876">
        <v>62</v>
      </c>
      <c r="J17" s="876"/>
      <c r="K17" s="876">
        <v>19</v>
      </c>
      <c r="L17" s="876"/>
      <c r="M17" s="876">
        <v>16</v>
      </c>
      <c r="N17" s="876"/>
      <c r="O17" s="876">
        <v>284</v>
      </c>
      <c r="P17" s="876"/>
      <c r="Q17" s="876">
        <v>75</v>
      </c>
      <c r="R17" s="876"/>
      <c r="S17" s="8"/>
      <c r="T17" s="1241"/>
      <c r="U17" s="1241"/>
      <c r="V17" s="1241"/>
    </row>
    <row r="18" spans="1:25" ht="18.75" customHeight="1">
      <c r="B18" s="876" t="s">
        <v>1798</v>
      </c>
      <c r="C18" s="876"/>
      <c r="D18" s="876"/>
      <c r="E18" s="876">
        <v>72</v>
      </c>
      <c r="F18" s="876"/>
      <c r="G18" s="876">
        <v>21</v>
      </c>
      <c r="H18" s="876"/>
      <c r="I18" s="876">
        <v>45</v>
      </c>
      <c r="J18" s="876"/>
      <c r="K18" s="876">
        <v>26</v>
      </c>
      <c r="L18" s="876"/>
      <c r="M18" s="876">
        <v>16</v>
      </c>
      <c r="N18" s="876"/>
      <c r="O18" s="876">
        <v>328</v>
      </c>
      <c r="P18" s="876"/>
      <c r="Q18" s="876">
        <v>62</v>
      </c>
      <c r="R18" s="876"/>
      <c r="S18" s="8"/>
      <c r="T18" s="57"/>
      <c r="U18" s="57"/>
      <c r="V18" s="57"/>
    </row>
    <row r="19" spans="1:25" ht="18.75" customHeight="1">
      <c r="B19" s="871" t="s">
        <v>149</v>
      </c>
      <c r="C19" s="872"/>
      <c r="D19" s="873"/>
      <c r="E19" s="871">
        <v>75</v>
      </c>
      <c r="F19" s="873"/>
      <c r="G19" s="871">
        <v>23</v>
      </c>
      <c r="H19" s="873"/>
      <c r="I19" s="876">
        <v>60</v>
      </c>
      <c r="J19" s="876"/>
      <c r="K19" s="876">
        <v>31</v>
      </c>
      <c r="L19" s="876"/>
      <c r="M19" s="876">
        <v>24</v>
      </c>
      <c r="N19" s="876"/>
      <c r="O19" s="876">
        <v>348</v>
      </c>
      <c r="P19" s="876"/>
      <c r="Q19" s="876">
        <v>74</v>
      </c>
      <c r="R19" s="876"/>
      <c r="S19" s="8"/>
      <c r="T19" s="57"/>
      <c r="U19" s="57"/>
      <c r="V19" s="57"/>
    </row>
    <row r="20" spans="1:25" ht="16.5" customHeight="1">
      <c r="B20" s="39" t="s">
        <v>993</v>
      </c>
      <c r="C20" s="39"/>
      <c r="I20" s="8"/>
      <c r="J20" s="8"/>
      <c r="K20" s="8"/>
      <c r="L20" s="8"/>
      <c r="M20" s="8"/>
      <c r="N20" s="8"/>
      <c r="O20" s="8"/>
      <c r="P20" s="8"/>
      <c r="Q20" s="8"/>
      <c r="R20" s="8"/>
      <c r="S20" s="8"/>
      <c r="T20" s="57"/>
      <c r="U20" s="57"/>
      <c r="V20" s="57"/>
    </row>
    <row r="21" spans="1:25" ht="16.5" customHeight="1">
      <c r="B21" s="39"/>
      <c r="C21" s="39" t="s">
        <v>750</v>
      </c>
      <c r="I21" s="32"/>
      <c r="J21" s="32"/>
      <c r="K21" s="32"/>
      <c r="L21" s="32"/>
      <c r="M21" s="32"/>
      <c r="N21" s="32"/>
      <c r="O21" s="32"/>
      <c r="P21" s="32"/>
      <c r="Q21" s="32"/>
      <c r="R21" s="32"/>
      <c r="S21" s="8"/>
      <c r="T21" s="1241"/>
      <c r="U21" s="1241"/>
      <c r="V21" s="1241"/>
      <c r="W21" s="57"/>
      <c r="X21" s="57"/>
      <c r="Y21" s="57"/>
    </row>
    <row r="22" spans="1:25" ht="16.5" customHeight="1">
      <c r="B22" s="8"/>
      <c r="C22" s="1011" t="s">
        <v>1865</v>
      </c>
      <c r="D22" s="1011"/>
      <c r="E22" s="1011"/>
      <c r="F22" s="1011"/>
      <c r="G22" s="1011"/>
      <c r="H22" s="1011"/>
      <c r="I22" s="1011"/>
      <c r="J22" s="1011"/>
      <c r="K22" s="1011"/>
      <c r="L22" s="8"/>
      <c r="M22" s="8"/>
      <c r="N22" s="8"/>
      <c r="O22" s="8"/>
      <c r="P22" s="8"/>
      <c r="Q22" s="8"/>
      <c r="R22" s="8"/>
      <c r="S22" s="8"/>
      <c r="T22" s="57"/>
      <c r="U22" s="57"/>
      <c r="V22" s="57"/>
      <c r="W22" s="32"/>
      <c r="X22" s="32"/>
      <c r="Y22" s="32"/>
    </row>
    <row r="23" spans="1:25" ht="16.5" customHeight="1">
      <c r="B23" s="8"/>
      <c r="C23" s="1011" t="s">
        <v>1866</v>
      </c>
      <c r="D23" s="1011"/>
      <c r="E23" s="1011"/>
      <c r="F23" s="1011"/>
      <c r="G23" s="1011"/>
      <c r="H23" s="1011"/>
      <c r="I23" s="1011"/>
      <c r="J23" s="1011"/>
      <c r="K23" s="1011"/>
      <c r="L23" s="1011"/>
      <c r="M23" s="1011"/>
      <c r="N23" s="1011"/>
      <c r="O23" s="1011"/>
      <c r="P23" s="1011"/>
      <c r="Q23" s="1011"/>
      <c r="R23" s="1011"/>
      <c r="S23" s="8"/>
      <c r="T23" s="57"/>
      <c r="U23" s="57"/>
      <c r="V23" s="57"/>
      <c r="W23" s="32"/>
      <c r="X23" s="32"/>
      <c r="Y23" s="32"/>
    </row>
    <row r="24" spans="1:25" ht="16.5" customHeight="1">
      <c r="B24" s="8"/>
      <c r="C24" s="8"/>
      <c r="D24" s="8"/>
      <c r="E24" s="8"/>
      <c r="F24" s="8"/>
      <c r="G24" s="8"/>
      <c r="H24" s="8"/>
      <c r="I24" s="8"/>
      <c r="J24" s="8"/>
      <c r="K24" s="8"/>
      <c r="L24" s="8"/>
      <c r="M24" s="8"/>
      <c r="N24" s="8"/>
      <c r="O24" s="8"/>
      <c r="P24" s="8"/>
      <c r="Q24" s="8"/>
      <c r="R24" s="8"/>
      <c r="S24" s="8"/>
      <c r="T24" s="57"/>
      <c r="U24" s="57"/>
      <c r="V24" s="57"/>
      <c r="W24" s="32"/>
      <c r="X24" s="32"/>
      <c r="Y24" s="32"/>
    </row>
    <row r="25" spans="1:25" ht="16.5" customHeight="1">
      <c r="B25" s="8"/>
      <c r="C25" s="8"/>
      <c r="D25" s="8"/>
      <c r="E25" s="32"/>
      <c r="F25" s="32"/>
      <c r="G25" s="32"/>
      <c r="H25" s="32"/>
      <c r="I25" s="32"/>
      <c r="J25" s="32"/>
      <c r="K25" s="32"/>
      <c r="L25" s="32"/>
      <c r="M25" s="32"/>
      <c r="N25" s="32"/>
      <c r="O25" s="32"/>
      <c r="P25" s="32"/>
      <c r="Q25" s="32"/>
      <c r="R25" s="32"/>
      <c r="S25" s="8"/>
      <c r="T25" s="57"/>
      <c r="U25" s="57"/>
      <c r="V25" s="57"/>
      <c r="W25" s="32"/>
      <c r="X25" s="32"/>
      <c r="Y25" s="32"/>
    </row>
    <row r="26" spans="1:25" ht="16.5" customHeight="1">
      <c r="S26" s="8"/>
      <c r="T26" s="57"/>
      <c r="U26" s="57"/>
      <c r="V26" s="57"/>
      <c r="W26" s="32"/>
      <c r="X26" s="32"/>
      <c r="Y26" s="32"/>
    </row>
    <row r="27" spans="1:25" ht="15.95" customHeight="1">
      <c r="A27" s="322"/>
    </row>
    <row r="28" spans="1:25" ht="15.95" customHeight="1">
      <c r="A28" s="322"/>
    </row>
    <row r="29" spans="1:25" ht="15" customHeight="1">
      <c r="A29" s="322"/>
    </row>
  </sheetData>
  <mergeCells count="82">
    <mergeCell ref="C23:R23"/>
    <mergeCell ref="Q19:R19"/>
    <mergeCell ref="N9:P9"/>
    <mergeCell ref="B19:D19"/>
    <mergeCell ref="E19:F19"/>
    <mergeCell ref="G19:H19"/>
    <mergeCell ref="I19:J19"/>
    <mergeCell ref="K19:L19"/>
    <mergeCell ref="M19:N19"/>
    <mergeCell ref="O19:P19"/>
    <mergeCell ref="C22:K22"/>
    <mergeCell ref="E17:F17"/>
    <mergeCell ref="G17:H17"/>
    <mergeCell ref="I17:J17"/>
    <mergeCell ref="K17:L17"/>
    <mergeCell ref="B18:D18"/>
    <mergeCell ref="E18:F18"/>
    <mergeCell ref="G18:H18"/>
    <mergeCell ref="I18:J18"/>
    <mergeCell ref="B17:D17"/>
    <mergeCell ref="K9:M9"/>
    <mergeCell ref="B9:D9"/>
    <mergeCell ref="E9:G9"/>
    <mergeCell ref="B16:D16"/>
    <mergeCell ref="E16:F16"/>
    <mergeCell ref="G16:H16"/>
    <mergeCell ref="I16:J16"/>
    <mergeCell ref="B15:D15"/>
    <mergeCell ref="H9:J9"/>
    <mergeCell ref="C11:L11"/>
    <mergeCell ref="B8:D8"/>
    <mergeCell ref="H8:J8"/>
    <mergeCell ref="K8:M8"/>
    <mergeCell ref="E8:G8"/>
    <mergeCell ref="E15:F15"/>
    <mergeCell ref="O16:P16"/>
    <mergeCell ref="K15:L15"/>
    <mergeCell ref="M15:N15"/>
    <mergeCell ref="G15:H15"/>
    <mergeCell ref="I15:J15"/>
    <mergeCell ref="K16:L16"/>
    <mergeCell ref="B7:D7"/>
    <mergeCell ref="H7:J7"/>
    <mergeCell ref="E7:G7"/>
    <mergeCell ref="N7:P7"/>
    <mergeCell ref="N8:P8"/>
    <mergeCell ref="K7:M7"/>
    <mergeCell ref="Q18:R18"/>
    <mergeCell ref="T21:V21"/>
    <mergeCell ref="T15:V15"/>
    <mergeCell ref="K18:L18"/>
    <mergeCell ref="M18:N18"/>
    <mergeCell ref="O18:P18"/>
    <mergeCell ref="Q15:R15"/>
    <mergeCell ref="O15:P15"/>
    <mergeCell ref="T17:V17"/>
    <mergeCell ref="Q16:R16"/>
    <mergeCell ref="Q17:R17"/>
    <mergeCell ref="O17:P17"/>
    <mergeCell ref="M16:N16"/>
    <mergeCell ref="M17:N17"/>
    <mergeCell ref="B3:D3"/>
    <mergeCell ref="N3:P3"/>
    <mergeCell ref="K4:M4"/>
    <mergeCell ref="E6:G6"/>
    <mergeCell ref="B4:D4"/>
    <mergeCell ref="B5:D5"/>
    <mergeCell ref="E5:G5"/>
    <mergeCell ref="H5:J5"/>
    <mergeCell ref="N4:P4"/>
    <mergeCell ref="K5:M5"/>
    <mergeCell ref="B6:D6"/>
    <mergeCell ref="H6:J6"/>
    <mergeCell ref="M2:P2"/>
    <mergeCell ref="N5:P5"/>
    <mergeCell ref="N6:P6"/>
    <mergeCell ref="K6:M6"/>
    <mergeCell ref="E3:G3"/>
    <mergeCell ref="H3:J3"/>
    <mergeCell ref="K3:M3"/>
    <mergeCell ref="H4:J4"/>
    <mergeCell ref="E4:G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zoomScaleNormal="100" workbookViewId="0"/>
  </sheetViews>
  <sheetFormatPr defaultRowHeight="12"/>
  <cols>
    <col min="1" max="1" width="1.25" style="62" customWidth="1"/>
    <col min="2" max="3" width="4.125" style="62" customWidth="1"/>
    <col min="4" max="13" width="5.875" style="62" customWidth="1"/>
    <col min="14" max="23" width="5.625" style="62" customWidth="1"/>
    <col min="24" max="26" width="3.75" style="62" customWidth="1"/>
    <col min="27" max="28" width="3.875" style="62" customWidth="1"/>
    <col min="29" max="29" width="3.75" style="62" customWidth="1"/>
    <col min="30" max="31" width="3.875" style="62" customWidth="1"/>
    <col min="32" max="16384" width="9" style="62"/>
  </cols>
  <sheetData>
    <row r="1" spans="1:35" s="570" customFormat="1" ht="26.25" customHeight="1">
      <c r="A1" s="568" t="s">
        <v>960</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95" customHeight="1">
      <c r="B2" s="57"/>
      <c r="C2" s="57"/>
      <c r="D2" s="57"/>
      <c r="E2" s="323"/>
      <c r="F2" s="323"/>
      <c r="G2" s="899" t="s">
        <v>41</v>
      </c>
      <c r="H2" s="899"/>
      <c r="I2" s="899"/>
      <c r="J2" s="1012"/>
      <c r="K2" s="1216"/>
      <c r="L2" s="1216"/>
      <c r="M2" s="1216"/>
      <c r="N2" s="1216"/>
      <c r="O2" s="1012" t="s">
        <v>961</v>
      </c>
      <c r="P2" s="1012"/>
      <c r="Q2" s="323"/>
      <c r="R2" s="323"/>
      <c r="S2" s="324"/>
      <c r="T2" s="324"/>
    </row>
    <row r="3" spans="1:35" ht="42.75" customHeight="1">
      <c r="B3" s="986" t="s">
        <v>2404</v>
      </c>
      <c r="C3" s="986"/>
      <c r="D3" s="201" t="s">
        <v>2421</v>
      </c>
      <c r="E3" s="201" t="s">
        <v>2423</v>
      </c>
      <c r="F3" s="201" t="s">
        <v>963</v>
      </c>
      <c r="G3" s="201" t="s">
        <v>964</v>
      </c>
      <c r="H3" s="56" t="s">
        <v>1058</v>
      </c>
      <c r="I3" s="201" t="s">
        <v>1059</v>
      </c>
      <c r="J3" s="56" t="s">
        <v>2422</v>
      </c>
      <c r="K3" s="201" t="s">
        <v>1060</v>
      </c>
      <c r="L3" s="201" t="s">
        <v>1061</v>
      </c>
      <c r="M3" s="25" t="s">
        <v>1062</v>
      </c>
      <c r="N3" s="325" t="s">
        <v>2420</v>
      </c>
      <c r="O3" s="25" t="s">
        <v>1063</v>
      </c>
      <c r="P3" s="557" t="s">
        <v>949</v>
      </c>
      <c r="Q3" s="218"/>
      <c r="R3" s="57"/>
      <c r="S3" s="57"/>
      <c r="T3" s="57"/>
      <c r="U3" s="323"/>
      <c r="V3" s="324"/>
      <c r="W3" s="324"/>
    </row>
    <row r="4" spans="1:35" ht="15.95" customHeight="1">
      <c r="B4" s="1028" t="s">
        <v>1798</v>
      </c>
      <c r="C4" s="1029"/>
      <c r="D4" s="268">
        <v>359</v>
      </c>
      <c r="E4" s="268">
        <v>116</v>
      </c>
      <c r="F4" s="268">
        <v>42</v>
      </c>
      <c r="G4" s="268">
        <v>30</v>
      </c>
      <c r="H4" s="268">
        <v>32</v>
      </c>
      <c r="I4" s="268">
        <v>4</v>
      </c>
      <c r="J4" s="268">
        <v>6</v>
      </c>
      <c r="K4" s="268">
        <v>7</v>
      </c>
      <c r="L4" s="268">
        <v>4</v>
      </c>
      <c r="M4" s="268">
        <v>15</v>
      </c>
      <c r="N4" s="268">
        <v>16</v>
      </c>
      <c r="O4" s="268">
        <v>12</v>
      </c>
      <c r="P4" s="268">
        <v>75</v>
      </c>
      <c r="Q4" s="57"/>
      <c r="R4" s="57"/>
      <c r="S4" s="57"/>
      <c r="T4" s="57"/>
      <c r="U4" s="198"/>
      <c r="V4" s="198"/>
      <c r="W4" s="198"/>
    </row>
    <row r="5" spans="1:35" ht="15.95" customHeight="1">
      <c r="A5" s="322"/>
      <c r="B5" s="1028" t="s">
        <v>36</v>
      </c>
      <c r="C5" s="1029"/>
      <c r="D5" s="605">
        <v>346</v>
      </c>
      <c r="E5" s="605">
        <v>119</v>
      </c>
      <c r="F5" s="605">
        <v>32</v>
      </c>
      <c r="G5" s="605">
        <v>47</v>
      </c>
      <c r="H5" s="605">
        <v>35</v>
      </c>
      <c r="I5" s="605">
        <v>5</v>
      </c>
      <c r="J5" s="605">
        <v>7</v>
      </c>
      <c r="K5" s="605">
        <v>3</v>
      </c>
      <c r="L5" s="605">
        <v>1</v>
      </c>
      <c r="M5" s="605">
        <v>6</v>
      </c>
      <c r="N5" s="605">
        <v>15</v>
      </c>
      <c r="O5" s="605">
        <v>11</v>
      </c>
      <c r="P5" s="605">
        <v>65</v>
      </c>
      <c r="Q5" s="57"/>
      <c r="R5" s="57"/>
      <c r="S5" s="57"/>
      <c r="T5" s="57"/>
      <c r="U5" s="198"/>
      <c r="V5" s="198"/>
      <c r="W5" s="198"/>
    </row>
    <row r="6" spans="1:35" ht="15.95" customHeight="1">
      <c r="A6" s="322"/>
      <c r="B6" s="1028" t="s">
        <v>149</v>
      </c>
      <c r="C6" s="1029"/>
      <c r="D6" s="605">
        <v>378</v>
      </c>
      <c r="E6" s="605">
        <v>123</v>
      </c>
      <c r="F6" s="605">
        <v>36</v>
      </c>
      <c r="G6" s="605">
        <v>65</v>
      </c>
      <c r="H6" s="605">
        <v>29</v>
      </c>
      <c r="I6" s="605">
        <v>5</v>
      </c>
      <c r="J6" s="605">
        <v>5</v>
      </c>
      <c r="K6" s="605">
        <v>2</v>
      </c>
      <c r="L6" s="605">
        <v>2</v>
      </c>
      <c r="M6" s="605">
        <v>12</v>
      </c>
      <c r="N6" s="605">
        <v>17</v>
      </c>
      <c r="O6" s="605">
        <v>13</v>
      </c>
      <c r="P6" s="605">
        <v>69</v>
      </c>
      <c r="Q6" s="57"/>
      <c r="R6" s="57"/>
      <c r="S6" s="57"/>
      <c r="T6" s="57"/>
      <c r="U6" s="198"/>
      <c r="V6" s="198"/>
      <c r="W6" s="198"/>
    </row>
    <row r="7" spans="1:35" ht="15.95" customHeight="1">
      <c r="A7" s="322"/>
      <c r="B7" s="1028" t="s">
        <v>1053</v>
      </c>
      <c r="C7" s="1029"/>
      <c r="D7" s="605">
        <v>392</v>
      </c>
      <c r="E7" s="605">
        <v>116</v>
      </c>
      <c r="F7" s="605">
        <v>28</v>
      </c>
      <c r="G7" s="605">
        <v>59</v>
      </c>
      <c r="H7" s="605">
        <v>47</v>
      </c>
      <c r="I7" s="605">
        <v>11</v>
      </c>
      <c r="J7" s="605">
        <v>9</v>
      </c>
      <c r="K7" s="605">
        <v>3</v>
      </c>
      <c r="L7" s="605">
        <v>2</v>
      </c>
      <c r="M7" s="605">
        <v>14</v>
      </c>
      <c r="N7" s="605">
        <v>19</v>
      </c>
      <c r="O7" s="605">
        <v>9</v>
      </c>
      <c r="P7" s="605">
        <v>75</v>
      </c>
      <c r="Q7" s="57"/>
      <c r="R7" s="57"/>
      <c r="S7" s="57"/>
      <c r="T7" s="57"/>
      <c r="U7" s="198"/>
      <c r="V7" s="198"/>
      <c r="W7" s="198"/>
    </row>
    <row r="8" spans="1:35">
      <c r="B8" s="1011"/>
      <c r="C8" s="1011"/>
      <c r="D8" s="1011"/>
      <c r="E8" s="1011"/>
      <c r="F8" s="1011"/>
      <c r="G8" s="1011"/>
      <c r="H8" s="1011"/>
      <c r="I8" s="218"/>
      <c r="J8" s="57"/>
      <c r="K8" s="218"/>
      <c r="L8" s="218"/>
      <c r="M8" s="57"/>
      <c r="N8" s="57"/>
      <c r="O8" s="57"/>
      <c r="P8" s="57"/>
      <c r="Q8" s="57"/>
      <c r="R8" s="198"/>
      <c r="S8" s="198"/>
      <c r="T8" s="198"/>
    </row>
    <row r="9" spans="1:35" ht="30.75" customHeight="1">
      <c r="B9" s="57"/>
      <c r="C9" s="57"/>
      <c r="D9" s="57"/>
      <c r="E9" s="57"/>
      <c r="F9" s="57"/>
      <c r="G9" s="57"/>
      <c r="H9" s="57"/>
      <c r="I9" s="57"/>
      <c r="J9" s="57"/>
      <c r="K9" s="57"/>
      <c r="L9" s="57"/>
      <c r="M9" s="57"/>
      <c r="N9" s="57"/>
      <c r="O9" s="57"/>
      <c r="P9" s="57"/>
      <c r="Q9" s="57"/>
      <c r="R9" s="198"/>
      <c r="S9" s="198"/>
      <c r="T9" s="198"/>
    </row>
    <row r="10" spans="1:35" s="570" customFormat="1" ht="26.25" customHeight="1">
      <c r="A10" s="568" t="s">
        <v>1064</v>
      </c>
      <c r="B10" s="572"/>
      <c r="C10" s="572"/>
      <c r="D10" s="572"/>
      <c r="E10" s="572"/>
      <c r="F10" s="572"/>
      <c r="G10" s="572"/>
      <c r="H10" s="572"/>
      <c r="I10" s="572"/>
      <c r="J10" s="572"/>
      <c r="K10" s="572"/>
      <c r="L10" s="572"/>
      <c r="M10" s="572"/>
      <c r="N10" s="572"/>
      <c r="O10" s="572"/>
      <c r="P10" s="572"/>
      <c r="Q10" s="572"/>
      <c r="R10" s="572"/>
      <c r="S10" s="572"/>
      <c r="T10" s="572"/>
      <c r="U10" s="572"/>
      <c r="V10" s="572"/>
      <c r="W10" s="572"/>
      <c r="X10" s="571"/>
      <c r="Y10" s="571"/>
      <c r="Z10" s="571"/>
      <c r="AA10" s="571"/>
      <c r="AB10" s="571"/>
      <c r="AC10" s="571"/>
      <c r="AD10" s="571"/>
      <c r="AE10" s="571"/>
      <c r="AF10" s="571"/>
      <c r="AG10" s="571"/>
      <c r="AH10" s="571"/>
      <c r="AI10" s="571"/>
    </row>
    <row r="11" spans="1:35" ht="15.95" customHeight="1">
      <c r="B11" s="57"/>
      <c r="C11" s="57"/>
      <c r="D11" s="57"/>
      <c r="E11" s="57"/>
      <c r="F11" s="57"/>
      <c r="J11" s="899" t="s">
        <v>1065</v>
      </c>
      <c r="K11" s="1216"/>
      <c r="L11" s="1216"/>
      <c r="M11" s="1216"/>
      <c r="N11" s="61"/>
      <c r="O11" s="61"/>
      <c r="P11" s="61"/>
      <c r="Q11" s="57"/>
      <c r="R11" s="57"/>
      <c r="S11" s="218"/>
      <c r="T11" s="218"/>
    </row>
    <row r="12" spans="1:35" ht="15.95" customHeight="1">
      <c r="B12" s="986" t="s">
        <v>1066</v>
      </c>
      <c r="C12" s="986"/>
      <c r="D12" s="986"/>
      <c r="E12" s="1028" t="s">
        <v>150</v>
      </c>
      <c r="F12" s="1220"/>
      <c r="G12" s="1029"/>
      <c r="H12" s="1028" t="s">
        <v>861</v>
      </c>
      <c r="I12" s="1220"/>
      <c r="J12" s="1029"/>
      <c r="K12" s="1028" t="s">
        <v>1344</v>
      </c>
      <c r="L12" s="1220"/>
      <c r="M12" s="1029"/>
      <c r="N12" s="326"/>
      <c r="O12" s="57"/>
      <c r="P12" s="57"/>
    </row>
    <row r="13" spans="1:35" ht="41.25" customHeight="1">
      <c r="B13" s="986"/>
      <c r="C13" s="986"/>
      <c r="D13" s="986"/>
      <c r="E13" s="201" t="s">
        <v>1067</v>
      </c>
      <c r="F13" s="201" t="s">
        <v>1068</v>
      </c>
      <c r="G13" s="269" t="s">
        <v>1069</v>
      </c>
      <c r="H13" s="201" t="s">
        <v>1067</v>
      </c>
      <c r="I13" s="201" t="s">
        <v>1068</v>
      </c>
      <c r="J13" s="201" t="s">
        <v>1069</v>
      </c>
      <c r="K13" s="641" t="s">
        <v>1067</v>
      </c>
      <c r="L13" s="641" t="s">
        <v>1068</v>
      </c>
      <c r="M13" s="641" t="s">
        <v>1069</v>
      </c>
      <c r="N13" s="57"/>
      <c r="O13" s="218"/>
      <c r="P13" s="57"/>
    </row>
    <row r="14" spans="1:35" ht="18.75" customHeight="1">
      <c r="B14" s="986" t="s">
        <v>1070</v>
      </c>
      <c r="C14" s="986"/>
      <c r="D14" s="986"/>
      <c r="E14" s="607">
        <v>2135</v>
      </c>
      <c r="F14" s="607">
        <v>2061</v>
      </c>
      <c r="G14" s="642">
        <v>0.96499999999999997</v>
      </c>
      <c r="H14" s="607">
        <v>2068</v>
      </c>
      <c r="I14" s="607">
        <v>2021</v>
      </c>
      <c r="J14" s="642">
        <v>0.97699999999999998</v>
      </c>
      <c r="K14" s="607">
        <v>2198</v>
      </c>
      <c r="L14" s="607">
        <v>2072</v>
      </c>
      <c r="M14" s="642">
        <v>0.94299999999999995</v>
      </c>
      <c r="N14" s="323"/>
      <c r="O14" s="327"/>
      <c r="P14" s="327"/>
    </row>
    <row r="15" spans="1:35" ht="18.75" customHeight="1">
      <c r="B15" s="986" t="s">
        <v>1076</v>
      </c>
      <c r="C15" s="986"/>
      <c r="D15" s="986"/>
      <c r="E15" s="607">
        <v>1060</v>
      </c>
      <c r="F15" s="607">
        <v>972</v>
      </c>
      <c r="G15" s="642">
        <v>0.91700000000000004</v>
      </c>
      <c r="H15" s="607">
        <v>1032</v>
      </c>
      <c r="I15" s="607">
        <v>960</v>
      </c>
      <c r="J15" s="642">
        <v>0.93</v>
      </c>
      <c r="K15" s="607">
        <v>1128</v>
      </c>
      <c r="L15" s="607">
        <v>950</v>
      </c>
      <c r="M15" s="642">
        <v>0.84199999999999997</v>
      </c>
      <c r="N15" s="323"/>
      <c r="O15" s="327"/>
      <c r="P15" s="327"/>
    </row>
    <row r="16" spans="1:35" ht="25.5" customHeight="1">
      <c r="B16" s="1182" t="s">
        <v>1071</v>
      </c>
      <c r="C16" s="986"/>
      <c r="D16" s="986"/>
      <c r="E16" s="607">
        <v>510</v>
      </c>
      <c r="F16" s="607">
        <v>510</v>
      </c>
      <c r="G16" s="643">
        <v>1</v>
      </c>
      <c r="H16" s="607">
        <v>515</v>
      </c>
      <c r="I16" s="607">
        <v>493</v>
      </c>
      <c r="J16" s="643">
        <v>0.95699999999999996</v>
      </c>
      <c r="K16" s="607">
        <v>521</v>
      </c>
      <c r="L16" s="607">
        <v>509</v>
      </c>
      <c r="M16" s="642">
        <v>0.97699999999999998</v>
      </c>
      <c r="N16" s="323"/>
      <c r="O16" s="327"/>
      <c r="P16" s="327"/>
    </row>
    <row r="17" spans="2:20" ht="18.75" customHeight="1">
      <c r="B17" s="986" t="s">
        <v>1072</v>
      </c>
      <c r="C17" s="986"/>
      <c r="D17" s="986"/>
      <c r="E17" s="607" t="s">
        <v>1794</v>
      </c>
      <c r="F17" s="607">
        <v>4</v>
      </c>
      <c r="G17" s="607" t="s">
        <v>1794</v>
      </c>
      <c r="H17" s="607" t="s">
        <v>1794</v>
      </c>
      <c r="I17" s="607">
        <v>32</v>
      </c>
      <c r="J17" s="607" t="s">
        <v>1794</v>
      </c>
      <c r="K17" s="607" t="s">
        <v>1794</v>
      </c>
      <c r="L17" s="607">
        <v>864</v>
      </c>
      <c r="M17" s="607" t="s">
        <v>1036</v>
      </c>
      <c r="N17" s="323"/>
      <c r="O17" s="327"/>
      <c r="P17" s="327"/>
    </row>
    <row r="18" spans="2:20" ht="18.75" customHeight="1">
      <c r="B18" s="1409" t="s">
        <v>2329</v>
      </c>
      <c r="C18" s="1410"/>
      <c r="D18" s="1411"/>
      <c r="E18" s="607">
        <v>1065</v>
      </c>
      <c r="F18" s="607">
        <v>934</v>
      </c>
      <c r="G18" s="642">
        <v>0.90300000000000002</v>
      </c>
      <c r="H18" s="607">
        <v>2018</v>
      </c>
      <c r="I18" s="607">
        <v>1841</v>
      </c>
      <c r="J18" s="642">
        <v>0.91200000000000003</v>
      </c>
      <c r="K18" s="607">
        <v>1963</v>
      </c>
      <c r="L18" s="607">
        <v>1761</v>
      </c>
      <c r="M18" s="642">
        <v>0.89700000000000002</v>
      </c>
      <c r="N18" s="323"/>
      <c r="O18" s="327"/>
      <c r="P18" s="327"/>
    </row>
    <row r="19" spans="2:20" ht="18.75" customHeight="1">
      <c r="B19" s="986" t="s">
        <v>1073</v>
      </c>
      <c r="C19" s="986"/>
      <c r="D19" s="986"/>
      <c r="E19" s="607" t="s">
        <v>1794</v>
      </c>
      <c r="F19" s="607">
        <v>2</v>
      </c>
      <c r="G19" s="607" t="s">
        <v>1794</v>
      </c>
      <c r="H19" s="607" t="s">
        <v>1794</v>
      </c>
      <c r="I19" s="607">
        <v>1</v>
      </c>
      <c r="J19" s="607" t="s">
        <v>1794</v>
      </c>
      <c r="K19" s="607" t="s">
        <v>1794</v>
      </c>
      <c r="L19" s="607" t="s">
        <v>1036</v>
      </c>
      <c r="M19" s="607" t="s">
        <v>1036</v>
      </c>
      <c r="N19" s="323"/>
      <c r="O19" s="327"/>
      <c r="P19" s="327"/>
    </row>
    <row r="20" spans="2:20" ht="18.75" customHeight="1">
      <c r="B20" s="986" t="s">
        <v>1074</v>
      </c>
      <c r="C20" s="986"/>
      <c r="D20" s="986"/>
      <c r="E20" s="607" t="s">
        <v>1794</v>
      </c>
      <c r="F20" s="607">
        <v>3</v>
      </c>
      <c r="G20" s="607" t="s">
        <v>1794</v>
      </c>
      <c r="H20" s="607" t="s">
        <v>1794</v>
      </c>
      <c r="I20" s="607" t="s">
        <v>1794</v>
      </c>
      <c r="J20" s="607" t="s">
        <v>1794</v>
      </c>
      <c r="K20" s="607" t="s">
        <v>1794</v>
      </c>
      <c r="L20" s="607">
        <v>4</v>
      </c>
      <c r="M20" s="607" t="s">
        <v>1036</v>
      </c>
      <c r="N20" s="323"/>
      <c r="O20" s="327"/>
      <c r="P20" s="327"/>
    </row>
    <row r="21" spans="2:20" ht="18.75" customHeight="1">
      <c r="B21" s="1413" t="s">
        <v>1075</v>
      </c>
      <c r="C21" s="1414"/>
      <c r="D21" s="1415"/>
      <c r="E21" s="607">
        <v>9035</v>
      </c>
      <c r="F21" s="607">
        <v>4804</v>
      </c>
      <c r="G21" s="642">
        <v>0.53200000000000003</v>
      </c>
      <c r="H21" s="607">
        <v>9422</v>
      </c>
      <c r="I21" s="607">
        <v>5273</v>
      </c>
      <c r="J21" s="642">
        <v>0.56000000000000005</v>
      </c>
      <c r="K21" s="607">
        <v>9865</v>
      </c>
      <c r="L21" s="607">
        <v>4672</v>
      </c>
      <c r="M21" s="642">
        <v>0.47399999999999998</v>
      </c>
      <c r="N21" s="323"/>
      <c r="O21" s="323"/>
      <c r="P21" s="324"/>
      <c r="Q21" s="324"/>
    </row>
    <row r="22" spans="2:20" ht="11.25" customHeight="1">
      <c r="B22" s="941"/>
      <c r="C22" s="941"/>
      <c r="D22" s="941"/>
      <c r="E22" s="941"/>
      <c r="F22" s="941"/>
      <c r="G22" s="941"/>
      <c r="H22" s="941"/>
      <c r="I22" s="941"/>
      <c r="J22" s="941"/>
      <c r="K22" s="941"/>
      <c r="L22" s="941"/>
      <c r="M22" s="323"/>
      <c r="N22" s="323"/>
      <c r="O22" s="323"/>
      <c r="P22" s="323"/>
      <c r="Q22" s="323"/>
      <c r="R22" s="323"/>
      <c r="S22" s="324"/>
      <c r="T22" s="324"/>
    </row>
    <row r="23" spans="2:20" ht="15.95" customHeight="1">
      <c r="B23" s="1176" t="s">
        <v>2330</v>
      </c>
      <c r="C23" s="1176"/>
      <c r="D23" s="1176"/>
      <c r="E23" s="1176"/>
      <c r="F23" s="1176"/>
      <c r="G23" s="1176"/>
      <c r="H23" s="1176"/>
      <c r="I23" s="1176"/>
      <c r="J23" s="1176"/>
      <c r="K23" s="1176"/>
      <c r="L23" s="1176"/>
      <c r="M23" s="1176"/>
      <c r="N23" s="57"/>
      <c r="O23" s="57"/>
      <c r="Q23" s="57"/>
      <c r="R23" s="57"/>
      <c r="S23" s="218"/>
      <c r="T23" s="218"/>
    </row>
    <row r="24" spans="2:20" ht="15.95" customHeight="1">
      <c r="B24" s="1176" t="s">
        <v>1339</v>
      </c>
      <c r="C24" s="1176"/>
      <c r="D24" s="1176"/>
      <c r="E24" s="1176"/>
      <c r="F24" s="1176"/>
      <c r="G24" s="1176"/>
      <c r="H24" s="1176"/>
      <c r="I24" s="1176"/>
      <c r="J24" s="1176"/>
      <c r="K24" s="1176"/>
      <c r="L24" s="1176"/>
      <c r="M24" s="1176"/>
      <c r="N24" s="1241"/>
      <c r="O24" s="1241"/>
      <c r="P24" s="1241"/>
      <c r="Q24" s="1241"/>
      <c r="R24" s="1241"/>
      <c r="S24" s="1241"/>
    </row>
    <row r="25" spans="2:20" ht="41.25" customHeight="1">
      <c r="B25" s="713"/>
      <c r="C25" s="713"/>
      <c r="D25" s="713"/>
      <c r="H25" s="218"/>
      <c r="I25" s="218"/>
      <c r="J25" s="218"/>
      <c r="K25" s="57"/>
      <c r="L25" s="218"/>
      <c r="M25" s="57"/>
      <c r="N25" s="218"/>
      <c r="O25" s="57"/>
      <c r="P25" s="218"/>
      <c r="Q25" s="57"/>
      <c r="R25" s="218"/>
      <c r="S25" s="57"/>
    </row>
    <row r="26" spans="2:20" ht="18.75" customHeight="1">
      <c r="B26" s="1304"/>
      <c r="C26" s="1304"/>
      <c r="D26" s="1304"/>
      <c r="H26" s="323"/>
      <c r="I26" s="328"/>
      <c r="J26" s="329"/>
      <c r="K26" s="323"/>
      <c r="L26" s="327"/>
      <c r="M26" s="327"/>
      <c r="N26" s="323"/>
      <c r="O26" s="323"/>
      <c r="P26" s="323"/>
      <c r="Q26" s="323"/>
      <c r="R26" s="327"/>
      <c r="S26" s="327"/>
    </row>
    <row r="27" spans="2:20" ht="18.75" customHeight="1">
      <c r="B27" s="1241"/>
      <c r="C27" s="1241"/>
      <c r="D27" s="1241"/>
      <c r="H27" s="323"/>
      <c r="I27" s="323"/>
      <c r="J27" s="329"/>
      <c r="K27" s="323"/>
      <c r="L27" s="327"/>
      <c r="M27" s="327"/>
      <c r="N27" s="323"/>
      <c r="O27" s="323"/>
      <c r="P27" s="323"/>
      <c r="Q27" s="323"/>
      <c r="R27" s="327"/>
      <c r="S27" s="327"/>
    </row>
    <row r="28" spans="2:20" ht="25.5" customHeight="1">
      <c r="B28" s="1416"/>
      <c r="C28" s="1241"/>
      <c r="D28" s="1241"/>
      <c r="H28" s="328"/>
      <c r="I28" s="323"/>
      <c r="J28" s="329"/>
      <c r="K28" s="323"/>
      <c r="L28" s="327"/>
      <c r="M28" s="327"/>
      <c r="N28" s="323"/>
      <c r="O28" s="323"/>
      <c r="P28" s="323"/>
      <c r="Q28" s="323"/>
      <c r="R28" s="327"/>
      <c r="S28" s="327"/>
    </row>
    <row r="29" spans="2:20" ht="18.75" customHeight="1">
      <c r="B29" s="1241"/>
      <c r="C29" s="1241"/>
      <c r="D29" s="1241"/>
      <c r="H29" s="323"/>
      <c r="I29" s="323"/>
      <c r="J29" s="329"/>
      <c r="K29" s="323"/>
      <c r="L29" s="327"/>
      <c r="M29" s="327"/>
      <c r="N29" s="323"/>
      <c r="O29" s="323"/>
      <c r="P29" s="323"/>
      <c r="Q29" s="323"/>
      <c r="R29" s="327"/>
      <c r="S29" s="327"/>
    </row>
    <row r="30" spans="2:20" ht="18.75" customHeight="1">
      <c r="B30" s="1241"/>
      <c r="C30" s="1241"/>
      <c r="D30" s="1241"/>
      <c r="H30" s="323"/>
      <c r="I30" s="328"/>
      <c r="J30" s="329"/>
      <c r="K30" s="323"/>
      <c r="L30" s="327"/>
      <c r="M30" s="327"/>
      <c r="N30" s="323"/>
      <c r="O30" s="323"/>
      <c r="P30" s="323"/>
      <c r="Q30" s="323"/>
      <c r="R30" s="327"/>
      <c r="S30" s="327"/>
    </row>
    <row r="31" spans="2:20" ht="18.75" customHeight="1">
      <c r="B31" s="1241"/>
      <c r="C31" s="1241"/>
      <c r="D31" s="1241"/>
      <c r="H31" s="323"/>
      <c r="I31" s="328"/>
      <c r="J31" s="329"/>
      <c r="K31" s="323"/>
      <c r="L31" s="327"/>
      <c r="M31" s="327"/>
      <c r="N31" s="323"/>
      <c r="O31" s="323"/>
      <c r="P31" s="323"/>
      <c r="Q31" s="323"/>
      <c r="R31" s="327"/>
      <c r="S31" s="327"/>
    </row>
    <row r="32" spans="2:20" ht="18.75" customHeight="1">
      <c r="B32" s="1412"/>
      <c r="C32" s="1412"/>
      <c r="D32" s="1412"/>
      <c r="H32" s="323"/>
      <c r="I32" s="323"/>
      <c r="J32" s="329"/>
    </row>
  </sheetData>
  <mergeCells count="32">
    <mergeCell ref="B32:D32"/>
    <mergeCell ref="B21:D21"/>
    <mergeCell ref="B29:D29"/>
    <mergeCell ref="B26:D26"/>
    <mergeCell ref="B27:D27"/>
    <mergeCell ref="B31:D31"/>
    <mergeCell ref="B30:D30"/>
    <mergeCell ref="B28:D28"/>
    <mergeCell ref="B23:M23"/>
    <mergeCell ref="B24:M24"/>
    <mergeCell ref="B18:D18"/>
    <mergeCell ref="N24:S24"/>
    <mergeCell ref="B22:L22"/>
    <mergeCell ref="B14:D14"/>
    <mergeCell ref="J11:M11"/>
    <mergeCell ref="B17:D17"/>
    <mergeCell ref="K12:M12"/>
    <mergeCell ref="H12:J12"/>
    <mergeCell ref="E12:G12"/>
    <mergeCell ref="B12:D13"/>
    <mergeCell ref="B20:D20"/>
    <mergeCell ref="B19:D19"/>
    <mergeCell ref="B15:D15"/>
    <mergeCell ref="B16:D16"/>
    <mergeCell ref="B3:C3"/>
    <mergeCell ref="B4:C4"/>
    <mergeCell ref="O2:P2"/>
    <mergeCell ref="G2:N2"/>
    <mergeCell ref="B5:C5"/>
    <mergeCell ref="B6:C6"/>
    <mergeCell ref="B8:H8"/>
    <mergeCell ref="B7:C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zoomScaleNormal="100" workbookViewId="0">
      <selection activeCell="A28" sqref="A28"/>
    </sheetView>
  </sheetViews>
  <sheetFormatPr defaultRowHeight="12"/>
  <cols>
    <col min="1" max="1" width="1.25" style="62" customWidth="1"/>
    <col min="2" max="3" width="3.875" style="62" customWidth="1"/>
    <col min="4" max="4" width="4.25" style="62" customWidth="1"/>
    <col min="5" max="28" width="3.25" style="62" customWidth="1"/>
    <col min="29" max="29" width="3.75" style="62" customWidth="1"/>
    <col min="30" max="31" width="3.875" style="62" customWidth="1"/>
    <col min="32" max="32" width="3.75" style="62" customWidth="1"/>
    <col min="33" max="34" width="3.875" style="62" customWidth="1"/>
    <col min="35" max="16384" width="9" style="62"/>
  </cols>
  <sheetData>
    <row r="1" spans="1:48" s="570" customFormat="1" ht="26.25" customHeight="1">
      <c r="A1" s="568" t="s">
        <v>771</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48" ht="15.95" customHeight="1">
      <c r="B2" s="1241" t="s">
        <v>772</v>
      </c>
      <c r="C2" s="1241"/>
      <c r="D2" s="1241"/>
      <c r="E2" s="198"/>
      <c r="F2" s="323"/>
      <c r="G2" s="323"/>
      <c r="H2" s="323"/>
      <c r="I2" s="323"/>
      <c r="J2" s="323"/>
      <c r="K2" s="323"/>
      <c r="L2" s="323"/>
      <c r="M2" s="323"/>
      <c r="N2" s="323"/>
      <c r="O2" s="323"/>
      <c r="P2" s="323"/>
      <c r="Q2" s="198"/>
      <c r="R2" s="198"/>
      <c r="S2" s="198"/>
      <c r="T2" s="198"/>
      <c r="U2" s="323"/>
      <c r="V2" s="324"/>
      <c r="W2" s="324"/>
      <c r="X2" s="1092" t="s">
        <v>773</v>
      </c>
      <c r="Y2" s="1012"/>
      <c r="Z2" s="1012"/>
      <c r="AA2" s="1012"/>
      <c r="AB2" s="1012"/>
    </row>
    <row r="3" spans="1:48" ht="15.95" customHeight="1">
      <c r="B3" s="1163" t="s">
        <v>774</v>
      </c>
      <c r="C3" s="1163"/>
      <c r="D3" s="1163"/>
      <c r="E3" s="1151" t="s">
        <v>1192</v>
      </c>
      <c r="F3" s="1153"/>
      <c r="G3" s="1153"/>
      <c r="H3" s="1153"/>
      <c r="I3" s="1153"/>
      <c r="J3" s="1153"/>
      <c r="K3" s="1153"/>
      <c r="L3" s="1152"/>
      <c r="M3" s="1151" t="s">
        <v>859</v>
      </c>
      <c r="N3" s="1153"/>
      <c r="O3" s="1153"/>
      <c r="P3" s="1153"/>
      <c r="Q3" s="1153"/>
      <c r="R3" s="1153"/>
      <c r="S3" s="1153"/>
      <c r="T3" s="1152"/>
      <c r="U3" s="1151" t="s">
        <v>980</v>
      </c>
      <c r="V3" s="1153"/>
      <c r="W3" s="1153"/>
      <c r="X3" s="1153"/>
      <c r="Y3" s="1153"/>
      <c r="Z3" s="1153"/>
      <c r="AA3" s="1153"/>
      <c r="AB3" s="1152"/>
      <c r="AC3" s="57"/>
    </row>
    <row r="4" spans="1:48" ht="41.25" customHeight="1">
      <c r="B4" s="1163"/>
      <c r="C4" s="1163"/>
      <c r="D4" s="1163"/>
      <c r="E4" s="1360" t="s">
        <v>775</v>
      </c>
      <c r="F4" s="1386"/>
      <c r="G4" s="1360" t="s">
        <v>673</v>
      </c>
      <c r="H4" s="1386"/>
      <c r="I4" s="1360" t="s">
        <v>674</v>
      </c>
      <c r="J4" s="1386"/>
      <c r="K4" s="1384" t="s">
        <v>675</v>
      </c>
      <c r="L4" s="1385"/>
      <c r="M4" s="1009" t="s">
        <v>775</v>
      </c>
      <c r="N4" s="1163"/>
      <c r="O4" s="1009" t="s">
        <v>673</v>
      </c>
      <c r="P4" s="1163"/>
      <c r="Q4" s="1009" t="s">
        <v>674</v>
      </c>
      <c r="R4" s="1163"/>
      <c r="S4" s="1384" t="s">
        <v>675</v>
      </c>
      <c r="T4" s="1385"/>
      <c r="U4" s="1428" t="s">
        <v>775</v>
      </c>
      <c r="V4" s="1173"/>
      <c r="W4" s="1428" t="s">
        <v>673</v>
      </c>
      <c r="X4" s="1173"/>
      <c r="Y4" s="1428" t="s">
        <v>674</v>
      </c>
      <c r="Z4" s="1173"/>
      <c r="AA4" s="1429" t="s">
        <v>675</v>
      </c>
      <c r="AB4" s="1430"/>
      <c r="AC4" s="57"/>
    </row>
    <row r="5" spans="1:48" ht="15.95" customHeight="1">
      <c r="B5" s="1163" t="s">
        <v>1131</v>
      </c>
      <c r="C5" s="1163"/>
      <c r="D5" s="1163"/>
      <c r="E5" s="1424">
        <v>6804</v>
      </c>
      <c r="F5" s="1424"/>
      <c r="G5" s="1424" t="s">
        <v>1036</v>
      </c>
      <c r="H5" s="1424"/>
      <c r="I5" s="1424" t="s">
        <v>1036</v>
      </c>
      <c r="J5" s="1424"/>
      <c r="K5" s="1417" t="s">
        <v>1036</v>
      </c>
      <c r="L5" s="1418"/>
      <c r="M5" s="1419">
        <v>5867</v>
      </c>
      <c r="N5" s="1419"/>
      <c r="O5" s="1419" t="s">
        <v>1036</v>
      </c>
      <c r="P5" s="1419"/>
      <c r="Q5" s="1419" t="s">
        <v>1036</v>
      </c>
      <c r="R5" s="1419"/>
      <c r="S5" s="1426" t="s">
        <v>1036</v>
      </c>
      <c r="T5" s="1427"/>
      <c r="U5" s="1419">
        <v>6189</v>
      </c>
      <c r="V5" s="1419"/>
      <c r="W5" s="1419" t="s">
        <v>1036</v>
      </c>
      <c r="X5" s="1419"/>
      <c r="Y5" s="1419" t="s">
        <v>1036</v>
      </c>
      <c r="Z5" s="1419"/>
      <c r="AA5" s="1426" t="s">
        <v>1036</v>
      </c>
      <c r="AB5" s="1427"/>
      <c r="AC5" s="327"/>
    </row>
    <row r="6" spans="1:48" ht="15.95" customHeight="1">
      <c r="B6" s="1163" t="s">
        <v>1028</v>
      </c>
      <c r="C6" s="1163"/>
      <c r="D6" s="1163"/>
      <c r="E6" s="1424">
        <v>612</v>
      </c>
      <c r="F6" s="1424"/>
      <c r="G6" s="1424">
        <v>42</v>
      </c>
      <c r="H6" s="1424"/>
      <c r="I6" s="1424">
        <v>36</v>
      </c>
      <c r="J6" s="1424"/>
      <c r="K6" s="1423">
        <v>2</v>
      </c>
      <c r="L6" s="1423"/>
      <c r="M6" s="1419">
        <v>527</v>
      </c>
      <c r="N6" s="1419"/>
      <c r="O6" s="1419">
        <v>22</v>
      </c>
      <c r="P6" s="1419"/>
      <c r="Q6" s="1419">
        <v>22</v>
      </c>
      <c r="R6" s="1419"/>
      <c r="S6" s="1435">
        <v>1</v>
      </c>
      <c r="T6" s="1435"/>
      <c r="U6" s="1419">
        <v>532</v>
      </c>
      <c r="V6" s="1419"/>
      <c r="W6" s="1419">
        <v>28</v>
      </c>
      <c r="X6" s="1419"/>
      <c r="Y6" s="1419">
        <v>28</v>
      </c>
      <c r="Z6" s="1419"/>
      <c r="AA6" s="1422" t="s">
        <v>1036</v>
      </c>
      <c r="AB6" s="1422"/>
      <c r="AC6" s="327"/>
    </row>
    <row r="7" spans="1:48" ht="15.95" customHeight="1">
      <c r="B7" s="1009" t="s">
        <v>1029</v>
      </c>
      <c r="C7" s="1163"/>
      <c r="D7" s="1163"/>
      <c r="E7" s="1424">
        <v>784</v>
      </c>
      <c r="F7" s="1424"/>
      <c r="G7" s="1424">
        <v>51</v>
      </c>
      <c r="H7" s="1424"/>
      <c r="I7" s="1424">
        <v>43</v>
      </c>
      <c r="J7" s="1424"/>
      <c r="K7" s="1423">
        <v>1</v>
      </c>
      <c r="L7" s="1423"/>
      <c r="M7" s="1419">
        <v>704</v>
      </c>
      <c r="N7" s="1419"/>
      <c r="O7" s="1419">
        <v>54</v>
      </c>
      <c r="P7" s="1419"/>
      <c r="Q7" s="1419">
        <v>54</v>
      </c>
      <c r="R7" s="1419"/>
      <c r="S7" s="1435">
        <v>3</v>
      </c>
      <c r="T7" s="1435"/>
      <c r="U7" s="1419">
        <v>685</v>
      </c>
      <c r="V7" s="1419"/>
      <c r="W7" s="1419">
        <v>57</v>
      </c>
      <c r="X7" s="1419"/>
      <c r="Y7" s="1419">
        <v>46</v>
      </c>
      <c r="Z7" s="1419"/>
      <c r="AA7" s="1422">
        <v>2</v>
      </c>
      <c r="AB7" s="1422"/>
      <c r="AC7" s="327"/>
    </row>
    <row r="8" spans="1:48" ht="15.95" customHeight="1">
      <c r="B8" s="1163" t="s">
        <v>1030</v>
      </c>
      <c r="C8" s="1163"/>
      <c r="D8" s="1163"/>
      <c r="E8" s="1424">
        <v>384</v>
      </c>
      <c r="F8" s="1424"/>
      <c r="G8" s="1424">
        <v>67</v>
      </c>
      <c r="H8" s="1424"/>
      <c r="I8" s="1424">
        <v>67</v>
      </c>
      <c r="J8" s="1424"/>
      <c r="K8" s="1423">
        <v>1</v>
      </c>
      <c r="L8" s="1423"/>
      <c r="M8" s="1419">
        <v>388</v>
      </c>
      <c r="N8" s="1419"/>
      <c r="O8" s="1419">
        <v>63</v>
      </c>
      <c r="P8" s="1419"/>
      <c r="Q8" s="1419">
        <v>63</v>
      </c>
      <c r="R8" s="1419"/>
      <c r="S8" s="1435">
        <v>1</v>
      </c>
      <c r="T8" s="1435"/>
      <c r="U8" s="1419">
        <v>795</v>
      </c>
      <c r="V8" s="1419"/>
      <c r="W8" s="1419">
        <v>119</v>
      </c>
      <c r="X8" s="1419"/>
      <c r="Y8" s="1419">
        <v>109</v>
      </c>
      <c r="Z8" s="1419"/>
      <c r="AA8" s="1422">
        <v>2</v>
      </c>
      <c r="AB8" s="1422"/>
      <c r="AC8" s="327"/>
    </row>
    <row r="9" spans="1:48" ht="15.95" customHeight="1">
      <c r="B9" s="1163" t="s">
        <v>1031</v>
      </c>
      <c r="C9" s="1163"/>
      <c r="D9" s="1163"/>
      <c r="E9" s="1424">
        <v>849</v>
      </c>
      <c r="F9" s="1424"/>
      <c r="G9" s="1424">
        <v>5</v>
      </c>
      <c r="H9" s="1424"/>
      <c r="I9" s="1424">
        <v>5</v>
      </c>
      <c r="J9" s="1424"/>
      <c r="K9" s="1423">
        <v>1</v>
      </c>
      <c r="L9" s="1423"/>
      <c r="M9" s="1419">
        <v>1217</v>
      </c>
      <c r="N9" s="1419"/>
      <c r="O9" s="1419">
        <v>8</v>
      </c>
      <c r="P9" s="1419"/>
      <c r="Q9" s="1419">
        <v>8</v>
      </c>
      <c r="R9" s="1419"/>
      <c r="S9" s="1417" t="s">
        <v>1342</v>
      </c>
      <c r="T9" s="1418"/>
      <c r="U9" s="1419">
        <v>1622</v>
      </c>
      <c r="V9" s="1419"/>
      <c r="W9" s="1419">
        <v>18</v>
      </c>
      <c r="X9" s="1419"/>
      <c r="Y9" s="1419">
        <v>15</v>
      </c>
      <c r="Z9" s="1419"/>
      <c r="AA9" s="1422" t="s">
        <v>1036</v>
      </c>
      <c r="AB9" s="1422"/>
      <c r="AC9" s="327"/>
    </row>
    <row r="10" spans="1:48" ht="15.95" customHeight="1">
      <c r="B10" s="1163" t="s">
        <v>1032</v>
      </c>
      <c r="C10" s="1163"/>
      <c r="D10" s="1163"/>
      <c r="E10" s="1424">
        <v>7145</v>
      </c>
      <c r="F10" s="1424"/>
      <c r="G10" s="1424">
        <v>4315</v>
      </c>
      <c r="H10" s="1424"/>
      <c r="I10" s="1434" t="s">
        <v>1794</v>
      </c>
      <c r="J10" s="1434"/>
      <c r="K10" s="1434" t="s">
        <v>1794</v>
      </c>
      <c r="L10" s="1434"/>
      <c r="M10" s="1417" t="s">
        <v>1342</v>
      </c>
      <c r="N10" s="1418"/>
      <c r="O10" s="1417" t="s">
        <v>1342</v>
      </c>
      <c r="P10" s="1418"/>
      <c r="Q10" s="1417" t="s">
        <v>1342</v>
      </c>
      <c r="R10" s="1418"/>
      <c r="S10" s="1417" t="s">
        <v>1342</v>
      </c>
      <c r="T10" s="1418"/>
      <c r="U10" s="1417" t="s">
        <v>1036</v>
      </c>
      <c r="V10" s="1418"/>
      <c r="W10" s="1417" t="s">
        <v>1036</v>
      </c>
      <c r="X10" s="1418"/>
      <c r="Y10" s="1417" t="s">
        <v>1036</v>
      </c>
      <c r="Z10" s="1418"/>
      <c r="AA10" s="1417" t="s">
        <v>1036</v>
      </c>
      <c r="AB10" s="1418"/>
      <c r="AC10" s="327"/>
    </row>
    <row r="11" spans="1:48" ht="15.95" customHeight="1">
      <c r="B11" s="1163" t="s">
        <v>1382</v>
      </c>
      <c r="C11" s="1163"/>
      <c r="D11" s="1163"/>
      <c r="E11" s="1417" t="s">
        <v>1342</v>
      </c>
      <c r="F11" s="1418"/>
      <c r="G11" s="1417" t="s">
        <v>1342</v>
      </c>
      <c r="H11" s="1418"/>
      <c r="I11" s="1417" t="s">
        <v>1342</v>
      </c>
      <c r="J11" s="1418"/>
      <c r="K11" s="1417" t="s">
        <v>1342</v>
      </c>
      <c r="L11" s="1418"/>
      <c r="M11" s="1419">
        <v>3346</v>
      </c>
      <c r="N11" s="1419"/>
      <c r="O11" s="1417" t="s">
        <v>1342</v>
      </c>
      <c r="P11" s="1418"/>
      <c r="Q11" s="1417" t="s">
        <v>1342</v>
      </c>
      <c r="R11" s="1418"/>
      <c r="S11" s="1417" t="s">
        <v>1342</v>
      </c>
      <c r="T11" s="1418"/>
      <c r="U11" s="1419">
        <v>3621</v>
      </c>
      <c r="V11" s="1419"/>
      <c r="W11" s="1417" t="s">
        <v>1036</v>
      </c>
      <c r="X11" s="1418"/>
      <c r="Y11" s="1417" t="s">
        <v>1036</v>
      </c>
      <c r="Z11" s="1418"/>
      <c r="AA11" s="1417" t="s">
        <v>1036</v>
      </c>
      <c r="AB11" s="1418"/>
      <c r="AC11" s="327"/>
    </row>
    <row r="12" spans="1:48" ht="15.95" customHeight="1">
      <c r="B12" s="1163" t="s">
        <v>1383</v>
      </c>
      <c r="C12" s="1163"/>
      <c r="D12" s="1163"/>
      <c r="E12" s="1417" t="s">
        <v>1342</v>
      </c>
      <c r="F12" s="1418"/>
      <c r="G12" s="1417" t="s">
        <v>1342</v>
      </c>
      <c r="H12" s="1418"/>
      <c r="I12" s="1417" t="s">
        <v>1342</v>
      </c>
      <c r="J12" s="1418"/>
      <c r="K12" s="1417" t="s">
        <v>1342</v>
      </c>
      <c r="L12" s="1418"/>
      <c r="M12" s="1419">
        <v>2389</v>
      </c>
      <c r="N12" s="1419"/>
      <c r="O12" s="1417" t="s">
        <v>1342</v>
      </c>
      <c r="P12" s="1418"/>
      <c r="Q12" s="1417" t="s">
        <v>1342</v>
      </c>
      <c r="R12" s="1418"/>
      <c r="S12" s="1417" t="s">
        <v>1342</v>
      </c>
      <c r="T12" s="1418"/>
      <c r="U12" s="1419">
        <v>2266</v>
      </c>
      <c r="V12" s="1419"/>
      <c r="W12" s="1417" t="s">
        <v>1036</v>
      </c>
      <c r="X12" s="1418"/>
      <c r="Y12" s="1417" t="s">
        <v>1036</v>
      </c>
      <c r="Z12" s="1418"/>
      <c r="AA12" s="1417" t="s">
        <v>1036</v>
      </c>
      <c r="AB12" s="1418"/>
    </row>
    <row r="13" spans="1:48" ht="15.95" customHeight="1">
      <c r="B13" s="1163" t="s">
        <v>1384</v>
      </c>
      <c r="C13" s="1163"/>
      <c r="D13" s="1163"/>
      <c r="E13" s="1417" t="s">
        <v>1342</v>
      </c>
      <c r="F13" s="1418"/>
      <c r="G13" s="1417" t="s">
        <v>1342</v>
      </c>
      <c r="H13" s="1418"/>
      <c r="I13" s="1417" t="s">
        <v>1342</v>
      </c>
      <c r="J13" s="1418"/>
      <c r="K13" s="1417" t="s">
        <v>1342</v>
      </c>
      <c r="L13" s="1418"/>
      <c r="M13" s="1419">
        <v>120</v>
      </c>
      <c r="N13" s="1419"/>
      <c r="O13" s="1417" t="s">
        <v>1342</v>
      </c>
      <c r="P13" s="1418"/>
      <c r="Q13" s="1417" t="s">
        <v>1342</v>
      </c>
      <c r="R13" s="1418"/>
      <c r="S13" s="1417" t="s">
        <v>1342</v>
      </c>
      <c r="T13" s="1418"/>
      <c r="U13" s="1419">
        <v>66</v>
      </c>
      <c r="V13" s="1419"/>
      <c r="W13" s="1417" t="s">
        <v>1036</v>
      </c>
      <c r="X13" s="1418"/>
      <c r="Y13" s="1417" t="s">
        <v>1036</v>
      </c>
      <c r="Z13" s="1418"/>
      <c r="AA13" s="1417" t="s">
        <v>1036</v>
      </c>
      <c r="AB13" s="1418"/>
      <c r="AE13" s="1241"/>
      <c r="AF13" s="1081"/>
      <c r="AG13" s="1081"/>
      <c r="AH13" s="1081"/>
      <c r="AI13" s="1081"/>
      <c r="AJ13" s="1081"/>
      <c r="AK13" s="1081"/>
      <c r="AL13" s="1081"/>
      <c r="AM13" s="1081"/>
      <c r="AN13" s="1081"/>
      <c r="AO13" s="1081"/>
      <c r="AP13" s="1081"/>
      <c r="AQ13" s="1081"/>
      <c r="AR13" s="1081"/>
      <c r="AS13" s="1081"/>
      <c r="AT13" s="1081"/>
      <c r="AU13" s="1081"/>
      <c r="AV13" s="1081"/>
    </row>
    <row r="14" spans="1:48" ht="47.25" customHeight="1">
      <c r="B14" s="57"/>
      <c r="C14" s="57"/>
      <c r="D14" s="57"/>
      <c r="E14" s="198"/>
      <c r="F14" s="323"/>
      <c r="G14" s="323"/>
      <c r="H14" s="323"/>
      <c r="I14" s="323"/>
      <c r="J14" s="323"/>
      <c r="K14" s="323"/>
      <c r="L14" s="323"/>
      <c r="M14" s="323"/>
      <c r="N14" s="323"/>
      <c r="O14" s="323"/>
      <c r="P14" s="323"/>
      <c r="Q14" s="323"/>
      <c r="R14" s="323"/>
      <c r="T14" s="323"/>
      <c r="U14" s="323"/>
      <c r="V14" s="324"/>
      <c r="W14" s="324"/>
    </row>
    <row r="15" spans="1:48" s="570" customFormat="1" ht="26.25" customHeight="1">
      <c r="A15" s="568" t="s">
        <v>1155</v>
      </c>
      <c r="B15" s="572"/>
      <c r="C15" s="572"/>
      <c r="D15" s="572"/>
      <c r="E15" s="572"/>
      <c r="F15" s="572"/>
      <c r="G15" s="572"/>
      <c r="H15" s="572"/>
      <c r="I15" s="572"/>
      <c r="J15" s="572"/>
      <c r="K15" s="572"/>
      <c r="L15" s="572"/>
      <c r="M15" s="572"/>
      <c r="N15" s="572"/>
      <c r="O15" s="572"/>
      <c r="P15" s="572"/>
      <c r="Q15" s="572"/>
      <c r="R15" s="572"/>
      <c r="S15" s="572"/>
      <c r="T15" s="572"/>
      <c r="U15" s="572"/>
      <c r="V15" s="572"/>
      <c r="W15" s="572"/>
      <c r="X15" s="571"/>
      <c r="Y15" s="571"/>
      <c r="Z15" s="571"/>
      <c r="AA15" s="571"/>
      <c r="AB15" s="571"/>
      <c r="AC15" s="571"/>
      <c r="AD15" s="571"/>
      <c r="AE15" s="571"/>
      <c r="AF15" s="571"/>
      <c r="AG15" s="571"/>
      <c r="AH15" s="571"/>
      <c r="AI15" s="571"/>
    </row>
    <row r="16" spans="1:48" ht="15.95" customHeight="1">
      <c r="B16" s="198"/>
      <c r="C16" s="198"/>
      <c r="D16" s="198"/>
      <c r="E16" s="198"/>
      <c r="F16" s="198"/>
      <c r="G16" s="198"/>
      <c r="H16" s="198"/>
      <c r="I16" s="198"/>
      <c r="J16" s="198"/>
      <c r="K16" s="198"/>
      <c r="L16" s="198"/>
      <c r="M16" s="198"/>
      <c r="N16" s="198"/>
      <c r="O16" s="198"/>
      <c r="P16" s="1092" t="s">
        <v>1156</v>
      </c>
      <c r="Q16" s="1092"/>
      <c r="R16" s="1092"/>
      <c r="S16" s="1092"/>
      <c r="T16" s="1092"/>
      <c r="U16" s="1092"/>
      <c r="V16" s="1092"/>
      <c r="W16" s="198"/>
    </row>
    <row r="17" spans="1:35" ht="15.95" customHeight="1">
      <c r="B17" s="1163" t="s">
        <v>18</v>
      </c>
      <c r="C17" s="1163"/>
      <c r="D17" s="1163"/>
      <c r="E17" s="1009" t="s">
        <v>1157</v>
      </c>
      <c r="F17" s="1009"/>
      <c r="G17" s="1009"/>
      <c r="H17" s="1009" t="s">
        <v>1158</v>
      </c>
      <c r="I17" s="1163"/>
      <c r="J17" s="1163"/>
      <c r="K17" s="1009" t="s">
        <v>1159</v>
      </c>
      <c r="L17" s="1163"/>
      <c r="M17" s="1163"/>
      <c r="N17" s="1163" t="s">
        <v>1160</v>
      </c>
      <c r="O17" s="1163"/>
      <c r="P17" s="1163"/>
      <c r="Q17" s="1163"/>
      <c r="R17" s="1163"/>
      <c r="S17" s="1163"/>
      <c r="T17" s="1163"/>
      <c r="U17" s="1163"/>
      <c r="V17" s="1163"/>
      <c r="W17" s="198"/>
    </row>
    <row r="18" spans="1:35" ht="23.25" customHeight="1">
      <c r="B18" s="1163"/>
      <c r="C18" s="1163"/>
      <c r="D18" s="1163"/>
      <c r="E18" s="1009"/>
      <c r="F18" s="1009"/>
      <c r="G18" s="1009"/>
      <c r="H18" s="1163"/>
      <c r="I18" s="1163"/>
      <c r="J18" s="1163"/>
      <c r="K18" s="1163"/>
      <c r="L18" s="1163"/>
      <c r="M18" s="1163"/>
      <c r="N18" s="1009" t="s">
        <v>1161</v>
      </c>
      <c r="O18" s="1163"/>
      <c r="P18" s="1163"/>
      <c r="Q18" s="1009" t="s">
        <v>1162</v>
      </c>
      <c r="R18" s="1163"/>
      <c r="S18" s="1163"/>
      <c r="T18" s="1009" t="s">
        <v>1163</v>
      </c>
      <c r="U18" s="1163"/>
      <c r="V18" s="1163"/>
      <c r="W18" s="198"/>
    </row>
    <row r="19" spans="1:35" ht="18.75" customHeight="1">
      <c r="B19" s="1163" t="s">
        <v>872</v>
      </c>
      <c r="C19" s="1163"/>
      <c r="D19" s="1163"/>
      <c r="E19" s="1425">
        <v>49831</v>
      </c>
      <c r="F19" s="1425"/>
      <c r="G19" s="1425"/>
      <c r="H19" s="1425">
        <v>13521</v>
      </c>
      <c r="I19" s="1425"/>
      <c r="J19" s="1425"/>
      <c r="K19" s="1425">
        <v>9865</v>
      </c>
      <c r="L19" s="1425"/>
      <c r="M19" s="1425"/>
      <c r="N19" s="1425">
        <v>10957</v>
      </c>
      <c r="O19" s="1425"/>
      <c r="P19" s="1425"/>
      <c r="Q19" s="1425">
        <v>2149</v>
      </c>
      <c r="R19" s="1425"/>
      <c r="S19" s="1425"/>
      <c r="T19" s="1425">
        <v>2066</v>
      </c>
      <c r="U19" s="1425"/>
      <c r="V19" s="1425"/>
      <c r="W19" s="198"/>
    </row>
    <row r="20" spans="1:35" ht="18.75" customHeight="1">
      <c r="B20" s="1163" t="s">
        <v>712</v>
      </c>
      <c r="C20" s="1163"/>
      <c r="D20" s="1163"/>
      <c r="E20" s="1420">
        <v>50014</v>
      </c>
      <c r="F20" s="1420"/>
      <c r="G20" s="1420"/>
      <c r="H20" s="1420">
        <v>14118</v>
      </c>
      <c r="I20" s="1420"/>
      <c r="J20" s="1420"/>
      <c r="K20" s="1420">
        <v>10061</v>
      </c>
      <c r="L20" s="1420"/>
      <c r="M20" s="1420"/>
      <c r="N20" s="1420">
        <v>11279</v>
      </c>
      <c r="O20" s="1420"/>
      <c r="P20" s="1420"/>
      <c r="Q20" s="1420">
        <v>2368</v>
      </c>
      <c r="R20" s="1420"/>
      <c r="S20" s="1420"/>
      <c r="T20" s="1420">
        <v>2243</v>
      </c>
      <c r="U20" s="1420"/>
      <c r="V20" s="1420"/>
      <c r="W20" s="198"/>
    </row>
    <row r="21" spans="1:35" ht="18.75" customHeight="1">
      <c r="B21" s="1163" t="s">
        <v>1192</v>
      </c>
      <c r="C21" s="1163"/>
      <c r="D21" s="1163"/>
      <c r="E21" s="1420">
        <v>50169</v>
      </c>
      <c r="F21" s="1420"/>
      <c r="G21" s="1420"/>
      <c r="H21" s="1420">
        <v>13588</v>
      </c>
      <c r="I21" s="1420"/>
      <c r="J21" s="1420"/>
      <c r="K21" s="1420">
        <v>9548</v>
      </c>
      <c r="L21" s="1420"/>
      <c r="M21" s="1420"/>
      <c r="N21" s="1420">
        <v>11053</v>
      </c>
      <c r="O21" s="1420"/>
      <c r="P21" s="1420"/>
      <c r="Q21" s="1420">
        <v>2336</v>
      </c>
      <c r="R21" s="1420"/>
      <c r="S21" s="1420"/>
      <c r="T21" s="1420">
        <v>2010</v>
      </c>
      <c r="U21" s="1420"/>
      <c r="V21" s="1420"/>
      <c r="W21" s="198"/>
    </row>
    <row r="22" spans="1:35" ht="18.75" customHeight="1">
      <c r="B22" s="1163" t="s">
        <v>859</v>
      </c>
      <c r="C22" s="1163"/>
      <c r="D22" s="1163"/>
      <c r="E22" s="1420">
        <v>50332</v>
      </c>
      <c r="F22" s="1420"/>
      <c r="G22" s="1420"/>
      <c r="H22" s="1420">
        <v>13310</v>
      </c>
      <c r="I22" s="1420"/>
      <c r="J22" s="1420"/>
      <c r="K22" s="1420">
        <v>9449</v>
      </c>
      <c r="L22" s="1420"/>
      <c r="M22" s="1420"/>
      <c r="N22" s="1420">
        <v>11039</v>
      </c>
      <c r="O22" s="1420"/>
      <c r="P22" s="1420"/>
      <c r="Q22" s="1420">
        <v>2245</v>
      </c>
      <c r="R22" s="1420"/>
      <c r="S22" s="1420"/>
      <c r="T22" s="1420">
        <v>1852</v>
      </c>
      <c r="U22" s="1420"/>
      <c r="V22" s="1420"/>
      <c r="W22" s="263"/>
    </row>
    <row r="23" spans="1:35" ht="18.75" customHeight="1">
      <c r="B23" s="1163" t="s">
        <v>980</v>
      </c>
      <c r="C23" s="1163"/>
      <c r="D23" s="1163"/>
      <c r="E23" s="1420">
        <v>50601</v>
      </c>
      <c r="F23" s="1420"/>
      <c r="G23" s="1420"/>
      <c r="H23" s="1420">
        <v>14146</v>
      </c>
      <c r="I23" s="1420"/>
      <c r="J23" s="1420"/>
      <c r="K23" s="1420">
        <v>9458</v>
      </c>
      <c r="L23" s="1420"/>
      <c r="M23" s="1420"/>
      <c r="N23" s="1420">
        <v>11299</v>
      </c>
      <c r="O23" s="1420"/>
      <c r="P23" s="1420"/>
      <c r="Q23" s="1420">
        <v>2867</v>
      </c>
      <c r="R23" s="1420"/>
      <c r="S23" s="1420"/>
      <c r="T23" s="1420">
        <v>1793</v>
      </c>
      <c r="U23" s="1420"/>
      <c r="V23" s="1420"/>
      <c r="W23" s="198"/>
    </row>
    <row r="24" spans="1:35" ht="15.95" customHeight="1">
      <c r="B24" s="100" t="s">
        <v>1164</v>
      </c>
      <c r="C24" s="100"/>
      <c r="D24" s="198"/>
      <c r="E24" s="198"/>
      <c r="F24" s="198"/>
      <c r="G24" s="198"/>
      <c r="H24" s="198"/>
      <c r="I24" s="198"/>
      <c r="J24" s="198"/>
      <c r="K24" s="198"/>
      <c r="L24" s="198"/>
      <c r="M24" s="198"/>
      <c r="N24" s="198"/>
      <c r="O24" s="198"/>
      <c r="P24" s="198"/>
      <c r="Q24" s="198"/>
      <c r="R24" s="198"/>
      <c r="S24" s="198"/>
      <c r="T24" s="198"/>
      <c r="U24" s="198"/>
      <c r="V24" s="198"/>
      <c r="W24" s="198"/>
    </row>
    <row r="25" spans="1:35" ht="15.95" customHeight="1">
      <c r="B25" s="57"/>
      <c r="C25" s="1431"/>
      <c r="D25" s="1432"/>
      <c r="E25" s="1432"/>
      <c r="F25" s="1432"/>
      <c r="G25" s="1432"/>
      <c r="H25" s="1432"/>
      <c r="I25" s="1432"/>
      <c r="J25" s="1432"/>
      <c r="K25" s="1432"/>
      <c r="L25" s="1432"/>
      <c r="M25" s="1432"/>
      <c r="N25" s="1432"/>
      <c r="O25" s="57"/>
      <c r="P25" s="57"/>
      <c r="Q25" s="57"/>
      <c r="R25" s="57"/>
      <c r="S25" s="57"/>
      <c r="T25" s="57"/>
      <c r="U25" s="57"/>
      <c r="V25" s="57"/>
      <c r="W25" s="198"/>
      <c r="AE25" s="252"/>
    </row>
    <row r="26" spans="1:35" ht="18.75" customHeight="1">
      <c r="B26" s="32"/>
      <c r="C26" s="32"/>
      <c r="D26" s="32"/>
      <c r="E26" s="195"/>
      <c r="F26" s="195"/>
      <c r="G26" s="195"/>
      <c r="H26" s="195"/>
      <c r="I26" s="195"/>
      <c r="J26" s="195"/>
      <c r="K26" s="195"/>
      <c r="L26" s="195"/>
      <c r="M26" s="195"/>
      <c r="N26" s="195"/>
      <c r="O26" s="195"/>
      <c r="P26" s="195"/>
      <c r="Q26" s="195"/>
      <c r="R26" s="195"/>
      <c r="S26" s="195"/>
      <c r="T26" s="195"/>
      <c r="U26" s="195"/>
      <c r="V26" s="195"/>
      <c r="W26" s="198"/>
    </row>
    <row r="27" spans="1:35" ht="18.75" customHeight="1">
      <c r="B27" s="32"/>
      <c r="C27" s="32"/>
      <c r="D27" s="32"/>
      <c r="E27" s="195"/>
      <c r="F27" s="195"/>
      <c r="G27" s="195"/>
      <c r="H27" s="195"/>
      <c r="I27" s="195"/>
      <c r="J27" s="195"/>
      <c r="K27" s="195"/>
      <c r="L27" s="195"/>
      <c r="M27" s="195"/>
      <c r="N27" s="195"/>
      <c r="O27" s="195"/>
      <c r="P27" s="195"/>
      <c r="Q27" s="195"/>
      <c r="R27" s="195"/>
      <c r="S27" s="195"/>
      <c r="T27" s="195"/>
      <c r="U27" s="195"/>
      <c r="V27" s="195"/>
      <c r="W27" s="198"/>
    </row>
    <row r="28" spans="1:35" s="570" customFormat="1" ht="26.25" customHeight="1">
      <c r="A28" s="568" t="s">
        <v>1165</v>
      </c>
      <c r="B28" s="572"/>
      <c r="C28" s="572"/>
      <c r="D28" s="572"/>
      <c r="E28" s="572"/>
      <c r="F28" s="572"/>
      <c r="G28" s="572"/>
      <c r="H28" s="572"/>
      <c r="I28" s="572"/>
      <c r="J28" s="572"/>
      <c r="K28" s="572"/>
      <c r="L28" s="572"/>
      <c r="M28" s="572"/>
      <c r="N28" s="572"/>
      <c r="O28" s="572"/>
      <c r="P28" s="572"/>
      <c r="Q28" s="572"/>
      <c r="R28" s="572"/>
      <c r="S28" s="572"/>
      <c r="T28" s="572"/>
      <c r="U28" s="572"/>
      <c r="V28" s="572"/>
      <c r="W28" s="572"/>
      <c r="X28" s="571"/>
      <c r="Y28" s="571"/>
      <c r="Z28" s="571"/>
      <c r="AA28" s="571"/>
      <c r="AB28" s="571"/>
      <c r="AC28" s="571"/>
      <c r="AD28" s="571"/>
      <c r="AE28" s="571"/>
      <c r="AF28" s="571"/>
      <c r="AG28" s="571"/>
      <c r="AH28" s="571"/>
      <c r="AI28" s="571"/>
    </row>
    <row r="29" spans="1:35" ht="15.95" customHeight="1">
      <c r="P29" s="899" t="s">
        <v>1166</v>
      </c>
      <c r="Q29" s="899"/>
      <c r="R29" s="899"/>
      <c r="S29" s="899"/>
    </row>
    <row r="30" spans="1:35" ht="15.95" customHeight="1">
      <c r="B30" s="876" t="s">
        <v>2404</v>
      </c>
      <c r="C30" s="876"/>
      <c r="D30" s="876"/>
      <c r="E30" s="1074" t="s">
        <v>1167</v>
      </c>
      <c r="F30" s="876"/>
      <c r="G30" s="876"/>
      <c r="H30" s="876"/>
      <c r="I30" s="876"/>
      <c r="J30" s="1074" t="s">
        <v>1168</v>
      </c>
      <c r="K30" s="876"/>
      <c r="L30" s="876"/>
      <c r="M30" s="876"/>
      <c r="N30" s="876"/>
      <c r="O30" s="1074" t="s">
        <v>1169</v>
      </c>
      <c r="P30" s="876"/>
      <c r="Q30" s="876"/>
      <c r="R30" s="876"/>
      <c r="S30" s="876"/>
    </row>
    <row r="31" spans="1:35" ht="15.95" customHeight="1">
      <c r="B31" s="876"/>
      <c r="C31" s="876"/>
      <c r="D31" s="876"/>
      <c r="E31" s="876"/>
      <c r="F31" s="876"/>
      <c r="G31" s="876"/>
      <c r="H31" s="876"/>
      <c r="I31" s="876"/>
      <c r="J31" s="876"/>
      <c r="K31" s="876"/>
      <c r="L31" s="876"/>
      <c r="M31" s="876"/>
      <c r="N31" s="876"/>
      <c r="O31" s="876"/>
      <c r="P31" s="876"/>
      <c r="Q31" s="876"/>
      <c r="R31" s="876"/>
      <c r="S31" s="876"/>
    </row>
    <row r="32" spans="1:35" ht="20.25" customHeight="1">
      <c r="B32" s="876" t="s">
        <v>872</v>
      </c>
      <c r="C32" s="876"/>
      <c r="D32" s="876"/>
      <c r="E32" s="1006">
        <v>5299</v>
      </c>
      <c r="F32" s="1006"/>
      <c r="G32" s="1006"/>
      <c r="H32" s="1006"/>
      <c r="I32" s="1006"/>
      <c r="J32" s="1433">
        <v>6236.1</v>
      </c>
      <c r="K32" s="1433"/>
      <c r="L32" s="1433"/>
      <c r="M32" s="1433"/>
      <c r="N32" s="1433"/>
      <c r="O32" s="1433">
        <v>6236.1</v>
      </c>
      <c r="P32" s="1433"/>
      <c r="Q32" s="1433"/>
      <c r="R32" s="1433"/>
      <c r="S32" s="1433"/>
    </row>
    <row r="33" spans="2:19" ht="20.25" customHeight="1">
      <c r="B33" s="876" t="s">
        <v>712</v>
      </c>
      <c r="C33" s="876"/>
      <c r="D33" s="876"/>
      <c r="E33" s="1090">
        <v>4956</v>
      </c>
      <c r="F33" s="1090"/>
      <c r="G33" s="1090"/>
      <c r="H33" s="1090"/>
      <c r="I33" s="1090"/>
      <c r="J33" s="1421">
        <v>5823.8</v>
      </c>
      <c r="K33" s="1421"/>
      <c r="L33" s="1421"/>
      <c r="M33" s="1421"/>
      <c r="N33" s="1421"/>
      <c r="O33" s="1421">
        <v>5823.8</v>
      </c>
      <c r="P33" s="1421"/>
      <c r="Q33" s="1421"/>
      <c r="R33" s="1421"/>
      <c r="S33" s="1421"/>
    </row>
    <row r="34" spans="2:19" ht="20.25" customHeight="1">
      <c r="B34" s="876" t="s">
        <v>1192</v>
      </c>
      <c r="C34" s="876"/>
      <c r="D34" s="876"/>
      <c r="E34" s="1090">
        <v>5063</v>
      </c>
      <c r="F34" s="1090"/>
      <c r="G34" s="1090"/>
      <c r="H34" s="1090"/>
      <c r="I34" s="1090"/>
      <c r="J34" s="1421">
        <v>4776.3999999999996</v>
      </c>
      <c r="K34" s="1421"/>
      <c r="L34" s="1421"/>
      <c r="M34" s="1421"/>
      <c r="N34" s="1421"/>
      <c r="O34" s="1421">
        <v>4776.3999999999996</v>
      </c>
      <c r="P34" s="1421"/>
      <c r="Q34" s="1421"/>
      <c r="R34" s="1421"/>
      <c r="S34" s="1421"/>
    </row>
    <row r="35" spans="2:19" ht="20.25" customHeight="1">
      <c r="B35" s="876" t="s">
        <v>859</v>
      </c>
      <c r="C35" s="876"/>
      <c r="D35" s="876"/>
      <c r="E35" s="1090">
        <v>4809</v>
      </c>
      <c r="F35" s="1090"/>
      <c r="G35" s="1090"/>
      <c r="H35" s="1090"/>
      <c r="I35" s="1090"/>
      <c r="J35" s="1421">
        <v>4168</v>
      </c>
      <c r="K35" s="1421"/>
      <c r="L35" s="1421"/>
      <c r="M35" s="1421"/>
      <c r="N35" s="1421"/>
      <c r="O35" s="1421">
        <v>4168</v>
      </c>
      <c r="P35" s="1421"/>
      <c r="Q35" s="1421"/>
      <c r="R35" s="1421"/>
      <c r="S35" s="1421"/>
    </row>
    <row r="36" spans="2:19" ht="20.25" customHeight="1">
      <c r="B36" s="876" t="s">
        <v>980</v>
      </c>
      <c r="C36" s="876"/>
      <c r="D36" s="876"/>
      <c r="E36" s="1090">
        <v>4736</v>
      </c>
      <c r="F36" s="1090"/>
      <c r="G36" s="1090"/>
      <c r="H36" s="1090"/>
      <c r="I36" s="1090"/>
      <c r="J36" s="1421">
        <v>4069</v>
      </c>
      <c r="K36" s="1421"/>
      <c r="L36" s="1421"/>
      <c r="M36" s="1421"/>
      <c r="N36" s="1421"/>
      <c r="O36" s="1421">
        <v>4069</v>
      </c>
      <c r="P36" s="1421"/>
      <c r="Q36" s="1421"/>
      <c r="R36" s="1421"/>
      <c r="S36" s="1421"/>
    </row>
    <row r="37" spans="2:19" ht="15.95" customHeight="1">
      <c r="B37" s="1027" t="s">
        <v>953</v>
      </c>
      <c r="C37" s="1027"/>
      <c r="D37" s="39" t="s">
        <v>1340</v>
      </c>
      <c r="K37" s="32"/>
      <c r="L37" s="32"/>
      <c r="M37" s="32"/>
      <c r="N37" s="32"/>
      <c r="O37" s="32"/>
      <c r="P37" s="32"/>
      <c r="Q37" s="32"/>
      <c r="R37" s="32"/>
      <c r="S37" s="32"/>
    </row>
    <row r="38" spans="2:19" ht="15.95" customHeight="1">
      <c r="C38" s="39"/>
      <c r="D38" s="39" t="s">
        <v>1341</v>
      </c>
      <c r="K38" s="32"/>
      <c r="L38" s="32"/>
      <c r="M38" s="32"/>
      <c r="N38" s="32"/>
      <c r="O38" s="32"/>
      <c r="P38" s="32"/>
      <c r="Q38" s="32"/>
      <c r="R38" s="32"/>
      <c r="S38" s="32"/>
    </row>
    <row r="39" spans="2:19" ht="18.75" customHeight="1">
      <c r="B39" s="32"/>
      <c r="E39" s="21"/>
      <c r="F39" s="21"/>
      <c r="G39" s="21"/>
      <c r="H39" s="21"/>
      <c r="I39" s="21"/>
      <c r="J39" s="21"/>
      <c r="K39" s="21"/>
      <c r="L39" s="21"/>
      <c r="M39" s="330"/>
      <c r="N39" s="330"/>
      <c r="O39" s="330"/>
      <c r="P39" s="330"/>
      <c r="Q39" s="330"/>
      <c r="R39" s="330"/>
      <c r="S39" s="330"/>
    </row>
  </sheetData>
  <mergeCells count="207">
    <mergeCell ref="N21:P21"/>
    <mergeCell ref="K17:M18"/>
    <mergeCell ref="K10:L10"/>
    <mergeCell ref="M10:N10"/>
    <mergeCell ref="N20:P20"/>
    <mergeCell ref="K20:M20"/>
    <mergeCell ref="H17:J18"/>
    <mergeCell ref="B13:D13"/>
    <mergeCell ref="B10:D10"/>
    <mergeCell ref="G10:H10"/>
    <mergeCell ref="AE13:AV13"/>
    <mergeCell ref="S4:T4"/>
    <mergeCell ref="M5:N5"/>
    <mergeCell ref="O5:P5"/>
    <mergeCell ref="Q5:R5"/>
    <mergeCell ref="S5:T5"/>
    <mergeCell ref="Q8:R8"/>
    <mergeCell ref="S8:T8"/>
    <mergeCell ref="M9:N9"/>
    <mergeCell ref="O9:P9"/>
    <mergeCell ref="Q9:R9"/>
    <mergeCell ref="S9:T9"/>
    <mergeCell ref="M8:N8"/>
    <mergeCell ref="O8:P8"/>
    <mergeCell ref="U10:V10"/>
    <mergeCell ref="W10:X10"/>
    <mergeCell ref="Y10:Z10"/>
    <mergeCell ref="AA10:AB10"/>
    <mergeCell ref="S10:T10"/>
    <mergeCell ref="O10:P10"/>
    <mergeCell ref="Q10:R10"/>
    <mergeCell ref="S11:T11"/>
    <mergeCell ref="M6:N6"/>
    <mergeCell ref="O6:P6"/>
    <mergeCell ref="Q6:R6"/>
    <mergeCell ref="S6:T6"/>
    <mergeCell ref="M3:T3"/>
    <mergeCell ref="M4:N4"/>
    <mergeCell ref="M7:N7"/>
    <mergeCell ref="O7:P7"/>
    <mergeCell ref="Q7:R7"/>
    <mergeCell ref="S7:T7"/>
    <mergeCell ref="E5:F5"/>
    <mergeCell ref="G5:H5"/>
    <mergeCell ref="I5:J5"/>
    <mergeCell ref="K5:L5"/>
    <mergeCell ref="K4:L4"/>
    <mergeCell ref="O4:P4"/>
    <mergeCell ref="Q4:R4"/>
    <mergeCell ref="E3:L3"/>
    <mergeCell ref="G4:H4"/>
    <mergeCell ref="E4:F4"/>
    <mergeCell ref="I7:J7"/>
    <mergeCell ref="B7:D7"/>
    <mergeCell ref="E7:F7"/>
    <mergeCell ref="K7:L7"/>
    <mergeCell ref="B2:D2"/>
    <mergeCell ref="I10:J10"/>
    <mergeCell ref="E10:F10"/>
    <mergeCell ref="G7:H7"/>
    <mergeCell ref="B9:D9"/>
    <mergeCell ref="B6:D6"/>
    <mergeCell ref="B8:D8"/>
    <mergeCell ref="E8:F8"/>
    <mergeCell ref="E9:F9"/>
    <mergeCell ref="B3:D4"/>
    <mergeCell ref="B5:D5"/>
    <mergeCell ref="I4:J4"/>
    <mergeCell ref="I6:J6"/>
    <mergeCell ref="K6:L6"/>
    <mergeCell ref="G6:H6"/>
    <mergeCell ref="E6:F6"/>
    <mergeCell ref="G8:H8"/>
    <mergeCell ref="I8:J8"/>
    <mergeCell ref="K8:L8"/>
    <mergeCell ref="I9:J9"/>
    <mergeCell ref="B37:C37"/>
    <mergeCell ref="B35:D35"/>
    <mergeCell ref="E35:I35"/>
    <mergeCell ref="J35:N35"/>
    <mergeCell ref="B30:D31"/>
    <mergeCell ref="E30:I31"/>
    <mergeCell ref="J30:N31"/>
    <mergeCell ref="O30:S31"/>
    <mergeCell ref="B32:D32"/>
    <mergeCell ref="E32:I32"/>
    <mergeCell ref="J32:N32"/>
    <mergeCell ref="O32:S32"/>
    <mergeCell ref="X2:AB2"/>
    <mergeCell ref="U3:AB3"/>
    <mergeCell ref="U4:V4"/>
    <mergeCell ref="W4:X4"/>
    <mergeCell ref="Y4:Z4"/>
    <mergeCell ref="AA4:AB4"/>
    <mergeCell ref="B33:D33"/>
    <mergeCell ref="E33:I33"/>
    <mergeCell ref="J33:N33"/>
    <mergeCell ref="O33:S33"/>
    <mergeCell ref="C25:N25"/>
    <mergeCell ref="B19:D19"/>
    <mergeCell ref="E19:G19"/>
    <mergeCell ref="H19:J19"/>
    <mergeCell ref="N19:P19"/>
    <mergeCell ref="K19:M19"/>
    <mergeCell ref="B20:D20"/>
    <mergeCell ref="K21:M21"/>
    <mergeCell ref="B22:D22"/>
    <mergeCell ref="E22:G22"/>
    <mergeCell ref="E17:G18"/>
    <mergeCell ref="B17:D18"/>
    <mergeCell ref="Q18:S18"/>
    <mergeCell ref="N18:P18"/>
    <mergeCell ref="U7:V7"/>
    <mergeCell ref="W7:X7"/>
    <mergeCell ref="Y7:Z7"/>
    <mergeCell ref="AA7:AB7"/>
    <mergeCell ref="U8:V8"/>
    <mergeCell ref="W8:X8"/>
    <mergeCell ref="Y8:Z8"/>
    <mergeCell ref="AA8:AB8"/>
    <mergeCell ref="U5:V5"/>
    <mergeCell ref="W5:X5"/>
    <mergeCell ref="Y5:Z5"/>
    <mergeCell ref="AA5:AB5"/>
    <mergeCell ref="U6:V6"/>
    <mergeCell ref="W6:X6"/>
    <mergeCell ref="Y6:Z6"/>
    <mergeCell ref="AA6:AB6"/>
    <mergeCell ref="W9:X9"/>
    <mergeCell ref="Y9:Z9"/>
    <mergeCell ref="AA9:AB9"/>
    <mergeCell ref="B23:D23"/>
    <mergeCell ref="E23:G23"/>
    <mergeCell ref="H23:J23"/>
    <mergeCell ref="K23:M23"/>
    <mergeCell ref="N23:P23"/>
    <mergeCell ref="Q23:S23"/>
    <mergeCell ref="N17:V17"/>
    <mergeCell ref="T18:V18"/>
    <mergeCell ref="K9:L9"/>
    <mergeCell ref="G9:H9"/>
    <mergeCell ref="H22:J22"/>
    <mergeCell ref="K22:M22"/>
    <mergeCell ref="N22:P22"/>
    <mergeCell ref="Q22:S22"/>
    <mergeCell ref="Q20:S20"/>
    <mergeCell ref="Q19:S19"/>
    <mergeCell ref="T23:V23"/>
    <mergeCell ref="P16:V16"/>
    <mergeCell ref="T19:V19"/>
    <mergeCell ref="T20:V20"/>
    <mergeCell ref="T22:V22"/>
    <mergeCell ref="Q21:S21"/>
    <mergeCell ref="T21:V21"/>
    <mergeCell ref="U9:V9"/>
    <mergeCell ref="P29:S29"/>
    <mergeCell ref="B36:D36"/>
    <mergeCell ref="E36:I36"/>
    <mergeCell ref="J36:N36"/>
    <mergeCell ref="O36:S36"/>
    <mergeCell ref="O35:S35"/>
    <mergeCell ref="B34:D34"/>
    <mergeCell ref="E34:I34"/>
    <mergeCell ref="J34:N34"/>
    <mergeCell ref="O34:S34"/>
    <mergeCell ref="B12:D12"/>
    <mergeCell ref="E12:F12"/>
    <mergeCell ref="G12:H12"/>
    <mergeCell ref="I12:J12"/>
    <mergeCell ref="K12:L12"/>
    <mergeCell ref="M12:N12"/>
    <mergeCell ref="B21:D21"/>
    <mergeCell ref="E21:G21"/>
    <mergeCell ref="H21:J21"/>
    <mergeCell ref="E20:G20"/>
    <mergeCell ref="H20:J20"/>
    <mergeCell ref="W11:X11"/>
    <mergeCell ref="Y11:Z11"/>
    <mergeCell ref="AA11:AB11"/>
    <mergeCell ref="B11:D11"/>
    <mergeCell ref="E11:F11"/>
    <mergeCell ref="G11:H11"/>
    <mergeCell ref="I11:J11"/>
    <mergeCell ref="K11:L11"/>
    <mergeCell ref="M11:N11"/>
    <mergeCell ref="O11:P11"/>
    <mergeCell ref="Q11:R11"/>
    <mergeCell ref="U11:V11"/>
    <mergeCell ref="Y13:Z13"/>
    <mergeCell ref="AA13:AB13"/>
    <mergeCell ref="AA12:AB12"/>
    <mergeCell ref="Y12:Z12"/>
    <mergeCell ref="M13:N13"/>
    <mergeCell ref="O13:P13"/>
    <mergeCell ref="Q13:R13"/>
    <mergeCell ref="S13:T13"/>
    <mergeCell ref="E13:F13"/>
    <mergeCell ref="G13:H13"/>
    <mergeCell ref="I13:J13"/>
    <mergeCell ref="K13:L13"/>
    <mergeCell ref="O12:P12"/>
    <mergeCell ref="Q12:R12"/>
    <mergeCell ref="U13:V13"/>
    <mergeCell ref="S12:T12"/>
    <mergeCell ref="U12:V12"/>
    <mergeCell ref="W12:X12"/>
    <mergeCell ref="W13:X13"/>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&amp;[３８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zoomScaleNormal="100" workbookViewId="0">
      <selection activeCell="A24" sqref="A24"/>
    </sheetView>
  </sheetViews>
  <sheetFormatPr defaultRowHeight="14.45" customHeight="1"/>
  <cols>
    <col min="1" max="1" width="1.875" style="331" customWidth="1"/>
    <col min="2" max="2" width="4.5" style="331" customWidth="1"/>
    <col min="3" max="3" width="2.625" style="331" bestFit="1" customWidth="1"/>
    <col min="4" max="4" width="21.5" style="331" customWidth="1"/>
    <col min="5" max="5" width="5.75" style="331" bestFit="1" customWidth="1"/>
    <col min="6" max="11" width="6.375" style="331" customWidth="1"/>
    <col min="12" max="13" width="4.625" style="331" customWidth="1"/>
    <col min="14" max="16384" width="9" style="331"/>
  </cols>
  <sheetData>
    <row r="1" spans="1:35" s="570" customFormat="1" ht="26.25" customHeight="1">
      <c r="A1" s="568" t="s">
        <v>1181</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95" customHeight="1">
      <c r="A2" s="62"/>
      <c r="B2" s="62"/>
      <c r="C2" s="62"/>
      <c r="D2" s="62"/>
      <c r="E2" s="62"/>
      <c r="F2" s="62"/>
      <c r="G2" s="899" t="s">
        <v>1182</v>
      </c>
      <c r="H2" s="899"/>
      <c r="I2" s="899"/>
      <c r="J2" s="1105"/>
      <c r="K2" s="1105"/>
    </row>
    <row r="3" spans="1:35" ht="25.5" customHeight="1">
      <c r="A3" s="62"/>
      <c r="B3" s="1028" t="s">
        <v>745</v>
      </c>
      <c r="C3" s="1220"/>
      <c r="D3" s="1220"/>
      <c r="E3" s="1220"/>
      <c r="F3" s="1028" t="s">
        <v>1345</v>
      </c>
      <c r="G3" s="1029"/>
      <c r="H3" s="1028" t="s">
        <v>862</v>
      </c>
      <c r="I3" s="1029"/>
      <c r="J3" s="1028" t="s">
        <v>1346</v>
      </c>
      <c r="K3" s="1029"/>
    </row>
    <row r="4" spans="1:35" ht="25.5" customHeight="1">
      <c r="A4" s="62"/>
      <c r="B4" s="1446" t="s">
        <v>2094</v>
      </c>
      <c r="C4" s="1206" t="s">
        <v>1183</v>
      </c>
      <c r="D4" s="1345"/>
      <c r="E4" s="332" t="s">
        <v>1184</v>
      </c>
      <c r="F4" s="1125">
        <v>17363</v>
      </c>
      <c r="G4" s="1126"/>
      <c r="H4" s="1436">
        <v>17651</v>
      </c>
      <c r="I4" s="1437"/>
      <c r="J4" s="1436">
        <v>17924</v>
      </c>
      <c r="K4" s="1437"/>
    </row>
    <row r="5" spans="1:35" ht="25.5" customHeight="1">
      <c r="A5" s="62"/>
      <c r="B5" s="1446"/>
      <c r="C5" s="1206" t="s">
        <v>1347</v>
      </c>
      <c r="D5" s="1345"/>
      <c r="E5" s="333" t="s">
        <v>1184</v>
      </c>
      <c r="F5" s="1125">
        <v>7550</v>
      </c>
      <c r="G5" s="1126"/>
      <c r="H5" s="1436">
        <v>6269</v>
      </c>
      <c r="I5" s="1437"/>
      <c r="J5" s="1436">
        <v>6256</v>
      </c>
      <c r="K5" s="1437"/>
    </row>
    <row r="6" spans="1:35" ht="25.5" customHeight="1">
      <c r="A6" s="62"/>
      <c r="B6" s="1446"/>
      <c r="C6" s="1206" t="s">
        <v>1348</v>
      </c>
      <c r="D6" s="1345"/>
      <c r="E6" s="333" t="s">
        <v>341</v>
      </c>
      <c r="F6" s="1444">
        <v>43.48</v>
      </c>
      <c r="G6" s="1445"/>
      <c r="H6" s="1441">
        <v>35.520000000000003</v>
      </c>
      <c r="I6" s="1442"/>
      <c r="J6" s="1441">
        <v>34.9</v>
      </c>
      <c r="K6" s="1442"/>
    </row>
    <row r="7" spans="1:35" ht="25.5" customHeight="1">
      <c r="A7" s="62"/>
      <c r="B7" s="1446" t="s">
        <v>1349</v>
      </c>
      <c r="C7" s="1206" t="s">
        <v>1350</v>
      </c>
      <c r="D7" s="1345"/>
      <c r="E7" s="333" t="s">
        <v>1351</v>
      </c>
      <c r="F7" s="1125">
        <v>50014</v>
      </c>
      <c r="G7" s="1126"/>
      <c r="H7" s="1436">
        <v>50169</v>
      </c>
      <c r="I7" s="1437"/>
      <c r="J7" s="1436">
        <v>50315</v>
      </c>
      <c r="K7" s="1437"/>
    </row>
    <row r="8" spans="1:35" ht="25.5" customHeight="1">
      <c r="A8" s="62"/>
      <c r="B8" s="1446"/>
      <c r="C8" s="1206" t="s">
        <v>1352</v>
      </c>
      <c r="D8" s="1345"/>
      <c r="E8" s="333" t="s">
        <v>1351</v>
      </c>
      <c r="F8" s="1125">
        <v>14842</v>
      </c>
      <c r="G8" s="1126"/>
      <c r="H8" s="1436">
        <v>11315</v>
      </c>
      <c r="I8" s="1437"/>
      <c r="J8" s="1436">
        <v>11449</v>
      </c>
      <c r="K8" s="1437"/>
    </row>
    <row r="9" spans="1:35" ht="25.5" customHeight="1">
      <c r="A9" s="62"/>
      <c r="B9" s="1446"/>
      <c r="C9" s="1206" t="s">
        <v>1348</v>
      </c>
      <c r="D9" s="1345"/>
      <c r="E9" s="333" t="s">
        <v>341</v>
      </c>
      <c r="F9" s="1444">
        <v>29.68</v>
      </c>
      <c r="G9" s="1445"/>
      <c r="H9" s="1441">
        <v>22.55</v>
      </c>
      <c r="I9" s="1442"/>
      <c r="J9" s="1441">
        <v>22.75</v>
      </c>
      <c r="K9" s="1442"/>
    </row>
    <row r="10" spans="1:35" ht="25.5" customHeight="1">
      <c r="A10" s="62"/>
      <c r="B10" s="1446" t="s">
        <v>1353</v>
      </c>
      <c r="C10" s="1206" t="s">
        <v>1354</v>
      </c>
      <c r="D10" s="1345"/>
      <c r="E10" s="333" t="s">
        <v>1351</v>
      </c>
      <c r="F10" s="1125">
        <v>7257</v>
      </c>
      <c r="G10" s="1126"/>
      <c r="H10" s="1436">
        <v>9975</v>
      </c>
      <c r="I10" s="1437"/>
      <c r="J10" s="1436">
        <v>10390</v>
      </c>
      <c r="K10" s="1437"/>
    </row>
    <row r="11" spans="1:35" ht="25.5" customHeight="1">
      <c r="A11" s="62"/>
      <c r="B11" s="1446"/>
      <c r="C11" s="1206" t="s">
        <v>1355</v>
      </c>
      <c r="D11" s="1345"/>
      <c r="E11" s="333" t="s">
        <v>1356</v>
      </c>
      <c r="F11" s="1125">
        <v>4208</v>
      </c>
      <c r="G11" s="1126"/>
      <c r="H11" s="1436">
        <v>1340</v>
      </c>
      <c r="I11" s="1437"/>
      <c r="J11" s="1436">
        <v>1059</v>
      </c>
      <c r="K11" s="1437"/>
    </row>
    <row r="12" spans="1:35" ht="25.5" customHeight="1">
      <c r="A12" s="62"/>
      <c r="B12" s="1446"/>
      <c r="C12" s="1206" t="s">
        <v>1357</v>
      </c>
      <c r="D12" s="1345"/>
      <c r="E12" s="333" t="s">
        <v>1351</v>
      </c>
      <c r="F12" s="1125">
        <v>3377</v>
      </c>
      <c r="G12" s="1126"/>
      <c r="H12" s="1436" t="s">
        <v>803</v>
      </c>
      <c r="I12" s="1437"/>
      <c r="J12" s="1436" t="s">
        <v>803</v>
      </c>
      <c r="K12" s="1437"/>
    </row>
    <row r="13" spans="1:35" ht="25.5" customHeight="1">
      <c r="A13" s="62"/>
      <c r="B13" s="1449" t="s">
        <v>747</v>
      </c>
      <c r="C13" s="1206" t="s">
        <v>995</v>
      </c>
      <c r="D13" s="1345"/>
      <c r="E13" s="333" t="s">
        <v>996</v>
      </c>
      <c r="F13" s="1125">
        <v>1247241500</v>
      </c>
      <c r="G13" s="1126"/>
      <c r="H13" s="1436">
        <v>1038105200</v>
      </c>
      <c r="I13" s="1437"/>
      <c r="J13" s="1436">
        <v>1068150100</v>
      </c>
      <c r="K13" s="1437"/>
    </row>
    <row r="14" spans="1:35" ht="25.5" customHeight="1">
      <c r="A14" s="62"/>
      <c r="B14" s="1450"/>
      <c r="C14" s="1206" t="s">
        <v>997</v>
      </c>
      <c r="D14" s="1345"/>
      <c r="E14" s="333" t="s">
        <v>996</v>
      </c>
      <c r="F14" s="1125">
        <v>165198</v>
      </c>
      <c r="G14" s="1126"/>
      <c r="H14" s="1436">
        <v>165593</v>
      </c>
      <c r="I14" s="1437"/>
      <c r="J14" s="1436">
        <v>170740</v>
      </c>
      <c r="K14" s="1437"/>
    </row>
    <row r="15" spans="1:35" ht="25.5" customHeight="1">
      <c r="A15" s="62"/>
      <c r="B15" s="1451"/>
      <c r="C15" s="1206" t="s">
        <v>998</v>
      </c>
      <c r="D15" s="1345"/>
      <c r="E15" s="333" t="s">
        <v>996</v>
      </c>
      <c r="F15" s="1125">
        <v>84035</v>
      </c>
      <c r="G15" s="1126"/>
      <c r="H15" s="1436">
        <v>91746</v>
      </c>
      <c r="I15" s="1437"/>
      <c r="J15" s="1436">
        <v>93296</v>
      </c>
      <c r="K15" s="1437"/>
    </row>
    <row r="16" spans="1:35" ht="25.5" customHeight="1">
      <c r="A16" s="62"/>
      <c r="B16" s="1030" t="s">
        <v>999</v>
      </c>
      <c r="C16" s="1207" t="s">
        <v>1000</v>
      </c>
      <c r="D16" s="1345"/>
      <c r="E16" s="332" t="s">
        <v>996</v>
      </c>
      <c r="F16" s="1125">
        <v>2322672972</v>
      </c>
      <c r="G16" s="1126"/>
      <c r="H16" s="1436">
        <v>2585609050</v>
      </c>
      <c r="I16" s="1437"/>
      <c r="J16" s="1436">
        <v>2755153958</v>
      </c>
      <c r="K16" s="1437"/>
    </row>
    <row r="17" spans="1:14" ht="25.5" customHeight="1">
      <c r="A17" s="62"/>
      <c r="B17" s="1034"/>
      <c r="C17" s="1207" t="s">
        <v>1001</v>
      </c>
      <c r="D17" s="1345"/>
      <c r="E17" s="332" t="s">
        <v>996</v>
      </c>
      <c r="F17" s="1125">
        <v>307639</v>
      </c>
      <c r="G17" s="1126"/>
      <c r="H17" s="1436">
        <v>412444</v>
      </c>
      <c r="I17" s="1437"/>
      <c r="J17" s="1436">
        <v>440402</v>
      </c>
      <c r="K17" s="1437"/>
    </row>
    <row r="18" spans="1:14" ht="25.5" customHeight="1">
      <c r="A18" s="62"/>
      <c r="B18" s="1034"/>
      <c r="C18" s="1207" t="s">
        <v>1002</v>
      </c>
      <c r="D18" s="1345"/>
      <c r="E18" s="332" t="s">
        <v>996</v>
      </c>
      <c r="F18" s="1125">
        <v>156493</v>
      </c>
      <c r="G18" s="1126"/>
      <c r="H18" s="1436">
        <v>228512</v>
      </c>
      <c r="I18" s="1437"/>
      <c r="J18" s="1436">
        <v>240646</v>
      </c>
      <c r="K18" s="1437"/>
    </row>
    <row r="19" spans="1:14" ht="25.5" customHeight="1">
      <c r="A19" s="62"/>
      <c r="B19" s="1034"/>
      <c r="C19" s="1030" t="s">
        <v>1003</v>
      </c>
      <c r="D19" s="272" t="s">
        <v>1004</v>
      </c>
      <c r="E19" s="332" t="s">
        <v>996</v>
      </c>
      <c r="F19" s="1125">
        <v>1177130699</v>
      </c>
      <c r="G19" s="1126"/>
      <c r="H19" s="1436">
        <v>2182291983</v>
      </c>
      <c r="I19" s="1437"/>
      <c r="J19" s="1436">
        <v>2480233734</v>
      </c>
      <c r="K19" s="1437"/>
    </row>
    <row r="20" spans="1:14" ht="25.5" customHeight="1">
      <c r="A20" s="62"/>
      <c r="B20" s="1034"/>
      <c r="C20" s="1034"/>
      <c r="D20" s="272" t="s">
        <v>1005</v>
      </c>
      <c r="E20" s="332" t="s">
        <v>996</v>
      </c>
      <c r="F20" s="1125">
        <v>1145542273</v>
      </c>
      <c r="G20" s="1126"/>
      <c r="H20" s="1436">
        <v>403317067</v>
      </c>
      <c r="I20" s="1437"/>
      <c r="J20" s="1436">
        <v>274920224</v>
      </c>
      <c r="K20" s="1437"/>
    </row>
    <row r="21" spans="1:14" ht="25.5" customHeight="1">
      <c r="A21" s="62"/>
      <c r="B21" s="1447" t="s">
        <v>1006</v>
      </c>
      <c r="C21" s="1207" t="s">
        <v>1007</v>
      </c>
      <c r="D21" s="1207"/>
      <c r="E21" s="332" t="s">
        <v>996</v>
      </c>
      <c r="F21" s="1125">
        <v>20300000</v>
      </c>
      <c r="G21" s="1126"/>
      <c r="H21" s="1436">
        <v>17450000</v>
      </c>
      <c r="I21" s="1437"/>
      <c r="J21" s="1436">
        <v>23250000</v>
      </c>
      <c r="K21" s="1437"/>
    </row>
    <row r="22" spans="1:14" ht="25.5" customHeight="1">
      <c r="A22" s="62"/>
      <c r="B22" s="1448"/>
      <c r="C22" s="1207" t="s">
        <v>1008</v>
      </c>
      <c r="D22" s="1207"/>
      <c r="E22" s="332" t="s">
        <v>996</v>
      </c>
      <c r="F22" s="1125">
        <v>10300300</v>
      </c>
      <c r="G22" s="1126"/>
      <c r="H22" s="1436">
        <v>3400000</v>
      </c>
      <c r="I22" s="1437"/>
      <c r="J22" s="1436">
        <v>3500000</v>
      </c>
      <c r="K22" s="1437"/>
    </row>
    <row r="23" spans="1:14" s="62" customFormat="1" ht="14.45" customHeight="1">
      <c r="B23" s="62" t="s">
        <v>1009</v>
      </c>
    </row>
    <row r="24" spans="1:14" s="62" customFormat="1" ht="26.25" customHeight="1">
      <c r="A24" s="568" t="s">
        <v>2122</v>
      </c>
      <c r="B24" s="572"/>
      <c r="C24" s="572"/>
      <c r="D24" s="572"/>
      <c r="E24" s="572"/>
      <c r="F24" s="572"/>
      <c r="G24" s="572"/>
      <c r="H24" s="572"/>
      <c r="I24" s="572"/>
      <c r="J24" s="572"/>
      <c r="K24" s="572"/>
      <c r="L24" s="572"/>
      <c r="M24" s="572"/>
      <c r="N24" s="572"/>
    </row>
    <row r="25" spans="1:14" s="62" customFormat="1" ht="14.45" customHeight="1">
      <c r="G25" s="899" t="s">
        <v>1182</v>
      </c>
      <c r="H25" s="899"/>
      <c r="I25" s="899"/>
      <c r="J25" s="1105"/>
      <c r="K25" s="1105"/>
    </row>
    <row r="26" spans="1:14" s="62" customFormat="1" ht="26.1" customHeight="1">
      <c r="B26" s="1028" t="s">
        <v>745</v>
      </c>
      <c r="C26" s="1220"/>
      <c r="D26" s="1220"/>
      <c r="E26" s="1220"/>
      <c r="F26" s="1028" t="s">
        <v>1345</v>
      </c>
      <c r="G26" s="1029"/>
      <c r="H26" s="1028" t="s">
        <v>862</v>
      </c>
      <c r="I26" s="1029"/>
      <c r="J26" s="1028" t="s">
        <v>1346</v>
      </c>
      <c r="K26" s="1029"/>
    </row>
    <row r="27" spans="1:14" s="62" customFormat="1" ht="26.1" customHeight="1">
      <c r="B27" s="1443" t="s">
        <v>1349</v>
      </c>
      <c r="C27" s="1206" t="s">
        <v>1350</v>
      </c>
      <c r="D27" s="1345"/>
      <c r="E27" s="333" t="s">
        <v>1351</v>
      </c>
      <c r="F27" s="1436" t="s">
        <v>803</v>
      </c>
      <c r="G27" s="1437"/>
      <c r="H27" s="1436">
        <v>50169</v>
      </c>
      <c r="I27" s="1437"/>
      <c r="J27" s="1436">
        <v>50315</v>
      </c>
      <c r="K27" s="1437"/>
    </row>
    <row r="28" spans="1:14" s="62" customFormat="1" ht="26.1" customHeight="1">
      <c r="B28" s="1443"/>
      <c r="C28" s="1206" t="s">
        <v>2117</v>
      </c>
      <c r="D28" s="1345"/>
      <c r="E28" s="333" t="s">
        <v>1351</v>
      </c>
      <c r="F28" s="1436" t="s">
        <v>803</v>
      </c>
      <c r="G28" s="1437"/>
      <c r="H28" s="1436">
        <v>4461</v>
      </c>
      <c r="I28" s="1437"/>
      <c r="J28" s="1436">
        <v>4530</v>
      </c>
      <c r="K28" s="1437"/>
    </row>
    <row r="29" spans="1:14" s="62" customFormat="1" ht="26.1" customHeight="1">
      <c r="B29" s="1443"/>
      <c r="C29" s="1206" t="s">
        <v>1348</v>
      </c>
      <c r="D29" s="1345"/>
      <c r="E29" s="333" t="s">
        <v>341</v>
      </c>
      <c r="F29" s="1436" t="s">
        <v>803</v>
      </c>
      <c r="G29" s="1437"/>
      <c r="H29" s="1441">
        <v>8.89</v>
      </c>
      <c r="I29" s="1442"/>
      <c r="J29" s="1441">
        <v>9</v>
      </c>
      <c r="K29" s="1442"/>
    </row>
    <row r="30" spans="1:14" s="62" customFormat="1" ht="26.1" customHeight="1">
      <c r="B30" s="1443" t="s">
        <v>2123</v>
      </c>
      <c r="C30" s="1206" t="s">
        <v>2118</v>
      </c>
      <c r="D30" s="1345"/>
      <c r="E30" s="333" t="s">
        <v>1351</v>
      </c>
      <c r="F30" s="1436" t="s">
        <v>803</v>
      </c>
      <c r="G30" s="1437"/>
      <c r="H30" s="1436">
        <v>235</v>
      </c>
      <c r="I30" s="1437"/>
      <c r="J30" s="1436">
        <v>222</v>
      </c>
      <c r="K30" s="1437"/>
    </row>
    <row r="31" spans="1:14" s="62" customFormat="1" ht="26.1" customHeight="1">
      <c r="B31" s="1443"/>
      <c r="C31" s="1206" t="s">
        <v>2119</v>
      </c>
      <c r="D31" s="1345"/>
      <c r="E31" s="333" t="s">
        <v>1356</v>
      </c>
      <c r="F31" s="1436" t="s">
        <v>803</v>
      </c>
      <c r="G31" s="1437"/>
      <c r="H31" s="1436">
        <v>4226</v>
      </c>
      <c r="I31" s="1437"/>
      <c r="J31" s="1436">
        <v>4308</v>
      </c>
      <c r="K31" s="1437"/>
    </row>
    <row r="32" spans="1:14" s="62" customFormat="1" ht="26.1" customHeight="1">
      <c r="B32" s="1438" t="s">
        <v>2121</v>
      </c>
      <c r="C32" s="1206" t="s">
        <v>995</v>
      </c>
      <c r="D32" s="1345"/>
      <c r="E32" s="333" t="s">
        <v>996</v>
      </c>
      <c r="F32" s="1436" t="s">
        <v>803</v>
      </c>
      <c r="G32" s="1437"/>
      <c r="H32" s="1436">
        <v>262538895</v>
      </c>
      <c r="I32" s="1437"/>
      <c r="J32" s="1436">
        <v>261850962</v>
      </c>
      <c r="K32" s="1437"/>
    </row>
    <row r="33" spans="2:11" s="62" customFormat="1" ht="26.1" customHeight="1">
      <c r="B33" s="1439"/>
      <c r="C33" s="1206" t="s">
        <v>2120</v>
      </c>
      <c r="D33" s="1345"/>
      <c r="E33" s="333" t="s">
        <v>996</v>
      </c>
      <c r="F33" s="1436" t="s">
        <v>803</v>
      </c>
      <c r="G33" s="1437"/>
      <c r="H33" s="1436">
        <v>58852</v>
      </c>
      <c r="I33" s="1437"/>
      <c r="J33" s="1436">
        <v>57804</v>
      </c>
      <c r="K33" s="1437"/>
    </row>
    <row r="34" spans="2:11" s="62" customFormat="1" ht="26.1" customHeight="1">
      <c r="B34" s="1405" t="s">
        <v>999</v>
      </c>
      <c r="C34" s="1207" t="s">
        <v>1000</v>
      </c>
      <c r="D34" s="1345"/>
      <c r="E34" s="332" t="s">
        <v>996</v>
      </c>
      <c r="F34" s="1436" t="s">
        <v>803</v>
      </c>
      <c r="G34" s="1437"/>
      <c r="H34" s="1436">
        <v>2950887410</v>
      </c>
      <c r="I34" s="1437"/>
      <c r="J34" s="1436">
        <v>3369670304</v>
      </c>
      <c r="K34" s="1437"/>
    </row>
    <row r="35" spans="2:11" s="62" customFormat="1" ht="26.1" customHeight="1">
      <c r="B35" s="1440"/>
      <c r="C35" s="1207" t="s">
        <v>1002</v>
      </c>
      <c r="D35" s="1345"/>
      <c r="E35" s="332" t="s">
        <v>996</v>
      </c>
      <c r="F35" s="1436" t="s">
        <v>803</v>
      </c>
      <c r="G35" s="1437"/>
      <c r="H35" s="1436">
        <v>661486</v>
      </c>
      <c r="I35" s="1437"/>
      <c r="J35" s="1436">
        <v>743857</v>
      </c>
      <c r="K35" s="1437"/>
    </row>
    <row r="36" spans="2:11" ht="26.1" customHeight="1">
      <c r="B36" s="710" t="s">
        <v>1006</v>
      </c>
      <c r="C36" s="1207" t="s">
        <v>1008</v>
      </c>
      <c r="D36" s="1207"/>
      <c r="E36" s="332" t="s">
        <v>996</v>
      </c>
      <c r="F36" s="1436" t="s">
        <v>803</v>
      </c>
      <c r="G36" s="1437"/>
      <c r="H36" s="1436">
        <v>10900000</v>
      </c>
      <c r="I36" s="1437"/>
      <c r="J36" s="1436">
        <v>14750000</v>
      </c>
      <c r="K36" s="1437"/>
    </row>
  </sheetData>
  <mergeCells count="135">
    <mergeCell ref="B3:E3"/>
    <mergeCell ref="C4:D4"/>
    <mergeCell ref="C5:D5"/>
    <mergeCell ref="C6:D6"/>
    <mergeCell ref="B7:B9"/>
    <mergeCell ref="C21:D21"/>
    <mergeCell ref="C22:D22"/>
    <mergeCell ref="B21:B22"/>
    <mergeCell ref="C13:D13"/>
    <mergeCell ref="C14:D14"/>
    <mergeCell ref="C15:D15"/>
    <mergeCell ref="B16:B20"/>
    <mergeCell ref="C16:D16"/>
    <mergeCell ref="C17:D17"/>
    <mergeCell ref="C18:D18"/>
    <mergeCell ref="B4:B6"/>
    <mergeCell ref="B10:B12"/>
    <mergeCell ref="B13:B15"/>
    <mergeCell ref="C7:D7"/>
    <mergeCell ref="C8:D8"/>
    <mergeCell ref="C9:D9"/>
    <mergeCell ref="C10:D10"/>
    <mergeCell ref="C11:D11"/>
    <mergeCell ref="C12:D12"/>
    <mergeCell ref="F10:G10"/>
    <mergeCell ref="F19:G19"/>
    <mergeCell ref="F3:G3"/>
    <mergeCell ref="H3:I3"/>
    <mergeCell ref="F4:G4"/>
    <mergeCell ref="F5:G5"/>
    <mergeCell ref="F6:G6"/>
    <mergeCell ref="F7:G7"/>
    <mergeCell ref="F11:G11"/>
    <mergeCell ref="F12:G12"/>
    <mergeCell ref="F13:G13"/>
    <mergeCell ref="H10:I10"/>
    <mergeCell ref="G2:K2"/>
    <mergeCell ref="J6:K6"/>
    <mergeCell ref="J7:K7"/>
    <mergeCell ref="H22:I22"/>
    <mergeCell ref="H18:I18"/>
    <mergeCell ref="H19:I19"/>
    <mergeCell ref="H20:I20"/>
    <mergeCell ref="H14:I14"/>
    <mergeCell ref="H15:I15"/>
    <mergeCell ref="H16:I16"/>
    <mergeCell ref="H11:I11"/>
    <mergeCell ref="H12:I12"/>
    <mergeCell ref="H13:I13"/>
    <mergeCell ref="F8:G8"/>
    <mergeCell ref="F9:G9"/>
    <mergeCell ref="H21:I21"/>
    <mergeCell ref="F22:G22"/>
    <mergeCell ref="F18:G18"/>
    <mergeCell ref="H4:I4"/>
    <mergeCell ref="H5:I5"/>
    <mergeCell ref="H6:I6"/>
    <mergeCell ref="H7:I7"/>
    <mergeCell ref="H8:I8"/>
    <mergeCell ref="H9:I9"/>
    <mergeCell ref="J8:K8"/>
    <mergeCell ref="J9:K9"/>
    <mergeCell ref="J10:K10"/>
    <mergeCell ref="J11:K11"/>
    <mergeCell ref="J12:K12"/>
    <mergeCell ref="J13:K13"/>
    <mergeCell ref="J3:K3"/>
    <mergeCell ref="J4:K4"/>
    <mergeCell ref="J5:K5"/>
    <mergeCell ref="B26:E26"/>
    <mergeCell ref="H26:I26"/>
    <mergeCell ref="J26:K26"/>
    <mergeCell ref="G25:K25"/>
    <mergeCell ref="F26:G26"/>
    <mergeCell ref="J27:K27"/>
    <mergeCell ref="J14:K14"/>
    <mergeCell ref="J15:K15"/>
    <mergeCell ref="J16:K16"/>
    <mergeCell ref="J17:K17"/>
    <mergeCell ref="J22:K22"/>
    <mergeCell ref="J18:K18"/>
    <mergeCell ref="J19:K19"/>
    <mergeCell ref="J20:K20"/>
    <mergeCell ref="J21:K21"/>
    <mergeCell ref="C19:C20"/>
    <mergeCell ref="H17:I17"/>
    <mergeCell ref="F20:G20"/>
    <mergeCell ref="F14:G14"/>
    <mergeCell ref="F15:G15"/>
    <mergeCell ref="F16:G16"/>
    <mergeCell ref="F17:G17"/>
    <mergeCell ref="F21:G21"/>
    <mergeCell ref="C28:D28"/>
    <mergeCell ref="F28:G28"/>
    <mergeCell ref="H28:I28"/>
    <mergeCell ref="J28:K28"/>
    <mergeCell ref="B27:B29"/>
    <mergeCell ref="C27:D27"/>
    <mergeCell ref="F27:G27"/>
    <mergeCell ref="H27:I27"/>
    <mergeCell ref="C29:D29"/>
    <mergeCell ref="F29:G29"/>
    <mergeCell ref="J31:K31"/>
    <mergeCell ref="J32:K32"/>
    <mergeCell ref="C33:D33"/>
    <mergeCell ref="F33:G33"/>
    <mergeCell ref="H33:I33"/>
    <mergeCell ref="J33:K33"/>
    <mergeCell ref="H29:I29"/>
    <mergeCell ref="J29:K29"/>
    <mergeCell ref="B30:B31"/>
    <mergeCell ref="C30:D30"/>
    <mergeCell ref="F30:G30"/>
    <mergeCell ref="H30:I30"/>
    <mergeCell ref="J30:K30"/>
    <mergeCell ref="C31:D31"/>
    <mergeCell ref="F31:G31"/>
    <mergeCell ref="H31:I31"/>
    <mergeCell ref="J36:K36"/>
    <mergeCell ref="C35:D35"/>
    <mergeCell ref="F35:G35"/>
    <mergeCell ref="H35:I35"/>
    <mergeCell ref="C36:D36"/>
    <mergeCell ref="F36:G36"/>
    <mergeCell ref="H36:I36"/>
    <mergeCell ref="B32:B33"/>
    <mergeCell ref="C32:D32"/>
    <mergeCell ref="F32:G32"/>
    <mergeCell ref="H32:I32"/>
    <mergeCell ref="J35:K35"/>
    <mergeCell ref="J34:K34"/>
    <mergeCell ref="B34:B35"/>
    <mergeCell ref="C34:D34"/>
    <mergeCell ref="F34:G34"/>
    <mergeCell ref="H34:I3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zoomScaleNormal="100" workbookViewId="0">
      <selection activeCell="C2" sqref="C2"/>
    </sheetView>
  </sheetViews>
  <sheetFormatPr defaultRowHeight="14.45" customHeight="1"/>
  <cols>
    <col min="1" max="1" width="1.875" style="331" customWidth="1"/>
    <col min="2" max="2" width="4.625" style="331" customWidth="1"/>
    <col min="3" max="3" width="11.5" style="331" bestFit="1" customWidth="1"/>
    <col min="4" max="19" width="4.625" style="331" customWidth="1"/>
    <col min="20" max="16384" width="9" style="331"/>
  </cols>
  <sheetData>
    <row r="1" spans="1:34" s="570" customFormat="1" ht="26.25" customHeight="1">
      <c r="A1" s="568" t="s">
        <v>2124</v>
      </c>
      <c r="B1" s="572"/>
      <c r="C1" s="572"/>
      <c r="D1" s="572"/>
      <c r="E1" s="572"/>
      <c r="F1" s="572"/>
      <c r="G1" s="572"/>
      <c r="H1" s="572"/>
      <c r="I1" s="572"/>
      <c r="J1" s="572"/>
      <c r="K1" s="572"/>
      <c r="L1" s="572"/>
      <c r="M1" s="572"/>
      <c r="N1" s="572"/>
      <c r="O1" s="572"/>
      <c r="P1" s="572"/>
      <c r="Q1" s="572"/>
      <c r="R1" s="572"/>
      <c r="S1" s="572"/>
      <c r="T1" s="572"/>
      <c r="U1" s="572"/>
      <c r="V1" s="572"/>
      <c r="W1" s="571"/>
      <c r="X1" s="571"/>
      <c r="Y1" s="571"/>
      <c r="Z1" s="571"/>
      <c r="AA1" s="571"/>
      <c r="AB1" s="571"/>
      <c r="AC1" s="571"/>
      <c r="AD1" s="571"/>
      <c r="AE1" s="571"/>
      <c r="AF1" s="571"/>
      <c r="AG1" s="571"/>
      <c r="AH1" s="571"/>
    </row>
    <row r="2" spans="1:34" ht="15.95" customHeight="1">
      <c r="A2" s="62"/>
      <c r="B2" s="62"/>
      <c r="C2" s="62"/>
      <c r="D2" s="62"/>
      <c r="E2" s="62"/>
      <c r="F2" s="899" t="s">
        <v>1182</v>
      </c>
      <c r="G2" s="899"/>
      <c r="H2" s="899"/>
      <c r="I2" s="899"/>
      <c r="J2" s="899"/>
      <c r="K2" s="899"/>
      <c r="L2" s="899"/>
      <c r="M2" s="899"/>
    </row>
    <row r="3" spans="1:34" ht="18.75" customHeight="1">
      <c r="A3" s="62"/>
      <c r="B3" s="1028" t="s">
        <v>745</v>
      </c>
      <c r="C3" s="1029"/>
      <c r="D3" s="1163" t="s">
        <v>1630</v>
      </c>
      <c r="E3" s="1463"/>
      <c r="F3" s="1163" t="s">
        <v>709</v>
      </c>
      <c r="G3" s="1463"/>
      <c r="H3" s="1163" t="s">
        <v>151</v>
      </c>
      <c r="I3" s="1463"/>
      <c r="J3" s="1163" t="s">
        <v>858</v>
      </c>
      <c r="K3" s="1463"/>
      <c r="L3" s="1163" t="s">
        <v>539</v>
      </c>
      <c r="M3" s="1463"/>
    </row>
    <row r="4" spans="1:34" ht="17.25" customHeight="1">
      <c r="A4" s="62"/>
      <c r="B4" s="1469" t="s">
        <v>605</v>
      </c>
      <c r="C4" s="268" t="s">
        <v>1110</v>
      </c>
      <c r="D4" s="1363">
        <v>5997</v>
      </c>
      <c r="E4" s="1452"/>
      <c r="F4" s="1363">
        <v>5923</v>
      </c>
      <c r="G4" s="1452"/>
      <c r="H4" s="1363">
        <v>6008</v>
      </c>
      <c r="I4" s="1452"/>
      <c r="J4" s="1464">
        <v>6188</v>
      </c>
      <c r="K4" s="1454"/>
      <c r="L4" s="1464">
        <v>6107</v>
      </c>
      <c r="M4" s="1454"/>
    </row>
    <row r="5" spans="1:34" ht="17.25" customHeight="1">
      <c r="A5" s="62"/>
      <c r="B5" s="1469"/>
      <c r="C5" s="268" t="s">
        <v>1111</v>
      </c>
      <c r="D5" s="1363">
        <v>119945</v>
      </c>
      <c r="E5" s="1452"/>
      <c r="F5" s="1363">
        <v>130706</v>
      </c>
      <c r="G5" s="1452"/>
      <c r="H5" s="1363">
        <v>138385</v>
      </c>
      <c r="I5" s="1452"/>
      <c r="J5" s="1464">
        <v>143926</v>
      </c>
      <c r="K5" s="1454"/>
      <c r="L5" s="1464">
        <v>139605</v>
      </c>
      <c r="M5" s="1454"/>
    </row>
    <row r="6" spans="1:34" ht="17.25" customHeight="1">
      <c r="A6" s="62"/>
      <c r="B6" s="1469"/>
      <c r="C6" s="268" t="s">
        <v>1112</v>
      </c>
      <c r="D6" s="1363">
        <v>312144</v>
      </c>
      <c r="E6" s="1452"/>
      <c r="F6" s="1363">
        <v>337911</v>
      </c>
      <c r="G6" s="1452"/>
      <c r="H6" s="1363">
        <v>338901</v>
      </c>
      <c r="I6" s="1452"/>
      <c r="J6" s="1464">
        <v>331545</v>
      </c>
      <c r="K6" s="1454"/>
      <c r="L6" s="1464">
        <v>322958</v>
      </c>
      <c r="M6" s="1454"/>
    </row>
    <row r="7" spans="1:34" ht="17.25" customHeight="1">
      <c r="A7" s="62"/>
      <c r="B7" s="1469" t="s">
        <v>1012</v>
      </c>
      <c r="C7" s="268" t="s">
        <v>1110</v>
      </c>
      <c r="D7" s="1363">
        <v>1960</v>
      </c>
      <c r="E7" s="1452"/>
      <c r="F7" s="1363">
        <v>2183</v>
      </c>
      <c r="G7" s="1452"/>
      <c r="H7" s="1363">
        <v>3313</v>
      </c>
      <c r="I7" s="1452"/>
      <c r="J7" s="1464">
        <v>3350</v>
      </c>
      <c r="K7" s="1454"/>
      <c r="L7" s="1464">
        <v>3389</v>
      </c>
      <c r="M7" s="1454"/>
    </row>
    <row r="8" spans="1:34" ht="17.25" customHeight="1">
      <c r="A8" s="62"/>
      <c r="B8" s="1469"/>
      <c r="C8" s="268" t="s">
        <v>1111</v>
      </c>
      <c r="D8" s="1363">
        <v>54105</v>
      </c>
      <c r="E8" s="1452"/>
      <c r="F8" s="1363">
        <v>65459</v>
      </c>
      <c r="G8" s="1452"/>
      <c r="H8" s="1363">
        <v>82604</v>
      </c>
      <c r="I8" s="1452"/>
      <c r="J8" s="1464">
        <v>84936</v>
      </c>
      <c r="K8" s="1454"/>
      <c r="L8" s="1464">
        <v>78823</v>
      </c>
      <c r="M8" s="1454"/>
    </row>
    <row r="9" spans="1:34" ht="17.25" customHeight="1">
      <c r="A9" s="62"/>
      <c r="B9" s="1469"/>
      <c r="C9" s="268" t="s">
        <v>1112</v>
      </c>
      <c r="D9" s="1363">
        <v>67235</v>
      </c>
      <c r="E9" s="1452"/>
      <c r="F9" s="1363">
        <v>83140</v>
      </c>
      <c r="G9" s="1452"/>
      <c r="H9" s="1363">
        <v>105930</v>
      </c>
      <c r="I9" s="1452"/>
      <c r="J9" s="1464">
        <v>95883</v>
      </c>
      <c r="K9" s="1454"/>
      <c r="L9" s="1464">
        <v>88329</v>
      </c>
      <c r="M9" s="1454"/>
    </row>
    <row r="10" spans="1:34" ht="19.5" customHeight="1">
      <c r="A10" s="62"/>
      <c r="B10" s="1466" t="s">
        <v>748</v>
      </c>
      <c r="C10" s="268" t="s">
        <v>1110</v>
      </c>
      <c r="D10" s="1363">
        <v>1410</v>
      </c>
      <c r="E10" s="1452"/>
      <c r="F10" s="1363">
        <v>1155</v>
      </c>
      <c r="G10" s="1452"/>
      <c r="H10" s="1363" t="s">
        <v>1036</v>
      </c>
      <c r="I10" s="1452"/>
      <c r="J10" s="1363" t="s">
        <v>1035</v>
      </c>
      <c r="K10" s="1465"/>
      <c r="L10" s="1363" t="s">
        <v>1014</v>
      </c>
      <c r="M10" s="1465"/>
    </row>
    <row r="11" spans="1:34" ht="19.5" customHeight="1">
      <c r="A11" s="62"/>
      <c r="B11" s="1466"/>
      <c r="C11" s="268" t="s">
        <v>1111</v>
      </c>
      <c r="D11" s="1363">
        <v>18755</v>
      </c>
      <c r="E11" s="1452"/>
      <c r="F11" s="1363">
        <v>12191</v>
      </c>
      <c r="G11" s="1452"/>
      <c r="H11" s="1363">
        <v>5</v>
      </c>
      <c r="I11" s="1452"/>
      <c r="J11" s="1363" t="s">
        <v>1035</v>
      </c>
      <c r="K11" s="1465"/>
      <c r="L11" s="1363" t="s">
        <v>1014</v>
      </c>
      <c r="M11" s="1465"/>
    </row>
    <row r="12" spans="1:34" ht="19.5" customHeight="1">
      <c r="A12" s="62"/>
      <c r="B12" s="1466"/>
      <c r="C12" s="268" t="s">
        <v>1112</v>
      </c>
      <c r="D12" s="1363">
        <v>38738</v>
      </c>
      <c r="E12" s="1452"/>
      <c r="F12" s="1363">
        <v>25930</v>
      </c>
      <c r="G12" s="1452"/>
      <c r="H12" s="1363">
        <v>47</v>
      </c>
      <c r="I12" s="1452"/>
      <c r="J12" s="1363" t="s">
        <v>1035</v>
      </c>
      <c r="K12" s="1465"/>
      <c r="L12" s="1363" t="s">
        <v>1014</v>
      </c>
      <c r="M12" s="1465"/>
    </row>
    <row r="13" spans="1:34" s="548" customFormat="1" ht="27.75" customHeight="1">
      <c r="A13" s="545"/>
      <c r="B13" s="546" t="s">
        <v>2331</v>
      </c>
      <c r="C13" s="547" t="s">
        <v>2332</v>
      </c>
      <c r="D13" s="1363" t="s">
        <v>1036</v>
      </c>
      <c r="E13" s="1452"/>
      <c r="F13" s="1363">
        <v>67</v>
      </c>
      <c r="G13" s="1452"/>
      <c r="H13" s="1363">
        <v>2014</v>
      </c>
      <c r="I13" s="1452"/>
      <c r="J13" s="1464">
        <v>1604</v>
      </c>
      <c r="K13" s="1454"/>
      <c r="L13" s="1464">
        <v>3139</v>
      </c>
      <c r="M13" s="1454"/>
    </row>
    <row r="14" spans="1:34" ht="17.25" customHeight="1">
      <c r="A14" s="62"/>
      <c r="B14" s="1468" t="s">
        <v>2368</v>
      </c>
      <c r="C14" s="268" t="s">
        <v>1110</v>
      </c>
      <c r="D14" s="1363">
        <v>432</v>
      </c>
      <c r="E14" s="1452"/>
      <c r="F14" s="1363">
        <v>546</v>
      </c>
      <c r="G14" s="1452"/>
      <c r="H14" s="1363">
        <v>549</v>
      </c>
      <c r="I14" s="1452"/>
      <c r="J14" s="1464">
        <v>613</v>
      </c>
      <c r="K14" s="1454"/>
      <c r="L14" s="1464">
        <v>634</v>
      </c>
      <c r="M14" s="1454"/>
    </row>
    <row r="15" spans="1:34" ht="17.25" customHeight="1">
      <c r="A15" s="62"/>
      <c r="B15" s="1468"/>
      <c r="C15" s="268" t="s">
        <v>1111</v>
      </c>
      <c r="D15" s="1363">
        <v>8326</v>
      </c>
      <c r="E15" s="1452"/>
      <c r="F15" s="1363">
        <v>11373</v>
      </c>
      <c r="G15" s="1452"/>
      <c r="H15" s="1363">
        <v>13025</v>
      </c>
      <c r="I15" s="1452"/>
      <c r="J15" s="1464">
        <v>14701</v>
      </c>
      <c r="K15" s="1454"/>
      <c r="L15" s="1464">
        <v>15947</v>
      </c>
      <c r="M15" s="1454"/>
    </row>
    <row r="16" spans="1:34" ht="17.25" customHeight="1">
      <c r="A16" s="62"/>
      <c r="B16" s="1468"/>
      <c r="C16" s="268" t="s">
        <v>1112</v>
      </c>
      <c r="D16" s="1363">
        <v>71158</v>
      </c>
      <c r="E16" s="1452"/>
      <c r="F16" s="1363">
        <v>85934</v>
      </c>
      <c r="G16" s="1452"/>
      <c r="H16" s="1363">
        <v>94055</v>
      </c>
      <c r="I16" s="1452"/>
      <c r="J16" s="1464">
        <v>97163</v>
      </c>
      <c r="K16" s="1454"/>
      <c r="L16" s="1464">
        <v>99101</v>
      </c>
      <c r="M16" s="1454"/>
    </row>
    <row r="17" spans="1:16" ht="17.25" customHeight="1">
      <c r="A17" s="62"/>
      <c r="B17" s="1469" t="s">
        <v>1013</v>
      </c>
      <c r="C17" s="268" t="s">
        <v>1110</v>
      </c>
      <c r="D17" s="1363">
        <v>667</v>
      </c>
      <c r="E17" s="1452"/>
      <c r="F17" s="1363">
        <v>439</v>
      </c>
      <c r="G17" s="1452"/>
      <c r="H17" s="1363">
        <v>433</v>
      </c>
      <c r="I17" s="1452"/>
      <c r="J17" s="1464">
        <v>487</v>
      </c>
      <c r="K17" s="1454"/>
      <c r="L17" s="1464">
        <v>344</v>
      </c>
      <c r="M17" s="1454"/>
    </row>
    <row r="18" spans="1:16" ht="17.25" customHeight="1">
      <c r="A18" s="62"/>
      <c r="B18" s="1469"/>
      <c r="C18" s="268" t="s">
        <v>1111</v>
      </c>
      <c r="D18" s="1363">
        <v>12145</v>
      </c>
      <c r="E18" s="1452"/>
      <c r="F18" s="1363">
        <v>10014</v>
      </c>
      <c r="G18" s="1452"/>
      <c r="H18" s="1363">
        <v>8297</v>
      </c>
      <c r="I18" s="1452"/>
      <c r="J18" s="1464">
        <v>8430</v>
      </c>
      <c r="K18" s="1454"/>
      <c r="L18" s="1464">
        <v>7664</v>
      </c>
      <c r="M18" s="1454"/>
    </row>
    <row r="19" spans="1:16" ht="17.25" customHeight="1">
      <c r="A19" s="62"/>
      <c r="B19" s="1469"/>
      <c r="C19" s="268" t="s">
        <v>1112</v>
      </c>
      <c r="D19" s="1363">
        <v>51524</v>
      </c>
      <c r="E19" s="1452"/>
      <c r="F19" s="1363">
        <v>48574</v>
      </c>
      <c r="G19" s="1452"/>
      <c r="H19" s="1363">
        <v>34457</v>
      </c>
      <c r="I19" s="1452"/>
      <c r="J19" s="1464">
        <v>33108</v>
      </c>
      <c r="K19" s="1454"/>
      <c r="L19" s="1464">
        <v>27388</v>
      </c>
      <c r="M19" s="1454"/>
    </row>
    <row r="20" spans="1:16" ht="18.75" customHeight="1">
      <c r="A20" s="62"/>
      <c r="B20" s="1468" t="s">
        <v>922</v>
      </c>
      <c r="C20" s="268" t="s">
        <v>1110</v>
      </c>
      <c r="D20" s="1363">
        <v>626</v>
      </c>
      <c r="E20" s="1452"/>
      <c r="F20" s="1363">
        <v>648</v>
      </c>
      <c r="G20" s="1452"/>
      <c r="H20" s="1363">
        <v>685</v>
      </c>
      <c r="I20" s="1452"/>
      <c r="J20" s="1464">
        <v>639</v>
      </c>
      <c r="K20" s="1454"/>
      <c r="L20" s="1464">
        <v>641</v>
      </c>
      <c r="M20" s="1454"/>
    </row>
    <row r="21" spans="1:16" ht="18.75" customHeight="1">
      <c r="A21" s="62"/>
      <c r="B21" s="1468"/>
      <c r="C21" s="268" t="s">
        <v>1111</v>
      </c>
      <c r="D21" s="1363">
        <v>15881</v>
      </c>
      <c r="E21" s="1452"/>
      <c r="F21" s="1363">
        <v>18731</v>
      </c>
      <c r="G21" s="1452"/>
      <c r="H21" s="1363">
        <v>19551</v>
      </c>
      <c r="I21" s="1452"/>
      <c r="J21" s="1464">
        <v>20058</v>
      </c>
      <c r="K21" s="1454"/>
      <c r="L21" s="1464">
        <v>19593</v>
      </c>
      <c r="M21" s="1454"/>
    </row>
    <row r="22" spans="1:16" ht="18.75" customHeight="1">
      <c r="A22" s="62"/>
      <c r="B22" s="1468"/>
      <c r="C22" s="268" t="s">
        <v>1112</v>
      </c>
      <c r="D22" s="1363">
        <v>57759</v>
      </c>
      <c r="E22" s="1452"/>
      <c r="F22" s="1363">
        <v>62060</v>
      </c>
      <c r="G22" s="1452"/>
      <c r="H22" s="1363">
        <v>67846</v>
      </c>
      <c r="I22" s="1452"/>
      <c r="J22" s="1464">
        <v>70008</v>
      </c>
      <c r="K22" s="1454"/>
      <c r="L22" s="1464">
        <v>66329</v>
      </c>
      <c r="M22" s="1454"/>
    </row>
    <row r="23" spans="1:16" ht="17.25" customHeight="1">
      <c r="A23" s="62"/>
      <c r="B23" s="1469" t="s">
        <v>923</v>
      </c>
      <c r="C23" s="268" t="s">
        <v>1110</v>
      </c>
      <c r="D23" s="1363">
        <v>838</v>
      </c>
      <c r="E23" s="1452"/>
      <c r="F23" s="1363">
        <v>900</v>
      </c>
      <c r="G23" s="1452"/>
      <c r="H23" s="1363">
        <v>968</v>
      </c>
      <c r="I23" s="1452"/>
      <c r="J23" s="1464">
        <v>1039</v>
      </c>
      <c r="K23" s="1454"/>
      <c r="L23" s="1464">
        <v>1033</v>
      </c>
      <c r="M23" s="1454"/>
    </row>
    <row r="24" spans="1:16" ht="17.25" customHeight="1">
      <c r="A24" s="62"/>
      <c r="B24" s="1469"/>
      <c r="C24" s="268" t="s">
        <v>1111</v>
      </c>
      <c r="D24" s="1363">
        <v>10104</v>
      </c>
      <c r="E24" s="1452"/>
      <c r="F24" s="1363">
        <v>12243</v>
      </c>
      <c r="G24" s="1452"/>
      <c r="H24" s="1363">
        <v>14146</v>
      </c>
      <c r="I24" s="1452"/>
      <c r="J24" s="1464">
        <v>14944</v>
      </c>
      <c r="K24" s="1454"/>
      <c r="L24" s="1464">
        <v>16546</v>
      </c>
      <c r="M24" s="1454"/>
    </row>
    <row r="25" spans="1:16" ht="17.25" customHeight="1">
      <c r="A25" s="62"/>
      <c r="B25" s="1469"/>
      <c r="C25" s="268" t="s">
        <v>1112</v>
      </c>
      <c r="D25" s="1363">
        <v>23836</v>
      </c>
      <c r="E25" s="1452"/>
      <c r="F25" s="1363">
        <v>25777</v>
      </c>
      <c r="G25" s="1452"/>
      <c r="H25" s="1363">
        <v>31482</v>
      </c>
      <c r="I25" s="1452"/>
      <c r="J25" s="1464">
        <v>31995</v>
      </c>
      <c r="K25" s="1454"/>
      <c r="L25" s="1464">
        <v>36919</v>
      </c>
      <c r="M25" s="1454"/>
    </row>
    <row r="26" spans="1:16" ht="17.25" customHeight="1">
      <c r="A26" s="62"/>
      <c r="B26" s="1469" t="s">
        <v>924</v>
      </c>
      <c r="C26" s="268" t="s">
        <v>1110</v>
      </c>
      <c r="D26" s="1363">
        <v>60</v>
      </c>
      <c r="E26" s="1452"/>
      <c r="F26" s="1363">
        <v>48</v>
      </c>
      <c r="G26" s="1452"/>
      <c r="H26" s="1363">
        <v>57</v>
      </c>
      <c r="I26" s="1452"/>
      <c r="J26" s="1464">
        <v>57</v>
      </c>
      <c r="K26" s="1454"/>
      <c r="L26" s="1464">
        <v>61</v>
      </c>
      <c r="M26" s="1454"/>
    </row>
    <row r="27" spans="1:16" ht="17.25" customHeight="1">
      <c r="A27" s="62"/>
      <c r="B27" s="1469"/>
      <c r="C27" s="268" t="s">
        <v>1111</v>
      </c>
      <c r="D27" s="1363">
        <v>585</v>
      </c>
      <c r="E27" s="1452"/>
      <c r="F27" s="1363">
        <v>633</v>
      </c>
      <c r="G27" s="1452"/>
      <c r="H27" s="1363">
        <v>659</v>
      </c>
      <c r="I27" s="1452"/>
      <c r="J27" s="1464">
        <v>796</v>
      </c>
      <c r="K27" s="1454"/>
      <c r="L27" s="1464">
        <v>948</v>
      </c>
      <c r="M27" s="1454"/>
    </row>
    <row r="28" spans="1:16" ht="17.25" customHeight="1">
      <c r="A28" s="62"/>
      <c r="B28" s="1469"/>
      <c r="C28" s="268" t="s">
        <v>1112</v>
      </c>
      <c r="D28" s="1363">
        <v>1668</v>
      </c>
      <c r="E28" s="1452"/>
      <c r="F28" s="1363">
        <v>6170</v>
      </c>
      <c r="G28" s="1452"/>
      <c r="H28" s="1363">
        <v>2674</v>
      </c>
      <c r="I28" s="1452"/>
      <c r="J28" s="1464">
        <v>1284</v>
      </c>
      <c r="K28" s="1454"/>
      <c r="L28" s="1464">
        <v>1439</v>
      </c>
      <c r="M28" s="1454"/>
    </row>
    <row r="29" spans="1:16" ht="17.25" customHeight="1">
      <c r="A29" s="62"/>
      <c r="B29" s="1468" t="s">
        <v>925</v>
      </c>
      <c r="C29" s="268" t="s">
        <v>1110</v>
      </c>
      <c r="D29" s="1363">
        <v>4</v>
      </c>
      <c r="E29" s="1452"/>
      <c r="F29" s="1363">
        <v>4</v>
      </c>
      <c r="G29" s="1452"/>
      <c r="H29" s="1363">
        <v>3</v>
      </c>
      <c r="I29" s="1452"/>
      <c r="J29" s="1464">
        <v>3</v>
      </c>
      <c r="K29" s="1454"/>
      <c r="L29" s="1464">
        <v>5</v>
      </c>
      <c r="M29" s="1454"/>
    </row>
    <row r="30" spans="1:16" ht="17.25" customHeight="1">
      <c r="A30" s="62"/>
      <c r="B30" s="1468"/>
      <c r="C30" s="268" t="s">
        <v>1111</v>
      </c>
      <c r="D30" s="1363">
        <v>44</v>
      </c>
      <c r="E30" s="1452"/>
      <c r="F30" s="1363">
        <v>62</v>
      </c>
      <c r="G30" s="1452"/>
      <c r="H30" s="1363">
        <v>98</v>
      </c>
      <c r="I30" s="1452"/>
      <c r="J30" s="1464">
        <v>61</v>
      </c>
      <c r="K30" s="1454"/>
      <c r="L30" s="1464">
        <v>84</v>
      </c>
      <c r="M30" s="1454"/>
    </row>
    <row r="31" spans="1:16" ht="17.25" customHeight="1">
      <c r="A31" s="62"/>
      <c r="B31" s="1468"/>
      <c r="C31" s="268" t="s">
        <v>1112</v>
      </c>
      <c r="D31" s="1363">
        <v>226</v>
      </c>
      <c r="E31" s="1452"/>
      <c r="F31" s="1363">
        <v>259</v>
      </c>
      <c r="G31" s="1452"/>
      <c r="H31" s="1363">
        <v>396</v>
      </c>
      <c r="I31" s="1452"/>
      <c r="J31" s="1464">
        <v>500</v>
      </c>
      <c r="K31" s="1454"/>
      <c r="L31" s="1464">
        <v>314</v>
      </c>
      <c r="M31" s="1454"/>
    </row>
    <row r="32" spans="1:16" ht="12">
      <c r="B32" s="33" t="s">
        <v>953</v>
      </c>
      <c r="C32" s="39" t="s">
        <v>926</v>
      </c>
      <c r="D32" s="39"/>
      <c r="E32" s="34"/>
      <c r="F32" s="195"/>
      <c r="G32" s="195"/>
      <c r="H32" s="335"/>
      <c r="I32" s="195"/>
      <c r="J32" s="195"/>
      <c r="K32" s="195"/>
      <c r="L32" s="335"/>
      <c r="M32" s="195"/>
      <c r="N32" s="195"/>
      <c r="O32" s="195"/>
      <c r="P32" s="335"/>
    </row>
    <row r="33" spans="1:34" ht="9" customHeight="1">
      <c r="B33" s="34"/>
      <c r="C33" s="34"/>
      <c r="D33" s="34"/>
      <c r="E33" s="34"/>
      <c r="F33" s="195"/>
      <c r="G33" s="195"/>
      <c r="H33" s="335"/>
      <c r="I33" s="195"/>
      <c r="J33" s="195"/>
      <c r="K33" s="195"/>
      <c r="L33" s="335"/>
      <c r="M33" s="195"/>
      <c r="N33" s="195"/>
      <c r="O33" s="195"/>
      <c r="P33" s="335"/>
    </row>
    <row r="34" spans="1:34" s="570" customFormat="1" ht="26.25" customHeight="1">
      <c r="A34" s="568" t="s">
        <v>1642</v>
      </c>
      <c r="B34" s="572"/>
      <c r="C34" s="572"/>
      <c r="D34" s="572"/>
      <c r="E34" s="572"/>
      <c r="F34" s="572"/>
      <c r="G34" s="572"/>
      <c r="H34" s="572"/>
      <c r="I34" s="572"/>
      <c r="J34" s="572"/>
      <c r="K34" s="572"/>
      <c r="L34" s="572"/>
      <c r="M34" s="572"/>
      <c r="N34" s="572"/>
      <c r="O34" s="572"/>
      <c r="P34" s="572"/>
      <c r="Q34" s="572"/>
      <c r="R34" s="572"/>
      <c r="S34" s="572"/>
      <c r="T34" s="572"/>
      <c r="U34" s="572"/>
      <c r="V34" s="572"/>
      <c r="W34" s="571"/>
      <c r="X34" s="571"/>
      <c r="Y34" s="571"/>
      <c r="Z34" s="571"/>
      <c r="AA34" s="571"/>
      <c r="AB34" s="571"/>
      <c r="AC34" s="571"/>
      <c r="AD34" s="571"/>
      <c r="AE34" s="571"/>
      <c r="AF34" s="571"/>
      <c r="AG34" s="571"/>
      <c r="AH34" s="571"/>
    </row>
    <row r="35" spans="1:34" s="62" customFormat="1" ht="14.25" customHeight="1">
      <c r="N35" s="62" t="s">
        <v>1185</v>
      </c>
      <c r="S35" s="99" t="s">
        <v>1978</v>
      </c>
    </row>
    <row r="36" spans="1:34" s="62" customFormat="1" ht="14.25" customHeight="1">
      <c r="B36" s="986" t="s">
        <v>2404</v>
      </c>
      <c r="C36" s="1454"/>
      <c r="D36" s="986" t="s">
        <v>2129</v>
      </c>
      <c r="E36" s="1455"/>
      <c r="F36" s="1455"/>
      <c r="G36" s="1455"/>
      <c r="H36" s="1455"/>
      <c r="I36" s="1455"/>
      <c r="J36" s="1455"/>
      <c r="K36" s="1455"/>
      <c r="L36" s="986" t="s">
        <v>1186</v>
      </c>
      <c r="M36" s="1455"/>
      <c r="N36" s="1455"/>
      <c r="O36" s="1455"/>
      <c r="P36" s="1455"/>
      <c r="Q36" s="1455"/>
      <c r="R36" s="1455"/>
      <c r="S36" s="1455"/>
    </row>
    <row r="37" spans="1:34" s="62" customFormat="1" ht="19.5" customHeight="1">
      <c r="A37" s="331"/>
      <c r="B37" s="1454"/>
      <c r="C37" s="1454"/>
      <c r="D37" s="1459" t="s">
        <v>927</v>
      </c>
      <c r="E37" s="1457" t="s">
        <v>928</v>
      </c>
      <c r="F37" s="1222" t="s">
        <v>929</v>
      </c>
      <c r="G37" s="1461"/>
      <c r="H37" s="1461"/>
      <c r="I37" s="1461"/>
      <c r="J37" s="1461"/>
      <c r="K37" s="1462"/>
      <c r="L37" s="1459" t="s">
        <v>927</v>
      </c>
      <c r="M37" s="1457" t="s">
        <v>928</v>
      </c>
      <c r="N37" s="1222" t="s">
        <v>929</v>
      </c>
      <c r="O37" s="1461"/>
      <c r="P37" s="1461"/>
      <c r="Q37" s="1461"/>
      <c r="R37" s="1461"/>
      <c r="S37" s="1462"/>
      <c r="T37" s="34"/>
    </row>
    <row r="38" spans="1:34" s="62" customFormat="1" ht="22.5">
      <c r="A38" s="331"/>
      <c r="B38" s="1454"/>
      <c r="C38" s="1454"/>
      <c r="D38" s="1460"/>
      <c r="E38" s="1458"/>
      <c r="F38" s="837" t="s">
        <v>930</v>
      </c>
      <c r="G38" s="835" t="s">
        <v>931</v>
      </c>
      <c r="H38" s="835" t="s">
        <v>932</v>
      </c>
      <c r="I38" s="835" t="s">
        <v>933</v>
      </c>
      <c r="J38" s="835" t="s">
        <v>934</v>
      </c>
      <c r="K38" s="836" t="s">
        <v>935</v>
      </c>
      <c r="L38" s="1460"/>
      <c r="M38" s="1458"/>
      <c r="N38" s="837" t="s">
        <v>930</v>
      </c>
      <c r="O38" s="835" t="s">
        <v>931</v>
      </c>
      <c r="P38" s="835" t="s">
        <v>932</v>
      </c>
      <c r="Q38" s="835" t="s">
        <v>933</v>
      </c>
      <c r="R38" s="835" t="s">
        <v>934</v>
      </c>
      <c r="S38" s="836" t="s">
        <v>935</v>
      </c>
    </row>
    <row r="39" spans="1:34" s="62" customFormat="1" ht="19.5" customHeight="1">
      <c r="A39" s="331"/>
      <c r="B39" s="1470" t="s">
        <v>936</v>
      </c>
      <c r="C39" s="1470"/>
      <c r="D39" s="816">
        <v>31</v>
      </c>
      <c r="E39" s="817">
        <v>28</v>
      </c>
      <c r="F39" s="818">
        <v>3</v>
      </c>
      <c r="G39" s="818">
        <v>16</v>
      </c>
      <c r="H39" s="818">
        <v>21</v>
      </c>
      <c r="I39" s="819">
        <v>34</v>
      </c>
      <c r="J39" s="819">
        <v>41</v>
      </c>
      <c r="K39" s="820">
        <v>40</v>
      </c>
      <c r="L39" s="831">
        <v>37</v>
      </c>
      <c r="M39" s="817">
        <v>28</v>
      </c>
      <c r="N39" s="818">
        <v>2</v>
      </c>
      <c r="O39" s="818">
        <v>19</v>
      </c>
      <c r="P39" s="818">
        <v>24</v>
      </c>
      <c r="Q39" s="819">
        <v>34</v>
      </c>
      <c r="R39" s="819">
        <v>34</v>
      </c>
      <c r="S39" s="820">
        <v>42</v>
      </c>
    </row>
    <row r="40" spans="1:34" s="62" customFormat="1" ht="19.5" customHeight="1">
      <c r="A40" s="331"/>
      <c r="B40" s="1456" t="s">
        <v>937</v>
      </c>
      <c r="C40" s="1456"/>
      <c r="D40" s="821">
        <v>23</v>
      </c>
      <c r="E40" s="822">
        <v>21</v>
      </c>
      <c r="F40" s="823">
        <v>1</v>
      </c>
      <c r="G40" s="823">
        <v>11</v>
      </c>
      <c r="H40" s="823">
        <v>15</v>
      </c>
      <c r="I40" s="824">
        <v>17</v>
      </c>
      <c r="J40" s="823">
        <v>18</v>
      </c>
      <c r="K40" s="825">
        <v>20</v>
      </c>
      <c r="L40" s="832">
        <v>22</v>
      </c>
      <c r="M40" s="822">
        <v>17</v>
      </c>
      <c r="N40" s="823">
        <v>1</v>
      </c>
      <c r="O40" s="823">
        <v>10</v>
      </c>
      <c r="P40" s="823">
        <v>16</v>
      </c>
      <c r="Q40" s="824">
        <v>18</v>
      </c>
      <c r="R40" s="823">
        <v>15</v>
      </c>
      <c r="S40" s="825">
        <v>20</v>
      </c>
    </row>
    <row r="41" spans="1:34" s="62" customFormat="1" ht="19.5" customHeight="1">
      <c r="A41" s="331"/>
      <c r="B41" s="1456" t="s">
        <v>938</v>
      </c>
      <c r="C41" s="1456"/>
      <c r="D41" s="821">
        <v>18</v>
      </c>
      <c r="E41" s="822">
        <v>15</v>
      </c>
      <c r="F41" s="823">
        <v>2</v>
      </c>
      <c r="G41" s="823">
        <v>10</v>
      </c>
      <c r="H41" s="823">
        <v>13</v>
      </c>
      <c r="I41" s="824">
        <v>10</v>
      </c>
      <c r="J41" s="823">
        <v>18</v>
      </c>
      <c r="K41" s="825">
        <v>11</v>
      </c>
      <c r="L41" s="832">
        <v>22</v>
      </c>
      <c r="M41" s="822">
        <v>16</v>
      </c>
      <c r="N41" s="823">
        <v>2</v>
      </c>
      <c r="O41" s="823">
        <v>7</v>
      </c>
      <c r="P41" s="823">
        <v>12</v>
      </c>
      <c r="Q41" s="824">
        <v>17</v>
      </c>
      <c r="R41" s="823">
        <v>9</v>
      </c>
      <c r="S41" s="825">
        <v>18</v>
      </c>
    </row>
    <row r="42" spans="1:34" s="62" customFormat="1" ht="19.5" customHeight="1">
      <c r="A42" s="331"/>
      <c r="B42" s="1456" t="s">
        <v>939</v>
      </c>
      <c r="C42" s="1456"/>
      <c r="D42" s="821">
        <v>15</v>
      </c>
      <c r="E42" s="822">
        <v>13</v>
      </c>
      <c r="F42" s="823">
        <v>0</v>
      </c>
      <c r="G42" s="823">
        <v>7</v>
      </c>
      <c r="H42" s="823">
        <v>10</v>
      </c>
      <c r="I42" s="824">
        <v>14</v>
      </c>
      <c r="J42" s="823">
        <v>11</v>
      </c>
      <c r="K42" s="825">
        <v>16</v>
      </c>
      <c r="L42" s="832">
        <v>16</v>
      </c>
      <c r="M42" s="822">
        <v>13</v>
      </c>
      <c r="N42" s="823">
        <v>0</v>
      </c>
      <c r="O42" s="823">
        <v>9</v>
      </c>
      <c r="P42" s="823">
        <v>7</v>
      </c>
      <c r="Q42" s="824">
        <v>16</v>
      </c>
      <c r="R42" s="823">
        <v>15</v>
      </c>
      <c r="S42" s="825">
        <v>12</v>
      </c>
    </row>
    <row r="43" spans="1:34" s="62" customFormat="1" ht="19.5" customHeight="1">
      <c r="A43" s="331"/>
      <c r="B43" s="1456" t="s">
        <v>940</v>
      </c>
      <c r="C43" s="1456"/>
      <c r="D43" s="821">
        <v>17</v>
      </c>
      <c r="E43" s="822">
        <v>15</v>
      </c>
      <c r="F43" s="823">
        <v>1</v>
      </c>
      <c r="G43" s="823">
        <v>10</v>
      </c>
      <c r="H43" s="823">
        <v>15</v>
      </c>
      <c r="I43" s="824">
        <v>14</v>
      </c>
      <c r="J43" s="823">
        <v>18</v>
      </c>
      <c r="K43" s="825">
        <v>15</v>
      </c>
      <c r="L43" s="832">
        <v>17</v>
      </c>
      <c r="M43" s="822">
        <v>13</v>
      </c>
      <c r="N43" s="823">
        <v>0</v>
      </c>
      <c r="O43" s="823">
        <v>8</v>
      </c>
      <c r="P43" s="823">
        <v>8</v>
      </c>
      <c r="Q43" s="824">
        <v>17</v>
      </c>
      <c r="R43" s="823">
        <v>15</v>
      </c>
      <c r="S43" s="825">
        <v>20</v>
      </c>
    </row>
    <row r="44" spans="1:34" s="62" customFormat="1" ht="19.5" customHeight="1">
      <c r="A44" s="331"/>
      <c r="B44" s="1456" t="s">
        <v>941</v>
      </c>
      <c r="C44" s="1456"/>
      <c r="D44" s="821">
        <v>19</v>
      </c>
      <c r="E44" s="822">
        <v>16</v>
      </c>
      <c r="F44" s="823">
        <v>4</v>
      </c>
      <c r="G44" s="823">
        <v>13</v>
      </c>
      <c r="H44" s="823">
        <v>14</v>
      </c>
      <c r="I44" s="824">
        <v>25</v>
      </c>
      <c r="J44" s="823">
        <v>29</v>
      </c>
      <c r="K44" s="825">
        <v>38</v>
      </c>
      <c r="L44" s="832">
        <v>26</v>
      </c>
      <c r="M44" s="822">
        <v>16</v>
      </c>
      <c r="N44" s="823">
        <v>2</v>
      </c>
      <c r="O44" s="823">
        <v>20</v>
      </c>
      <c r="P44" s="823">
        <v>21</v>
      </c>
      <c r="Q44" s="824">
        <v>18</v>
      </c>
      <c r="R44" s="823">
        <v>30</v>
      </c>
      <c r="S44" s="825">
        <v>36</v>
      </c>
    </row>
    <row r="45" spans="1:34" s="62" customFormat="1" ht="19.5" customHeight="1">
      <c r="A45" s="331"/>
      <c r="B45" s="1456" t="s">
        <v>942</v>
      </c>
      <c r="C45" s="1456"/>
      <c r="D45" s="821">
        <v>33</v>
      </c>
      <c r="E45" s="822">
        <v>21</v>
      </c>
      <c r="F45" s="823">
        <v>2</v>
      </c>
      <c r="G45" s="823">
        <v>17</v>
      </c>
      <c r="H45" s="823">
        <v>15</v>
      </c>
      <c r="I45" s="824">
        <v>14</v>
      </c>
      <c r="J45" s="823">
        <v>17</v>
      </c>
      <c r="K45" s="825">
        <v>15</v>
      </c>
      <c r="L45" s="832">
        <v>35</v>
      </c>
      <c r="M45" s="822">
        <v>16</v>
      </c>
      <c r="N45" s="823">
        <v>6</v>
      </c>
      <c r="O45" s="823">
        <v>16</v>
      </c>
      <c r="P45" s="823">
        <v>18</v>
      </c>
      <c r="Q45" s="824">
        <v>14</v>
      </c>
      <c r="R45" s="823">
        <v>14</v>
      </c>
      <c r="S45" s="825">
        <v>17</v>
      </c>
    </row>
    <row r="46" spans="1:34" s="62" customFormat="1" ht="19.5" customHeight="1">
      <c r="A46" s="331"/>
      <c r="B46" s="1456" t="s">
        <v>1033</v>
      </c>
      <c r="C46" s="1456"/>
      <c r="D46" s="821">
        <v>32</v>
      </c>
      <c r="E46" s="822">
        <v>26</v>
      </c>
      <c r="F46" s="823">
        <v>7</v>
      </c>
      <c r="G46" s="823">
        <v>13</v>
      </c>
      <c r="H46" s="823">
        <v>30</v>
      </c>
      <c r="I46" s="824">
        <v>10</v>
      </c>
      <c r="J46" s="823">
        <v>20</v>
      </c>
      <c r="K46" s="825">
        <v>17</v>
      </c>
      <c r="L46" s="832">
        <v>30</v>
      </c>
      <c r="M46" s="822">
        <v>21</v>
      </c>
      <c r="N46" s="823">
        <v>3</v>
      </c>
      <c r="O46" s="823">
        <v>23</v>
      </c>
      <c r="P46" s="823">
        <v>23</v>
      </c>
      <c r="Q46" s="824">
        <v>21</v>
      </c>
      <c r="R46" s="823">
        <v>9</v>
      </c>
      <c r="S46" s="825">
        <v>20</v>
      </c>
    </row>
    <row r="47" spans="1:34" s="62" customFormat="1" ht="19.5" customHeight="1">
      <c r="A47" s="331"/>
      <c r="B47" s="1453" t="s">
        <v>1034</v>
      </c>
      <c r="C47" s="1453"/>
      <c r="D47" s="821">
        <v>20</v>
      </c>
      <c r="E47" s="822">
        <v>15</v>
      </c>
      <c r="F47" s="823">
        <v>3</v>
      </c>
      <c r="G47" s="823">
        <v>7</v>
      </c>
      <c r="H47" s="823">
        <v>9</v>
      </c>
      <c r="I47" s="824">
        <v>12</v>
      </c>
      <c r="J47" s="823">
        <v>8</v>
      </c>
      <c r="K47" s="825">
        <v>6</v>
      </c>
      <c r="L47" s="832">
        <v>22</v>
      </c>
      <c r="M47" s="822">
        <v>10</v>
      </c>
      <c r="N47" s="823">
        <v>3</v>
      </c>
      <c r="O47" s="823">
        <v>9</v>
      </c>
      <c r="P47" s="823">
        <v>8</v>
      </c>
      <c r="Q47" s="824">
        <v>11</v>
      </c>
      <c r="R47" s="823">
        <v>12</v>
      </c>
      <c r="S47" s="825">
        <v>8</v>
      </c>
    </row>
    <row r="48" spans="1:34" s="62" customFormat="1" ht="19.5" customHeight="1">
      <c r="A48" s="331"/>
      <c r="B48" s="1467" t="s">
        <v>1867</v>
      </c>
      <c r="C48" s="1467"/>
      <c r="D48" s="826">
        <v>23</v>
      </c>
      <c r="E48" s="827">
        <v>19</v>
      </c>
      <c r="F48" s="828">
        <v>4</v>
      </c>
      <c r="G48" s="828">
        <v>9</v>
      </c>
      <c r="H48" s="828">
        <v>18</v>
      </c>
      <c r="I48" s="829">
        <v>8</v>
      </c>
      <c r="J48" s="828">
        <v>11</v>
      </c>
      <c r="K48" s="830">
        <v>8</v>
      </c>
      <c r="L48" s="833">
        <v>22</v>
      </c>
      <c r="M48" s="827">
        <v>10</v>
      </c>
      <c r="N48" s="828">
        <v>4</v>
      </c>
      <c r="O48" s="828">
        <v>15</v>
      </c>
      <c r="P48" s="828">
        <v>12</v>
      </c>
      <c r="Q48" s="829">
        <v>13</v>
      </c>
      <c r="R48" s="828">
        <v>9</v>
      </c>
      <c r="S48" s="830">
        <v>8</v>
      </c>
    </row>
    <row r="49" spans="2:23" ht="15.95" customHeight="1">
      <c r="B49" s="33" t="s">
        <v>953</v>
      </c>
      <c r="C49" s="62" t="s">
        <v>2409</v>
      </c>
      <c r="J49" s="336"/>
      <c r="K49" s="336"/>
      <c r="L49" s="336"/>
      <c r="M49" s="336"/>
      <c r="N49" s="336"/>
      <c r="O49" s="336"/>
      <c r="P49" s="336"/>
      <c r="Q49" s="336"/>
      <c r="R49" s="336"/>
      <c r="S49" s="336"/>
      <c r="T49" s="336"/>
      <c r="U49" s="336"/>
      <c r="V49" s="336"/>
      <c r="W49" s="336"/>
    </row>
    <row r="50" spans="2:23" s="62" customFormat="1" ht="14.25" customHeight="1">
      <c r="B50" s="34"/>
      <c r="C50" s="34"/>
      <c r="D50" s="34"/>
      <c r="E50" s="34"/>
      <c r="F50" s="561"/>
      <c r="G50" s="561"/>
      <c r="H50" s="561"/>
      <c r="I50" s="561"/>
      <c r="J50" s="561"/>
      <c r="K50" s="561"/>
      <c r="L50" s="335"/>
      <c r="M50" s="443"/>
      <c r="N50" s="99"/>
    </row>
    <row r="51" spans="2:23" s="62" customFormat="1" ht="14.25" customHeight="1">
      <c r="B51" s="32"/>
      <c r="C51" s="32"/>
      <c r="D51" s="32"/>
      <c r="E51" s="32"/>
      <c r="F51" s="335"/>
      <c r="G51" s="195"/>
      <c r="H51" s="195"/>
      <c r="N51" s="195"/>
    </row>
    <row r="52" spans="2:23" s="62" customFormat="1" ht="14.25" customHeight="1">
      <c r="B52" s="32"/>
      <c r="C52" s="32"/>
      <c r="D52" s="32"/>
      <c r="E52" s="32"/>
      <c r="F52" s="335"/>
      <c r="G52" s="195"/>
      <c r="H52" s="195"/>
      <c r="N52" s="195"/>
    </row>
    <row r="53" spans="2:23" s="62" customFormat="1" ht="14.25" customHeight="1">
      <c r="B53" s="99"/>
      <c r="C53" s="99"/>
      <c r="D53" s="34"/>
      <c r="E53" s="34"/>
    </row>
    <row r="54" spans="2:23" s="62" customFormat="1" ht="14.25" customHeight="1">
      <c r="B54" s="32"/>
      <c r="C54" s="32"/>
      <c r="D54" s="32"/>
      <c r="E54" s="32"/>
      <c r="F54" s="32"/>
      <c r="G54" s="32"/>
      <c r="H54" s="32"/>
      <c r="N54" s="32"/>
      <c r="O54" s="32"/>
      <c r="P54" s="32"/>
      <c r="R54" s="34"/>
      <c r="S54" s="34"/>
    </row>
    <row r="55" spans="2:23" s="62" customFormat="1" ht="14.25" customHeight="1">
      <c r="B55" s="266"/>
      <c r="C55" s="266"/>
      <c r="D55" s="266"/>
      <c r="E55" s="266"/>
      <c r="F55" s="32"/>
      <c r="G55" s="194"/>
      <c r="H55" s="194"/>
    </row>
    <row r="56" spans="2:23" s="62" customFormat="1" ht="14.25" customHeight="1">
      <c r="B56" s="266"/>
      <c r="C56" s="266"/>
      <c r="D56" s="266"/>
      <c r="E56" s="266"/>
    </row>
    <row r="57" spans="2:23" s="62" customFormat="1" ht="14.25" customHeight="1">
      <c r="B57" s="266"/>
      <c r="C57" s="266"/>
      <c r="D57" s="34"/>
      <c r="E57" s="34"/>
      <c r="F57" s="335"/>
      <c r="G57" s="195"/>
      <c r="H57" s="195"/>
    </row>
    <row r="58" spans="2:23" s="62" customFormat="1" ht="14.25" customHeight="1">
      <c r="B58" s="266"/>
      <c r="C58" s="266"/>
      <c r="D58" s="34"/>
      <c r="E58" s="34"/>
      <c r="F58" s="335"/>
      <c r="G58" s="195"/>
      <c r="H58" s="195"/>
    </row>
    <row r="59" spans="2:23" s="62" customFormat="1" ht="14.25" customHeight="1">
      <c r="B59" s="34"/>
      <c r="C59" s="34"/>
    </row>
    <row r="60" spans="2:23" s="62" customFormat="1" ht="14.25" customHeight="1">
      <c r="B60" s="34"/>
      <c r="C60" s="34"/>
    </row>
    <row r="61" spans="2:23" s="62" customFormat="1" ht="14.45" customHeight="1"/>
    <row r="62" spans="2:23" s="62" customFormat="1" ht="14.45" customHeight="1"/>
    <row r="63" spans="2:23" s="62" customFormat="1" ht="14.45" customHeight="1"/>
    <row r="64" spans="2:23" s="62" customFormat="1" ht="14.45" customHeight="1"/>
    <row r="65" s="62" customFormat="1" ht="14.45" customHeight="1"/>
    <row r="66" s="62" customFormat="1" ht="14.45" customHeight="1"/>
    <row r="67" s="62" customFormat="1" ht="14.45" customHeight="1"/>
    <row r="68" s="62" customFormat="1" ht="14.45" customHeight="1"/>
    <row r="69" s="62" customFormat="1" ht="14.45" customHeight="1"/>
    <row r="70" s="62" customFormat="1" ht="14.45" customHeight="1"/>
    <row r="71" s="62" customFormat="1" ht="14.45" customHeight="1"/>
    <row r="72" s="62" customFormat="1" ht="14.45" customHeight="1"/>
    <row r="73" s="62" customFormat="1" ht="14.45" customHeight="1"/>
    <row r="74" s="62" customFormat="1" ht="14.45" customHeight="1"/>
    <row r="75" s="62" customFormat="1" ht="14.45" customHeight="1"/>
    <row r="76" s="62" customFormat="1" ht="14.45" customHeight="1"/>
    <row r="77" s="62" customFormat="1" ht="14.45" customHeight="1"/>
    <row r="78" s="62" customFormat="1" ht="14.45" customHeight="1"/>
    <row r="79" s="62" customFormat="1" ht="14.45" customHeight="1"/>
    <row r="80" s="62" customFormat="1" ht="14.45" customHeight="1"/>
    <row r="81" spans="4:14" s="62" customFormat="1" ht="14.45" customHeight="1"/>
    <row r="82" spans="4:14" s="62" customFormat="1" ht="14.45" customHeight="1"/>
    <row r="83" spans="4:14" s="62" customFormat="1" ht="14.45" customHeight="1"/>
    <row r="84" spans="4:14" s="62" customFormat="1" ht="14.45" customHeight="1"/>
    <row r="85" spans="4:14" s="62" customFormat="1" ht="14.45" customHeight="1"/>
    <row r="86" spans="4:14" s="62" customFormat="1" ht="14.45" customHeight="1"/>
    <row r="87" spans="4:14" s="62" customFormat="1" ht="14.45" customHeight="1"/>
    <row r="88" spans="4:14" s="62" customFormat="1" ht="14.45" customHeight="1"/>
    <row r="89" spans="4:14" s="62" customFormat="1" ht="14.45" customHeight="1">
      <c r="D89" s="331"/>
      <c r="E89" s="331"/>
      <c r="F89" s="331"/>
      <c r="G89" s="331"/>
      <c r="H89" s="331"/>
      <c r="I89" s="331"/>
      <c r="J89" s="331"/>
      <c r="K89" s="331"/>
      <c r="L89" s="331"/>
      <c r="M89" s="331"/>
      <c r="N89" s="331"/>
    </row>
    <row r="90" spans="4:14" s="62" customFormat="1" ht="14.45" customHeight="1">
      <c r="D90" s="331"/>
      <c r="E90" s="331"/>
      <c r="F90" s="331"/>
      <c r="G90" s="331"/>
      <c r="H90" s="331"/>
      <c r="I90" s="331"/>
      <c r="J90" s="331"/>
      <c r="K90" s="331"/>
      <c r="L90" s="331"/>
      <c r="M90" s="331"/>
      <c r="N90" s="331"/>
    </row>
  </sheetData>
  <mergeCells count="175">
    <mergeCell ref="F2:M2"/>
    <mergeCell ref="B10:B12"/>
    <mergeCell ref="B48:C48"/>
    <mergeCell ref="B20:B22"/>
    <mergeCell ref="B14:B16"/>
    <mergeCell ref="B17:B19"/>
    <mergeCell ref="B40:C40"/>
    <mergeCell ref="B46:C46"/>
    <mergeCell ref="B44:C44"/>
    <mergeCell ref="B45:C45"/>
    <mergeCell ref="F30:G30"/>
    <mergeCell ref="F29:G29"/>
    <mergeCell ref="B23:B25"/>
    <mergeCell ref="B3:C3"/>
    <mergeCell ref="B39:C39"/>
    <mergeCell ref="B41:C41"/>
    <mergeCell ref="B4:B6"/>
    <mergeCell ref="B7:B9"/>
    <mergeCell ref="B29:B31"/>
    <mergeCell ref="B26:B28"/>
    <mergeCell ref="H28:I28"/>
    <mergeCell ref="L36:S36"/>
    <mergeCell ref="L37:L38"/>
    <mergeCell ref="M37:M38"/>
    <mergeCell ref="N37:S37"/>
    <mergeCell ref="L27:M27"/>
    <mergeCell ref="L28:M28"/>
    <mergeCell ref="L29:M29"/>
    <mergeCell ref="L30:M30"/>
    <mergeCell ref="H29:I29"/>
    <mergeCell ref="H30:I30"/>
    <mergeCell ref="H31:I31"/>
    <mergeCell ref="J28:K28"/>
    <mergeCell ref="J29:K29"/>
    <mergeCell ref="J30:K30"/>
    <mergeCell ref="J31:K31"/>
    <mergeCell ref="L31:M31"/>
    <mergeCell ref="J27:K27"/>
    <mergeCell ref="H27:I27"/>
    <mergeCell ref="L11:M11"/>
    <mergeCell ref="L12:M12"/>
    <mergeCell ref="L13:M13"/>
    <mergeCell ref="L14:M14"/>
    <mergeCell ref="L4:M4"/>
    <mergeCell ref="L5:M5"/>
    <mergeCell ref="L3:M3"/>
    <mergeCell ref="L6:M6"/>
    <mergeCell ref="L7:M7"/>
    <mergeCell ref="L8:M8"/>
    <mergeCell ref="L9:M9"/>
    <mergeCell ref="L10:M10"/>
    <mergeCell ref="L21:M21"/>
    <mergeCell ref="L22:M22"/>
    <mergeCell ref="L23:M23"/>
    <mergeCell ref="L24:M24"/>
    <mergeCell ref="L25:M25"/>
    <mergeCell ref="L26:M26"/>
    <mergeCell ref="L15:M15"/>
    <mergeCell ref="L16:M16"/>
    <mergeCell ref="L17:M17"/>
    <mergeCell ref="L18:M18"/>
    <mergeCell ref="L19:M19"/>
    <mergeCell ref="L20:M20"/>
    <mergeCell ref="J18:K18"/>
    <mergeCell ref="J19:K19"/>
    <mergeCell ref="J20:K20"/>
    <mergeCell ref="H9:I9"/>
    <mergeCell ref="H10:I10"/>
    <mergeCell ref="H11:I11"/>
    <mergeCell ref="H12:I12"/>
    <mergeCell ref="H13:I13"/>
    <mergeCell ref="H14:I14"/>
    <mergeCell ref="H15:I15"/>
    <mergeCell ref="H16:I16"/>
    <mergeCell ref="H17:I17"/>
    <mergeCell ref="H18:I18"/>
    <mergeCell ref="H19:I19"/>
    <mergeCell ref="H20:I20"/>
    <mergeCell ref="J9:K9"/>
    <mergeCell ref="J10:K10"/>
    <mergeCell ref="J11:K11"/>
    <mergeCell ref="J12:K12"/>
    <mergeCell ref="J13:K13"/>
    <mergeCell ref="J14:K14"/>
    <mergeCell ref="J15:K15"/>
    <mergeCell ref="J16:K16"/>
    <mergeCell ref="J17:K17"/>
    <mergeCell ref="H3:I3"/>
    <mergeCell ref="H4:I4"/>
    <mergeCell ref="H5:I5"/>
    <mergeCell ref="H6:I6"/>
    <mergeCell ref="H7:I7"/>
    <mergeCell ref="H8:I8"/>
    <mergeCell ref="J3:K3"/>
    <mergeCell ref="J4:K4"/>
    <mergeCell ref="J5:K5"/>
    <mergeCell ref="J6:K6"/>
    <mergeCell ref="J7:K7"/>
    <mergeCell ref="J8:K8"/>
    <mergeCell ref="J24:K24"/>
    <mergeCell ref="J25:K25"/>
    <mergeCell ref="J26:K26"/>
    <mergeCell ref="H21:I21"/>
    <mergeCell ref="H22:I22"/>
    <mergeCell ref="H23:I23"/>
    <mergeCell ref="H24:I24"/>
    <mergeCell ref="H25:I25"/>
    <mergeCell ref="H26:I26"/>
    <mergeCell ref="J21:K21"/>
    <mergeCell ref="J22:K22"/>
    <mergeCell ref="J23:K23"/>
    <mergeCell ref="F25:G25"/>
    <mergeCell ref="F26:G26"/>
    <mergeCell ref="F27:G27"/>
    <mergeCell ref="F28:G28"/>
    <mergeCell ref="F18:G18"/>
    <mergeCell ref="D3:E3"/>
    <mergeCell ref="F4:G4"/>
    <mergeCell ref="F5:G5"/>
    <mergeCell ref="F6:G6"/>
    <mergeCell ref="D4:E4"/>
    <mergeCell ref="D5:E5"/>
    <mergeCell ref="D6:E6"/>
    <mergeCell ref="F11:G11"/>
    <mergeCell ref="F12:G12"/>
    <mergeCell ref="F3:G3"/>
    <mergeCell ref="F7:G7"/>
    <mergeCell ref="F8:G8"/>
    <mergeCell ref="F9:G9"/>
    <mergeCell ref="F10:G10"/>
    <mergeCell ref="F17:G17"/>
    <mergeCell ref="F13:G13"/>
    <mergeCell ref="F14:G14"/>
    <mergeCell ref="F15:G15"/>
    <mergeCell ref="F16:G16"/>
    <mergeCell ref="F22:G22"/>
    <mergeCell ref="D7:E7"/>
    <mergeCell ref="D13:E13"/>
    <mergeCell ref="D14:E14"/>
    <mergeCell ref="D15:E15"/>
    <mergeCell ref="D8:E8"/>
    <mergeCell ref="D9:E9"/>
    <mergeCell ref="F23:G23"/>
    <mergeCell ref="F24:G24"/>
    <mergeCell ref="D10:E10"/>
    <mergeCell ref="D11:E11"/>
    <mergeCell ref="D12:E12"/>
    <mergeCell ref="D16:E16"/>
    <mergeCell ref="D17:E17"/>
    <mergeCell ref="D18:E18"/>
    <mergeCell ref="F19:G19"/>
    <mergeCell ref="F20:G20"/>
    <mergeCell ref="F21:G21"/>
    <mergeCell ref="D25:E25"/>
    <mergeCell ref="D26:E26"/>
    <mergeCell ref="D27:E27"/>
    <mergeCell ref="D28:E28"/>
    <mergeCell ref="D29:E29"/>
    <mergeCell ref="D30:E30"/>
    <mergeCell ref="D19:E19"/>
    <mergeCell ref="D20:E20"/>
    <mergeCell ref="D21:E21"/>
    <mergeCell ref="D22:E22"/>
    <mergeCell ref="D23:E23"/>
    <mergeCell ref="D24:E24"/>
    <mergeCell ref="D31:E31"/>
    <mergeCell ref="B47:C47"/>
    <mergeCell ref="B36:C38"/>
    <mergeCell ref="D36:K36"/>
    <mergeCell ref="B43:C43"/>
    <mergeCell ref="B42:C42"/>
    <mergeCell ref="E37:E38"/>
    <mergeCell ref="D37:D38"/>
    <mergeCell ref="F37:K37"/>
    <mergeCell ref="F31:G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zoomScaleNormal="100" workbookViewId="0"/>
  </sheetViews>
  <sheetFormatPr defaultRowHeight="14.45" customHeight="1"/>
  <cols>
    <col min="1" max="1" width="1.875" style="331" customWidth="1"/>
    <col min="2" max="40" width="2.25" style="331" customWidth="1"/>
    <col min="41" max="16384" width="9" style="331"/>
  </cols>
  <sheetData>
    <row r="1" spans="1:40" s="570" customFormat="1" ht="26.25" customHeight="1">
      <c r="A1" s="568" t="s">
        <v>2125</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40" s="62" customFormat="1" ht="15.95" customHeight="1">
      <c r="M2" s="899" t="s">
        <v>598</v>
      </c>
      <c r="N2" s="900"/>
      <c r="O2" s="900"/>
      <c r="P2" s="900"/>
      <c r="Q2" s="900"/>
      <c r="R2" s="900"/>
      <c r="S2" s="900"/>
      <c r="T2" s="900"/>
      <c r="U2" s="900"/>
      <c r="V2" s="900"/>
      <c r="W2" s="900"/>
      <c r="X2" s="900"/>
      <c r="Y2" s="900"/>
      <c r="Z2" s="900"/>
      <c r="AA2" s="900"/>
      <c r="AB2" s="900"/>
      <c r="AC2" s="900"/>
    </row>
    <row r="3" spans="1:40" s="62" customFormat="1" ht="37.5" customHeight="1">
      <c r="B3" s="986" t="s">
        <v>18</v>
      </c>
      <c r="C3" s="986"/>
      <c r="D3" s="986"/>
      <c r="E3" s="986"/>
      <c r="F3" s="1028" t="s">
        <v>962</v>
      </c>
      <c r="G3" s="1094"/>
      <c r="H3" s="1094"/>
      <c r="I3" s="1095"/>
      <c r="J3" s="1163" t="s">
        <v>668</v>
      </c>
      <c r="K3" s="1163"/>
      <c r="L3" s="1163"/>
      <c r="M3" s="1163"/>
      <c r="N3" s="1212" t="s">
        <v>669</v>
      </c>
      <c r="O3" s="1212"/>
      <c r="P3" s="1212"/>
      <c r="Q3" s="1212"/>
      <c r="R3" s="1009" t="s">
        <v>670</v>
      </c>
      <c r="S3" s="1009"/>
      <c r="T3" s="1009"/>
      <c r="U3" s="1009"/>
      <c r="V3" s="1163" t="s">
        <v>671</v>
      </c>
      <c r="W3" s="1163"/>
      <c r="X3" s="1163"/>
      <c r="Y3" s="1163"/>
      <c r="Z3" s="1009" t="s">
        <v>672</v>
      </c>
      <c r="AA3" s="1009"/>
      <c r="AB3" s="1009"/>
      <c r="AC3" s="1009"/>
      <c r="AD3" s="32"/>
    </row>
    <row r="4" spans="1:40" s="62" customFormat="1" ht="18.75" customHeight="1">
      <c r="B4" s="952" t="s">
        <v>712</v>
      </c>
      <c r="C4" s="952"/>
      <c r="D4" s="952"/>
      <c r="E4" s="952"/>
      <c r="F4" s="1144">
        <v>1546</v>
      </c>
      <c r="G4" s="1094"/>
      <c r="H4" s="1094"/>
      <c r="I4" s="1095"/>
      <c r="J4" s="1143">
        <v>122</v>
      </c>
      <c r="K4" s="1143"/>
      <c r="L4" s="1143"/>
      <c r="M4" s="1143"/>
      <c r="N4" s="1143">
        <v>108</v>
      </c>
      <c r="O4" s="1143"/>
      <c r="P4" s="1143"/>
      <c r="Q4" s="1143"/>
      <c r="R4" s="1143">
        <v>903</v>
      </c>
      <c r="S4" s="1143"/>
      <c r="T4" s="1143"/>
      <c r="U4" s="1143"/>
      <c r="V4" s="1143">
        <v>388</v>
      </c>
      <c r="W4" s="1143"/>
      <c r="X4" s="1143"/>
      <c r="Y4" s="1143"/>
      <c r="Z4" s="1143">
        <v>25</v>
      </c>
      <c r="AA4" s="1143"/>
      <c r="AB4" s="1143"/>
      <c r="AC4" s="1143"/>
      <c r="AE4" s="337"/>
    </row>
    <row r="5" spans="1:40" s="62" customFormat="1" ht="18.75" customHeight="1">
      <c r="B5" s="952" t="s">
        <v>1192</v>
      </c>
      <c r="C5" s="952"/>
      <c r="D5" s="952"/>
      <c r="E5" s="952"/>
      <c r="F5" s="1477">
        <v>1568</v>
      </c>
      <c r="G5" s="1478"/>
      <c r="H5" s="1478"/>
      <c r="I5" s="1479"/>
      <c r="J5" s="1474">
        <v>119</v>
      </c>
      <c r="K5" s="1475"/>
      <c r="L5" s="1475"/>
      <c r="M5" s="1476"/>
      <c r="N5" s="1464">
        <v>98</v>
      </c>
      <c r="O5" s="1464"/>
      <c r="P5" s="1464"/>
      <c r="Q5" s="1464"/>
      <c r="R5" s="1464">
        <v>904</v>
      </c>
      <c r="S5" s="1464"/>
      <c r="T5" s="1464"/>
      <c r="U5" s="1464"/>
      <c r="V5" s="1464">
        <v>431</v>
      </c>
      <c r="W5" s="1464"/>
      <c r="X5" s="1464"/>
      <c r="Y5" s="1464"/>
      <c r="Z5" s="1464">
        <v>16</v>
      </c>
      <c r="AA5" s="1464"/>
      <c r="AB5" s="1464"/>
      <c r="AC5" s="1464"/>
      <c r="AE5" s="337"/>
    </row>
    <row r="6" spans="1:40" s="62" customFormat="1" ht="18.75" customHeight="1">
      <c r="B6" s="952" t="s">
        <v>859</v>
      </c>
      <c r="C6" s="952"/>
      <c r="D6" s="952"/>
      <c r="E6" s="952"/>
      <c r="F6" s="1471">
        <v>1563</v>
      </c>
      <c r="G6" s="1472"/>
      <c r="H6" s="1472"/>
      <c r="I6" s="1473"/>
      <c r="J6" s="1474">
        <v>119</v>
      </c>
      <c r="K6" s="1475"/>
      <c r="L6" s="1475"/>
      <c r="M6" s="1476"/>
      <c r="N6" s="1464">
        <v>99</v>
      </c>
      <c r="O6" s="1464"/>
      <c r="P6" s="1464"/>
      <c r="Q6" s="1464"/>
      <c r="R6" s="1464">
        <v>901</v>
      </c>
      <c r="S6" s="1464"/>
      <c r="T6" s="1464"/>
      <c r="U6" s="1464"/>
      <c r="V6" s="1464">
        <v>429</v>
      </c>
      <c r="W6" s="1464"/>
      <c r="X6" s="1464"/>
      <c r="Y6" s="1464"/>
      <c r="Z6" s="1464">
        <v>15</v>
      </c>
      <c r="AA6" s="1464"/>
      <c r="AB6" s="1464"/>
      <c r="AC6" s="1464"/>
    </row>
    <row r="7" spans="1:40" s="62" customFormat="1" ht="18.75" customHeight="1">
      <c r="B7" s="986" t="s">
        <v>980</v>
      </c>
      <c r="C7" s="986"/>
      <c r="D7" s="986"/>
      <c r="E7" s="986"/>
      <c r="F7" s="1471">
        <f>SUM(J7:AC7)</f>
        <v>1600</v>
      </c>
      <c r="G7" s="1472"/>
      <c r="H7" s="1472"/>
      <c r="I7" s="1473"/>
      <c r="J7" s="1474">
        <v>124</v>
      </c>
      <c r="K7" s="1475"/>
      <c r="L7" s="1475"/>
      <c r="M7" s="1476"/>
      <c r="N7" s="1464">
        <v>105</v>
      </c>
      <c r="O7" s="1464"/>
      <c r="P7" s="1464"/>
      <c r="Q7" s="1464"/>
      <c r="R7" s="1464">
        <v>909</v>
      </c>
      <c r="S7" s="1464"/>
      <c r="T7" s="1464"/>
      <c r="U7" s="1464"/>
      <c r="V7" s="1464">
        <v>445</v>
      </c>
      <c r="W7" s="1464"/>
      <c r="X7" s="1464"/>
      <c r="Y7" s="1464"/>
      <c r="Z7" s="1464">
        <v>17</v>
      </c>
      <c r="AA7" s="1464"/>
      <c r="AB7" s="1464"/>
      <c r="AC7" s="1464"/>
    </row>
    <row r="8" spans="1:40" s="62" customFormat="1" ht="21.75" customHeight="1">
      <c r="B8" s="33" t="s">
        <v>953</v>
      </c>
      <c r="C8" s="34" t="s">
        <v>914</v>
      </c>
      <c r="D8" s="34"/>
      <c r="E8" s="99"/>
      <c r="F8" s="99"/>
      <c r="G8" s="195"/>
      <c r="H8" s="32"/>
      <c r="I8" s="32"/>
      <c r="J8" s="32"/>
      <c r="K8" s="32"/>
      <c r="L8" s="32"/>
      <c r="M8" s="203"/>
      <c r="N8" s="203"/>
      <c r="O8" s="203"/>
      <c r="P8" s="57"/>
      <c r="Q8" s="57"/>
      <c r="R8" s="57"/>
      <c r="S8" s="32"/>
      <c r="T8" s="32"/>
      <c r="U8" s="32"/>
      <c r="V8" s="32"/>
      <c r="W8" s="32"/>
      <c r="X8" s="32"/>
      <c r="Y8" s="1304"/>
      <c r="Z8" s="1304"/>
      <c r="AA8" s="32"/>
      <c r="AB8" s="32"/>
      <c r="AC8" s="32"/>
      <c r="AD8" s="32"/>
    </row>
    <row r="9" spans="1:40" s="62" customFormat="1" ht="18.75" customHeight="1">
      <c r="B9" s="32"/>
      <c r="L9" s="34"/>
      <c r="M9" s="32"/>
      <c r="N9" s="32"/>
      <c r="O9" s="32"/>
      <c r="P9" s="32"/>
      <c r="Q9" s="32"/>
      <c r="R9" s="32"/>
      <c r="S9" s="32"/>
      <c r="T9" s="32"/>
      <c r="U9" s="32"/>
      <c r="V9" s="32"/>
      <c r="W9" s="32"/>
      <c r="X9" s="32"/>
      <c r="Y9" s="1481"/>
      <c r="Z9" s="1481"/>
      <c r="AA9" s="199"/>
      <c r="AB9" s="195"/>
      <c r="AC9" s="195"/>
      <c r="AD9" s="195"/>
    </row>
    <row r="10" spans="1:40" s="62" customFormat="1" ht="47.25" customHeight="1">
      <c r="B10" s="34"/>
      <c r="C10" s="34"/>
      <c r="D10" s="34"/>
      <c r="E10" s="34"/>
      <c r="F10" s="34"/>
      <c r="G10" s="34"/>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row>
    <row r="11" spans="1:40" s="570" customFormat="1" ht="26.25" customHeight="1">
      <c r="A11" s="568" t="s">
        <v>2126</v>
      </c>
      <c r="B11" s="572"/>
      <c r="C11" s="572"/>
      <c r="D11" s="572"/>
      <c r="E11" s="572"/>
      <c r="F11" s="572"/>
      <c r="G11" s="572"/>
      <c r="H11" s="572"/>
      <c r="I11" s="572"/>
      <c r="J11" s="572"/>
      <c r="K11" s="572"/>
      <c r="L11" s="572"/>
      <c r="M11" s="572"/>
      <c r="N11" s="572"/>
      <c r="O11" s="572"/>
      <c r="P11" s="572"/>
      <c r="Q11" s="572"/>
      <c r="R11" s="572"/>
      <c r="S11" s="572"/>
      <c r="T11" s="572"/>
      <c r="U11" s="572"/>
      <c r="V11" s="572"/>
      <c r="W11" s="572"/>
      <c r="X11" s="571"/>
      <c r="Y11" s="571"/>
      <c r="Z11" s="571"/>
      <c r="AA11" s="571"/>
      <c r="AB11" s="571"/>
      <c r="AC11" s="571"/>
      <c r="AD11" s="571"/>
      <c r="AE11" s="571"/>
      <c r="AF11" s="571"/>
      <c r="AG11" s="571"/>
      <c r="AH11" s="571"/>
      <c r="AI11" s="571"/>
    </row>
    <row r="12" spans="1:40" s="62" customFormat="1" ht="14.25" customHeight="1">
      <c r="B12" s="34"/>
      <c r="C12" s="34"/>
      <c r="D12" s="34"/>
      <c r="E12" s="34"/>
      <c r="F12" s="34"/>
      <c r="G12" s="34"/>
      <c r="H12" s="195"/>
      <c r="I12" s="195"/>
      <c r="J12" s="195"/>
      <c r="K12" s="335"/>
      <c r="L12" s="335"/>
      <c r="M12" s="195"/>
      <c r="N12" s="152"/>
      <c r="O12" s="152"/>
      <c r="P12" s="335"/>
      <c r="Q12" s="195"/>
      <c r="R12" s="195"/>
      <c r="S12" s="195"/>
      <c r="T12" s="335"/>
      <c r="U12" s="335"/>
      <c r="V12" s="335"/>
      <c r="W12" s="834"/>
      <c r="X12" s="834"/>
      <c r="Y12" s="834"/>
      <c r="Z12" s="834"/>
      <c r="AA12" s="834"/>
      <c r="AB12" s="1500" t="s">
        <v>898</v>
      </c>
      <c r="AC12" s="1500"/>
      <c r="AD12" s="1500"/>
      <c r="AE12" s="1500"/>
      <c r="AF12" s="1500"/>
      <c r="AG12" s="1500"/>
      <c r="AH12" s="1500"/>
      <c r="AI12" s="1500"/>
      <c r="AJ12" s="1500"/>
      <c r="AK12" s="1500"/>
      <c r="AL12" s="1500"/>
      <c r="AM12" s="1500"/>
      <c r="AN12" s="1500"/>
    </row>
    <row r="13" spans="1:40" s="62" customFormat="1" ht="17.25" customHeight="1">
      <c r="A13" s="270"/>
      <c r="B13" s="1052" t="s">
        <v>18</v>
      </c>
      <c r="C13" s="1503"/>
      <c r="D13" s="1503"/>
      <c r="E13" s="1504"/>
      <c r="F13" s="1052" t="s">
        <v>915</v>
      </c>
      <c r="G13" s="1482"/>
      <c r="H13" s="1482"/>
      <c r="I13" s="1483"/>
      <c r="J13" s="1490" t="s">
        <v>916</v>
      </c>
      <c r="K13" s="1491"/>
      <c r="L13" s="1491"/>
      <c r="M13" s="1492"/>
      <c r="N13" s="1496" t="s">
        <v>917</v>
      </c>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5"/>
    </row>
    <row r="14" spans="1:40" s="62" customFormat="1" ht="24" customHeight="1">
      <c r="A14" s="270"/>
      <c r="B14" s="1505"/>
      <c r="C14" s="1506"/>
      <c r="D14" s="1506"/>
      <c r="E14" s="1507"/>
      <c r="F14" s="1484"/>
      <c r="G14" s="1485"/>
      <c r="H14" s="1485"/>
      <c r="I14" s="1486"/>
      <c r="J14" s="1493"/>
      <c r="K14" s="1494"/>
      <c r="L14" s="1494"/>
      <c r="M14" s="1495"/>
      <c r="N14" s="1497" t="s">
        <v>918</v>
      </c>
      <c r="O14" s="1498"/>
      <c r="P14" s="1499"/>
      <c r="Q14" s="1496" t="s">
        <v>919</v>
      </c>
      <c r="R14" s="1094"/>
      <c r="S14" s="1095"/>
      <c r="T14" s="1496" t="s">
        <v>678</v>
      </c>
      <c r="U14" s="1094"/>
      <c r="V14" s="1095"/>
      <c r="W14" s="1496" t="s">
        <v>679</v>
      </c>
      <c r="X14" s="1094"/>
      <c r="Y14" s="1095"/>
      <c r="Z14" s="1480" t="s">
        <v>680</v>
      </c>
      <c r="AA14" s="1094"/>
      <c r="AB14" s="1095"/>
      <c r="AC14" s="1480" t="s">
        <v>681</v>
      </c>
      <c r="AD14" s="1094"/>
      <c r="AE14" s="1095"/>
      <c r="AF14" s="1480" t="s">
        <v>682</v>
      </c>
      <c r="AG14" s="1094"/>
      <c r="AH14" s="1095"/>
      <c r="AI14" s="1480" t="s">
        <v>683</v>
      </c>
      <c r="AJ14" s="1094"/>
      <c r="AK14" s="1095"/>
      <c r="AL14" s="1480" t="s">
        <v>684</v>
      </c>
      <c r="AM14" s="1094"/>
      <c r="AN14" s="1095"/>
    </row>
    <row r="15" spans="1:40" s="62" customFormat="1" ht="17.25" customHeight="1">
      <c r="A15" s="270"/>
      <c r="B15" s="1028" t="s">
        <v>709</v>
      </c>
      <c r="C15" s="1487"/>
      <c r="D15" s="1487"/>
      <c r="E15" s="1488"/>
      <c r="F15" s="1489">
        <v>17.7</v>
      </c>
      <c r="G15" s="1094"/>
      <c r="H15" s="1094"/>
      <c r="I15" s="1095"/>
      <c r="J15" s="1125">
        <v>8865</v>
      </c>
      <c r="K15" s="1146"/>
      <c r="L15" s="1094"/>
      <c r="M15" s="1095"/>
      <c r="N15" s="1125">
        <v>1389</v>
      </c>
      <c r="O15" s="1094"/>
      <c r="P15" s="1095"/>
      <c r="Q15" s="1125">
        <v>112</v>
      </c>
      <c r="R15" s="1501"/>
      <c r="S15" s="1502"/>
      <c r="T15" s="1125">
        <v>192</v>
      </c>
      <c r="U15" s="1501"/>
      <c r="V15" s="1502"/>
      <c r="W15" s="1125" t="s">
        <v>685</v>
      </c>
      <c r="X15" s="1501"/>
      <c r="Y15" s="1502"/>
      <c r="Z15" s="1125">
        <v>222</v>
      </c>
      <c r="AA15" s="1094"/>
      <c r="AB15" s="1095"/>
      <c r="AC15" s="1125">
        <v>243</v>
      </c>
      <c r="AD15" s="1094"/>
      <c r="AE15" s="1095"/>
      <c r="AF15" s="1125">
        <v>222</v>
      </c>
      <c r="AG15" s="1094"/>
      <c r="AH15" s="1095"/>
      <c r="AI15" s="1125">
        <v>224</v>
      </c>
      <c r="AJ15" s="1094"/>
      <c r="AK15" s="1095"/>
      <c r="AL15" s="1125">
        <v>174</v>
      </c>
      <c r="AM15" s="1094"/>
      <c r="AN15" s="1095"/>
    </row>
    <row r="16" spans="1:40" s="62" customFormat="1" ht="17.25" customHeight="1">
      <c r="B16" s="1028" t="s">
        <v>151</v>
      </c>
      <c r="C16" s="1487"/>
      <c r="D16" s="1487"/>
      <c r="E16" s="1488"/>
      <c r="F16" s="1489">
        <v>18.43</v>
      </c>
      <c r="G16" s="1094"/>
      <c r="H16" s="1094"/>
      <c r="I16" s="1095"/>
      <c r="J16" s="1125">
        <v>9262</v>
      </c>
      <c r="K16" s="1146"/>
      <c r="L16" s="1094"/>
      <c r="M16" s="1095"/>
      <c r="N16" s="1125">
        <v>1485</v>
      </c>
      <c r="O16" s="1094"/>
      <c r="P16" s="1095"/>
      <c r="Q16" s="1125">
        <v>102</v>
      </c>
      <c r="R16" s="1501"/>
      <c r="S16" s="1502"/>
      <c r="T16" s="1125">
        <v>230</v>
      </c>
      <c r="U16" s="1501"/>
      <c r="V16" s="1502"/>
      <c r="W16" s="1125" t="s">
        <v>685</v>
      </c>
      <c r="X16" s="1501"/>
      <c r="Y16" s="1502"/>
      <c r="Z16" s="1125">
        <v>229</v>
      </c>
      <c r="AA16" s="1094"/>
      <c r="AB16" s="1095"/>
      <c r="AC16" s="1125">
        <v>274</v>
      </c>
      <c r="AD16" s="1094"/>
      <c r="AE16" s="1095"/>
      <c r="AF16" s="1125">
        <v>230</v>
      </c>
      <c r="AG16" s="1094"/>
      <c r="AH16" s="1095"/>
      <c r="AI16" s="1125">
        <v>248</v>
      </c>
      <c r="AJ16" s="1094"/>
      <c r="AK16" s="1095"/>
      <c r="AL16" s="1125">
        <v>172</v>
      </c>
      <c r="AM16" s="1094"/>
      <c r="AN16" s="1095"/>
    </row>
    <row r="17" spans="1:40" s="62" customFormat="1" ht="17.25" customHeight="1">
      <c r="B17" s="1028" t="s">
        <v>858</v>
      </c>
      <c r="C17" s="1487"/>
      <c r="D17" s="1487"/>
      <c r="E17" s="1488"/>
      <c r="F17" s="1508">
        <v>19.16</v>
      </c>
      <c r="G17" s="1509"/>
      <c r="H17" s="1509"/>
      <c r="I17" s="1510"/>
      <c r="J17" s="1511">
        <v>9660</v>
      </c>
      <c r="K17" s="1512"/>
      <c r="L17" s="1509"/>
      <c r="M17" s="1510"/>
      <c r="N17" s="1511">
        <v>1525</v>
      </c>
      <c r="O17" s="1509"/>
      <c r="P17" s="1510"/>
      <c r="Q17" s="1511">
        <v>104</v>
      </c>
      <c r="R17" s="1509"/>
      <c r="S17" s="1510"/>
      <c r="T17" s="1511">
        <v>240</v>
      </c>
      <c r="U17" s="1509"/>
      <c r="V17" s="1510"/>
      <c r="W17" s="1125" t="s">
        <v>685</v>
      </c>
      <c r="X17" s="1501"/>
      <c r="Y17" s="1502"/>
      <c r="Z17" s="1511">
        <v>251</v>
      </c>
      <c r="AA17" s="1509"/>
      <c r="AB17" s="1510"/>
      <c r="AC17" s="1511">
        <v>291</v>
      </c>
      <c r="AD17" s="1509"/>
      <c r="AE17" s="1510"/>
      <c r="AF17" s="1511">
        <v>234</v>
      </c>
      <c r="AG17" s="1509"/>
      <c r="AH17" s="1510"/>
      <c r="AI17" s="1511">
        <v>229</v>
      </c>
      <c r="AJ17" s="1509"/>
      <c r="AK17" s="1510"/>
      <c r="AL17" s="1511">
        <v>176</v>
      </c>
      <c r="AM17" s="1509"/>
      <c r="AN17" s="1510"/>
    </row>
    <row r="18" spans="1:40" s="62" customFormat="1" ht="17.25" customHeight="1">
      <c r="A18" s="32"/>
      <c r="B18" s="1028" t="s">
        <v>539</v>
      </c>
      <c r="C18" s="1487"/>
      <c r="D18" s="1487"/>
      <c r="E18" s="1488"/>
      <c r="F18" s="1508">
        <v>19.71</v>
      </c>
      <c r="G18" s="1509"/>
      <c r="H18" s="1509"/>
      <c r="I18" s="1510"/>
      <c r="J18" s="1511">
        <v>9973</v>
      </c>
      <c r="K18" s="1512"/>
      <c r="L18" s="1509"/>
      <c r="M18" s="1510"/>
      <c r="N18" s="1511">
        <v>1581</v>
      </c>
      <c r="O18" s="1509"/>
      <c r="P18" s="1510"/>
      <c r="Q18" s="1511">
        <v>140</v>
      </c>
      <c r="R18" s="1509"/>
      <c r="S18" s="1510"/>
      <c r="T18" s="1511">
        <v>219</v>
      </c>
      <c r="U18" s="1509"/>
      <c r="V18" s="1510"/>
      <c r="W18" s="1125" t="s">
        <v>685</v>
      </c>
      <c r="X18" s="1501"/>
      <c r="Y18" s="1502"/>
      <c r="Z18" s="1511">
        <v>286</v>
      </c>
      <c r="AA18" s="1509"/>
      <c r="AB18" s="1510"/>
      <c r="AC18" s="1511">
        <v>317</v>
      </c>
      <c r="AD18" s="1509"/>
      <c r="AE18" s="1510"/>
      <c r="AF18" s="1511">
        <v>205</v>
      </c>
      <c r="AG18" s="1509"/>
      <c r="AH18" s="1510"/>
      <c r="AI18" s="1511">
        <v>234</v>
      </c>
      <c r="AJ18" s="1509"/>
      <c r="AK18" s="1510"/>
      <c r="AL18" s="1511">
        <v>180</v>
      </c>
      <c r="AM18" s="1509"/>
      <c r="AN18" s="1510"/>
    </row>
    <row r="19" spans="1:40" s="62" customFormat="1" ht="15.95" customHeight="1">
      <c r="A19" s="1322" t="s">
        <v>953</v>
      </c>
      <c r="B19" s="1322"/>
      <c r="C19" s="1513" t="s">
        <v>899</v>
      </c>
      <c r="D19" s="1513"/>
      <c r="E19" s="1513"/>
      <c r="F19" s="1513"/>
      <c r="G19" s="1513"/>
      <c r="H19" s="1513"/>
      <c r="I19" s="1513"/>
      <c r="J19" s="1513"/>
      <c r="K19" s="1513"/>
      <c r="L19" s="1513"/>
      <c r="M19" s="1513"/>
      <c r="N19" s="1513"/>
      <c r="O19" s="1513"/>
      <c r="P19" s="1513"/>
      <c r="Q19" s="1513"/>
      <c r="R19" s="1513"/>
      <c r="S19" s="1513"/>
      <c r="T19" s="199"/>
      <c r="U19" s="199"/>
      <c r="V19" s="330"/>
      <c r="W19" s="330"/>
      <c r="X19" s="330"/>
      <c r="Y19" s="199"/>
      <c r="Z19" s="199"/>
      <c r="AA19" s="199"/>
      <c r="AB19" s="32"/>
      <c r="AC19" s="32"/>
      <c r="AD19" s="32"/>
      <c r="AE19" s="32"/>
      <c r="AF19" s="32"/>
      <c r="AG19" s="32"/>
    </row>
    <row r="20" spans="1:40" s="62" customFormat="1" ht="15.95" customHeight="1">
      <c r="A20" s="32"/>
      <c r="B20" s="32"/>
      <c r="C20" s="336"/>
      <c r="D20" s="336"/>
      <c r="E20" s="340"/>
      <c r="F20" s="340"/>
      <c r="G20" s="340"/>
      <c r="H20" s="340"/>
      <c r="I20" s="340"/>
      <c r="J20" s="340"/>
      <c r="K20" s="340"/>
      <c r="L20" s="340"/>
      <c r="M20" s="340"/>
      <c r="N20" s="195"/>
      <c r="O20" s="195"/>
      <c r="P20" s="195"/>
      <c r="Q20" s="195"/>
      <c r="R20" s="195"/>
      <c r="S20" s="195"/>
      <c r="T20" s="195"/>
      <c r="U20" s="195"/>
      <c r="V20" s="195"/>
      <c r="W20" s="195"/>
      <c r="X20" s="195"/>
      <c r="Y20" s="195"/>
      <c r="Z20" s="195"/>
      <c r="AA20" s="195"/>
      <c r="AB20" s="195"/>
      <c r="AC20" s="195"/>
      <c r="AD20" s="195"/>
      <c r="AE20" s="195"/>
      <c r="AF20" s="195"/>
      <c r="AG20" s="195"/>
    </row>
    <row r="21" spans="1:40" s="62" customFormat="1" ht="15.95" customHeight="1">
      <c r="A21" s="32"/>
      <c r="B21" s="32"/>
      <c r="C21" s="336"/>
      <c r="D21" s="336"/>
      <c r="E21" s="340"/>
      <c r="F21" s="340"/>
      <c r="G21" s="340"/>
      <c r="H21" s="340"/>
      <c r="I21" s="340"/>
      <c r="J21" s="340"/>
      <c r="K21" s="340"/>
      <c r="L21" s="340"/>
      <c r="M21" s="340"/>
      <c r="N21" s="195"/>
      <c r="O21" s="195"/>
      <c r="P21" s="195"/>
      <c r="Q21" s="195"/>
      <c r="R21" s="195"/>
      <c r="S21" s="195"/>
      <c r="T21" s="195"/>
      <c r="U21" s="195"/>
      <c r="V21" s="195"/>
      <c r="W21" s="195"/>
      <c r="X21" s="195"/>
      <c r="Y21" s="195"/>
      <c r="Z21" s="195"/>
      <c r="AA21" s="195"/>
      <c r="AB21" s="195"/>
      <c r="AC21" s="195"/>
      <c r="AD21" s="195"/>
      <c r="AE21" s="195"/>
      <c r="AF21" s="195"/>
      <c r="AG21" s="195"/>
    </row>
    <row r="22" spans="1:40" s="62" customFormat="1" ht="14.45" customHeight="1"/>
    <row r="23" spans="1:40" s="62" customFormat="1" ht="14.45" customHeight="1"/>
    <row r="24" spans="1:40" s="62" customFormat="1" ht="14.45" customHeight="1"/>
    <row r="25" spans="1:40" s="62" customFormat="1" ht="14.45" customHeight="1"/>
    <row r="26" spans="1:40" s="62" customFormat="1" ht="14.45" customHeight="1"/>
    <row r="27" spans="1:40" s="62" customFormat="1" ht="14.45" customHeight="1"/>
    <row r="28" spans="1:40" s="62" customFormat="1" ht="14.45" customHeight="1"/>
    <row r="29" spans="1:40" s="62" customFormat="1" ht="14.45" customHeight="1"/>
    <row r="30" spans="1:40" s="62" customFormat="1" ht="14.45" customHeight="1"/>
    <row r="31" spans="1:40" s="62" customFormat="1" ht="14.45" customHeight="1"/>
    <row r="32" spans="1:40" s="62" customFormat="1" ht="14.45" customHeight="1"/>
    <row r="33" s="62" customFormat="1" ht="14.45" customHeight="1"/>
    <row r="34" s="62" customFormat="1" ht="14.45" customHeight="1"/>
    <row r="35" s="62" customFormat="1" ht="14.45" customHeight="1"/>
    <row r="36" s="62" customFormat="1" ht="14.45" customHeight="1"/>
    <row r="37" s="62" customFormat="1" ht="14.45" customHeight="1"/>
    <row r="38" s="62" customFormat="1" ht="14.45" customHeight="1"/>
    <row r="39" s="62" customFormat="1" ht="14.45" customHeight="1"/>
    <row r="40" s="62" customFormat="1" ht="14.45" customHeight="1"/>
    <row r="41" s="62" customFormat="1" ht="14.45" customHeight="1"/>
    <row r="42" s="62" customFormat="1" ht="14.45" customHeight="1"/>
    <row r="43" s="62" customFormat="1" ht="14.45" customHeight="1"/>
    <row r="44" s="62" customFormat="1" ht="14.45" customHeight="1"/>
    <row r="45" s="62" customFormat="1" ht="14.45" customHeight="1"/>
    <row r="46" s="62" customFormat="1" ht="14.45" customHeight="1"/>
    <row r="47" s="62" customFormat="1" ht="14.45" customHeight="1"/>
    <row r="48" s="62" customFormat="1" ht="14.45" customHeight="1"/>
    <row r="49" s="62" customFormat="1" ht="14.45" customHeight="1"/>
    <row r="50" s="62" customFormat="1" ht="14.45" customHeight="1"/>
  </sheetData>
  <mergeCells count="102">
    <mergeCell ref="A19:B19"/>
    <mergeCell ref="C19:S19"/>
    <mergeCell ref="AC18:AE18"/>
    <mergeCell ref="AF18:AH18"/>
    <mergeCell ref="AI18:AK18"/>
    <mergeCell ref="B18:E18"/>
    <mergeCell ref="F18:I18"/>
    <mergeCell ref="J18:M18"/>
    <mergeCell ref="N18:P18"/>
    <mergeCell ref="AL18:AN18"/>
    <mergeCell ref="Q18:S18"/>
    <mergeCell ref="T18:V18"/>
    <mergeCell ref="W18:Y18"/>
    <mergeCell ref="Z18:AB18"/>
    <mergeCell ref="Z17:AB17"/>
    <mergeCell ref="AC17:AE17"/>
    <mergeCell ref="AF17:AH17"/>
    <mergeCell ref="AI17:AK17"/>
    <mergeCell ref="AL16:AN16"/>
    <mergeCell ref="B17:E17"/>
    <mergeCell ref="F17:I17"/>
    <mergeCell ref="J17:M17"/>
    <mergeCell ref="N17:P17"/>
    <mergeCell ref="Q17:S17"/>
    <mergeCell ref="T17:V17"/>
    <mergeCell ref="W17:Y17"/>
    <mergeCell ref="AL17:AN17"/>
    <mergeCell ref="B16:E16"/>
    <mergeCell ref="F16:I16"/>
    <mergeCell ref="J16:M16"/>
    <mergeCell ref="N16:P16"/>
    <mergeCell ref="Q16:S16"/>
    <mergeCell ref="T16:V16"/>
    <mergeCell ref="W16:Y16"/>
    <mergeCell ref="Z16:AB16"/>
    <mergeCell ref="AC16:AE16"/>
    <mergeCell ref="Z15:AB15"/>
    <mergeCell ref="AC15:AE15"/>
    <mergeCell ref="AF15:AH15"/>
    <mergeCell ref="AI15:AK15"/>
    <mergeCell ref="AF16:AH16"/>
    <mergeCell ref="AI16:AK16"/>
    <mergeCell ref="B15:E15"/>
    <mergeCell ref="F15:I15"/>
    <mergeCell ref="J15:M15"/>
    <mergeCell ref="N15:P15"/>
    <mergeCell ref="J13:M14"/>
    <mergeCell ref="N13:AN13"/>
    <mergeCell ref="N14:P14"/>
    <mergeCell ref="Q14:S14"/>
    <mergeCell ref="T14:V14"/>
    <mergeCell ref="AL15:AN15"/>
    <mergeCell ref="AF14:AH14"/>
    <mergeCell ref="AI14:AK14"/>
    <mergeCell ref="Q15:S15"/>
    <mergeCell ref="T15:V15"/>
    <mergeCell ref="W15:Y15"/>
    <mergeCell ref="B13:E14"/>
    <mergeCell ref="W14:Y14"/>
    <mergeCell ref="Z14:AB14"/>
    <mergeCell ref="AC14:AE14"/>
    <mergeCell ref="V5:Y5"/>
    <mergeCell ref="Z5:AC5"/>
    <mergeCell ref="B4:E4"/>
    <mergeCell ref="J4:M4"/>
    <mergeCell ref="F3:I3"/>
    <mergeCell ref="F4:I4"/>
    <mergeCell ref="B3:E3"/>
    <mergeCell ref="AL14:AN14"/>
    <mergeCell ref="V6:Y6"/>
    <mergeCell ref="Z6:AC6"/>
    <mergeCell ref="Y9:Z9"/>
    <mergeCell ref="F13:I14"/>
    <mergeCell ref="AB12:AN12"/>
    <mergeCell ref="B7:E7"/>
    <mergeCell ref="F7:I7"/>
    <mergeCell ref="J7:M7"/>
    <mergeCell ref="N7:Q7"/>
    <mergeCell ref="Z7:AC7"/>
    <mergeCell ref="Y8:Z8"/>
    <mergeCell ref="R7:U7"/>
    <mergeCell ref="V7:Y7"/>
    <mergeCell ref="B6:E6"/>
    <mergeCell ref="F6:I6"/>
    <mergeCell ref="J6:M6"/>
    <mergeCell ref="N6:Q6"/>
    <mergeCell ref="R6:U6"/>
    <mergeCell ref="B5:E5"/>
    <mergeCell ref="F5:I5"/>
    <mergeCell ref="J5:M5"/>
    <mergeCell ref="N5:Q5"/>
    <mergeCell ref="R5:U5"/>
    <mergeCell ref="M2:AC2"/>
    <mergeCell ref="J3:M3"/>
    <mergeCell ref="N4:Q4"/>
    <mergeCell ref="V3:Y3"/>
    <mergeCell ref="Z3:AC3"/>
    <mergeCell ref="R4:U4"/>
    <mergeCell ref="V4:Y4"/>
    <mergeCell ref="Z4:AC4"/>
    <mergeCell ref="N3:Q3"/>
    <mergeCell ref="R3:U3"/>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zoomScaleNormal="100" workbookViewId="0">
      <selection activeCell="A12" sqref="A12"/>
    </sheetView>
  </sheetViews>
  <sheetFormatPr defaultRowHeight="14.45" customHeight="1"/>
  <cols>
    <col min="1" max="1" width="1.875" style="331" customWidth="1"/>
    <col min="2" max="2" width="3.875" style="331" customWidth="1"/>
    <col min="3" max="3" width="3.5" style="331" customWidth="1"/>
    <col min="4" max="4" width="11.375" style="331" bestFit="1" customWidth="1"/>
    <col min="5" max="23" width="4.625" style="331" customWidth="1"/>
    <col min="24" max="16384" width="9" style="331"/>
  </cols>
  <sheetData>
    <row r="1" spans="1:35" s="570" customFormat="1" ht="26.25" customHeight="1">
      <c r="A1" s="568" t="s">
        <v>2127</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95" customHeight="1">
      <c r="A2" s="62"/>
      <c r="B2" s="62"/>
      <c r="C2" s="62"/>
      <c r="D2" s="62"/>
      <c r="E2" s="62"/>
      <c r="F2" s="62"/>
      <c r="G2" s="62"/>
      <c r="H2" s="62"/>
      <c r="I2" s="62"/>
      <c r="J2" s="62"/>
      <c r="K2" s="62"/>
      <c r="L2" s="62"/>
      <c r="M2" s="899" t="s">
        <v>1132</v>
      </c>
      <c r="N2" s="899"/>
      <c r="O2" s="899"/>
      <c r="P2" s="899"/>
      <c r="Q2" s="899"/>
      <c r="R2" s="899"/>
      <c r="S2" s="62"/>
      <c r="T2" s="62"/>
      <c r="U2" s="62"/>
      <c r="V2" s="62"/>
    </row>
    <row r="3" spans="1:35" ht="18.75" customHeight="1">
      <c r="A3" s="62"/>
      <c r="B3" s="986" t="s">
        <v>2404</v>
      </c>
      <c r="C3" s="986"/>
      <c r="D3" s="986"/>
      <c r="E3" s="986" t="s">
        <v>1133</v>
      </c>
      <c r="F3" s="986"/>
      <c r="G3" s="986"/>
      <c r="H3" s="986"/>
      <c r="I3" s="986"/>
      <c r="J3" s="986"/>
      <c r="K3" s="986"/>
      <c r="L3" s="986"/>
      <c r="M3" s="986" t="s">
        <v>1134</v>
      </c>
      <c r="N3" s="986"/>
      <c r="O3" s="986"/>
      <c r="P3" s="986"/>
      <c r="Q3" s="986"/>
      <c r="R3" s="986"/>
      <c r="S3" s="32"/>
      <c r="T3" s="32"/>
      <c r="U3" s="62"/>
      <c r="V3" s="62"/>
    </row>
    <row r="4" spans="1:35" ht="18.75" customHeight="1">
      <c r="A4" s="62"/>
      <c r="B4" s="986"/>
      <c r="C4" s="986"/>
      <c r="D4" s="986"/>
      <c r="E4" s="986" t="s">
        <v>1135</v>
      </c>
      <c r="F4" s="986"/>
      <c r="G4" s="986" t="s">
        <v>1022</v>
      </c>
      <c r="H4" s="986"/>
      <c r="I4" s="986" t="s">
        <v>1023</v>
      </c>
      <c r="J4" s="986"/>
      <c r="K4" s="986" t="s">
        <v>950</v>
      </c>
      <c r="L4" s="986"/>
      <c r="M4" s="986" t="s">
        <v>1271</v>
      </c>
      <c r="N4" s="986"/>
      <c r="O4" s="986" t="s">
        <v>1272</v>
      </c>
      <c r="P4" s="986"/>
      <c r="Q4" s="986" t="s">
        <v>950</v>
      </c>
      <c r="R4" s="986"/>
      <c r="T4" s="32"/>
      <c r="U4" s="62"/>
      <c r="V4" s="62"/>
    </row>
    <row r="5" spans="1:35" ht="18.75" customHeight="1">
      <c r="A5" s="62"/>
      <c r="B5" s="986" t="s">
        <v>872</v>
      </c>
      <c r="C5" s="986"/>
      <c r="D5" s="986"/>
      <c r="E5" s="1515">
        <v>6950</v>
      </c>
      <c r="F5" s="1515"/>
      <c r="G5" s="1515">
        <v>44</v>
      </c>
      <c r="H5" s="1515"/>
      <c r="I5" s="1515">
        <v>5160</v>
      </c>
      <c r="J5" s="1515"/>
      <c r="K5" s="1515">
        <v>12154</v>
      </c>
      <c r="L5" s="1515"/>
      <c r="M5" s="1515">
        <v>11</v>
      </c>
      <c r="N5" s="1515"/>
      <c r="O5" s="1515">
        <v>205</v>
      </c>
      <c r="P5" s="1515"/>
      <c r="Q5" s="1515">
        <v>216</v>
      </c>
      <c r="R5" s="1515"/>
      <c r="S5" s="32"/>
      <c r="T5" s="32"/>
      <c r="U5" s="62"/>
      <c r="V5" s="62"/>
    </row>
    <row r="6" spans="1:35" ht="18.75" customHeight="1">
      <c r="A6" s="62"/>
      <c r="B6" s="986" t="s">
        <v>712</v>
      </c>
      <c r="C6" s="986"/>
      <c r="D6" s="986"/>
      <c r="E6" s="1515">
        <v>6850</v>
      </c>
      <c r="F6" s="1515"/>
      <c r="G6" s="1515">
        <v>47</v>
      </c>
      <c r="H6" s="1515"/>
      <c r="I6" s="1515">
        <v>5099</v>
      </c>
      <c r="J6" s="1515"/>
      <c r="K6" s="1515">
        <v>11996</v>
      </c>
      <c r="L6" s="1515"/>
      <c r="M6" s="1515">
        <v>11</v>
      </c>
      <c r="N6" s="1515"/>
      <c r="O6" s="1515">
        <v>216</v>
      </c>
      <c r="P6" s="1515"/>
      <c r="Q6" s="1515">
        <v>227</v>
      </c>
      <c r="R6" s="1515"/>
      <c r="S6" s="32"/>
      <c r="T6" s="32"/>
      <c r="U6" s="62"/>
      <c r="V6" s="62"/>
    </row>
    <row r="7" spans="1:35" ht="18.75" customHeight="1">
      <c r="A7" s="62"/>
      <c r="B7" s="986" t="s">
        <v>1192</v>
      </c>
      <c r="C7" s="986"/>
      <c r="D7" s="986"/>
      <c r="E7" s="1515">
        <v>6427</v>
      </c>
      <c r="F7" s="1515"/>
      <c r="G7" s="1515">
        <v>59</v>
      </c>
      <c r="H7" s="1515"/>
      <c r="I7" s="1515">
        <v>5011</v>
      </c>
      <c r="J7" s="1515"/>
      <c r="K7" s="1515">
        <v>11497</v>
      </c>
      <c r="L7" s="1515"/>
      <c r="M7" s="1515">
        <v>9</v>
      </c>
      <c r="N7" s="1515"/>
      <c r="O7" s="1515">
        <v>229</v>
      </c>
      <c r="P7" s="1515"/>
      <c r="Q7" s="1515">
        <v>238</v>
      </c>
      <c r="R7" s="1515"/>
      <c r="S7" s="32"/>
      <c r="T7" s="32"/>
      <c r="U7" s="62"/>
      <c r="V7" s="62"/>
    </row>
    <row r="8" spans="1:35" ht="18.75" customHeight="1">
      <c r="A8" s="62"/>
      <c r="B8" s="986" t="s">
        <v>859</v>
      </c>
      <c r="C8" s="986"/>
      <c r="D8" s="986"/>
      <c r="E8" s="1514">
        <v>6223</v>
      </c>
      <c r="F8" s="1514"/>
      <c r="G8" s="1514">
        <v>56</v>
      </c>
      <c r="H8" s="1514"/>
      <c r="I8" s="1514">
        <v>4934</v>
      </c>
      <c r="J8" s="1514"/>
      <c r="K8" s="1514">
        <v>11213</v>
      </c>
      <c r="L8" s="1514"/>
      <c r="M8" s="1514">
        <v>8</v>
      </c>
      <c r="N8" s="1514"/>
      <c r="O8" s="1514">
        <v>196</v>
      </c>
      <c r="P8" s="1514"/>
      <c r="Q8" s="1514">
        <v>204</v>
      </c>
      <c r="R8" s="1514"/>
      <c r="S8" s="62"/>
      <c r="T8" s="62"/>
      <c r="U8" s="62"/>
      <c r="V8" s="62"/>
    </row>
    <row r="9" spans="1:35" ht="18.75" customHeight="1">
      <c r="A9" s="62"/>
      <c r="B9" s="986" t="s">
        <v>980</v>
      </c>
      <c r="C9" s="986"/>
      <c r="D9" s="986"/>
      <c r="E9" s="1514">
        <v>6239</v>
      </c>
      <c r="F9" s="1514"/>
      <c r="G9" s="1514">
        <v>64</v>
      </c>
      <c r="H9" s="1514"/>
      <c r="I9" s="1514">
        <v>4894</v>
      </c>
      <c r="J9" s="1514"/>
      <c r="K9" s="1514">
        <v>11193</v>
      </c>
      <c r="L9" s="1514"/>
      <c r="M9" s="1514">
        <v>6</v>
      </c>
      <c r="N9" s="1514"/>
      <c r="O9" s="1514">
        <v>204</v>
      </c>
      <c r="P9" s="1514"/>
      <c r="Q9" s="1514">
        <v>210</v>
      </c>
      <c r="R9" s="1514"/>
      <c r="S9" s="62"/>
      <c r="T9" s="62"/>
      <c r="U9" s="62"/>
      <c r="V9" s="62"/>
    </row>
    <row r="10" spans="1:35" ht="18.75" customHeight="1">
      <c r="A10" s="62"/>
      <c r="B10" s="941"/>
      <c r="C10" s="1517"/>
      <c r="D10" s="1517"/>
      <c r="E10" s="1517"/>
      <c r="F10" s="1517"/>
      <c r="G10" s="1517"/>
      <c r="H10" s="1517"/>
      <c r="I10" s="1517"/>
      <c r="J10" s="1517"/>
      <c r="K10" s="1517"/>
      <c r="L10" s="1517"/>
      <c r="M10" s="32"/>
      <c r="N10" s="32"/>
      <c r="O10" s="32"/>
      <c r="P10" s="32"/>
      <c r="Q10" s="32"/>
      <c r="R10" s="32"/>
      <c r="S10" s="32"/>
      <c r="T10" s="32"/>
      <c r="U10" s="62"/>
      <c r="V10" s="62"/>
    </row>
    <row r="11" spans="1:35" ht="27.75" customHeight="1">
      <c r="A11" s="62"/>
      <c r="B11" s="62"/>
      <c r="C11" s="62"/>
      <c r="D11" s="62"/>
      <c r="E11" s="62"/>
      <c r="F11" s="62"/>
      <c r="G11" s="62"/>
      <c r="H11" s="62"/>
      <c r="I11" s="62"/>
      <c r="J11" s="62"/>
      <c r="K11" s="62"/>
      <c r="L11" s="62"/>
      <c r="M11" s="62"/>
      <c r="N11" s="62"/>
      <c r="O11" s="62"/>
      <c r="P11" s="62"/>
      <c r="Q11" s="62"/>
      <c r="R11" s="62"/>
      <c r="S11" s="62"/>
      <c r="T11" s="62"/>
      <c r="U11" s="62"/>
      <c r="V11" s="62"/>
    </row>
    <row r="12" spans="1:35" s="570" customFormat="1" ht="26.25" customHeight="1">
      <c r="A12" s="568" t="s">
        <v>2128</v>
      </c>
      <c r="B12" s="572"/>
      <c r="C12" s="572"/>
      <c r="D12" s="572"/>
      <c r="E12" s="572"/>
      <c r="F12" s="572"/>
      <c r="G12" s="572"/>
      <c r="H12" s="572"/>
      <c r="I12" s="572"/>
      <c r="J12" s="572"/>
      <c r="K12" s="572"/>
      <c r="L12" s="572"/>
      <c r="M12" s="572"/>
      <c r="N12" s="572"/>
      <c r="O12" s="572"/>
      <c r="P12" s="572"/>
      <c r="Q12" s="572"/>
      <c r="R12" s="572"/>
      <c r="S12" s="572"/>
      <c r="T12" s="572"/>
      <c r="U12" s="572"/>
      <c r="V12" s="572"/>
      <c r="W12" s="572"/>
      <c r="X12" s="571"/>
      <c r="Y12" s="571"/>
      <c r="Z12" s="571"/>
      <c r="AA12" s="571"/>
      <c r="AB12" s="571"/>
      <c r="AC12" s="571"/>
      <c r="AD12" s="571"/>
      <c r="AE12" s="571"/>
      <c r="AF12" s="571"/>
      <c r="AG12" s="571"/>
      <c r="AH12" s="571"/>
      <c r="AI12" s="571"/>
    </row>
    <row r="13" spans="1:35" ht="15.95" customHeight="1">
      <c r="A13" s="62"/>
      <c r="B13" s="62"/>
      <c r="C13" s="62"/>
      <c r="D13" s="62"/>
      <c r="E13" s="62"/>
      <c r="F13" s="62"/>
      <c r="G13" s="62"/>
      <c r="H13" s="62"/>
      <c r="I13" s="62"/>
      <c r="J13" s="62"/>
      <c r="K13" s="62"/>
      <c r="L13" s="62"/>
      <c r="M13" s="899" t="s">
        <v>1132</v>
      </c>
      <c r="N13" s="899"/>
      <c r="O13" s="899"/>
      <c r="P13" s="899"/>
      <c r="Q13" s="899"/>
      <c r="R13" s="899"/>
      <c r="T13" s="62"/>
      <c r="U13" s="62"/>
      <c r="V13" s="62"/>
    </row>
    <row r="14" spans="1:35" ht="18.75" customHeight="1">
      <c r="B14" s="986" t="s">
        <v>2404</v>
      </c>
      <c r="C14" s="986"/>
      <c r="D14" s="986"/>
      <c r="E14" s="1516" t="s">
        <v>1273</v>
      </c>
      <c r="F14" s="1516"/>
      <c r="G14" s="1516" t="s">
        <v>1170</v>
      </c>
      <c r="H14" s="1516"/>
      <c r="I14" s="1516" t="s">
        <v>1171</v>
      </c>
      <c r="J14" s="1516"/>
      <c r="K14" s="1516" t="s">
        <v>1172</v>
      </c>
      <c r="L14" s="1516"/>
      <c r="M14" s="1516" t="s">
        <v>1173</v>
      </c>
      <c r="N14" s="1516"/>
      <c r="O14" s="1516"/>
      <c r="P14" s="1516"/>
      <c r="Q14" s="1516"/>
      <c r="R14" s="1516"/>
      <c r="S14" s="195"/>
    </row>
    <row r="15" spans="1:35" ht="18.75" customHeight="1">
      <c r="B15" s="986"/>
      <c r="C15" s="986"/>
      <c r="D15" s="986"/>
      <c r="E15" s="1516"/>
      <c r="F15" s="1516"/>
      <c r="G15" s="1516"/>
      <c r="H15" s="1516"/>
      <c r="I15" s="1516"/>
      <c r="J15" s="1516"/>
      <c r="K15" s="1516"/>
      <c r="L15" s="1516"/>
      <c r="M15" s="1516" t="s">
        <v>1174</v>
      </c>
      <c r="N15" s="1516"/>
      <c r="O15" s="1516" t="s">
        <v>1175</v>
      </c>
      <c r="P15" s="1516"/>
      <c r="Q15" s="1516" t="s">
        <v>1176</v>
      </c>
      <c r="R15" s="1516"/>
      <c r="S15" s="195"/>
    </row>
    <row r="16" spans="1:35" ht="18.75" customHeight="1">
      <c r="B16" s="986" t="s">
        <v>872</v>
      </c>
      <c r="C16" s="986"/>
      <c r="D16" s="986"/>
      <c r="E16" s="1515">
        <v>7813</v>
      </c>
      <c r="F16" s="1515"/>
      <c r="G16" s="1515">
        <v>510</v>
      </c>
      <c r="H16" s="1515"/>
      <c r="I16" s="1515">
        <v>114</v>
      </c>
      <c r="J16" s="1515"/>
      <c r="K16" s="1515">
        <v>19</v>
      </c>
      <c r="L16" s="1515"/>
      <c r="M16" s="1515">
        <v>7</v>
      </c>
      <c r="N16" s="1515"/>
      <c r="O16" s="1515">
        <v>1</v>
      </c>
      <c r="P16" s="1515"/>
      <c r="Q16" s="1515">
        <v>10</v>
      </c>
      <c r="R16" s="1515"/>
      <c r="S16" s="195"/>
    </row>
    <row r="17" spans="1:22" s="62" customFormat="1" ht="18.75" customHeight="1">
      <c r="B17" s="986" t="s">
        <v>712</v>
      </c>
      <c r="C17" s="986"/>
      <c r="D17" s="986"/>
      <c r="E17" s="1515">
        <v>8222</v>
      </c>
      <c r="F17" s="1515"/>
      <c r="G17" s="1515">
        <v>561</v>
      </c>
      <c r="H17" s="1515"/>
      <c r="I17" s="1515">
        <v>112</v>
      </c>
      <c r="J17" s="1515"/>
      <c r="K17" s="1515">
        <v>12</v>
      </c>
      <c r="L17" s="1515"/>
      <c r="M17" s="1515">
        <v>5</v>
      </c>
      <c r="N17" s="1515"/>
      <c r="O17" s="1515">
        <v>1</v>
      </c>
      <c r="P17" s="1515"/>
      <c r="Q17" s="1515">
        <v>10</v>
      </c>
      <c r="R17" s="1515"/>
    </row>
    <row r="18" spans="1:22" s="62" customFormat="1" ht="18.75" customHeight="1">
      <c r="B18" s="986" t="s">
        <v>1192</v>
      </c>
      <c r="C18" s="986"/>
      <c r="D18" s="986"/>
      <c r="E18" s="1515">
        <v>8696</v>
      </c>
      <c r="F18" s="1515"/>
      <c r="G18" s="1515">
        <v>582</v>
      </c>
      <c r="H18" s="1515"/>
      <c r="I18" s="1515">
        <v>115</v>
      </c>
      <c r="J18" s="1515"/>
      <c r="K18" s="1515">
        <v>21</v>
      </c>
      <c r="L18" s="1515"/>
      <c r="M18" s="1515">
        <v>2</v>
      </c>
      <c r="N18" s="1515"/>
      <c r="O18" s="1515">
        <v>1</v>
      </c>
      <c r="P18" s="1515"/>
      <c r="Q18" s="1515">
        <v>3</v>
      </c>
      <c r="R18" s="1515"/>
    </row>
    <row r="19" spans="1:22" ht="18.75" customHeight="1">
      <c r="A19" s="62"/>
      <c r="B19" s="986" t="s">
        <v>859</v>
      </c>
      <c r="C19" s="986"/>
      <c r="D19" s="986"/>
      <c r="E19" s="1514">
        <v>9204</v>
      </c>
      <c r="F19" s="1514"/>
      <c r="G19" s="1514">
        <v>592</v>
      </c>
      <c r="H19" s="1514"/>
      <c r="I19" s="1514">
        <v>120</v>
      </c>
      <c r="J19" s="1514"/>
      <c r="K19" s="1514">
        <v>11</v>
      </c>
      <c r="L19" s="1514"/>
      <c r="M19" s="1514">
        <v>2</v>
      </c>
      <c r="N19" s="1514"/>
      <c r="O19" s="1514">
        <v>0</v>
      </c>
      <c r="P19" s="1514"/>
      <c r="Q19" s="1514">
        <v>1</v>
      </c>
      <c r="R19" s="1514"/>
      <c r="T19" s="62"/>
      <c r="U19" s="62"/>
      <c r="V19" s="62"/>
    </row>
    <row r="20" spans="1:22" ht="18.75" customHeight="1">
      <c r="A20" s="62"/>
      <c r="B20" s="986" t="s">
        <v>980</v>
      </c>
      <c r="C20" s="986"/>
      <c r="D20" s="986"/>
      <c r="E20" s="1514">
        <v>9552</v>
      </c>
      <c r="F20" s="1514"/>
      <c r="G20" s="1514">
        <v>611</v>
      </c>
      <c r="H20" s="1514"/>
      <c r="I20" s="1514">
        <v>117</v>
      </c>
      <c r="J20" s="1514"/>
      <c r="K20" s="1514">
        <v>9</v>
      </c>
      <c r="L20" s="1514"/>
      <c r="M20" s="1514">
        <v>0</v>
      </c>
      <c r="N20" s="1514"/>
      <c r="O20" s="1514">
        <v>0</v>
      </c>
      <c r="P20" s="1514"/>
      <c r="Q20" s="1514">
        <v>3</v>
      </c>
      <c r="R20" s="1514"/>
      <c r="T20" s="62"/>
      <c r="U20" s="62"/>
      <c r="V20" s="62"/>
    </row>
    <row r="21" spans="1:22" ht="18.75" customHeight="1">
      <c r="B21" s="941"/>
      <c r="C21" s="1517"/>
      <c r="D21" s="1517"/>
      <c r="E21" s="1517"/>
      <c r="F21" s="1517"/>
      <c r="G21" s="1517"/>
      <c r="H21" s="1517"/>
      <c r="I21" s="1517"/>
      <c r="J21" s="1517"/>
      <c r="K21" s="1517"/>
      <c r="L21" s="1517"/>
      <c r="M21" s="199"/>
      <c r="N21" s="199"/>
      <c r="O21" s="199"/>
      <c r="P21" s="199"/>
      <c r="Q21" s="199"/>
      <c r="R21" s="199"/>
      <c r="S21" s="195"/>
    </row>
    <row r="22" spans="1:22" ht="18.75" customHeight="1">
      <c r="B22" s="32"/>
      <c r="C22" s="32"/>
      <c r="D22" s="32"/>
      <c r="E22" s="199"/>
      <c r="F22" s="199"/>
      <c r="G22" s="199"/>
      <c r="H22" s="199"/>
      <c r="I22" s="199"/>
      <c r="J22" s="199"/>
      <c r="K22" s="199"/>
      <c r="L22" s="199"/>
      <c r="M22" s="199"/>
      <c r="N22" s="199"/>
      <c r="O22" s="199"/>
      <c r="P22" s="199"/>
      <c r="Q22" s="199"/>
      <c r="R22" s="199"/>
      <c r="S22" s="195"/>
    </row>
    <row r="23" spans="1:22" ht="18.75" customHeight="1">
      <c r="B23" s="334"/>
      <c r="C23" s="334"/>
      <c r="D23" s="334"/>
      <c r="E23" s="341"/>
      <c r="F23" s="341"/>
      <c r="G23" s="341"/>
      <c r="H23" s="341"/>
      <c r="I23" s="341"/>
      <c r="J23" s="341"/>
      <c r="K23" s="341"/>
      <c r="L23" s="341"/>
      <c r="M23" s="341"/>
      <c r="N23" s="341"/>
      <c r="O23" s="341"/>
      <c r="P23" s="341"/>
      <c r="Q23" s="341"/>
      <c r="R23" s="341"/>
      <c r="S23" s="195"/>
    </row>
    <row r="24" spans="1:22" s="62" customFormat="1" ht="18.75" customHeight="1">
      <c r="B24" s="334"/>
      <c r="C24" s="334"/>
      <c r="D24" s="334"/>
      <c r="E24" s="341"/>
      <c r="F24" s="341"/>
      <c r="G24" s="341"/>
      <c r="H24" s="341"/>
      <c r="I24" s="341"/>
      <c r="J24" s="341"/>
      <c r="K24" s="341"/>
      <c r="L24" s="341"/>
      <c r="M24" s="341"/>
      <c r="N24" s="341"/>
      <c r="O24" s="341"/>
      <c r="P24" s="341"/>
      <c r="Q24" s="341"/>
      <c r="R24" s="341"/>
    </row>
    <row r="25" spans="1:22" s="62" customFormat="1" ht="18.75" customHeight="1">
      <c r="B25" s="334"/>
      <c r="C25" s="334"/>
      <c r="D25" s="334"/>
      <c r="E25" s="341"/>
      <c r="F25" s="341"/>
      <c r="G25" s="341"/>
      <c r="H25" s="341"/>
      <c r="I25" s="341"/>
      <c r="J25" s="341"/>
      <c r="K25" s="341"/>
      <c r="L25" s="341"/>
      <c r="M25" s="341"/>
      <c r="N25" s="341"/>
      <c r="O25" s="341"/>
      <c r="P25" s="341"/>
      <c r="Q25" s="341"/>
      <c r="R25" s="341"/>
    </row>
    <row r="26" spans="1:22" s="62" customFormat="1" ht="18.75" customHeight="1">
      <c r="B26" s="32"/>
      <c r="C26" s="32"/>
      <c r="D26" s="32"/>
      <c r="E26" s="199"/>
      <c r="F26" s="199"/>
      <c r="G26" s="199"/>
      <c r="H26" s="199"/>
      <c r="I26" s="199"/>
      <c r="J26" s="199"/>
      <c r="K26" s="199"/>
      <c r="L26" s="199"/>
      <c r="M26" s="199"/>
      <c r="N26" s="199"/>
      <c r="O26" s="199"/>
      <c r="P26" s="199"/>
      <c r="Q26" s="199"/>
      <c r="R26" s="199"/>
    </row>
    <row r="27" spans="1:22" s="62" customFormat="1" ht="18.75" customHeight="1">
      <c r="B27" s="32"/>
      <c r="C27" s="32"/>
      <c r="D27" s="32"/>
      <c r="E27" s="199"/>
      <c r="F27" s="199"/>
      <c r="G27" s="199"/>
      <c r="H27" s="199"/>
      <c r="I27" s="199"/>
      <c r="J27" s="199"/>
      <c r="K27" s="199"/>
      <c r="L27" s="199"/>
      <c r="M27" s="199"/>
      <c r="N27" s="199"/>
      <c r="O27" s="199"/>
      <c r="P27" s="199"/>
      <c r="Q27" s="199"/>
      <c r="R27" s="199"/>
    </row>
    <row r="28" spans="1:22" s="62" customFormat="1" ht="18.75" customHeight="1">
      <c r="B28" s="32"/>
      <c r="C28" s="32"/>
      <c r="D28" s="32"/>
      <c r="E28" s="199"/>
      <c r="F28" s="199"/>
      <c r="G28" s="199"/>
      <c r="H28" s="199"/>
      <c r="I28" s="199"/>
      <c r="J28" s="199"/>
      <c r="K28" s="199"/>
      <c r="L28" s="199"/>
      <c r="M28" s="199"/>
      <c r="N28" s="199"/>
      <c r="O28" s="199"/>
      <c r="P28" s="199"/>
      <c r="Q28" s="199"/>
      <c r="R28" s="199"/>
    </row>
    <row r="29" spans="1:22" s="62" customFormat="1" ht="18.75" customHeight="1"/>
    <row r="30" spans="1:22" ht="18.75" customHeight="1"/>
  </sheetData>
  <mergeCells count="103">
    <mergeCell ref="M2:R2"/>
    <mergeCell ref="M13:R13"/>
    <mergeCell ref="B21:L21"/>
    <mergeCell ref="B8:D8"/>
    <mergeCell ref="K19:L19"/>
    <mergeCell ref="B18:D18"/>
    <mergeCell ref="I18:J18"/>
    <mergeCell ref="G14:H15"/>
    <mergeCell ref="I14:J15"/>
    <mergeCell ref="B17:D17"/>
    <mergeCell ref="E8:F8"/>
    <mergeCell ref="G8:H8"/>
    <mergeCell ref="I8:J8"/>
    <mergeCell ref="K9:L9"/>
    <mergeCell ref="K18:L18"/>
    <mergeCell ref="E16:F16"/>
    <mergeCell ref="K8:L8"/>
    <mergeCell ref="E18:F18"/>
    <mergeCell ref="G18:H18"/>
    <mergeCell ref="B10:L10"/>
    <mergeCell ref="G17:H17"/>
    <mergeCell ref="I17:J17"/>
    <mergeCell ref="K17:L17"/>
    <mergeCell ref="B16:D16"/>
    <mergeCell ref="Q19:R19"/>
    <mergeCell ref="B19:D19"/>
    <mergeCell ref="E19:F19"/>
    <mergeCell ref="G19:H19"/>
    <mergeCell ref="I19:J19"/>
    <mergeCell ref="K14:L15"/>
    <mergeCell ref="B6:D6"/>
    <mergeCell ref="B5:D5"/>
    <mergeCell ref="B7:D7"/>
    <mergeCell ref="E7:F7"/>
    <mergeCell ref="E6:F6"/>
    <mergeCell ref="K6:L6"/>
    <mergeCell ref="G6:H6"/>
    <mergeCell ref="I6:J6"/>
    <mergeCell ref="E5:F5"/>
    <mergeCell ref="G5:H5"/>
    <mergeCell ref="G7:H7"/>
    <mergeCell ref="I7:J7"/>
    <mergeCell ref="K7:L7"/>
    <mergeCell ref="O7:P7"/>
    <mergeCell ref="Q7:R7"/>
    <mergeCell ref="M8:N8"/>
    <mergeCell ref="O8:P8"/>
    <mergeCell ref="Q8:R8"/>
    <mergeCell ref="Q9:R9"/>
    <mergeCell ref="I5:J5"/>
    <mergeCell ref="E17:F17"/>
    <mergeCell ref="G16:H16"/>
    <mergeCell ref="E14:F15"/>
    <mergeCell ref="I16:J16"/>
    <mergeCell ref="E9:F9"/>
    <mergeCell ref="G9:H9"/>
    <mergeCell ref="I9:J9"/>
    <mergeCell ref="O6:P6"/>
    <mergeCell ref="Q6:R6"/>
    <mergeCell ref="M6:N6"/>
    <mergeCell ref="O5:P5"/>
    <mergeCell ref="Q5:R5"/>
    <mergeCell ref="O15:P15"/>
    <mergeCell ref="M14:R14"/>
    <mergeCell ref="Q15:R15"/>
    <mergeCell ref="M15:N15"/>
    <mergeCell ref="M7:N7"/>
    <mergeCell ref="M3:R3"/>
    <mergeCell ref="M4:N4"/>
    <mergeCell ref="K5:L5"/>
    <mergeCell ref="M5:N5"/>
    <mergeCell ref="B3:D4"/>
    <mergeCell ref="E3:L3"/>
    <mergeCell ref="E4:F4"/>
    <mergeCell ref="G4:H4"/>
    <mergeCell ref="I4:J4"/>
    <mergeCell ref="K4:L4"/>
    <mergeCell ref="O4:P4"/>
    <mergeCell ref="Q4:R4"/>
    <mergeCell ref="Q20:R20"/>
    <mergeCell ref="Q16:R16"/>
    <mergeCell ref="M18:N18"/>
    <mergeCell ref="O18:P18"/>
    <mergeCell ref="B20:D20"/>
    <mergeCell ref="E20:F20"/>
    <mergeCell ref="G20:H20"/>
    <mergeCell ref="I20:J20"/>
    <mergeCell ref="M9:N9"/>
    <mergeCell ref="O9:P9"/>
    <mergeCell ref="K20:L20"/>
    <mergeCell ref="M20:N20"/>
    <mergeCell ref="O20:P20"/>
    <mergeCell ref="K16:L16"/>
    <mergeCell ref="O17:P17"/>
    <mergeCell ref="M17:N17"/>
    <mergeCell ref="B14:D15"/>
    <mergeCell ref="B9:D9"/>
    <mergeCell ref="M19:N19"/>
    <mergeCell ref="O19:P19"/>
    <mergeCell ref="Q18:R18"/>
    <mergeCell ref="Q17:R17"/>
    <mergeCell ref="M16:N16"/>
    <mergeCell ref="O16:P1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Normal="100" workbookViewId="0">
      <selection activeCell="A14" sqref="A14"/>
    </sheetView>
  </sheetViews>
  <sheetFormatPr defaultRowHeight="12"/>
  <cols>
    <col min="1" max="1" width="1.25" style="39" customWidth="1"/>
    <col min="2" max="4" width="3.875" style="39" customWidth="1"/>
    <col min="5" max="5" width="4.75" style="39" customWidth="1"/>
    <col min="6" max="8" width="3.875" style="39" customWidth="1"/>
    <col min="9" max="9" width="7.25" style="39" customWidth="1"/>
    <col min="10" max="21" width="3.875" style="39" customWidth="1"/>
    <col min="22" max="22" width="2.25" style="39" customWidth="1"/>
    <col min="23" max="23" width="6.5" style="39" customWidth="1"/>
    <col min="24" max="24" width="3.875" style="39" customWidth="1"/>
    <col min="25" max="25" width="4" style="39" customWidth="1"/>
    <col min="26" max="16384" width="9" style="39"/>
  </cols>
  <sheetData>
    <row r="1" spans="1:35" s="570" customFormat="1" ht="26.25" customHeight="1">
      <c r="A1" s="568" t="s">
        <v>2130</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95" customHeight="1">
      <c r="A2" s="22"/>
      <c r="K2" s="899" t="s">
        <v>1177</v>
      </c>
      <c r="L2" s="899"/>
      <c r="M2" s="899"/>
      <c r="N2" s="899"/>
      <c r="O2" s="899"/>
    </row>
    <row r="3" spans="1:35" ht="15.95" customHeight="1">
      <c r="A3" s="22"/>
      <c r="B3" s="986" t="s">
        <v>608</v>
      </c>
      <c r="C3" s="986"/>
      <c r="D3" s="986"/>
      <c r="E3" s="1009" t="s">
        <v>1178</v>
      </c>
      <c r="F3" s="986" t="s">
        <v>1179</v>
      </c>
      <c r="G3" s="986"/>
      <c r="H3" s="986"/>
      <c r="I3" s="986"/>
      <c r="J3" s="986" t="s">
        <v>1180</v>
      </c>
      <c r="K3" s="986"/>
      <c r="L3" s="986"/>
      <c r="M3" s="986"/>
      <c r="N3" s="986"/>
      <c r="O3" s="986"/>
    </row>
    <row r="4" spans="1:35" ht="15.95" customHeight="1">
      <c r="B4" s="986"/>
      <c r="C4" s="986"/>
      <c r="D4" s="986"/>
      <c r="E4" s="1163"/>
      <c r="F4" s="1182" t="s">
        <v>1077</v>
      </c>
      <c r="G4" s="986"/>
      <c r="H4" s="1182" t="s">
        <v>1078</v>
      </c>
      <c r="I4" s="986"/>
      <c r="J4" s="986" t="s">
        <v>611</v>
      </c>
      <c r="K4" s="986"/>
      <c r="L4" s="986" t="s">
        <v>612</v>
      </c>
      <c r="M4" s="986"/>
      <c r="N4" s="986" t="s">
        <v>951</v>
      </c>
      <c r="O4" s="986"/>
    </row>
    <row r="5" spans="1:35" ht="15.95" customHeight="1">
      <c r="B5" s="986"/>
      <c r="C5" s="986"/>
      <c r="D5" s="986"/>
      <c r="E5" s="1163"/>
      <c r="F5" s="986"/>
      <c r="G5" s="986"/>
      <c r="H5" s="986"/>
      <c r="I5" s="986"/>
      <c r="J5" s="986"/>
      <c r="K5" s="986"/>
      <c r="L5" s="986"/>
      <c r="M5" s="986"/>
      <c r="N5" s="986"/>
      <c r="O5" s="986"/>
    </row>
    <row r="6" spans="1:35" ht="18.75" customHeight="1">
      <c r="B6" s="986" t="s">
        <v>1079</v>
      </c>
      <c r="C6" s="986"/>
      <c r="D6" s="986"/>
      <c r="E6" s="268">
        <v>1</v>
      </c>
      <c r="F6" s="1186">
        <v>16</v>
      </c>
      <c r="G6" s="1186"/>
      <c r="H6" s="1186">
        <v>2</v>
      </c>
      <c r="I6" s="1186"/>
      <c r="J6" s="1186">
        <v>255</v>
      </c>
      <c r="K6" s="1186"/>
      <c r="L6" s="1186">
        <v>136</v>
      </c>
      <c r="M6" s="1186"/>
      <c r="N6" s="1186">
        <v>119</v>
      </c>
      <c r="O6" s="1186"/>
    </row>
    <row r="7" spans="1:35" ht="18.75" customHeight="1">
      <c r="B7" s="986" t="s">
        <v>1080</v>
      </c>
      <c r="C7" s="986"/>
      <c r="D7" s="986"/>
      <c r="E7" s="268">
        <v>1</v>
      </c>
      <c r="F7" s="1186">
        <v>11</v>
      </c>
      <c r="G7" s="1186"/>
      <c r="H7" s="1186">
        <v>1</v>
      </c>
      <c r="I7" s="1186"/>
      <c r="J7" s="1186">
        <v>160</v>
      </c>
      <c r="K7" s="1186"/>
      <c r="L7" s="1186">
        <v>71</v>
      </c>
      <c r="M7" s="1186"/>
      <c r="N7" s="1186">
        <v>89</v>
      </c>
      <c r="O7" s="1186"/>
    </row>
    <row r="8" spans="1:35" ht="18.75" customHeight="1">
      <c r="B8" s="986" t="s">
        <v>1081</v>
      </c>
      <c r="C8" s="986"/>
      <c r="D8" s="986"/>
      <c r="E8" s="268">
        <v>1</v>
      </c>
      <c r="F8" s="1186">
        <v>5</v>
      </c>
      <c r="G8" s="1186"/>
      <c r="H8" s="1186">
        <v>1</v>
      </c>
      <c r="I8" s="1186"/>
      <c r="J8" s="1186">
        <v>62</v>
      </c>
      <c r="K8" s="1186"/>
      <c r="L8" s="1186">
        <v>33</v>
      </c>
      <c r="M8" s="1186"/>
      <c r="N8" s="1186">
        <v>29</v>
      </c>
      <c r="O8" s="1186"/>
    </row>
    <row r="9" spans="1:35" ht="18.75" customHeight="1">
      <c r="B9" s="986" t="s">
        <v>1082</v>
      </c>
      <c r="C9" s="986"/>
      <c r="D9" s="986"/>
      <c r="E9" s="268">
        <v>1</v>
      </c>
      <c r="F9" s="1186">
        <v>9</v>
      </c>
      <c r="G9" s="1186"/>
      <c r="H9" s="1186">
        <v>1</v>
      </c>
      <c r="I9" s="1186"/>
      <c r="J9" s="1186">
        <v>157</v>
      </c>
      <c r="K9" s="1186"/>
      <c r="L9" s="1186">
        <v>85</v>
      </c>
      <c r="M9" s="1186"/>
      <c r="N9" s="1186">
        <v>72</v>
      </c>
      <c r="O9" s="1186"/>
    </row>
    <row r="10" spans="1:35" ht="18.75" customHeight="1">
      <c r="B10" s="986" t="s">
        <v>1083</v>
      </c>
      <c r="C10" s="986"/>
      <c r="D10" s="986"/>
      <c r="E10" s="268">
        <v>1</v>
      </c>
      <c r="F10" s="1519">
        <v>5</v>
      </c>
      <c r="G10" s="1519"/>
      <c r="H10" s="1519">
        <v>1</v>
      </c>
      <c r="I10" s="1519"/>
      <c r="J10" s="1519">
        <v>32</v>
      </c>
      <c r="K10" s="1519"/>
      <c r="L10" s="1519">
        <v>17</v>
      </c>
      <c r="M10" s="1519"/>
      <c r="N10" s="1519">
        <v>15</v>
      </c>
      <c r="O10" s="1519"/>
    </row>
    <row r="11" spans="1:35" ht="18.75" customHeight="1">
      <c r="B11" s="1028" t="s">
        <v>1084</v>
      </c>
      <c r="C11" s="872"/>
      <c r="D11" s="873"/>
      <c r="E11" s="268">
        <v>1</v>
      </c>
      <c r="F11" s="1125">
        <v>21</v>
      </c>
      <c r="G11" s="940"/>
      <c r="H11" s="1125">
        <v>2</v>
      </c>
      <c r="I11" s="940"/>
      <c r="J11" s="1125">
        <v>286</v>
      </c>
      <c r="K11" s="940"/>
      <c r="L11" s="1125">
        <v>167</v>
      </c>
      <c r="M11" s="940"/>
      <c r="N11" s="1125">
        <v>119</v>
      </c>
      <c r="O11" s="940"/>
    </row>
    <row r="12" spans="1:35" ht="15.95" customHeight="1">
      <c r="B12" s="39" t="s">
        <v>900</v>
      </c>
    </row>
    <row r="13" spans="1:35" ht="15.95" customHeight="1"/>
    <row r="14" spans="1:35" s="570" customFormat="1" ht="26.25" customHeight="1">
      <c r="A14" s="568" t="s">
        <v>741</v>
      </c>
      <c r="B14" s="572"/>
      <c r="C14" s="572"/>
      <c r="D14" s="572"/>
      <c r="E14" s="572"/>
      <c r="F14" s="572"/>
      <c r="G14" s="572"/>
      <c r="H14" s="572"/>
      <c r="I14" s="572"/>
      <c r="J14" s="572"/>
      <c r="K14" s="572"/>
      <c r="L14" s="572"/>
      <c r="M14" s="572"/>
      <c r="N14" s="572"/>
      <c r="O14" s="572"/>
      <c r="P14" s="572"/>
      <c r="Q14" s="572"/>
      <c r="R14" s="572"/>
      <c r="S14" s="572"/>
      <c r="T14" s="572"/>
      <c r="U14" s="572"/>
      <c r="V14" s="572"/>
      <c r="W14" s="572"/>
      <c r="X14" s="571"/>
      <c r="Y14" s="571"/>
      <c r="Z14" s="571"/>
      <c r="AA14" s="571"/>
      <c r="AB14" s="571"/>
      <c r="AC14" s="571"/>
      <c r="AD14" s="571"/>
      <c r="AE14" s="571"/>
      <c r="AF14" s="571"/>
      <c r="AG14" s="571"/>
      <c r="AH14" s="571"/>
      <c r="AI14" s="571"/>
    </row>
    <row r="15" spans="1:35" ht="15.95" customHeight="1">
      <c r="A15" s="22"/>
      <c r="S15" s="899" t="s">
        <v>1177</v>
      </c>
      <c r="T15" s="899"/>
      <c r="U15" s="899"/>
      <c r="V15" s="899"/>
      <c r="W15" s="899"/>
    </row>
    <row r="16" spans="1:35" ht="15.95" customHeight="1">
      <c r="A16" s="22"/>
      <c r="B16" s="986" t="s">
        <v>608</v>
      </c>
      <c r="C16" s="986"/>
      <c r="D16" s="986"/>
      <c r="E16" s="1212" t="s">
        <v>1085</v>
      </c>
      <c r="F16" s="1182" t="s">
        <v>1086</v>
      </c>
      <c r="G16" s="986"/>
      <c r="H16" s="986" t="s">
        <v>1179</v>
      </c>
      <c r="I16" s="986"/>
      <c r="J16" s="986"/>
      <c r="K16" s="986"/>
      <c r="L16" s="986"/>
      <c r="M16" s="986"/>
      <c r="N16" s="986"/>
      <c r="O16" s="986"/>
      <c r="P16" s="986" t="s">
        <v>1087</v>
      </c>
      <c r="Q16" s="986"/>
      <c r="R16" s="986"/>
      <c r="S16" s="986"/>
      <c r="T16" s="986"/>
      <c r="U16" s="986"/>
      <c r="V16" s="986"/>
      <c r="W16" s="986"/>
    </row>
    <row r="17" spans="1:35" ht="15.95" customHeight="1">
      <c r="B17" s="986"/>
      <c r="C17" s="986"/>
      <c r="D17" s="986"/>
      <c r="E17" s="1213"/>
      <c r="F17" s="986"/>
      <c r="G17" s="986"/>
      <c r="H17" s="986" t="s">
        <v>1088</v>
      </c>
      <c r="I17" s="986"/>
      <c r="J17" s="986"/>
      <c r="K17" s="986"/>
      <c r="L17" s="986"/>
      <c r="M17" s="986"/>
      <c r="N17" s="1182" t="s">
        <v>1078</v>
      </c>
      <c r="O17" s="986"/>
      <c r="P17" s="986" t="s">
        <v>611</v>
      </c>
      <c r="Q17" s="986"/>
      <c r="R17" s="986" t="s">
        <v>612</v>
      </c>
      <c r="S17" s="986"/>
      <c r="T17" s="986" t="s">
        <v>951</v>
      </c>
      <c r="U17" s="986"/>
      <c r="V17" s="1009" t="s">
        <v>1089</v>
      </c>
      <c r="W17" s="1009"/>
    </row>
    <row r="18" spans="1:35" ht="15.95" customHeight="1">
      <c r="B18" s="986"/>
      <c r="C18" s="986"/>
      <c r="D18" s="986"/>
      <c r="E18" s="1213"/>
      <c r="F18" s="986"/>
      <c r="G18" s="986"/>
      <c r="H18" s="986" t="s">
        <v>611</v>
      </c>
      <c r="I18" s="986"/>
      <c r="J18" s="986" t="s">
        <v>612</v>
      </c>
      <c r="K18" s="986"/>
      <c r="L18" s="986" t="s">
        <v>951</v>
      </c>
      <c r="M18" s="986"/>
      <c r="N18" s="986"/>
      <c r="O18" s="986"/>
      <c r="P18" s="986"/>
      <c r="Q18" s="986"/>
      <c r="R18" s="986"/>
      <c r="S18" s="986"/>
      <c r="T18" s="986"/>
      <c r="U18" s="986"/>
      <c r="V18" s="1009"/>
      <c r="W18" s="1009"/>
    </row>
    <row r="19" spans="1:35" ht="18.75" customHeight="1">
      <c r="B19" s="986" t="s">
        <v>1090</v>
      </c>
      <c r="C19" s="986"/>
      <c r="D19" s="986"/>
      <c r="E19" s="268">
        <v>1</v>
      </c>
      <c r="F19" s="1186">
        <v>31</v>
      </c>
      <c r="G19" s="1186"/>
      <c r="H19" s="1186">
        <v>46</v>
      </c>
      <c r="I19" s="1186"/>
      <c r="J19" s="1186">
        <v>19</v>
      </c>
      <c r="K19" s="1186"/>
      <c r="L19" s="1186">
        <v>27</v>
      </c>
      <c r="M19" s="1186"/>
      <c r="N19" s="1186">
        <v>3</v>
      </c>
      <c r="O19" s="1186"/>
      <c r="P19" s="1186">
        <v>833</v>
      </c>
      <c r="Q19" s="1186"/>
      <c r="R19" s="1186">
        <v>446</v>
      </c>
      <c r="S19" s="1186"/>
      <c r="T19" s="1186">
        <v>387</v>
      </c>
      <c r="U19" s="1186"/>
      <c r="V19" s="1518">
        <f t="shared" ref="V19:V24" si="0">P19/F19</f>
        <v>26.870967741935484</v>
      </c>
      <c r="W19" s="1518"/>
    </row>
    <row r="20" spans="1:35" ht="18.75" customHeight="1">
      <c r="B20" s="986" t="s">
        <v>1091</v>
      </c>
      <c r="C20" s="986"/>
      <c r="D20" s="986"/>
      <c r="E20" s="268">
        <v>1</v>
      </c>
      <c r="F20" s="1186">
        <v>23</v>
      </c>
      <c r="G20" s="1186"/>
      <c r="H20" s="1186">
        <v>32</v>
      </c>
      <c r="I20" s="1186"/>
      <c r="J20" s="1186">
        <v>10</v>
      </c>
      <c r="K20" s="1186"/>
      <c r="L20" s="1186">
        <v>22</v>
      </c>
      <c r="M20" s="1186"/>
      <c r="N20" s="1186">
        <v>2</v>
      </c>
      <c r="O20" s="1186"/>
      <c r="P20" s="1186">
        <v>508</v>
      </c>
      <c r="Q20" s="1186"/>
      <c r="R20" s="1186">
        <v>255</v>
      </c>
      <c r="S20" s="1186"/>
      <c r="T20" s="1186">
        <v>253</v>
      </c>
      <c r="U20" s="1186"/>
      <c r="V20" s="1518">
        <f t="shared" si="0"/>
        <v>22.086956521739129</v>
      </c>
      <c r="W20" s="1518"/>
    </row>
    <row r="21" spans="1:35" ht="18.75" customHeight="1">
      <c r="B21" s="986" t="s">
        <v>1092</v>
      </c>
      <c r="C21" s="986"/>
      <c r="D21" s="986"/>
      <c r="E21" s="268">
        <v>1</v>
      </c>
      <c r="F21" s="1186">
        <v>13</v>
      </c>
      <c r="G21" s="1186"/>
      <c r="H21" s="1186">
        <v>18</v>
      </c>
      <c r="I21" s="1186"/>
      <c r="J21" s="1186">
        <v>7</v>
      </c>
      <c r="K21" s="1186"/>
      <c r="L21" s="1186">
        <v>11</v>
      </c>
      <c r="M21" s="1186"/>
      <c r="N21" s="1186">
        <v>2</v>
      </c>
      <c r="O21" s="1186"/>
      <c r="P21" s="1186">
        <v>237</v>
      </c>
      <c r="Q21" s="1186"/>
      <c r="R21" s="1186">
        <v>110</v>
      </c>
      <c r="S21" s="1186"/>
      <c r="T21" s="1186">
        <v>127</v>
      </c>
      <c r="U21" s="1186"/>
      <c r="V21" s="1518">
        <f t="shared" si="0"/>
        <v>18.23076923076923</v>
      </c>
      <c r="W21" s="1518"/>
    </row>
    <row r="22" spans="1:35" ht="18.75" customHeight="1">
      <c r="B22" s="986" t="s">
        <v>1093</v>
      </c>
      <c r="C22" s="986"/>
      <c r="D22" s="986"/>
      <c r="E22" s="268">
        <v>1</v>
      </c>
      <c r="F22" s="1186">
        <v>20</v>
      </c>
      <c r="G22" s="1186"/>
      <c r="H22" s="1186">
        <v>28</v>
      </c>
      <c r="I22" s="1186"/>
      <c r="J22" s="1186">
        <v>10</v>
      </c>
      <c r="K22" s="1186"/>
      <c r="L22" s="1186">
        <v>18</v>
      </c>
      <c r="M22" s="1186"/>
      <c r="N22" s="1186">
        <v>2</v>
      </c>
      <c r="O22" s="1186"/>
      <c r="P22" s="1186">
        <v>572</v>
      </c>
      <c r="Q22" s="1186"/>
      <c r="R22" s="1186">
        <v>293</v>
      </c>
      <c r="S22" s="1186"/>
      <c r="T22" s="1186">
        <v>279</v>
      </c>
      <c r="U22" s="1186"/>
      <c r="V22" s="1518">
        <f t="shared" si="0"/>
        <v>28.6</v>
      </c>
      <c r="W22" s="1518"/>
      <c r="Z22" s="294">
        <f>SUM(F19:G24)</f>
        <v>121</v>
      </c>
    </row>
    <row r="23" spans="1:35" ht="18.75" customHeight="1">
      <c r="B23" s="986" t="s">
        <v>1010</v>
      </c>
      <c r="C23" s="986"/>
      <c r="D23" s="986"/>
      <c r="E23" s="268">
        <v>1</v>
      </c>
      <c r="F23" s="1186">
        <v>8</v>
      </c>
      <c r="G23" s="1186"/>
      <c r="H23" s="1186">
        <v>13</v>
      </c>
      <c r="I23" s="1186"/>
      <c r="J23" s="1186">
        <v>5</v>
      </c>
      <c r="K23" s="1186"/>
      <c r="L23" s="1186">
        <v>8</v>
      </c>
      <c r="M23" s="1186"/>
      <c r="N23" s="1186">
        <v>2</v>
      </c>
      <c r="O23" s="1186"/>
      <c r="P23" s="1186">
        <v>168</v>
      </c>
      <c r="Q23" s="1186"/>
      <c r="R23" s="1186">
        <v>83</v>
      </c>
      <c r="S23" s="1186"/>
      <c r="T23" s="1186">
        <v>85</v>
      </c>
      <c r="U23" s="1186"/>
      <c r="V23" s="1518">
        <f t="shared" si="0"/>
        <v>21</v>
      </c>
      <c r="W23" s="1518"/>
    </row>
    <row r="24" spans="1:35" ht="18.75" customHeight="1">
      <c r="B24" s="986" t="s">
        <v>1011</v>
      </c>
      <c r="C24" s="986"/>
      <c r="D24" s="986"/>
      <c r="E24" s="268">
        <v>1</v>
      </c>
      <c r="F24" s="1186">
        <v>26</v>
      </c>
      <c r="G24" s="1186"/>
      <c r="H24" s="1186">
        <v>34</v>
      </c>
      <c r="I24" s="1186"/>
      <c r="J24" s="1186">
        <v>12</v>
      </c>
      <c r="K24" s="1186"/>
      <c r="L24" s="1186">
        <v>22</v>
      </c>
      <c r="M24" s="1186"/>
      <c r="N24" s="1186">
        <v>3</v>
      </c>
      <c r="O24" s="1186"/>
      <c r="P24" s="1186">
        <v>719</v>
      </c>
      <c r="Q24" s="1186"/>
      <c r="R24" s="1186">
        <v>387</v>
      </c>
      <c r="S24" s="1186"/>
      <c r="T24" s="1186">
        <v>332</v>
      </c>
      <c r="U24" s="1186"/>
      <c r="V24" s="1518">
        <f t="shared" si="0"/>
        <v>27.653846153846153</v>
      </c>
      <c r="W24" s="1518"/>
    </row>
    <row r="25" spans="1:35" ht="15.95" customHeight="1">
      <c r="B25" s="39" t="s">
        <v>900</v>
      </c>
    </row>
    <row r="26" spans="1:35" ht="15.95" customHeight="1"/>
    <row r="27" spans="1:35" s="570" customFormat="1" ht="26.25" customHeight="1">
      <c r="A27" s="568" t="s">
        <v>2311</v>
      </c>
      <c r="B27" s="572"/>
      <c r="C27" s="572"/>
      <c r="D27" s="572"/>
      <c r="E27" s="572"/>
      <c r="F27" s="572"/>
      <c r="G27" s="572"/>
      <c r="H27" s="572"/>
      <c r="I27" s="572"/>
      <c r="J27" s="572"/>
      <c r="K27" s="572"/>
      <c r="L27" s="572"/>
      <c r="M27" s="572"/>
      <c r="N27" s="572"/>
      <c r="O27" s="572"/>
      <c r="P27" s="572"/>
      <c r="Q27" s="572"/>
      <c r="R27" s="572"/>
      <c r="S27" s="572"/>
      <c r="T27" s="572"/>
      <c r="U27" s="572"/>
      <c r="V27" s="572"/>
      <c r="W27" s="572"/>
      <c r="X27" s="571"/>
      <c r="Y27" s="571"/>
      <c r="Z27" s="571"/>
      <c r="AA27" s="571"/>
      <c r="AB27" s="571"/>
      <c r="AC27" s="571"/>
      <c r="AD27" s="571"/>
      <c r="AE27" s="571"/>
      <c r="AF27" s="571"/>
      <c r="AG27" s="571"/>
      <c r="AH27" s="571"/>
      <c r="AI27" s="571"/>
    </row>
    <row r="28" spans="1:35" ht="15.95" customHeight="1">
      <c r="A28" s="22"/>
      <c r="S28" s="899" t="s">
        <v>1177</v>
      </c>
      <c r="T28" s="899"/>
      <c r="U28" s="899"/>
      <c r="V28" s="899"/>
      <c r="W28" s="899"/>
    </row>
    <row r="29" spans="1:35" ht="15.95" customHeight="1">
      <c r="A29" s="22"/>
      <c r="B29" s="986" t="s">
        <v>608</v>
      </c>
      <c r="C29" s="986"/>
      <c r="D29" s="986"/>
      <c r="E29" s="1212" t="s">
        <v>1085</v>
      </c>
      <c r="F29" s="1182" t="s">
        <v>1086</v>
      </c>
      <c r="G29" s="986"/>
      <c r="H29" s="986" t="s">
        <v>1179</v>
      </c>
      <c r="I29" s="986"/>
      <c r="J29" s="986"/>
      <c r="K29" s="986"/>
      <c r="L29" s="986"/>
      <c r="M29" s="986"/>
      <c r="N29" s="986"/>
      <c r="O29" s="986"/>
      <c r="P29" s="986" t="s">
        <v>1129</v>
      </c>
      <c r="Q29" s="986"/>
      <c r="R29" s="986"/>
      <c r="S29" s="986"/>
      <c r="T29" s="986"/>
      <c r="U29" s="986"/>
      <c r="V29" s="986"/>
      <c r="W29" s="986"/>
    </row>
    <row r="30" spans="1:35" ht="15.95" customHeight="1">
      <c r="B30" s="986"/>
      <c r="C30" s="986"/>
      <c r="D30" s="986"/>
      <c r="E30" s="1213"/>
      <c r="F30" s="986"/>
      <c r="G30" s="986"/>
      <c r="H30" s="986" t="s">
        <v>1088</v>
      </c>
      <c r="I30" s="986"/>
      <c r="J30" s="986"/>
      <c r="K30" s="986"/>
      <c r="L30" s="986"/>
      <c r="M30" s="986"/>
      <c r="N30" s="1182" t="s">
        <v>1078</v>
      </c>
      <c r="O30" s="986"/>
      <c r="P30" s="986" t="s">
        <v>611</v>
      </c>
      <c r="Q30" s="986"/>
      <c r="R30" s="986" t="s">
        <v>612</v>
      </c>
      <c r="S30" s="986"/>
      <c r="T30" s="986" t="s">
        <v>951</v>
      </c>
      <c r="U30" s="986"/>
      <c r="V30" s="1009" t="s">
        <v>1130</v>
      </c>
      <c r="W30" s="1009"/>
    </row>
    <row r="31" spans="1:35" ht="15.95" customHeight="1">
      <c r="B31" s="986"/>
      <c r="C31" s="986"/>
      <c r="D31" s="986"/>
      <c r="E31" s="1213"/>
      <c r="F31" s="986"/>
      <c r="G31" s="986"/>
      <c r="H31" s="986" t="s">
        <v>611</v>
      </c>
      <c r="I31" s="986"/>
      <c r="J31" s="986" t="s">
        <v>612</v>
      </c>
      <c r="K31" s="986"/>
      <c r="L31" s="986" t="s">
        <v>951</v>
      </c>
      <c r="M31" s="986"/>
      <c r="N31" s="986"/>
      <c r="O31" s="986"/>
      <c r="P31" s="986"/>
      <c r="Q31" s="986"/>
      <c r="R31" s="986"/>
      <c r="S31" s="986"/>
      <c r="T31" s="986"/>
      <c r="U31" s="986"/>
      <c r="V31" s="1009"/>
      <c r="W31" s="1009"/>
    </row>
    <row r="32" spans="1:35" ht="18.75" customHeight="1">
      <c r="B32" s="1179" t="s">
        <v>1200</v>
      </c>
      <c r="C32" s="1179"/>
      <c r="D32" s="1179"/>
      <c r="E32" s="268">
        <v>1</v>
      </c>
      <c r="F32" s="1186">
        <v>16</v>
      </c>
      <c r="G32" s="1186"/>
      <c r="H32" s="1186">
        <v>38</v>
      </c>
      <c r="I32" s="1186"/>
      <c r="J32" s="1186">
        <v>21</v>
      </c>
      <c r="K32" s="1186"/>
      <c r="L32" s="1186">
        <v>17</v>
      </c>
      <c r="M32" s="1186"/>
      <c r="N32" s="1186">
        <v>3</v>
      </c>
      <c r="O32" s="1186"/>
      <c r="P32" s="1186">
        <v>478</v>
      </c>
      <c r="Q32" s="1186"/>
      <c r="R32" s="1186">
        <v>232</v>
      </c>
      <c r="S32" s="1186"/>
      <c r="T32" s="1186">
        <v>246</v>
      </c>
      <c r="U32" s="1186"/>
      <c r="V32" s="1518">
        <f>P32/F32</f>
        <v>29.875</v>
      </c>
      <c r="W32" s="1518"/>
    </row>
    <row r="33" spans="1:35" ht="18.75" customHeight="1">
      <c r="B33" s="1179" t="s">
        <v>1201</v>
      </c>
      <c r="C33" s="1179"/>
      <c r="D33" s="1179"/>
      <c r="E33" s="268">
        <v>1</v>
      </c>
      <c r="F33" s="1186">
        <v>18</v>
      </c>
      <c r="G33" s="1186"/>
      <c r="H33" s="1186">
        <v>35</v>
      </c>
      <c r="I33" s="1186"/>
      <c r="J33" s="1186">
        <v>18</v>
      </c>
      <c r="K33" s="1186"/>
      <c r="L33" s="1186">
        <v>17</v>
      </c>
      <c r="M33" s="1186"/>
      <c r="N33" s="1186">
        <v>2</v>
      </c>
      <c r="O33" s="1186"/>
      <c r="P33" s="1186">
        <v>544</v>
      </c>
      <c r="Q33" s="1186"/>
      <c r="R33" s="1186">
        <v>266</v>
      </c>
      <c r="S33" s="1186"/>
      <c r="T33" s="1186">
        <v>278</v>
      </c>
      <c r="U33" s="1186"/>
      <c r="V33" s="1518">
        <f>P33/F33</f>
        <v>30.222222222222221</v>
      </c>
      <c r="W33" s="1518"/>
    </row>
    <row r="34" spans="1:35" ht="18.75" customHeight="1">
      <c r="B34" s="1179" t="s">
        <v>1202</v>
      </c>
      <c r="C34" s="1179"/>
      <c r="D34" s="1179"/>
      <c r="E34" s="268">
        <v>1</v>
      </c>
      <c r="F34" s="1186">
        <v>12</v>
      </c>
      <c r="G34" s="1186"/>
      <c r="H34" s="1186">
        <v>25</v>
      </c>
      <c r="I34" s="1186"/>
      <c r="J34" s="1186">
        <v>14</v>
      </c>
      <c r="K34" s="1186"/>
      <c r="L34" s="1186">
        <v>11</v>
      </c>
      <c r="M34" s="1186"/>
      <c r="N34" s="1186">
        <v>2</v>
      </c>
      <c r="O34" s="1186"/>
      <c r="P34" s="1186">
        <v>342</v>
      </c>
      <c r="Q34" s="1186"/>
      <c r="R34" s="1186">
        <v>172</v>
      </c>
      <c r="S34" s="1186"/>
      <c r="T34" s="1186">
        <v>170</v>
      </c>
      <c r="U34" s="1186"/>
      <c r="V34" s="1518">
        <f>P34/F34</f>
        <v>28.5</v>
      </c>
      <c r="W34" s="1518"/>
    </row>
    <row r="35" spans="1:35" ht="15.95" customHeight="1">
      <c r="B35" s="39" t="s">
        <v>900</v>
      </c>
    </row>
    <row r="36" spans="1:35" ht="15.95" customHeight="1">
      <c r="B36" s="62"/>
      <c r="C36" s="62"/>
      <c r="D36" s="62"/>
      <c r="E36" s="62"/>
      <c r="F36" s="62"/>
      <c r="G36" s="342"/>
      <c r="H36" s="2"/>
      <c r="I36" s="2"/>
      <c r="J36" s="2"/>
      <c r="K36" s="2"/>
      <c r="L36" s="2"/>
      <c r="M36" s="2"/>
      <c r="N36" s="343"/>
      <c r="O36" s="8"/>
      <c r="P36" s="8"/>
      <c r="Q36" s="8"/>
      <c r="R36" s="8"/>
      <c r="S36" s="8"/>
      <c r="T36" s="32"/>
      <c r="U36" s="32"/>
      <c r="V36" s="32"/>
      <c r="W36" s="32"/>
    </row>
    <row r="37" spans="1:35" s="570" customFormat="1" ht="26.25" customHeight="1">
      <c r="A37" s="568" t="s">
        <v>742</v>
      </c>
      <c r="B37" s="572"/>
      <c r="C37" s="572"/>
      <c r="D37" s="572"/>
      <c r="E37" s="572"/>
      <c r="F37" s="572"/>
      <c r="G37" s="572"/>
      <c r="H37" s="572"/>
      <c r="I37" s="572"/>
      <c r="J37" s="572"/>
      <c r="K37" s="572"/>
      <c r="L37" s="572"/>
      <c r="M37" s="572"/>
      <c r="N37" s="572"/>
      <c r="O37" s="572"/>
      <c r="P37" s="572"/>
      <c r="Q37" s="572"/>
      <c r="R37" s="572"/>
      <c r="S37" s="572"/>
      <c r="T37" s="572"/>
      <c r="U37" s="572"/>
      <c r="V37" s="572"/>
      <c r="W37" s="572"/>
      <c r="X37" s="571"/>
      <c r="Y37" s="571"/>
      <c r="Z37" s="571"/>
      <c r="AA37" s="571"/>
      <c r="AB37" s="571"/>
      <c r="AC37" s="571"/>
      <c r="AD37" s="571"/>
      <c r="AE37" s="571"/>
      <c r="AF37" s="571"/>
      <c r="AG37" s="571"/>
      <c r="AH37" s="571"/>
      <c r="AI37" s="571"/>
    </row>
    <row r="38" spans="1:35" ht="15.95" customHeight="1">
      <c r="A38" s="22"/>
      <c r="S38" s="899" t="s">
        <v>1177</v>
      </c>
      <c r="T38" s="899"/>
      <c r="U38" s="899"/>
      <c r="V38" s="899"/>
      <c r="W38" s="899"/>
    </row>
    <row r="39" spans="1:35" ht="15.95" customHeight="1">
      <c r="A39" s="22"/>
      <c r="B39" s="986" t="s">
        <v>608</v>
      </c>
      <c r="C39" s="986"/>
      <c r="D39" s="986"/>
      <c r="E39" s="1212" t="s">
        <v>1085</v>
      </c>
      <c r="F39" s="1182" t="s">
        <v>1086</v>
      </c>
      <c r="G39" s="986"/>
      <c r="H39" s="986" t="s">
        <v>1179</v>
      </c>
      <c r="I39" s="986"/>
      <c r="J39" s="986"/>
      <c r="K39" s="986"/>
      <c r="L39" s="986"/>
      <c r="M39" s="986"/>
      <c r="N39" s="986"/>
      <c r="O39" s="986"/>
      <c r="P39" s="986" t="s">
        <v>1129</v>
      </c>
      <c r="Q39" s="986"/>
      <c r="R39" s="986"/>
      <c r="S39" s="986"/>
      <c r="T39" s="986"/>
      <c r="U39" s="986"/>
      <c r="V39" s="986"/>
      <c r="W39" s="986"/>
    </row>
    <row r="40" spans="1:35" ht="15.95" customHeight="1">
      <c r="B40" s="986"/>
      <c r="C40" s="986"/>
      <c r="D40" s="986"/>
      <c r="E40" s="1213"/>
      <c r="F40" s="986"/>
      <c r="G40" s="986"/>
      <c r="H40" s="986" t="s">
        <v>1088</v>
      </c>
      <c r="I40" s="986"/>
      <c r="J40" s="986"/>
      <c r="K40" s="986"/>
      <c r="L40" s="986"/>
      <c r="M40" s="986"/>
      <c r="N40" s="1182" t="s">
        <v>1078</v>
      </c>
      <c r="O40" s="986"/>
      <c r="P40" s="986" t="s">
        <v>611</v>
      </c>
      <c r="Q40" s="986"/>
      <c r="R40" s="986" t="s">
        <v>612</v>
      </c>
      <c r="S40" s="986"/>
      <c r="T40" s="986" t="s">
        <v>951</v>
      </c>
      <c r="U40" s="986"/>
      <c r="V40" s="1009" t="s">
        <v>1130</v>
      </c>
      <c r="W40" s="1009"/>
    </row>
    <row r="41" spans="1:35" ht="15.95" customHeight="1">
      <c r="B41" s="986"/>
      <c r="C41" s="986"/>
      <c r="D41" s="986"/>
      <c r="E41" s="1213"/>
      <c r="F41" s="986"/>
      <c r="G41" s="986"/>
      <c r="H41" s="986" t="s">
        <v>611</v>
      </c>
      <c r="I41" s="986"/>
      <c r="J41" s="986" t="s">
        <v>612</v>
      </c>
      <c r="K41" s="986"/>
      <c r="L41" s="986" t="s">
        <v>951</v>
      </c>
      <c r="M41" s="986"/>
      <c r="N41" s="986"/>
      <c r="O41" s="986"/>
      <c r="P41" s="986"/>
      <c r="Q41" s="986"/>
      <c r="R41" s="986"/>
      <c r="S41" s="986"/>
      <c r="T41" s="986"/>
      <c r="U41" s="986"/>
      <c r="V41" s="1009"/>
      <c r="W41" s="1009"/>
    </row>
    <row r="42" spans="1:35" ht="18.75" customHeight="1">
      <c r="B42" s="1179" t="s">
        <v>1203</v>
      </c>
      <c r="C42" s="1179"/>
      <c r="D42" s="1179"/>
      <c r="E42" s="268">
        <v>1</v>
      </c>
      <c r="F42" s="1186">
        <v>12</v>
      </c>
      <c r="G42" s="1186"/>
      <c r="H42" s="1186">
        <v>37</v>
      </c>
      <c r="I42" s="1186"/>
      <c r="J42" s="1186">
        <v>26</v>
      </c>
      <c r="K42" s="1186"/>
      <c r="L42" s="1186">
        <v>11</v>
      </c>
      <c r="M42" s="1186"/>
      <c r="N42" s="1363">
        <v>8</v>
      </c>
      <c r="O42" s="1363"/>
      <c r="P42" s="1186">
        <v>446</v>
      </c>
      <c r="Q42" s="1186"/>
      <c r="R42" s="1186">
        <v>233</v>
      </c>
      <c r="S42" s="1186"/>
      <c r="T42" s="1186">
        <v>213</v>
      </c>
      <c r="U42" s="1186"/>
      <c r="V42" s="1518">
        <f>P42/F42</f>
        <v>37.166666666666664</v>
      </c>
      <c r="W42" s="1518"/>
    </row>
    <row r="43" spans="1:35" ht="15.95" customHeight="1">
      <c r="B43" s="39" t="s">
        <v>900</v>
      </c>
    </row>
    <row r="44" spans="1:35" ht="15.75" customHeight="1"/>
    <row r="45" spans="1:35" s="570" customFormat="1" ht="26.25" customHeight="1">
      <c r="A45" s="568" t="s">
        <v>1020</v>
      </c>
      <c r="B45" s="572"/>
      <c r="C45" s="572"/>
      <c r="D45" s="572"/>
      <c r="E45" s="572"/>
      <c r="F45" s="572"/>
      <c r="G45" s="572"/>
      <c r="H45" s="572"/>
      <c r="I45" s="572"/>
      <c r="J45" s="572"/>
      <c r="K45" s="572"/>
      <c r="L45" s="572"/>
      <c r="M45" s="572"/>
      <c r="N45" s="572"/>
      <c r="O45" s="572"/>
      <c r="P45" s="572"/>
      <c r="Q45" s="572"/>
      <c r="R45" s="572"/>
      <c r="S45" s="572"/>
      <c r="T45" s="572"/>
      <c r="U45" s="572"/>
      <c r="V45" s="572"/>
      <c r="W45" s="572"/>
      <c r="X45" s="571"/>
      <c r="Y45" s="571"/>
      <c r="Z45" s="571"/>
      <c r="AA45" s="571"/>
      <c r="AB45" s="571"/>
      <c r="AC45" s="571"/>
      <c r="AD45" s="571"/>
      <c r="AE45" s="571"/>
      <c r="AF45" s="571"/>
      <c r="AG45" s="571"/>
      <c r="AH45" s="571"/>
      <c r="AI45" s="571"/>
    </row>
    <row r="46" spans="1:35" ht="15.95" customHeight="1">
      <c r="A46" s="22"/>
      <c r="S46" s="899" t="s">
        <v>1177</v>
      </c>
      <c r="T46" s="899"/>
      <c r="U46" s="899"/>
      <c r="V46" s="899"/>
      <c r="W46" s="899"/>
    </row>
    <row r="47" spans="1:35" ht="15.95" customHeight="1">
      <c r="A47" s="22"/>
      <c r="B47" s="986" t="s">
        <v>608</v>
      </c>
      <c r="C47" s="986"/>
      <c r="D47" s="986"/>
      <c r="E47" s="1212" t="s">
        <v>1085</v>
      </c>
      <c r="F47" s="1182" t="s">
        <v>1086</v>
      </c>
      <c r="G47" s="986"/>
      <c r="H47" s="986" t="s">
        <v>1179</v>
      </c>
      <c r="I47" s="986"/>
      <c r="J47" s="986"/>
      <c r="K47" s="986"/>
      <c r="L47" s="986"/>
      <c r="M47" s="986"/>
      <c r="N47" s="986"/>
      <c r="O47" s="986"/>
      <c r="P47" s="986" t="s">
        <v>1129</v>
      </c>
      <c r="Q47" s="986"/>
      <c r="R47" s="986"/>
      <c r="S47" s="986"/>
      <c r="T47" s="986"/>
      <c r="U47" s="986"/>
      <c r="V47" s="986"/>
      <c r="W47" s="986"/>
    </row>
    <row r="48" spans="1:35" ht="15.95" customHeight="1">
      <c r="B48" s="986"/>
      <c r="C48" s="986"/>
      <c r="D48" s="986"/>
      <c r="E48" s="1213"/>
      <c r="F48" s="986"/>
      <c r="G48" s="986"/>
      <c r="H48" s="986" t="s">
        <v>1088</v>
      </c>
      <c r="I48" s="986"/>
      <c r="J48" s="986"/>
      <c r="K48" s="986"/>
      <c r="L48" s="986"/>
      <c r="M48" s="986"/>
      <c r="N48" s="1182" t="s">
        <v>1078</v>
      </c>
      <c r="O48" s="986"/>
      <c r="P48" s="986" t="s">
        <v>611</v>
      </c>
      <c r="Q48" s="986"/>
      <c r="R48" s="986" t="s">
        <v>612</v>
      </c>
      <c r="S48" s="986"/>
      <c r="T48" s="986" t="s">
        <v>951</v>
      </c>
      <c r="U48" s="986"/>
      <c r="V48" s="1009" t="s">
        <v>1130</v>
      </c>
      <c r="W48" s="1009"/>
    </row>
    <row r="49" spans="2:23" ht="15.95" customHeight="1">
      <c r="B49" s="986"/>
      <c r="C49" s="986"/>
      <c r="D49" s="986"/>
      <c r="E49" s="1213"/>
      <c r="F49" s="986"/>
      <c r="G49" s="986"/>
      <c r="H49" s="986" t="s">
        <v>611</v>
      </c>
      <c r="I49" s="986"/>
      <c r="J49" s="986" t="s">
        <v>612</v>
      </c>
      <c r="K49" s="986"/>
      <c r="L49" s="986" t="s">
        <v>951</v>
      </c>
      <c r="M49" s="986"/>
      <c r="N49" s="986"/>
      <c r="O49" s="986"/>
      <c r="P49" s="986"/>
      <c r="Q49" s="986"/>
      <c r="R49" s="986"/>
      <c r="S49" s="986"/>
      <c r="T49" s="986"/>
      <c r="U49" s="986"/>
      <c r="V49" s="1009"/>
      <c r="W49" s="1009"/>
    </row>
    <row r="50" spans="2:23" ht="18.75" customHeight="1">
      <c r="B50" s="1179" t="s">
        <v>1021</v>
      </c>
      <c r="C50" s="1179"/>
      <c r="D50" s="1179"/>
      <c r="E50" s="268">
        <v>2</v>
      </c>
      <c r="F50" s="1186">
        <v>65</v>
      </c>
      <c r="G50" s="1186"/>
      <c r="H50" s="1186">
        <v>143</v>
      </c>
      <c r="I50" s="1186"/>
      <c r="J50" s="1186">
        <v>67</v>
      </c>
      <c r="K50" s="1186"/>
      <c r="L50" s="1186">
        <v>76</v>
      </c>
      <c r="M50" s="1186"/>
      <c r="N50" s="1363" t="s">
        <v>764</v>
      </c>
      <c r="O50" s="1363"/>
      <c r="P50" s="1186">
        <v>254</v>
      </c>
      <c r="Q50" s="1186"/>
      <c r="R50" s="1186">
        <v>172</v>
      </c>
      <c r="S50" s="1186"/>
      <c r="T50" s="1186">
        <v>82</v>
      </c>
      <c r="U50" s="1186"/>
      <c r="V50" s="1518">
        <f>P50/F50</f>
        <v>3.9076923076923076</v>
      </c>
      <c r="W50" s="1518"/>
    </row>
    <row r="51" spans="2:23" ht="15.95" customHeight="1">
      <c r="B51" s="39" t="s">
        <v>900</v>
      </c>
    </row>
  </sheetData>
  <mergeCells count="216">
    <mergeCell ref="J11:K11"/>
    <mergeCell ref="L11:M11"/>
    <mergeCell ref="N11:O11"/>
    <mergeCell ref="B11:D11"/>
    <mergeCell ref="F3:I3"/>
    <mergeCell ref="J3:O3"/>
    <mergeCell ref="J9:K9"/>
    <mergeCell ref="L9:M9"/>
    <mergeCell ref="N9:O9"/>
    <mergeCell ref="F9:G9"/>
    <mergeCell ref="E3:E5"/>
    <mergeCell ref="B10:D10"/>
    <mergeCell ref="B6:D6"/>
    <mergeCell ref="B3:D5"/>
    <mergeCell ref="B7:D7"/>
    <mergeCell ref="B8:D8"/>
    <mergeCell ref="H9:I9"/>
    <mergeCell ref="J8:K8"/>
    <mergeCell ref="L8:M8"/>
    <mergeCell ref="F8:G8"/>
    <mergeCell ref="H8:I8"/>
    <mergeCell ref="J10:K10"/>
    <mergeCell ref="L10:M10"/>
    <mergeCell ref="F10:G10"/>
    <mergeCell ref="B34:D34"/>
    <mergeCell ref="F34:G34"/>
    <mergeCell ref="H34:I34"/>
    <mergeCell ref="J34:K34"/>
    <mergeCell ref="L34:M34"/>
    <mergeCell ref="N34:O34"/>
    <mergeCell ref="P32:Q32"/>
    <mergeCell ref="R32:S32"/>
    <mergeCell ref="T32:U32"/>
    <mergeCell ref="T34:U34"/>
    <mergeCell ref="T33:U33"/>
    <mergeCell ref="P34:Q34"/>
    <mergeCell ref="R34:S34"/>
    <mergeCell ref="F32:G32"/>
    <mergeCell ref="H32:I32"/>
    <mergeCell ref="J32:K32"/>
    <mergeCell ref="L32:M32"/>
    <mergeCell ref="N32:O32"/>
    <mergeCell ref="B32:D32"/>
    <mergeCell ref="H18:I18"/>
    <mergeCell ref="J18:K18"/>
    <mergeCell ref="L18:M18"/>
    <mergeCell ref="B16:D18"/>
    <mergeCell ref="B29:D31"/>
    <mergeCell ref="B33:D33"/>
    <mergeCell ref="F33:G33"/>
    <mergeCell ref="H33:I33"/>
    <mergeCell ref="J33:K33"/>
    <mergeCell ref="L33:M33"/>
    <mergeCell ref="H17:M17"/>
    <mergeCell ref="H29:O29"/>
    <mergeCell ref="J31:K31"/>
    <mergeCell ref="L31:M31"/>
    <mergeCell ref="B24:D24"/>
    <mergeCell ref="F24:G24"/>
    <mergeCell ref="H24:I24"/>
    <mergeCell ref="J24:K24"/>
    <mergeCell ref="L24:M24"/>
    <mergeCell ref="N24:O24"/>
    <mergeCell ref="B23:D23"/>
    <mergeCell ref="F23:G23"/>
    <mergeCell ref="H23:I23"/>
    <mergeCell ref="J23:K23"/>
    <mergeCell ref="E29:E31"/>
    <mergeCell ref="F29:G31"/>
    <mergeCell ref="P29:W29"/>
    <mergeCell ref="H30:M30"/>
    <mergeCell ref="N30:O31"/>
    <mergeCell ref="P30:Q31"/>
    <mergeCell ref="R30:S31"/>
    <mergeCell ref="V30:W31"/>
    <mergeCell ref="H31:I31"/>
    <mergeCell ref="T30:U31"/>
    <mergeCell ref="B22:D22"/>
    <mergeCell ref="F22:G22"/>
    <mergeCell ref="H22:I22"/>
    <mergeCell ref="J22:K22"/>
    <mergeCell ref="L22:M22"/>
    <mergeCell ref="N22:O22"/>
    <mergeCell ref="P22:Q22"/>
    <mergeCell ref="R22:S22"/>
    <mergeCell ref="T22:U22"/>
    <mergeCell ref="B21:D21"/>
    <mergeCell ref="F21:G21"/>
    <mergeCell ref="H21:I21"/>
    <mergeCell ref="J21:K21"/>
    <mergeCell ref="L21:M21"/>
    <mergeCell ref="N21:O21"/>
    <mergeCell ref="P21:Q21"/>
    <mergeCell ref="R21:S21"/>
    <mergeCell ref="T21:U21"/>
    <mergeCell ref="B19:D19"/>
    <mergeCell ref="F19:G19"/>
    <mergeCell ref="H19:I19"/>
    <mergeCell ref="J19:K19"/>
    <mergeCell ref="L19:M19"/>
    <mergeCell ref="N19:O19"/>
    <mergeCell ref="T19:U19"/>
    <mergeCell ref="V19:W19"/>
    <mergeCell ref="B20:D20"/>
    <mergeCell ref="F20:G20"/>
    <mergeCell ref="H20:I20"/>
    <mergeCell ref="J20:K20"/>
    <mergeCell ref="L20:M20"/>
    <mergeCell ref="N20:O20"/>
    <mergeCell ref="P20:Q20"/>
    <mergeCell ref="R20:S20"/>
    <mergeCell ref="T20:U20"/>
    <mergeCell ref="V20:W20"/>
    <mergeCell ref="H10:I10"/>
    <mergeCell ref="F4:G5"/>
    <mergeCell ref="H4:I5"/>
    <mergeCell ref="J4:K5"/>
    <mergeCell ref="L4:M5"/>
    <mergeCell ref="F6:G6"/>
    <mergeCell ref="H6:I6"/>
    <mergeCell ref="J7:K7"/>
    <mergeCell ref="J6:K6"/>
    <mergeCell ref="L6:M6"/>
    <mergeCell ref="F7:G7"/>
    <mergeCell ref="H7:I7"/>
    <mergeCell ref="B42:D42"/>
    <mergeCell ref="F42:G42"/>
    <mergeCell ref="H42:I42"/>
    <mergeCell ref="J42:K42"/>
    <mergeCell ref="T42:U42"/>
    <mergeCell ref="L7:M7"/>
    <mergeCell ref="B39:D41"/>
    <mergeCell ref="E39:E41"/>
    <mergeCell ref="F39:G41"/>
    <mergeCell ref="H39:O39"/>
    <mergeCell ref="P39:W39"/>
    <mergeCell ref="H40:M40"/>
    <mergeCell ref="N40:O41"/>
    <mergeCell ref="P40:Q41"/>
    <mergeCell ref="R40:S41"/>
    <mergeCell ref="B9:D9"/>
    <mergeCell ref="V17:W18"/>
    <mergeCell ref="N8:O8"/>
    <mergeCell ref="E16:E18"/>
    <mergeCell ref="F16:G18"/>
    <mergeCell ref="H16:O16"/>
    <mergeCell ref="N10:O10"/>
    <mergeCell ref="F11:G11"/>
    <mergeCell ref="H11:I11"/>
    <mergeCell ref="K2:O2"/>
    <mergeCell ref="S15:W15"/>
    <mergeCell ref="S28:W28"/>
    <mergeCell ref="S38:W38"/>
    <mergeCell ref="N6:O6"/>
    <mergeCell ref="T40:U41"/>
    <mergeCell ref="V40:W41"/>
    <mergeCell ref="H41:I41"/>
    <mergeCell ref="J41:K41"/>
    <mergeCell ref="L41:M41"/>
    <mergeCell ref="N4:O5"/>
    <mergeCell ref="P19:Q19"/>
    <mergeCell ref="R19:S19"/>
    <mergeCell ref="V21:W21"/>
    <mergeCell ref="V22:W22"/>
    <mergeCell ref="V23:W23"/>
    <mergeCell ref="V24:W24"/>
    <mergeCell ref="P33:Q33"/>
    <mergeCell ref="R33:S33"/>
    <mergeCell ref="N33:O33"/>
    <mergeCell ref="V34:W34"/>
    <mergeCell ref="V33:W33"/>
    <mergeCell ref="V32:W32"/>
    <mergeCell ref="N17:O18"/>
    <mergeCell ref="P16:W16"/>
    <mergeCell ref="P17:Q18"/>
    <mergeCell ref="R17:S18"/>
    <mergeCell ref="T17:U18"/>
    <mergeCell ref="N7:O7"/>
    <mergeCell ref="S46:W46"/>
    <mergeCell ref="V42:W42"/>
    <mergeCell ref="L42:M42"/>
    <mergeCell ref="N42:O42"/>
    <mergeCell ref="P42:Q42"/>
    <mergeCell ref="R42:S42"/>
    <mergeCell ref="L23:M23"/>
    <mergeCell ref="N23:O23"/>
    <mergeCell ref="P23:Q23"/>
    <mergeCell ref="R23:S23"/>
    <mergeCell ref="T23:U23"/>
    <mergeCell ref="P24:Q24"/>
    <mergeCell ref="R24:S24"/>
    <mergeCell ref="T24:U24"/>
    <mergeCell ref="L50:M50"/>
    <mergeCell ref="N50:O50"/>
    <mergeCell ref="P50:Q50"/>
    <mergeCell ref="R50:S50"/>
    <mergeCell ref="V48:W49"/>
    <mergeCell ref="H49:I49"/>
    <mergeCell ref="J49:K49"/>
    <mergeCell ref="L49:M49"/>
    <mergeCell ref="B50:D50"/>
    <mergeCell ref="F50:G50"/>
    <mergeCell ref="H50:I50"/>
    <mergeCell ref="J50:K50"/>
    <mergeCell ref="T50:U50"/>
    <mergeCell ref="V50:W50"/>
    <mergeCell ref="B47:D49"/>
    <mergeCell ref="E47:E49"/>
    <mergeCell ref="F47:G49"/>
    <mergeCell ref="H47:O47"/>
    <mergeCell ref="P47:W47"/>
    <mergeCell ref="H48:M48"/>
    <mergeCell ref="N48:O49"/>
    <mergeCell ref="P48:Q49"/>
    <mergeCell ref="R48:S49"/>
    <mergeCell ref="T48:U49"/>
  </mergeCells>
  <phoneticPr fontId="2"/>
  <pageMargins left="0.78740157480314965" right="0.78740157480314965" top="0.59055118110236227" bottom="0.59055118110236227" header="0.39370078740157483" footer="0.39370078740157483"/>
  <pageSetup paperSize="9" scale="91" firstPageNumber="28" orientation="portrait" useFirstPageNumber="1" r:id="rId1"/>
  <headerFooter alignWithMargins="0">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zoomScaleNormal="100" workbookViewId="0"/>
  </sheetViews>
  <sheetFormatPr defaultRowHeight="12"/>
  <cols>
    <col min="1" max="1" width="1.25" style="39" customWidth="1"/>
    <col min="2" max="2" width="3.875" style="39" customWidth="1"/>
    <col min="3" max="3" width="11.75" style="39" customWidth="1"/>
    <col min="4" max="4" width="9.75" style="39" customWidth="1"/>
    <col min="5" max="5" width="9.75" style="39" bestFit="1" customWidth="1"/>
    <col min="6" max="6" width="8" style="39" bestFit="1" customWidth="1"/>
    <col min="7" max="7" width="8.25" style="39" bestFit="1" customWidth="1"/>
    <col min="8" max="8" width="8" style="39" bestFit="1" customWidth="1"/>
    <col min="9" max="9" width="8" style="39" customWidth="1"/>
    <col min="10" max="10" width="14.125" style="39" bestFit="1" customWidth="1"/>
    <col min="11" max="12" width="3.875" style="39" customWidth="1"/>
    <col min="13" max="13" width="2.125" style="39" customWidth="1"/>
    <col min="14" max="14" width="0.75" style="39" customWidth="1"/>
    <col min="15" max="22" width="3.875" style="39" customWidth="1"/>
    <col min="23" max="23" width="6.5" style="39" customWidth="1"/>
    <col min="24" max="24" width="3.875" style="39" customWidth="1"/>
    <col min="25" max="25" width="4" style="39" customWidth="1"/>
    <col min="26" max="16384" width="9" style="39"/>
  </cols>
  <sheetData>
    <row r="1" spans="2:35" s="570" customFormat="1" ht="26.25" customHeight="1">
      <c r="B1" s="568" t="s">
        <v>647</v>
      </c>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2:35" ht="15.95" customHeight="1">
      <c r="H2" s="39" t="s">
        <v>1204</v>
      </c>
      <c r="J2" s="33" t="s">
        <v>1205</v>
      </c>
    </row>
    <row r="3" spans="2:35" ht="15.95" customHeight="1">
      <c r="B3" s="1520" t="s">
        <v>1206</v>
      </c>
      <c r="C3" s="1521"/>
      <c r="D3" s="1524" t="s">
        <v>1363</v>
      </c>
      <c r="E3" s="1524" t="s">
        <v>1358</v>
      </c>
      <c r="F3" s="1028" t="s">
        <v>1998</v>
      </c>
      <c r="G3" s="1220"/>
      <c r="H3" s="1220"/>
      <c r="I3" s="1220"/>
      <c r="J3" s="1029"/>
    </row>
    <row r="4" spans="2:35" ht="18" customHeight="1">
      <c r="B4" s="1522"/>
      <c r="C4" s="1523"/>
      <c r="D4" s="1525"/>
      <c r="E4" s="1525"/>
      <c r="F4" s="25" t="s">
        <v>1999</v>
      </c>
      <c r="G4" s="25" t="s">
        <v>2000</v>
      </c>
      <c r="H4" s="25" t="s">
        <v>2001</v>
      </c>
      <c r="I4" s="25" t="s">
        <v>2002</v>
      </c>
      <c r="J4" s="25" t="s">
        <v>605</v>
      </c>
      <c r="K4" s="32"/>
      <c r="L4" s="32"/>
      <c r="M4" s="62"/>
      <c r="N4" s="62"/>
      <c r="O4" s="62"/>
      <c r="P4" s="62"/>
      <c r="Q4" s="32"/>
      <c r="S4" s="32"/>
    </row>
    <row r="5" spans="2:35" ht="18" customHeight="1">
      <c r="B5" s="1028" t="s">
        <v>2003</v>
      </c>
      <c r="C5" s="1029"/>
      <c r="D5" s="751">
        <v>2337</v>
      </c>
      <c r="E5" s="751">
        <v>151645</v>
      </c>
      <c r="F5" s="85">
        <v>678015</v>
      </c>
      <c r="G5" s="85">
        <v>44511</v>
      </c>
      <c r="H5" s="85">
        <v>39290</v>
      </c>
      <c r="I5" s="742">
        <v>4</v>
      </c>
      <c r="J5" s="743">
        <f>SUM(F5:I5)</f>
        <v>761820</v>
      </c>
      <c r="K5" s="32"/>
      <c r="L5" s="32"/>
      <c r="M5" s="62"/>
      <c r="N5" s="62"/>
      <c r="O5" s="62"/>
      <c r="P5" s="62"/>
      <c r="Q5" s="32"/>
      <c r="S5" s="32"/>
    </row>
    <row r="6" spans="2:35" ht="18" customHeight="1">
      <c r="B6" s="1527">
        <v>4</v>
      </c>
      <c r="C6" s="1528"/>
      <c r="D6" s="752">
        <v>255</v>
      </c>
      <c r="E6" s="753">
        <v>10406</v>
      </c>
      <c r="F6" s="754">
        <v>48586</v>
      </c>
      <c r="G6" s="753">
        <v>3180</v>
      </c>
      <c r="H6" s="753">
        <v>2824</v>
      </c>
      <c r="I6" s="755">
        <v>0</v>
      </c>
      <c r="J6" s="756">
        <f t="shared" ref="J6:J17" si="0">SUM(F6:I6)</f>
        <v>54590</v>
      </c>
      <c r="K6" s="32"/>
      <c r="L6" s="32"/>
      <c r="M6" s="62"/>
      <c r="N6" s="62"/>
      <c r="O6" s="62"/>
      <c r="P6" s="62"/>
      <c r="Q6" s="32"/>
      <c r="S6" s="32"/>
      <c r="W6" s="262"/>
    </row>
    <row r="7" spans="2:35" ht="18" customHeight="1">
      <c r="B7" s="1529">
        <v>5</v>
      </c>
      <c r="C7" s="1530"/>
      <c r="D7" s="757">
        <v>173</v>
      </c>
      <c r="E7" s="758">
        <v>12742</v>
      </c>
      <c r="F7" s="759">
        <v>58413</v>
      </c>
      <c r="G7" s="758">
        <v>3850</v>
      </c>
      <c r="H7" s="758">
        <v>3667</v>
      </c>
      <c r="I7" s="760">
        <v>0</v>
      </c>
      <c r="J7" s="761">
        <f t="shared" si="0"/>
        <v>65930</v>
      </c>
      <c r="K7" s="62"/>
      <c r="L7" s="62"/>
      <c r="M7" s="32"/>
      <c r="N7" s="32"/>
      <c r="O7" s="62"/>
      <c r="P7" s="62"/>
      <c r="Q7" s="62"/>
      <c r="S7" s="62"/>
      <c r="W7" s="62"/>
    </row>
    <row r="8" spans="2:35" ht="18" customHeight="1">
      <c r="B8" s="1526">
        <v>6</v>
      </c>
      <c r="C8" s="1526"/>
      <c r="D8" s="757">
        <v>190</v>
      </c>
      <c r="E8" s="759">
        <v>13205</v>
      </c>
      <c r="F8" s="762">
        <v>57605</v>
      </c>
      <c r="G8" s="759">
        <v>3574</v>
      </c>
      <c r="H8" s="759">
        <v>3716</v>
      </c>
      <c r="I8" s="760">
        <v>0</v>
      </c>
      <c r="J8" s="761">
        <f t="shared" si="0"/>
        <v>64895</v>
      </c>
      <c r="K8" s="199"/>
      <c r="L8" s="199"/>
      <c r="M8" s="62"/>
      <c r="N8" s="62"/>
      <c r="O8" s="62"/>
      <c r="P8" s="62"/>
      <c r="Q8" s="199"/>
      <c r="S8" s="199"/>
      <c r="T8" s="250"/>
      <c r="U8" s="250"/>
      <c r="V8" s="250"/>
      <c r="W8" s="152"/>
    </row>
    <row r="9" spans="2:35" ht="18" customHeight="1">
      <c r="B9" s="1526">
        <v>7</v>
      </c>
      <c r="C9" s="1526"/>
      <c r="D9" s="757">
        <v>272</v>
      </c>
      <c r="E9" s="759">
        <v>14895</v>
      </c>
      <c r="F9" s="762">
        <v>65602</v>
      </c>
      <c r="G9" s="759">
        <v>3717</v>
      </c>
      <c r="H9" s="759">
        <v>3877</v>
      </c>
      <c r="I9" s="760">
        <v>0</v>
      </c>
      <c r="J9" s="761">
        <f t="shared" si="0"/>
        <v>73196</v>
      </c>
      <c r="K9" s="199"/>
      <c r="L9" s="199"/>
      <c r="M9" s="62"/>
      <c r="N9" s="62"/>
      <c r="O9" s="62"/>
      <c r="P9" s="62"/>
      <c r="Q9" s="199"/>
      <c r="R9" s="199"/>
      <c r="S9" s="199"/>
      <c r="T9" s="250"/>
      <c r="U9" s="250"/>
      <c r="V9" s="250"/>
      <c r="W9" s="152"/>
    </row>
    <row r="10" spans="2:35" ht="18" customHeight="1">
      <c r="B10" s="1526">
        <v>8</v>
      </c>
      <c r="C10" s="1526"/>
      <c r="D10" s="757">
        <v>216</v>
      </c>
      <c r="E10" s="759">
        <v>15387</v>
      </c>
      <c r="F10" s="762">
        <v>68673</v>
      </c>
      <c r="G10" s="759">
        <v>3825</v>
      </c>
      <c r="H10" s="759">
        <v>4113</v>
      </c>
      <c r="I10" s="760">
        <v>0</v>
      </c>
      <c r="J10" s="761">
        <f t="shared" si="0"/>
        <v>76611</v>
      </c>
      <c r="K10" s="199"/>
      <c r="L10" s="199"/>
      <c r="M10" s="62"/>
      <c r="N10" s="62"/>
      <c r="O10" s="62"/>
      <c r="P10" s="62"/>
      <c r="Q10" s="199"/>
      <c r="R10" s="199"/>
      <c r="S10" s="199"/>
      <c r="T10" s="250"/>
      <c r="U10" s="250"/>
      <c r="V10" s="250"/>
      <c r="W10" s="152"/>
    </row>
    <row r="11" spans="2:35" ht="18" customHeight="1">
      <c r="B11" s="1526">
        <v>9</v>
      </c>
      <c r="C11" s="1526"/>
      <c r="D11" s="757">
        <v>148</v>
      </c>
      <c r="E11" s="759">
        <v>13340</v>
      </c>
      <c r="F11" s="762">
        <v>57990</v>
      </c>
      <c r="G11" s="759">
        <v>3613</v>
      </c>
      <c r="H11" s="759">
        <v>3663</v>
      </c>
      <c r="I11" s="760">
        <v>0</v>
      </c>
      <c r="J11" s="761">
        <f t="shared" si="0"/>
        <v>65266</v>
      </c>
      <c r="K11" s="199"/>
      <c r="L11" s="199"/>
      <c r="M11" s="62"/>
      <c r="N11" s="62"/>
      <c r="O11" s="62"/>
      <c r="P11" s="62"/>
      <c r="Q11" s="199"/>
      <c r="R11" s="199"/>
      <c r="S11" s="199"/>
      <c r="T11" s="250"/>
      <c r="U11" s="250"/>
      <c r="V11" s="250"/>
      <c r="W11" s="152"/>
    </row>
    <row r="12" spans="2:35" ht="18" customHeight="1">
      <c r="B12" s="1526">
        <v>10</v>
      </c>
      <c r="C12" s="1526"/>
      <c r="D12" s="757">
        <v>140</v>
      </c>
      <c r="E12" s="759">
        <v>13562</v>
      </c>
      <c r="F12" s="762">
        <v>59307</v>
      </c>
      <c r="G12" s="759">
        <v>3937</v>
      </c>
      <c r="H12" s="759">
        <v>4016</v>
      </c>
      <c r="I12" s="760">
        <v>0</v>
      </c>
      <c r="J12" s="761">
        <f t="shared" si="0"/>
        <v>67260</v>
      </c>
      <c r="K12" s="199"/>
      <c r="L12" s="199"/>
      <c r="M12" s="62"/>
      <c r="N12" s="62"/>
      <c r="O12" s="62"/>
      <c r="P12" s="62"/>
      <c r="Q12" s="199"/>
      <c r="R12" s="199"/>
      <c r="S12" s="199"/>
      <c r="T12" s="250"/>
      <c r="U12" s="250"/>
      <c r="V12" s="250"/>
      <c r="W12" s="152"/>
    </row>
    <row r="13" spans="2:35" ht="18" customHeight="1">
      <c r="B13" s="1526">
        <v>11</v>
      </c>
      <c r="C13" s="1526"/>
      <c r="D13" s="757">
        <v>147</v>
      </c>
      <c r="E13" s="759">
        <v>12516</v>
      </c>
      <c r="F13" s="762">
        <v>55361</v>
      </c>
      <c r="G13" s="759">
        <v>3709</v>
      </c>
      <c r="H13" s="759">
        <v>3580</v>
      </c>
      <c r="I13" s="760">
        <v>0</v>
      </c>
      <c r="J13" s="761">
        <f t="shared" si="0"/>
        <v>62650</v>
      </c>
      <c r="K13" s="199"/>
      <c r="L13" s="199"/>
      <c r="M13" s="62"/>
      <c r="N13" s="62"/>
      <c r="O13" s="62"/>
      <c r="P13" s="62"/>
      <c r="Q13" s="199"/>
      <c r="R13" s="199"/>
      <c r="S13" s="199"/>
      <c r="T13" s="250"/>
      <c r="U13" s="250"/>
      <c r="V13" s="250"/>
      <c r="W13" s="152"/>
    </row>
    <row r="14" spans="2:35" ht="18" customHeight="1">
      <c r="B14" s="1529">
        <v>12</v>
      </c>
      <c r="C14" s="1529"/>
      <c r="D14" s="757">
        <v>115</v>
      </c>
      <c r="E14" s="759">
        <v>11554</v>
      </c>
      <c r="F14" s="759">
        <v>52097</v>
      </c>
      <c r="G14" s="759">
        <v>3699</v>
      </c>
      <c r="H14" s="759">
        <v>3137</v>
      </c>
      <c r="I14" s="760">
        <v>0</v>
      </c>
      <c r="J14" s="761">
        <f t="shared" si="0"/>
        <v>58933</v>
      </c>
      <c r="K14" s="199"/>
      <c r="L14" s="199"/>
      <c r="M14" s="62"/>
      <c r="N14" s="62"/>
      <c r="O14" s="62"/>
      <c r="P14" s="62"/>
      <c r="Q14" s="199"/>
      <c r="R14" s="199"/>
      <c r="S14" s="199"/>
      <c r="T14" s="250"/>
      <c r="U14" s="250"/>
      <c r="V14" s="250"/>
      <c r="W14" s="152"/>
    </row>
    <row r="15" spans="2:35" ht="18" customHeight="1">
      <c r="B15" s="1529">
        <v>1</v>
      </c>
      <c r="C15" s="1529"/>
      <c r="D15" s="757">
        <v>180</v>
      </c>
      <c r="E15" s="759">
        <v>12586</v>
      </c>
      <c r="F15" s="759">
        <v>57212</v>
      </c>
      <c r="G15" s="759">
        <v>3855</v>
      </c>
      <c r="H15" s="759">
        <v>3114</v>
      </c>
      <c r="I15" s="758">
        <v>3</v>
      </c>
      <c r="J15" s="761">
        <f t="shared" si="0"/>
        <v>64184</v>
      </c>
      <c r="K15" s="199"/>
      <c r="L15" s="199"/>
      <c r="M15" s="62"/>
      <c r="N15" s="62"/>
      <c r="O15" s="62"/>
      <c r="P15" s="62"/>
      <c r="Q15" s="199"/>
      <c r="R15" s="199"/>
      <c r="S15" s="199"/>
      <c r="T15" s="250"/>
      <c r="U15" s="250"/>
      <c r="V15" s="250"/>
      <c r="W15" s="152"/>
    </row>
    <row r="16" spans="2:35" ht="18" customHeight="1">
      <c r="B16" s="1529">
        <v>2</v>
      </c>
      <c r="C16" s="1529"/>
      <c r="D16" s="757">
        <v>165</v>
      </c>
      <c r="E16" s="759">
        <v>12169</v>
      </c>
      <c r="F16" s="759">
        <v>53117</v>
      </c>
      <c r="G16" s="759">
        <v>3641</v>
      </c>
      <c r="H16" s="759">
        <v>3108</v>
      </c>
      <c r="I16" s="758">
        <v>2</v>
      </c>
      <c r="J16" s="761">
        <f t="shared" si="0"/>
        <v>59868</v>
      </c>
      <c r="K16" s="199"/>
      <c r="L16" s="199"/>
      <c r="M16" s="62"/>
      <c r="N16" s="62"/>
      <c r="O16" s="62"/>
      <c r="P16" s="62"/>
      <c r="Q16" s="199"/>
      <c r="R16" s="199"/>
      <c r="S16" s="199"/>
      <c r="T16" s="250"/>
      <c r="U16" s="250"/>
      <c r="V16" s="250"/>
      <c r="W16" s="152"/>
    </row>
    <row r="17" spans="1:35" ht="18" customHeight="1">
      <c r="B17" s="1529">
        <v>3</v>
      </c>
      <c r="C17" s="1531"/>
      <c r="D17" s="757">
        <v>221</v>
      </c>
      <c r="E17" s="758">
        <v>13540</v>
      </c>
      <c r="F17" s="759">
        <v>60819</v>
      </c>
      <c r="G17" s="758">
        <v>4049</v>
      </c>
      <c r="H17" s="758">
        <v>3613</v>
      </c>
      <c r="I17" s="758">
        <v>0</v>
      </c>
      <c r="J17" s="761">
        <f t="shared" si="0"/>
        <v>68481</v>
      </c>
      <c r="K17" s="62"/>
      <c r="L17" s="62"/>
      <c r="M17" s="62"/>
      <c r="N17" s="62"/>
      <c r="O17" s="62"/>
      <c r="P17" s="62"/>
      <c r="Q17" s="62"/>
      <c r="R17" s="62"/>
      <c r="S17" s="62"/>
      <c r="W17" s="62"/>
    </row>
    <row r="18" spans="1:35" ht="18" customHeight="1">
      <c r="B18" s="1532" t="s">
        <v>950</v>
      </c>
      <c r="C18" s="1533"/>
      <c r="D18" s="763">
        <f t="shared" ref="D18:J18" si="1">SUM(D6:D17)</f>
        <v>2222</v>
      </c>
      <c r="E18" s="763">
        <f t="shared" si="1"/>
        <v>155902</v>
      </c>
      <c r="F18" s="763">
        <f t="shared" si="1"/>
        <v>694782</v>
      </c>
      <c r="G18" s="763">
        <f t="shared" si="1"/>
        <v>44649</v>
      </c>
      <c r="H18" s="763">
        <f t="shared" si="1"/>
        <v>42428</v>
      </c>
      <c r="I18" s="763">
        <f t="shared" si="1"/>
        <v>5</v>
      </c>
      <c r="J18" s="764">
        <f t="shared" si="1"/>
        <v>781864</v>
      </c>
      <c r="K18" s="62"/>
      <c r="L18" s="62"/>
      <c r="M18" s="62"/>
      <c r="N18" s="62"/>
      <c r="O18" s="62"/>
      <c r="P18" s="62"/>
      <c r="Q18" s="62"/>
      <c r="R18" s="62"/>
      <c r="S18" s="62"/>
      <c r="W18" s="62"/>
    </row>
    <row r="19" spans="1:35" ht="18" customHeight="1">
      <c r="B19" s="1206" t="s">
        <v>2004</v>
      </c>
      <c r="C19" s="1208"/>
      <c r="D19" s="765">
        <f>D18/12</f>
        <v>185.16666666666666</v>
      </c>
      <c r="E19" s="765">
        <f t="shared" ref="E19:J19" si="2">E18/12</f>
        <v>12991.833333333334</v>
      </c>
      <c r="F19" s="765">
        <f t="shared" si="2"/>
        <v>57898.5</v>
      </c>
      <c r="G19" s="765">
        <f t="shared" si="2"/>
        <v>3720.75</v>
      </c>
      <c r="H19" s="765">
        <f t="shared" si="2"/>
        <v>3535.6666666666665</v>
      </c>
      <c r="I19" s="792">
        <f t="shared" si="2"/>
        <v>0.41666666666666669</v>
      </c>
      <c r="J19" s="765">
        <f t="shared" si="2"/>
        <v>65155.333333333336</v>
      </c>
      <c r="K19" s="62"/>
      <c r="L19" s="62"/>
      <c r="M19" s="62"/>
      <c r="N19" s="62"/>
      <c r="O19" s="62"/>
      <c r="P19" s="62"/>
      <c r="Q19" s="62"/>
      <c r="R19" s="62"/>
      <c r="S19" s="62"/>
      <c r="W19" s="62"/>
    </row>
    <row r="20" spans="1:35" ht="18" customHeight="1">
      <c r="B20" s="1179" t="s">
        <v>2005</v>
      </c>
      <c r="C20" s="1179"/>
      <c r="D20" s="766">
        <f>D18-D5</f>
        <v>-115</v>
      </c>
      <c r="E20" s="138">
        <f t="shared" ref="E20:J20" si="3">E18-E5</f>
        <v>4257</v>
      </c>
      <c r="F20" s="138">
        <f t="shared" si="3"/>
        <v>16767</v>
      </c>
      <c r="G20" s="138">
        <f t="shared" si="3"/>
        <v>138</v>
      </c>
      <c r="H20" s="138">
        <f t="shared" si="3"/>
        <v>3138</v>
      </c>
      <c r="I20" s="138">
        <f t="shared" si="3"/>
        <v>1</v>
      </c>
      <c r="J20" s="138">
        <f t="shared" si="3"/>
        <v>20044</v>
      </c>
      <c r="K20" s="62"/>
      <c r="L20" s="62"/>
      <c r="M20" s="62"/>
      <c r="N20" s="62"/>
      <c r="O20" s="62"/>
      <c r="P20" s="62"/>
      <c r="Q20" s="62"/>
      <c r="R20" s="62"/>
      <c r="S20" s="62"/>
      <c r="W20" s="62"/>
    </row>
    <row r="21" spans="1:35">
      <c r="B21" s="941" t="s">
        <v>2091</v>
      </c>
      <c r="C21" s="941"/>
      <c r="D21" s="941"/>
      <c r="E21" s="941"/>
      <c r="F21" s="941"/>
      <c r="G21" s="62"/>
      <c r="H21" s="62"/>
      <c r="I21" s="1027"/>
      <c r="J21" s="1027"/>
      <c r="K21" s="62"/>
      <c r="L21" s="62"/>
      <c r="M21" s="62"/>
      <c r="N21" s="62"/>
      <c r="O21" s="62"/>
      <c r="P21" s="62"/>
      <c r="Q21" s="62"/>
      <c r="R21" s="62"/>
      <c r="S21" s="62"/>
      <c r="W21" s="62"/>
    </row>
    <row r="22" spans="1:35">
      <c r="B22" s="942" t="s">
        <v>2092</v>
      </c>
      <c r="C22" s="942"/>
      <c r="D22" s="942"/>
      <c r="E22" s="942"/>
      <c r="F22" s="942"/>
    </row>
    <row r="23" spans="1:35">
      <c r="B23" s="20"/>
      <c r="C23" s="20"/>
      <c r="D23" s="20"/>
      <c r="E23" s="20"/>
      <c r="F23" s="20"/>
    </row>
    <row r="24" spans="1:35" s="570" customFormat="1" ht="26.25" customHeight="1">
      <c r="A24" s="568" t="s">
        <v>648</v>
      </c>
      <c r="B24" s="572"/>
      <c r="C24" s="572"/>
      <c r="D24" s="572"/>
      <c r="E24" s="572"/>
      <c r="F24" s="572"/>
      <c r="G24" s="572"/>
      <c r="H24" s="572"/>
      <c r="I24" s="572"/>
      <c r="J24" s="572"/>
      <c r="K24" s="572"/>
      <c r="L24" s="572"/>
      <c r="M24" s="572"/>
      <c r="N24" s="572"/>
      <c r="O24" s="572"/>
      <c r="P24" s="572"/>
      <c r="Q24" s="572"/>
      <c r="R24" s="572"/>
      <c r="S24" s="572"/>
      <c r="T24" s="572"/>
      <c r="U24" s="572"/>
      <c r="V24" s="572"/>
      <c r="W24" s="572"/>
      <c r="X24" s="571"/>
      <c r="Y24" s="571"/>
      <c r="Z24" s="571"/>
      <c r="AA24" s="571"/>
      <c r="AB24" s="571"/>
      <c r="AC24" s="571"/>
      <c r="AD24" s="571"/>
      <c r="AE24" s="571"/>
      <c r="AF24" s="571"/>
      <c r="AG24" s="571"/>
      <c r="AH24" s="571"/>
      <c r="AI24" s="571"/>
    </row>
    <row r="25" spans="1:35" ht="15.95" customHeight="1">
      <c r="D25" s="899" t="s">
        <v>901</v>
      </c>
      <c r="E25" s="899"/>
      <c r="F25" s="899"/>
    </row>
    <row r="26" spans="1:35" ht="18" customHeight="1">
      <c r="B26" s="1028" t="s">
        <v>2006</v>
      </c>
      <c r="C26" s="1220"/>
      <c r="D26" s="5" t="s">
        <v>612</v>
      </c>
      <c r="E26" s="25" t="s">
        <v>951</v>
      </c>
      <c r="F26" s="201" t="s">
        <v>950</v>
      </c>
      <c r="G26" s="767"/>
      <c r="H26" s="194"/>
      <c r="I26" s="194"/>
      <c r="J26" s="194"/>
      <c r="K26" s="194"/>
      <c r="L26" s="194"/>
      <c r="M26" s="194"/>
    </row>
    <row r="27" spans="1:35" ht="18" customHeight="1">
      <c r="B27" s="1052" t="s">
        <v>1359</v>
      </c>
      <c r="C27" s="1239"/>
      <c r="D27" s="138">
        <v>208</v>
      </c>
      <c r="E27" s="344">
        <v>217</v>
      </c>
      <c r="F27" s="138">
        <f t="shared" ref="F27:F32" si="4">SUM(D27:E27)</f>
        <v>425</v>
      </c>
      <c r="G27" s="744"/>
      <c r="H27" s="199"/>
      <c r="I27" s="199"/>
      <c r="J27" s="199"/>
      <c r="K27" s="345"/>
      <c r="L27" s="345"/>
      <c r="M27" s="345"/>
    </row>
    <row r="28" spans="1:35" ht="18" customHeight="1">
      <c r="B28" s="1052" t="s">
        <v>1360</v>
      </c>
      <c r="C28" s="1239"/>
      <c r="D28" s="138">
        <v>1082</v>
      </c>
      <c r="E28" s="344">
        <v>1280</v>
      </c>
      <c r="F28" s="138">
        <f t="shared" si="4"/>
        <v>2362</v>
      </c>
      <c r="G28" s="744"/>
      <c r="H28" s="199"/>
      <c r="I28" s="199"/>
      <c r="J28" s="199"/>
      <c r="K28" s="345"/>
      <c r="L28" s="345"/>
      <c r="M28" s="345"/>
      <c r="N28" s="346"/>
    </row>
    <row r="29" spans="1:35" ht="18" customHeight="1">
      <c r="B29" s="1052" t="s">
        <v>2007</v>
      </c>
      <c r="C29" s="1239"/>
      <c r="D29" s="138">
        <v>504</v>
      </c>
      <c r="E29" s="344">
        <v>729</v>
      </c>
      <c r="F29" s="138">
        <f t="shared" si="4"/>
        <v>1233</v>
      </c>
      <c r="G29" s="744"/>
      <c r="H29" s="199"/>
      <c r="I29" s="199"/>
      <c r="J29" s="199"/>
      <c r="K29" s="345"/>
      <c r="L29" s="345"/>
      <c r="M29" s="345"/>
    </row>
    <row r="30" spans="1:35" ht="18" customHeight="1">
      <c r="B30" s="1052" t="s">
        <v>2008</v>
      </c>
      <c r="C30" s="1239"/>
      <c r="D30" s="138">
        <v>534</v>
      </c>
      <c r="E30" s="344">
        <v>1156</v>
      </c>
      <c r="F30" s="138">
        <f t="shared" si="4"/>
        <v>1690</v>
      </c>
      <c r="G30" s="744"/>
      <c r="H30" s="199"/>
      <c r="I30" s="199"/>
      <c r="J30" s="199"/>
      <c r="K30" s="345"/>
      <c r="L30" s="345"/>
      <c r="M30" s="345"/>
    </row>
    <row r="31" spans="1:35" ht="18" customHeight="1">
      <c r="B31" s="1052" t="s">
        <v>2009</v>
      </c>
      <c r="C31" s="1239"/>
      <c r="D31" s="138">
        <v>2103</v>
      </c>
      <c r="E31" s="344">
        <v>4127</v>
      </c>
      <c r="F31" s="138">
        <f t="shared" si="4"/>
        <v>6230</v>
      </c>
      <c r="G31" s="744"/>
      <c r="H31" s="199"/>
      <c r="I31" s="199"/>
      <c r="J31" s="199"/>
      <c r="K31" s="345"/>
      <c r="L31" s="345"/>
      <c r="M31" s="345"/>
    </row>
    <row r="32" spans="1:35" ht="18" customHeight="1">
      <c r="B32" s="1052" t="s">
        <v>2010</v>
      </c>
      <c r="C32" s="1239"/>
      <c r="D32" s="138">
        <v>2064</v>
      </c>
      <c r="E32" s="344">
        <v>2210</v>
      </c>
      <c r="F32" s="138">
        <f t="shared" si="4"/>
        <v>4274</v>
      </c>
      <c r="G32" s="744"/>
      <c r="H32" s="199"/>
      <c r="I32" s="199"/>
      <c r="J32" s="199"/>
      <c r="K32" s="345"/>
      <c r="L32" s="345"/>
      <c r="M32" s="345"/>
    </row>
    <row r="33" spans="2:13" ht="18" customHeight="1">
      <c r="B33" s="1052" t="s">
        <v>605</v>
      </c>
      <c r="C33" s="1239"/>
      <c r="D33" s="138">
        <f>SUM(D27:D32)</f>
        <v>6495</v>
      </c>
      <c r="E33" s="138">
        <f>SUM(E27:E32)</f>
        <v>9719</v>
      </c>
      <c r="F33" s="138">
        <f>SUM(F27:F32)</f>
        <v>16214</v>
      </c>
      <c r="G33" s="744"/>
      <c r="H33" s="199"/>
      <c r="I33" s="199"/>
      <c r="J33" s="199"/>
      <c r="K33" s="345"/>
      <c r="L33" s="345"/>
      <c r="M33" s="345"/>
    </row>
    <row r="34" spans="2:13" ht="18" customHeight="1">
      <c r="B34" s="1239"/>
      <c r="C34" s="1239"/>
      <c r="D34" s="228"/>
      <c r="E34" s="768"/>
      <c r="F34" s="769"/>
      <c r="G34" s="152"/>
      <c r="H34" s="199"/>
      <c r="I34" s="199"/>
      <c r="J34" s="199"/>
      <c r="K34" s="345"/>
      <c r="L34" s="345"/>
      <c r="M34" s="345"/>
    </row>
    <row r="35" spans="2:13" ht="18" customHeight="1">
      <c r="B35" s="1304"/>
      <c r="C35" s="1304"/>
      <c r="D35" s="62"/>
      <c r="E35" s="770"/>
      <c r="F35" s="152"/>
      <c r="G35" s="152"/>
      <c r="H35" s="199"/>
      <c r="I35" s="199"/>
      <c r="J35" s="199"/>
      <c r="K35" s="345"/>
      <c r="L35" s="345"/>
      <c r="M35" s="345"/>
    </row>
    <row r="36" spans="2:13" ht="18" customHeight="1">
      <c r="B36" s="1304"/>
      <c r="C36" s="1304"/>
      <c r="D36" s="62"/>
      <c r="E36" s="770"/>
      <c r="F36" s="152"/>
      <c r="G36" s="152"/>
      <c r="H36" s="199"/>
      <c r="I36" s="199"/>
      <c r="J36" s="199"/>
      <c r="K36" s="345"/>
      <c r="L36" s="345"/>
      <c r="M36" s="345"/>
    </row>
    <row r="37" spans="2:13" ht="18" customHeight="1">
      <c r="B37" s="1304"/>
      <c r="C37" s="1304"/>
      <c r="D37" s="62"/>
      <c r="E37" s="770"/>
      <c r="F37" s="152"/>
      <c r="G37" s="152"/>
      <c r="H37" s="199"/>
      <c r="I37" s="199"/>
      <c r="J37" s="199"/>
      <c r="K37" s="345"/>
      <c r="L37" s="345"/>
      <c r="M37" s="345"/>
    </row>
    <row r="38" spans="2:13" ht="18" customHeight="1">
      <c r="B38" s="1304"/>
      <c r="C38" s="1304"/>
      <c r="D38" s="62"/>
      <c r="E38" s="770"/>
      <c r="F38" s="152"/>
      <c r="G38" s="152"/>
      <c r="H38" s="199"/>
      <c r="I38" s="199"/>
      <c r="J38" s="199"/>
      <c r="K38" s="345"/>
      <c r="L38" s="345"/>
      <c r="M38" s="345"/>
    </row>
    <row r="39" spans="2:13" ht="18" customHeight="1">
      <c r="B39" s="1304"/>
      <c r="C39" s="1304"/>
      <c r="D39" s="1304"/>
      <c r="E39" s="770"/>
      <c r="F39" s="770"/>
      <c r="G39" s="770"/>
      <c r="H39" s="199"/>
      <c r="I39" s="199"/>
      <c r="J39" s="199"/>
      <c r="K39" s="345"/>
      <c r="L39" s="345"/>
      <c r="M39" s="345"/>
    </row>
    <row r="40" spans="2:13" ht="15" customHeight="1">
      <c r="B40" s="32"/>
      <c r="C40" s="32"/>
      <c r="D40" s="32"/>
      <c r="E40" s="32"/>
      <c r="F40" s="199"/>
      <c r="G40" s="199"/>
      <c r="H40" s="199"/>
      <c r="I40" s="199"/>
      <c r="J40" s="199"/>
      <c r="K40" s="345"/>
      <c r="L40" s="345"/>
      <c r="M40" s="345"/>
    </row>
  </sheetData>
  <mergeCells count="38">
    <mergeCell ref="B37:C37"/>
    <mergeCell ref="B38:C38"/>
    <mergeCell ref="B39:D39"/>
    <mergeCell ref="B33:C33"/>
    <mergeCell ref="B34:C34"/>
    <mergeCell ref="B35:C35"/>
    <mergeCell ref="B36:C36"/>
    <mergeCell ref="B30:C30"/>
    <mergeCell ref="B31:C31"/>
    <mergeCell ref="B32:C32"/>
    <mergeCell ref="I21:J21"/>
    <mergeCell ref="B26:C26"/>
    <mergeCell ref="B27:C27"/>
    <mergeCell ref="B28:C28"/>
    <mergeCell ref="B21:F21"/>
    <mergeCell ref="B22:F22"/>
    <mergeCell ref="D25:F25"/>
    <mergeCell ref="B13:C13"/>
    <mergeCell ref="B14:C14"/>
    <mergeCell ref="B15:C15"/>
    <mergeCell ref="B16:C16"/>
    <mergeCell ref="B29:C29"/>
    <mergeCell ref="B17:C17"/>
    <mergeCell ref="B18:C18"/>
    <mergeCell ref="B19:C19"/>
    <mergeCell ref="B20:C20"/>
    <mergeCell ref="B10:C10"/>
    <mergeCell ref="B11:C11"/>
    <mergeCell ref="B12:C12"/>
    <mergeCell ref="B5:C5"/>
    <mergeCell ref="B6:C6"/>
    <mergeCell ref="B7:C7"/>
    <mergeCell ref="B8:C8"/>
    <mergeCell ref="B3:C4"/>
    <mergeCell ref="D3:D4"/>
    <mergeCell ref="E3:E4"/>
    <mergeCell ref="F3:J3"/>
    <mergeCell ref="B9:C9"/>
  </mergeCells>
  <phoneticPr fontId="2"/>
  <pageMargins left="0.75" right="0.75" top="1" bottom="1" header="0.51200000000000001" footer="0.51200000000000001"/>
  <pageSetup paperSize="9" orientation="portrait" r:id="rId1"/>
  <headerFooter alignWithMargins="0">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zoomScaleNormal="100" workbookViewId="0">
      <selection activeCell="A12" sqref="A12"/>
    </sheetView>
  </sheetViews>
  <sheetFormatPr defaultRowHeight="12"/>
  <cols>
    <col min="1" max="1" width="1.25" style="39" customWidth="1"/>
    <col min="2" max="3" width="3.875" style="39" customWidth="1"/>
    <col min="4" max="4" width="9.375" style="39" customWidth="1"/>
    <col min="5" max="7" width="11.625" style="39" customWidth="1"/>
    <col min="8" max="8" width="8" style="39" bestFit="1" customWidth="1"/>
    <col min="9" max="9" width="9.625" style="39" bestFit="1" customWidth="1"/>
    <col min="10" max="10" width="14.125" style="39" bestFit="1" customWidth="1"/>
    <col min="11" max="19" width="3.875" style="39" customWidth="1"/>
    <col min="20" max="20" width="6.5" style="39" customWidth="1"/>
    <col min="21" max="21" width="3.875" style="39" customWidth="1"/>
    <col min="22" max="22" width="4" style="39" customWidth="1"/>
    <col min="23" max="16384" width="9" style="39"/>
  </cols>
  <sheetData>
    <row r="1" spans="1:35" s="570" customFormat="1" ht="26.25" customHeight="1">
      <c r="A1" s="568" t="s">
        <v>649</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95" customHeight="1">
      <c r="C2" s="39" t="s">
        <v>1361</v>
      </c>
      <c r="E2" s="33"/>
    </row>
    <row r="3" spans="1:35" ht="18.75" customHeight="1">
      <c r="B3" s="986" t="s">
        <v>1362</v>
      </c>
      <c r="C3" s="876"/>
      <c r="D3" s="876"/>
      <c r="E3" s="25" t="s">
        <v>1363</v>
      </c>
      <c r="F3" s="194"/>
      <c r="G3" s="194"/>
      <c r="H3" s="194"/>
      <c r="I3" s="194"/>
      <c r="J3" s="194"/>
    </row>
    <row r="4" spans="1:35" ht="18.75" customHeight="1">
      <c r="B4" s="986" t="s">
        <v>1364</v>
      </c>
      <c r="C4" s="986"/>
      <c r="D4" s="986"/>
      <c r="E4" s="85">
        <v>10413</v>
      </c>
      <c r="F4" s="199"/>
      <c r="G4" s="199"/>
      <c r="H4" s="199"/>
      <c r="I4" s="199"/>
      <c r="J4" s="199"/>
    </row>
    <row r="5" spans="1:35" ht="18.75" customHeight="1">
      <c r="B5" s="1028" t="s">
        <v>1365</v>
      </c>
      <c r="C5" s="1220"/>
      <c r="D5" s="1029"/>
      <c r="E5" s="85">
        <v>2442</v>
      </c>
      <c r="F5" s="199"/>
      <c r="G5" s="199"/>
      <c r="H5" s="199"/>
      <c r="I5" s="199"/>
      <c r="J5" s="199"/>
      <c r="K5" s="346"/>
    </row>
    <row r="6" spans="1:35" ht="18.75" customHeight="1">
      <c r="B6" s="986" t="s">
        <v>1366</v>
      </c>
      <c r="C6" s="986"/>
      <c r="D6" s="986"/>
      <c r="E6" s="85">
        <v>2326</v>
      </c>
      <c r="F6" s="199"/>
      <c r="G6" s="199"/>
      <c r="H6" s="199"/>
      <c r="I6" s="199"/>
      <c r="J6" s="199"/>
    </row>
    <row r="7" spans="1:35" ht="18.75" customHeight="1">
      <c r="B7" s="986" t="s">
        <v>1853</v>
      </c>
      <c r="C7" s="986"/>
      <c r="D7" s="986"/>
      <c r="E7" s="85">
        <v>245</v>
      </c>
      <c r="F7" s="199"/>
      <c r="G7" s="199"/>
      <c r="H7" s="199"/>
      <c r="I7" s="199"/>
      <c r="J7" s="199"/>
    </row>
    <row r="8" spans="1:35" ht="18.75" customHeight="1">
      <c r="B8" s="986" t="s">
        <v>1367</v>
      </c>
      <c r="C8" s="986"/>
      <c r="D8" s="986"/>
      <c r="E8" s="85">
        <v>139</v>
      </c>
      <c r="F8" s="199"/>
      <c r="G8" s="199"/>
      <c r="H8" s="199"/>
      <c r="I8" s="199"/>
      <c r="J8" s="199"/>
    </row>
    <row r="9" spans="1:35" ht="18.75" customHeight="1">
      <c r="B9" s="1028" t="s">
        <v>1368</v>
      </c>
      <c r="C9" s="1220"/>
      <c r="D9" s="1029"/>
      <c r="E9" s="85">
        <v>649</v>
      </c>
      <c r="F9" s="199"/>
      <c r="G9" s="199"/>
      <c r="H9" s="199"/>
      <c r="I9" s="199"/>
      <c r="J9" s="199"/>
    </row>
    <row r="10" spans="1:35" ht="18.75" customHeight="1">
      <c r="B10" s="986" t="s">
        <v>605</v>
      </c>
      <c r="C10" s="986"/>
      <c r="D10" s="986"/>
      <c r="E10" s="85">
        <f>SUM(E4:E9)</f>
        <v>16214</v>
      </c>
      <c r="F10" s="199"/>
      <c r="G10" s="199"/>
      <c r="H10" s="199"/>
      <c r="I10" s="199"/>
      <c r="J10" s="199"/>
    </row>
    <row r="11" spans="1:35" ht="15" customHeight="1">
      <c r="B11" s="32"/>
      <c r="C11" s="32"/>
      <c r="D11" s="32"/>
      <c r="E11" s="199"/>
      <c r="F11" s="199"/>
      <c r="G11" s="199"/>
      <c r="H11" s="199"/>
      <c r="I11" s="199"/>
      <c r="J11" s="199"/>
    </row>
    <row r="12" spans="1:35" s="570" customFormat="1" ht="26.25" customHeight="1">
      <c r="A12" s="568" t="s">
        <v>650</v>
      </c>
      <c r="B12" s="572"/>
      <c r="C12" s="572"/>
      <c r="D12" s="572"/>
      <c r="E12" s="572"/>
      <c r="F12" s="572"/>
      <c r="G12" s="572"/>
      <c r="H12" s="572"/>
      <c r="I12" s="572"/>
      <c r="J12" s="572"/>
      <c r="K12" s="572"/>
      <c r="L12" s="572"/>
      <c r="M12" s="572"/>
      <c r="N12" s="572"/>
      <c r="O12" s="572"/>
      <c r="P12" s="572"/>
      <c r="Q12" s="572"/>
      <c r="R12" s="572"/>
      <c r="S12" s="572"/>
      <c r="T12" s="572"/>
      <c r="U12" s="572"/>
      <c r="V12" s="572"/>
      <c r="W12" s="572"/>
      <c r="X12" s="571"/>
      <c r="Y12" s="571"/>
      <c r="Z12" s="571"/>
      <c r="AA12" s="571"/>
      <c r="AB12" s="571"/>
      <c r="AC12" s="571"/>
      <c r="AD12" s="571"/>
      <c r="AE12" s="571"/>
      <c r="AF12" s="571"/>
      <c r="AG12" s="571"/>
      <c r="AH12" s="571"/>
      <c r="AI12" s="571"/>
    </row>
    <row r="13" spans="1:35" ht="15.95" customHeight="1">
      <c r="E13" s="899" t="s">
        <v>1204</v>
      </c>
      <c r="F13" s="899"/>
      <c r="G13" s="33" t="s">
        <v>1369</v>
      </c>
    </row>
    <row r="14" spans="1:35" ht="15.95" customHeight="1">
      <c r="B14" s="986"/>
      <c r="C14" s="986"/>
      <c r="D14" s="268"/>
      <c r="E14" s="25" t="s">
        <v>605</v>
      </c>
      <c r="F14" s="268" t="s">
        <v>502</v>
      </c>
      <c r="G14" s="62"/>
    </row>
    <row r="15" spans="1:35" ht="15.95" customHeight="1">
      <c r="B15" s="1536" t="s">
        <v>490</v>
      </c>
      <c r="C15" s="1537"/>
      <c r="D15" s="749" t="s">
        <v>491</v>
      </c>
      <c r="E15" s="749">
        <v>242597</v>
      </c>
      <c r="F15" s="750">
        <v>14395</v>
      </c>
      <c r="G15" s="62"/>
    </row>
    <row r="16" spans="1:35" ht="15.95" customHeight="1">
      <c r="B16" s="1538"/>
      <c r="C16" s="1539"/>
      <c r="D16" s="774" t="s">
        <v>492</v>
      </c>
      <c r="E16" s="774">
        <v>97890</v>
      </c>
      <c r="F16" s="774">
        <v>10444</v>
      </c>
      <c r="G16" s="32"/>
    </row>
    <row r="17" spans="2:11" ht="15.95" customHeight="1">
      <c r="B17" s="1538"/>
      <c r="C17" s="1539"/>
      <c r="D17" s="774" t="s">
        <v>493</v>
      </c>
      <c r="E17" s="774">
        <v>12</v>
      </c>
      <c r="F17" s="774">
        <v>2</v>
      </c>
      <c r="G17" s="773"/>
    </row>
    <row r="18" spans="2:11" ht="15.95" customHeight="1">
      <c r="B18" s="1540"/>
      <c r="C18" s="1541"/>
      <c r="D18" s="774" t="s">
        <v>508</v>
      </c>
      <c r="E18" s="781">
        <v>340499</v>
      </c>
      <c r="F18" s="781">
        <v>24841</v>
      </c>
      <c r="G18" s="773"/>
    </row>
    <row r="19" spans="2:11" ht="15.95" customHeight="1">
      <c r="B19" s="1536" t="s">
        <v>494</v>
      </c>
      <c r="C19" s="1537"/>
      <c r="D19" s="774" t="s">
        <v>495</v>
      </c>
      <c r="E19" s="774">
        <v>3868</v>
      </c>
      <c r="F19" s="774">
        <v>0</v>
      </c>
      <c r="G19" s="773"/>
    </row>
    <row r="20" spans="2:11" ht="15.95" customHeight="1">
      <c r="B20" s="1538"/>
      <c r="C20" s="1539"/>
      <c r="D20" s="774" t="s">
        <v>496</v>
      </c>
      <c r="E20" s="774">
        <v>967</v>
      </c>
      <c r="F20" s="774">
        <v>0</v>
      </c>
      <c r="G20" s="773"/>
    </row>
    <row r="21" spans="2:11" ht="15.95" customHeight="1">
      <c r="B21" s="1538"/>
      <c r="C21" s="1539"/>
      <c r="D21" s="774" t="s">
        <v>497</v>
      </c>
      <c r="E21" s="774">
        <v>928</v>
      </c>
      <c r="F21" s="774">
        <v>0</v>
      </c>
      <c r="G21" s="773"/>
    </row>
    <row r="22" spans="2:11" ht="15.95" customHeight="1">
      <c r="B22" s="1538"/>
      <c r="C22" s="1539"/>
      <c r="D22" s="774" t="s">
        <v>498</v>
      </c>
      <c r="E22" s="774">
        <v>939</v>
      </c>
      <c r="F22" s="774">
        <v>0</v>
      </c>
      <c r="G22" s="773"/>
    </row>
    <row r="23" spans="2:11" ht="15.95" customHeight="1">
      <c r="B23" s="1538"/>
      <c r="C23" s="1539"/>
      <c r="D23" s="774" t="s">
        <v>499</v>
      </c>
      <c r="E23" s="774">
        <v>9</v>
      </c>
      <c r="F23" s="774">
        <v>0</v>
      </c>
      <c r="G23" s="773"/>
    </row>
    <row r="24" spans="2:11" ht="15.95" customHeight="1">
      <c r="B24" s="1538"/>
      <c r="C24" s="1539"/>
      <c r="D24" s="774" t="s">
        <v>500</v>
      </c>
      <c r="E24" s="774">
        <v>1</v>
      </c>
      <c r="F24" s="774">
        <v>0</v>
      </c>
      <c r="G24" s="773"/>
    </row>
    <row r="25" spans="2:11" ht="15.95" customHeight="1">
      <c r="B25" s="1538"/>
      <c r="C25" s="1539"/>
      <c r="D25" s="774" t="s">
        <v>501</v>
      </c>
      <c r="E25" s="774">
        <v>310</v>
      </c>
      <c r="F25" s="774">
        <v>0</v>
      </c>
      <c r="G25" s="773"/>
      <c r="H25" s="194"/>
      <c r="I25" s="194"/>
      <c r="J25" s="194"/>
    </row>
    <row r="26" spans="2:11" ht="15.95" customHeight="1">
      <c r="B26" s="1538"/>
      <c r="C26" s="1539"/>
      <c r="D26" s="774" t="s">
        <v>493</v>
      </c>
      <c r="E26" s="774">
        <v>4</v>
      </c>
      <c r="F26" s="774">
        <v>0</v>
      </c>
      <c r="G26" s="773"/>
      <c r="H26" s="199"/>
      <c r="I26" s="199"/>
      <c r="J26" s="199"/>
    </row>
    <row r="27" spans="2:11" ht="15.95" customHeight="1">
      <c r="B27" s="1540"/>
      <c r="C27" s="1541"/>
      <c r="D27" s="774" t="s">
        <v>508</v>
      </c>
      <c r="E27" s="781">
        <v>7026</v>
      </c>
      <c r="F27" s="780">
        <v>0</v>
      </c>
      <c r="G27" s="773"/>
      <c r="H27" s="199"/>
      <c r="I27" s="199"/>
      <c r="J27" s="199"/>
      <c r="K27" s="346"/>
    </row>
    <row r="28" spans="2:11" ht="15.95" customHeight="1">
      <c r="B28" s="1542" t="s">
        <v>509</v>
      </c>
      <c r="C28" s="1543"/>
      <c r="D28" s="1544"/>
      <c r="E28" s="774">
        <v>347525</v>
      </c>
      <c r="F28" s="774">
        <v>24841</v>
      </c>
      <c r="G28" s="773"/>
      <c r="H28" s="199"/>
      <c r="I28" s="199"/>
      <c r="J28" s="199"/>
    </row>
    <row r="29" spans="2:11" ht="15.95" customHeight="1">
      <c r="B29" s="776"/>
      <c r="C29" s="776"/>
      <c r="D29" s="777"/>
      <c r="E29" s="777"/>
      <c r="F29" s="777"/>
      <c r="G29" s="773"/>
      <c r="H29" s="199"/>
      <c r="I29" s="199"/>
      <c r="J29" s="199"/>
    </row>
    <row r="30" spans="2:11" ht="15.95" customHeight="1">
      <c r="B30" s="986"/>
      <c r="C30" s="986"/>
      <c r="D30" s="986"/>
      <c r="E30" s="778" t="s">
        <v>1370</v>
      </c>
      <c r="F30" s="778" t="s">
        <v>1371</v>
      </c>
      <c r="G30" s="779" t="s">
        <v>605</v>
      </c>
      <c r="H30" s="199"/>
      <c r="I30" s="199"/>
      <c r="J30" s="199"/>
    </row>
    <row r="31" spans="2:11" ht="15.95" customHeight="1">
      <c r="B31" s="1534" t="s">
        <v>503</v>
      </c>
      <c r="C31" s="1534"/>
      <c r="D31" s="1534"/>
      <c r="E31" s="749">
        <v>7198</v>
      </c>
      <c r="F31" s="749">
        <v>977</v>
      </c>
      <c r="G31" s="749">
        <f>SUM(E31:F31)</f>
        <v>8175</v>
      </c>
      <c r="H31" s="199"/>
      <c r="I31" s="199"/>
      <c r="J31" s="199"/>
    </row>
    <row r="32" spans="2:11" ht="15.95" customHeight="1">
      <c r="B32" s="1534" t="s">
        <v>1372</v>
      </c>
      <c r="C32" s="1534"/>
      <c r="D32" s="1534"/>
      <c r="E32" s="749">
        <v>8679</v>
      </c>
      <c r="F32" s="749">
        <v>793</v>
      </c>
      <c r="G32" s="749">
        <f t="shared" ref="G32:G50" si="0">SUM(E32:F32)</f>
        <v>9472</v>
      </c>
      <c r="H32" s="199"/>
      <c r="I32" s="199"/>
      <c r="J32" s="199"/>
    </row>
    <row r="33" spans="2:10" ht="15.95" customHeight="1">
      <c r="B33" s="1534" t="s">
        <v>1373</v>
      </c>
      <c r="C33" s="1534"/>
      <c r="D33" s="1534"/>
      <c r="E33" s="749">
        <v>19966</v>
      </c>
      <c r="F33" s="749">
        <v>3833</v>
      </c>
      <c r="G33" s="749">
        <f t="shared" si="0"/>
        <v>23799</v>
      </c>
      <c r="H33" s="199"/>
      <c r="I33" s="199"/>
      <c r="J33" s="199"/>
    </row>
    <row r="34" spans="2:10" ht="15.95" customHeight="1">
      <c r="B34" s="1534" t="s">
        <v>1374</v>
      </c>
      <c r="C34" s="1534"/>
      <c r="D34" s="1534"/>
      <c r="E34" s="749">
        <v>31855</v>
      </c>
      <c r="F34" s="749">
        <v>4434</v>
      </c>
      <c r="G34" s="749">
        <f t="shared" si="0"/>
        <v>36289</v>
      </c>
      <c r="H34" s="199"/>
      <c r="I34" s="199"/>
      <c r="J34" s="199"/>
    </row>
    <row r="35" spans="2:10" ht="15.95" customHeight="1">
      <c r="B35" s="1534" t="s">
        <v>1375</v>
      </c>
      <c r="C35" s="1534"/>
      <c r="D35" s="1534"/>
      <c r="E35" s="749">
        <v>15226</v>
      </c>
      <c r="F35" s="749">
        <v>7462</v>
      </c>
      <c r="G35" s="749">
        <f t="shared" si="0"/>
        <v>22688</v>
      </c>
      <c r="H35" s="199"/>
      <c r="I35" s="199"/>
      <c r="J35" s="199"/>
    </row>
    <row r="36" spans="2:10" ht="15.75" customHeight="1">
      <c r="B36" s="1534" t="s">
        <v>504</v>
      </c>
      <c r="C36" s="1534"/>
      <c r="D36" s="1534"/>
      <c r="E36" s="749">
        <v>24217</v>
      </c>
      <c r="F36" s="749">
        <v>2563</v>
      </c>
      <c r="G36" s="749">
        <f t="shared" si="0"/>
        <v>26780</v>
      </c>
      <c r="H36" s="199"/>
      <c r="I36" s="199"/>
      <c r="J36" s="199"/>
    </row>
    <row r="37" spans="2:10" ht="15.95" customHeight="1">
      <c r="B37" s="1534" t="s">
        <v>1376</v>
      </c>
      <c r="C37" s="1534"/>
      <c r="D37" s="1534"/>
      <c r="E37" s="749">
        <v>7866</v>
      </c>
      <c r="F37" s="749">
        <v>1411</v>
      </c>
      <c r="G37" s="749">
        <f t="shared" si="0"/>
        <v>9277</v>
      </c>
      <c r="H37" s="199"/>
      <c r="I37" s="199"/>
      <c r="J37" s="199"/>
    </row>
    <row r="38" spans="2:10" ht="15.95" customHeight="1">
      <c r="B38" s="1534" t="s">
        <v>1377</v>
      </c>
      <c r="C38" s="1534"/>
      <c r="D38" s="1534"/>
      <c r="E38" s="749">
        <v>26506</v>
      </c>
      <c r="F38" s="749">
        <v>4366</v>
      </c>
      <c r="G38" s="749">
        <f t="shared" si="0"/>
        <v>30872</v>
      </c>
      <c r="H38" s="199"/>
      <c r="I38" s="199"/>
      <c r="J38" s="199"/>
    </row>
    <row r="39" spans="2:10" ht="15.95" customHeight="1">
      <c r="B39" s="1534" t="s">
        <v>1378</v>
      </c>
      <c r="C39" s="1534"/>
      <c r="D39" s="1534"/>
      <c r="E39" s="749">
        <v>4310</v>
      </c>
      <c r="F39" s="749">
        <v>1143</v>
      </c>
      <c r="G39" s="749">
        <f t="shared" si="0"/>
        <v>5453</v>
      </c>
      <c r="H39" s="199"/>
      <c r="I39" s="199"/>
      <c r="J39" s="199"/>
    </row>
    <row r="40" spans="2:10" ht="15.95" customHeight="1">
      <c r="B40" s="1534" t="s">
        <v>1107</v>
      </c>
      <c r="C40" s="1534"/>
      <c r="D40" s="1534"/>
      <c r="E40" s="749">
        <v>83658</v>
      </c>
      <c r="F40" s="749">
        <v>33310</v>
      </c>
      <c r="G40" s="749">
        <f t="shared" si="0"/>
        <v>116968</v>
      </c>
      <c r="H40" s="199"/>
      <c r="I40" s="199"/>
      <c r="J40" s="199"/>
    </row>
    <row r="41" spans="2:10" ht="15.95" customHeight="1">
      <c r="B41" s="1534" t="s">
        <v>505</v>
      </c>
      <c r="C41" s="1534"/>
      <c r="D41" s="1534"/>
      <c r="E41" s="749">
        <v>1018</v>
      </c>
      <c r="F41" s="749">
        <v>44</v>
      </c>
      <c r="G41" s="749">
        <f t="shared" si="0"/>
        <v>1062</v>
      </c>
      <c r="H41" s="199"/>
      <c r="I41" s="199"/>
      <c r="J41" s="199"/>
    </row>
    <row r="42" spans="2:10" ht="15.95" customHeight="1">
      <c r="B42" s="1534" t="s">
        <v>1108</v>
      </c>
      <c r="C42" s="1534"/>
      <c r="D42" s="1534"/>
      <c r="E42" s="749">
        <v>154</v>
      </c>
      <c r="F42" s="749">
        <v>356</v>
      </c>
      <c r="G42" s="749">
        <f t="shared" si="0"/>
        <v>510</v>
      </c>
      <c r="H42" s="199"/>
      <c r="I42" s="199"/>
      <c r="J42" s="199"/>
    </row>
    <row r="43" spans="2:10" ht="15.95" customHeight="1">
      <c r="B43" s="1534" t="s">
        <v>1109</v>
      </c>
      <c r="C43" s="1534"/>
      <c r="D43" s="1534"/>
      <c r="E43" s="749">
        <v>7952</v>
      </c>
      <c r="F43" s="749">
        <v>288</v>
      </c>
      <c r="G43" s="749">
        <f t="shared" si="0"/>
        <v>8240</v>
      </c>
      <c r="H43" s="199"/>
      <c r="I43" s="199"/>
      <c r="J43" s="199"/>
    </row>
    <row r="44" spans="2:10" ht="15.95" customHeight="1">
      <c r="B44" s="1534" t="s">
        <v>1218</v>
      </c>
      <c r="C44" s="1534"/>
      <c r="D44" s="1534"/>
      <c r="E44" s="749">
        <v>2317</v>
      </c>
      <c r="F44" s="749">
        <v>500</v>
      </c>
      <c r="G44" s="749">
        <f t="shared" si="0"/>
        <v>2817</v>
      </c>
      <c r="H44" s="199"/>
      <c r="I44" s="199"/>
      <c r="J44" s="199"/>
    </row>
    <row r="45" spans="2:10" ht="15.95" customHeight="1">
      <c r="B45" s="1534" t="s">
        <v>1219</v>
      </c>
      <c r="C45" s="1534"/>
      <c r="D45" s="1534"/>
      <c r="E45" s="749">
        <v>1301</v>
      </c>
      <c r="F45" s="749">
        <v>1019</v>
      </c>
      <c r="G45" s="749">
        <f t="shared" si="0"/>
        <v>2320</v>
      </c>
      <c r="H45" s="199"/>
      <c r="I45" s="199"/>
      <c r="J45" s="199"/>
    </row>
    <row r="46" spans="2:10" ht="15.75" customHeight="1">
      <c r="B46" s="1534" t="s">
        <v>1220</v>
      </c>
      <c r="C46" s="1534"/>
      <c r="D46" s="1534"/>
      <c r="E46" s="749">
        <v>125</v>
      </c>
      <c r="F46" s="749">
        <v>31238</v>
      </c>
      <c r="G46" s="749">
        <f t="shared" si="0"/>
        <v>31363</v>
      </c>
      <c r="H46" s="199"/>
      <c r="I46" s="199"/>
      <c r="J46" s="199"/>
    </row>
    <row r="47" spans="2:10" ht="15.75" customHeight="1">
      <c r="B47" s="1534" t="s">
        <v>1221</v>
      </c>
      <c r="C47" s="1534"/>
      <c r="D47" s="1534"/>
      <c r="E47" s="749">
        <v>0</v>
      </c>
      <c r="F47" s="749">
        <v>1631</v>
      </c>
      <c r="G47" s="749">
        <f t="shared" si="0"/>
        <v>1631</v>
      </c>
      <c r="H47" s="199"/>
      <c r="I47" s="199"/>
      <c r="J47" s="199"/>
    </row>
    <row r="48" spans="2:10" ht="15.75" customHeight="1">
      <c r="B48" s="1534" t="s">
        <v>506</v>
      </c>
      <c r="C48" s="1534"/>
      <c r="D48" s="1534"/>
      <c r="E48" s="749">
        <v>158</v>
      </c>
      <c r="F48" s="749">
        <v>2431</v>
      </c>
      <c r="G48" s="749">
        <f t="shared" si="0"/>
        <v>2589</v>
      </c>
      <c r="H48" s="199"/>
      <c r="I48" s="199"/>
      <c r="J48" s="199"/>
    </row>
    <row r="49" spans="2:16" ht="13.5">
      <c r="B49" s="1534" t="s">
        <v>507</v>
      </c>
      <c r="C49" s="1534"/>
      <c r="D49" s="1534"/>
      <c r="E49" s="749">
        <v>1</v>
      </c>
      <c r="F49" s="749">
        <v>5</v>
      </c>
      <c r="G49" s="749">
        <f t="shared" si="0"/>
        <v>6</v>
      </c>
      <c r="H49" s="771"/>
      <c r="I49" s="771"/>
      <c r="J49" s="771"/>
      <c r="K49" s="771"/>
      <c r="L49" s="771"/>
      <c r="M49" s="771"/>
      <c r="N49" s="771"/>
      <c r="O49" s="771"/>
      <c r="P49" s="771"/>
    </row>
    <row r="50" spans="2:16" ht="13.5">
      <c r="B50" s="1534" t="s">
        <v>949</v>
      </c>
      <c r="C50" s="1534"/>
      <c r="D50" s="1534"/>
      <c r="E50" s="749">
        <v>102</v>
      </c>
      <c r="F50" s="749">
        <v>86</v>
      </c>
      <c r="G50" s="749">
        <f t="shared" si="0"/>
        <v>188</v>
      </c>
      <c r="H50" s="771"/>
      <c r="I50" s="771"/>
      <c r="J50" s="771"/>
      <c r="K50" s="771"/>
      <c r="L50" s="771"/>
      <c r="M50" s="771"/>
      <c r="N50" s="771"/>
      <c r="O50" s="771"/>
      <c r="P50" s="771"/>
    </row>
    <row r="51" spans="2:16" ht="13.5">
      <c r="B51" s="1535" t="s">
        <v>605</v>
      </c>
      <c r="C51" s="1535"/>
      <c r="D51" s="1535"/>
      <c r="E51" s="749">
        <f>SUM(E31:E50)</f>
        <v>242609</v>
      </c>
      <c r="F51" s="749">
        <f>SUM(F31:F50)</f>
        <v>97890</v>
      </c>
      <c r="G51" s="749">
        <f>SUM(E51:F51)</f>
        <v>340499</v>
      </c>
      <c r="H51" s="771"/>
      <c r="I51" s="771"/>
      <c r="J51" s="771"/>
      <c r="K51" s="771"/>
      <c r="L51" s="771"/>
      <c r="M51" s="771"/>
      <c r="N51" s="771"/>
      <c r="O51" s="771"/>
      <c r="P51" s="771"/>
    </row>
    <row r="52" spans="2:16" ht="13.5">
      <c r="B52" s="775"/>
      <c r="C52" s="775"/>
      <c r="D52" s="775"/>
      <c r="E52" s="775"/>
      <c r="F52" s="771"/>
      <c r="G52" s="771"/>
      <c r="H52" s="771"/>
      <c r="I52" s="771"/>
      <c r="J52" s="771"/>
      <c r="K52" s="771"/>
      <c r="L52" s="771"/>
      <c r="M52" s="771"/>
      <c r="N52" s="771"/>
      <c r="O52" s="771"/>
      <c r="P52" s="771"/>
    </row>
    <row r="53" spans="2:16" ht="13.5">
      <c r="B53" s="775"/>
      <c r="C53" s="775"/>
      <c r="D53" s="775"/>
      <c r="E53" s="775"/>
      <c r="F53" s="771"/>
      <c r="G53" s="771"/>
      <c r="H53" s="771"/>
      <c r="I53" s="771"/>
      <c r="J53" s="771"/>
      <c r="K53" s="771"/>
      <c r="L53" s="771"/>
      <c r="M53" s="771"/>
      <c r="N53" s="771"/>
      <c r="O53" s="771"/>
      <c r="P53" s="771"/>
    </row>
    <row r="54" spans="2:16" ht="13.5">
      <c r="B54" s="775"/>
      <c r="C54" s="775"/>
      <c r="D54" s="775"/>
      <c r="E54" s="775"/>
      <c r="F54" s="771"/>
      <c r="G54" s="771"/>
      <c r="H54" s="771"/>
      <c r="I54" s="771"/>
      <c r="J54" s="771"/>
      <c r="K54" s="771"/>
      <c r="L54" s="771"/>
      <c r="M54" s="771"/>
      <c r="N54" s="771"/>
      <c r="O54" s="771"/>
      <c r="P54" s="771"/>
    </row>
    <row r="55" spans="2:16" ht="13.5">
      <c r="B55" s="775"/>
      <c r="C55" s="775"/>
      <c r="D55" s="775"/>
      <c r="E55" s="775"/>
      <c r="F55" s="771"/>
      <c r="G55" s="771"/>
      <c r="H55" s="771"/>
      <c r="I55" s="771"/>
      <c r="J55" s="771"/>
      <c r="K55" s="771"/>
      <c r="L55" s="771"/>
      <c r="M55" s="771"/>
      <c r="N55" s="771"/>
      <c r="O55" s="771"/>
      <c r="P55" s="771"/>
    </row>
    <row r="56" spans="2:16" ht="13.5">
      <c r="B56" s="775"/>
      <c r="C56" s="775"/>
      <c r="D56" s="775"/>
      <c r="E56" s="775"/>
      <c r="F56" s="771"/>
      <c r="G56" s="771"/>
      <c r="H56" s="771"/>
      <c r="I56" s="771"/>
      <c r="J56" s="771"/>
      <c r="K56" s="771"/>
      <c r="L56" s="771"/>
      <c r="M56" s="771"/>
      <c r="N56" s="771"/>
      <c r="O56" s="771"/>
      <c r="P56" s="771"/>
    </row>
    <row r="57" spans="2:16" ht="13.5">
      <c r="B57" s="775"/>
      <c r="C57" s="775"/>
      <c r="D57" s="775"/>
      <c r="E57" s="775"/>
      <c r="F57" s="782"/>
      <c r="G57" s="782"/>
      <c r="H57" s="782"/>
      <c r="I57" s="782"/>
      <c r="J57" s="782"/>
      <c r="K57" s="782"/>
      <c r="L57" s="782"/>
      <c r="M57" s="771"/>
      <c r="N57" s="771"/>
      <c r="O57" s="771"/>
      <c r="P57" s="771"/>
    </row>
    <row r="58" spans="2:16" ht="13.5">
      <c r="B58" s="775"/>
      <c r="C58" s="775"/>
      <c r="D58" s="775"/>
      <c r="E58" s="775"/>
      <c r="F58" s="782"/>
      <c r="G58" s="782"/>
      <c r="H58" s="782"/>
      <c r="I58" s="782"/>
      <c r="J58" s="782"/>
      <c r="K58" s="782"/>
      <c r="L58" s="782"/>
      <c r="M58" s="771"/>
      <c r="N58" s="771"/>
      <c r="O58" s="771"/>
      <c r="P58" s="771"/>
    </row>
    <row r="59" spans="2:16" ht="13.5">
      <c r="B59" s="775"/>
      <c r="C59" s="775"/>
      <c r="D59" s="775"/>
      <c r="E59" s="775"/>
      <c r="F59" s="782"/>
      <c r="G59" s="782"/>
      <c r="H59" s="782"/>
      <c r="I59" s="782"/>
      <c r="J59" s="782"/>
      <c r="K59" s="782"/>
      <c r="L59" s="782"/>
      <c r="M59" s="771"/>
      <c r="N59" s="771"/>
      <c r="O59" s="771"/>
      <c r="P59" s="771"/>
    </row>
    <row r="60" spans="2:16" ht="13.5">
      <c r="B60" s="775"/>
      <c r="C60" s="775"/>
      <c r="D60" s="775"/>
      <c r="E60" s="775"/>
      <c r="F60" s="782"/>
      <c r="G60" s="782"/>
      <c r="H60" s="782"/>
      <c r="I60" s="782"/>
      <c r="J60" s="782"/>
      <c r="K60" s="782"/>
      <c r="L60" s="782"/>
      <c r="M60" s="771"/>
      <c r="N60" s="771"/>
      <c r="O60" s="771"/>
      <c r="P60" s="771"/>
    </row>
    <row r="61" spans="2:16" ht="13.5">
      <c r="B61" s="775"/>
      <c r="C61" s="775"/>
      <c r="D61" s="775"/>
      <c r="E61" s="775"/>
      <c r="F61" s="782"/>
      <c r="G61" s="782"/>
      <c r="H61" s="782"/>
      <c r="I61" s="782"/>
      <c r="J61" s="782"/>
      <c r="K61" s="782"/>
      <c r="L61" s="782"/>
      <c r="M61" s="771"/>
      <c r="N61" s="771"/>
      <c r="O61" s="771"/>
      <c r="P61" s="771"/>
    </row>
    <row r="62" spans="2:16" ht="13.5">
      <c r="B62" s="775"/>
      <c r="C62" s="775"/>
      <c r="D62" s="775"/>
      <c r="E62" s="775"/>
      <c r="F62" s="782"/>
      <c r="G62" s="782"/>
      <c r="H62" s="782"/>
      <c r="I62" s="782"/>
      <c r="J62" s="782"/>
      <c r="K62" s="782"/>
      <c r="L62" s="782"/>
      <c r="M62" s="771"/>
      <c r="N62" s="771"/>
      <c r="O62" s="771"/>
      <c r="P62" s="771"/>
    </row>
    <row r="63" spans="2:16" ht="13.5">
      <c r="B63" s="775"/>
      <c r="C63" s="775"/>
      <c r="D63" s="775"/>
      <c r="E63" s="775"/>
      <c r="F63" s="782"/>
      <c r="G63" s="782"/>
      <c r="H63" s="782"/>
      <c r="I63" s="782"/>
      <c r="J63" s="782"/>
      <c r="K63" s="782"/>
      <c r="L63" s="782"/>
      <c r="M63" s="771"/>
      <c r="N63" s="771"/>
      <c r="O63" s="771"/>
      <c r="P63" s="771"/>
    </row>
    <row r="64" spans="2:16">
      <c r="B64" s="62"/>
      <c r="C64" s="62"/>
      <c r="D64" s="62"/>
      <c r="E64" s="62"/>
      <c r="F64" s="62"/>
      <c r="G64" s="62"/>
      <c r="H64" s="62"/>
      <c r="I64" s="62"/>
      <c r="J64" s="62"/>
      <c r="K64" s="62"/>
      <c r="L64" s="62"/>
    </row>
    <row r="65" spans="2:18" ht="13.5">
      <c r="B65" s="62"/>
      <c r="C65" s="62"/>
      <c r="D65" s="775"/>
      <c r="E65" s="775"/>
      <c r="F65" s="775"/>
      <c r="G65" s="775"/>
      <c r="H65" s="782"/>
      <c r="I65" s="775"/>
      <c r="J65" s="775"/>
      <c r="K65" s="775"/>
      <c r="L65" s="775"/>
      <c r="M65" s="771"/>
      <c r="N65" s="771"/>
      <c r="O65" s="771"/>
      <c r="P65" s="771"/>
      <c r="Q65" s="771"/>
      <c r="R65" s="771"/>
    </row>
    <row r="66" spans="2:18" ht="13.5">
      <c r="B66" s="62"/>
      <c r="C66" s="62"/>
      <c r="D66" s="775"/>
      <c r="E66" s="775"/>
      <c r="F66" s="775"/>
      <c r="G66" s="775"/>
      <c r="H66" s="782"/>
      <c r="I66" s="775"/>
      <c r="J66" s="775"/>
      <c r="K66" s="775"/>
      <c r="L66" s="775"/>
      <c r="M66" s="771"/>
      <c r="N66" s="771"/>
      <c r="O66" s="771"/>
      <c r="P66" s="771"/>
      <c r="Q66" s="771"/>
      <c r="R66" s="771"/>
    </row>
    <row r="67" spans="2:18" ht="13.5">
      <c r="B67" s="62"/>
      <c r="C67" s="62"/>
      <c r="D67" s="775"/>
      <c r="E67" s="775"/>
      <c r="F67" s="775"/>
      <c r="G67" s="775"/>
      <c r="H67" s="782"/>
      <c r="I67" s="775"/>
      <c r="J67" s="775"/>
      <c r="K67" s="775"/>
      <c r="L67" s="775"/>
      <c r="M67" s="771"/>
      <c r="N67" s="771"/>
      <c r="O67" s="771"/>
      <c r="P67" s="771"/>
      <c r="Q67" s="771"/>
      <c r="R67" s="771"/>
    </row>
    <row r="68" spans="2:18" ht="13.5">
      <c r="B68" s="62"/>
      <c r="C68" s="62"/>
      <c r="D68" s="775"/>
      <c r="E68" s="775"/>
      <c r="F68" s="775"/>
      <c r="G68" s="775"/>
      <c r="H68" s="782"/>
      <c r="I68" s="775"/>
      <c r="J68" s="775"/>
      <c r="K68" s="775"/>
      <c r="L68" s="775"/>
      <c r="M68" s="771"/>
      <c r="N68" s="771"/>
      <c r="O68" s="771"/>
      <c r="P68" s="771"/>
      <c r="Q68" s="771"/>
      <c r="R68" s="771"/>
    </row>
    <row r="69" spans="2:18" ht="13.5">
      <c r="B69" s="62"/>
      <c r="C69" s="62"/>
      <c r="D69" s="775"/>
      <c r="E69" s="775"/>
      <c r="F69" s="775"/>
      <c r="G69" s="775"/>
      <c r="H69" s="782"/>
      <c r="I69" s="775"/>
      <c r="J69" s="775"/>
      <c r="K69" s="775"/>
      <c r="L69" s="775"/>
      <c r="M69" s="771"/>
      <c r="N69" s="771"/>
      <c r="O69" s="771"/>
      <c r="P69" s="771"/>
      <c r="Q69" s="771"/>
      <c r="R69" s="771"/>
    </row>
    <row r="70" spans="2:18" ht="13.5">
      <c r="B70" s="62"/>
      <c r="C70" s="62"/>
      <c r="D70" s="775"/>
      <c r="E70" s="775"/>
      <c r="F70" s="775"/>
      <c r="G70" s="775"/>
      <c r="H70" s="782"/>
      <c r="I70" s="775"/>
      <c r="J70" s="775"/>
      <c r="K70" s="775"/>
      <c r="L70" s="775"/>
      <c r="M70" s="771"/>
      <c r="N70" s="771"/>
      <c r="O70" s="771"/>
      <c r="P70" s="771"/>
      <c r="Q70" s="771"/>
      <c r="R70" s="771"/>
    </row>
    <row r="71" spans="2:18" ht="13.5">
      <c r="B71" s="62"/>
      <c r="C71" s="62"/>
      <c r="D71" s="775"/>
      <c r="E71" s="775"/>
      <c r="F71" s="775"/>
      <c r="G71" s="775"/>
      <c r="H71" s="782"/>
      <c r="I71" s="775"/>
      <c r="J71" s="775"/>
      <c r="K71" s="775"/>
      <c r="L71" s="775"/>
      <c r="M71" s="771"/>
      <c r="N71" s="771"/>
      <c r="O71" s="771"/>
      <c r="P71" s="771"/>
      <c r="Q71" s="771"/>
      <c r="R71" s="771"/>
    </row>
    <row r="72" spans="2:18" ht="13.5">
      <c r="B72" s="62"/>
      <c r="C72" s="62"/>
      <c r="D72" s="775"/>
      <c r="E72" s="775"/>
      <c r="F72" s="775"/>
      <c r="G72" s="775"/>
      <c r="H72" s="782"/>
      <c r="I72" s="775"/>
      <c r="J72" s="775"/>
      <c r="K72" s="775"/>
      <c r="L72" s="775"/>
      <c r="M72" s="771"/>
      <c r="N72" s="771"/>
      <c r="O72" s="771"/>
      <c r="P72" s="771"/>
      <c r="Q72" s="771"/>
      <c r="R72" s="771"/>
    </row>
    <row r="73" spans="2:18" ht="13.5">
      <c r="B73" s="62"/>
      <c r="C73" s="62"/>
      <c r="D73" s="775"/>
      <c r="E73" s="775"/>
      <c r="F73" s="775"/>
      <c r="G73" s="775"/>
      <c r="H73" s="782"/>
      <c r="I73" s="775"/>
      <c r="J73" s="775"/>
      <c r="K73" s="775"/>
      <c r="L73" s="775"/>
      <c r="M73" s="771"/>
      <c r="N73" s="771"/>
      <c r="O73" s="771"/>
      <c r="P73" s="771"/>
      <c r="Q73" s="771"/>
      <c r="R73" s="771"/>
    </row>
    <row r="74" spans="2:18" ht="13.5">
      <c r="B74" s="62"/>
      <c r="C74" s="62"/>
      <c r="D74" s="775"/>
      <c r="E74" s="775"/>
      <c r="F74" s="775"/>
      <c r="G74" s="775"/>
      <c r="H74" s="782"/>
      <c r="I74" s="775"/>
      <c r="J74" s="775"/>
      <c r="K74" s="775"/>
      <c r="L74" s="775"/>
      <c r="M74" s="771"/>
      <c r="N74" s="771"/>
      <c r="O74" s="771"/>
      <c r="P74" s="771"/>
      <c r="Q74" s="771"/>
      <c r="R74" s="771"/>
    </row>
    <row r="75" spans="2:18" ht="13.5">
      <c r="B75" s="62"/>
      <c r="C75" s="62"/>
      <c r="D75" s="775"/>
      <c r="E75" s="775"/>
      <c r="F75" s="775"/>
      <c r="G75" s="775"/>
      <c r="H75" s="782"/>
      <c r="I75" s="775"/>
      <c r="J75" s="775"/>
      <c r="K75" s="775"/>
      <c r="L75" s="775"/>
      <c r="M75" s="771"/>
      <c r="N75" s="771"/>
      <c r="O75" s="771"/>
      <c r="P75" s="771"/>
      <c r="Q75" s="771"/>
      <c r="R75" s="771"/>
    </row>
    <row r="76" spans="2:18" ht="13.5">
      <c r="B76" s="62"/>
      <c r="C76" s="62"/>
      <c r="D76" s="775"/>
      <c r="E76" s="775"/>
      <c r="F76" s="775"/>
      <c r="G76" s="775"/>
      <c r="H76" s="782"/>
      <c r="I76" s="775"/>
      <c r="J76" s="775"/>
      <c r="K76" s="775"/>
      <c r="L76" s="775"/>
      <c r="M76" s="771"/>
      <c r="N76" s="771"/>
      <c r="O76" s="771"/>
      <c r="P76" s="771"/>
      <c r="Q76" s="771"/>
      <c r="R76" s="771"/>
    </row>
    <row r="77" spans="2:18" ht="13.5">
      <c r="B77" s="62"/>
      <c r="C77" s="62"/>
      <c r="D77" s="775"/>
      <c r="E77" s="775"/>
      <c r="F77" s="775"/>
      <c r="G77" s="775"/>
      <c r="H77" s="782"/>
      <c r="I77" s="775"/>
      <c r="J77" s="775"/>
      <c r="K77" s="775"/>
      <c r="L77" s="775"/>
      <c r="M77" s="771"/>
      <c r="N77" s="771"/>
      <c r="O77" s="771"/>
      <c r="P77" s="771"/>
      <c r="Q77" s="771"/>
      <c r="R77" s="771"/>
    </row>
    <row r="78" spans="2:18" ht="13.5">
      <c r="B78" s="62"/>
      <c r="C78" s="62"/>
      <c r="D78" s="775"/>
      <c r="E78" s="775"/>
      <c r="F78" s="775"/>
      <c r="G78" s="775"/>
      <c r="H78" s="782"/>
      <c r="I78" s="775"/>
      <c r="J78" s="775"/>
      <c r="K78" s="775"/>
      <c r="L78" s="775"/>
      <c r="M78" s="771"/>
      <c r="N78" s="771"/>
      <c r="O78" s="771"/>
      <c r="P78" s="771"/>
      <c r="Q78" s="771"/>
      <c r="R78" s="771"/>
    </row>
    <row r="79" spans="2:18" ht="13.5">
      <c r="B79" s="62"/>
      <c r="C79" s="62"/>
      <c r="D79" s="775"/>
      <c r="E79" s="775"/>
      <c r="F79" s="775"/>
      <c r="G79" s="775"/>
      <c r="H79" s="782"/>
      <c r="I79" s="775"/>
      <c r="J79" s="775"/>
      <c r="K79" s="775"/>
      <c r="L79" s="775"/>
      <c r="M79" s="771"/>
      <c r="N79" s="771"/>
      <c r="O79" s="771"/>
      <c r="P79" s="771"/>
      <c r="Q79" s="771"/>
      <c r="R79" s="771"/>
    </row>
    <row r="80" spans="2:18" ht="13.5">
      <c r="B80" s="62"/>
      <c r="C80" s="62"/>
      <c r="D80" s="775"/>
      <c r="E80" s="775"/>
      <c r="F80" s="775"/>
      <c r="G80" s="775"/>
      <c r="H80" s="782"/>
      <c r="I80" s="775"/>
      <c r="J80" s="775"/>
      <c r="K80" s="775"/>
      <c r="L80" s="775"/>
      <c r="M80" s="771"/>
      <c r="N80" s="771"/>
      <c r="O80" s="771"/>
      <c r="P80" s="771"/>
      <c r="Q80" s="771"/>
      <c r="R80" s="771"/>
    </row>
    <row r="81" spans="2:18" ht="13.5">
      <c r="B81" s="62"/>
      <c r="C81" s="62"/>
      <c r="D81" s="775"/>
      <c r="E81" s="775"/>
      <c r="F81" s="775"/>
      <c r="G81" s="775"/>
      <c r="H81" s="782"/>
      <c r="I81" s="775"/>
      <c r="J81" s="775"/>
      <c r="K81" s="775"/>
      <c r="L81" s="775"/>
      <c r="M81" s="771"/>
      <c r="N81" s="771"/>
      <c r="O81" s="771"/>
      <c r="P81" s="771"/>
      <c r="Q81" s="771"/>
      <c r="R81" s="771"/>
    </row>
    <row r="82" spans="2:18" ht="13.5">
      <c r="B82" s="62"/>
      <c r="C82" s="62"/>
      <c r="D82" s="775"/>
      <c r="E82" s="775"/>
      <c r="F82" s="775"/>
      <c r="G82" s="775"/>
      <c r="H82" s="782"/>
      <c r="I82" s="775"/>
      <c r="J82" s="775"/>
      <c r="K82" s="775"/>
      <c r="L82" s="775"/>
      <c r="M82" s="771"/>
      <c r="N82" s="771"/>
      <c r="O82" s="771"/>
      <c r="P82" s="771"/>
      <c r="Q82" s="771"/>
      <c r="R82" s="771"/>
    </row>
    <row r="83" spans="2:18" ht="13.5">
      <c r="B83" s="62"/>
      <c r="C83" s="62"/>
      <c r="D83" s="775"/>
      <c r="E83" s="775"/>
      <c r="F83" s="775"/>
      <c r="G83" s="775"/>
      <c r="H83" s="782"/>
      <c r="I83" s="775"/>
      <c r="J83" s="775"/>
      <c r="K83" s="775"/>
      <c r="L83" s="775"/>
      <c r="M83" s="771"/>
      <c r="N83" s="771"/>
      <c r="O83" s="771"/>
      <c r="P83" s="771"/>
      <c r="Q83" s="771"/>
      <c r="R83" s="771"/>
    </row>
    <row r="84" spans="2:18" ht="13.5">
      <c r="B84" s="62"/>
      <c r="C84" s="62"/>
      <c r="D84" s="775"/>
      <c r="E84" s="783"/>
      <c r="F84" s="775"/>
      <c r="G84" s="775"/>
      <c r="H84" s="782"/>
      <c r="I84" s="775"/>
      <c r="J84" s="775"/>
      <c r="K84" s="775"/>
      <c r="L84" s="775"/>
      <c r="M84" s="771"/>
      <c r="N84" s="771"/>
      <c r="O84" s="771"/>
      <c r="P84" s="771"/>
      <c r="Q84" s="771"/>
      <c r="R84" s="771"/>
    </row>
    <row r="85" spans="2:18" ht="13.5">
      <c r="B85" s="62"/>
      <c r="C85" s="62"/>
      <c r="D85" s="775"/>
      <c r="E85" s="775"/>
      <c r="F85" s="775"/>
      <c r="G85" s="775"/>
      <c r="H85" s="782"/>
      <c r="I85" s="775"/>
      <c r="J85" s="775"/>
      <c r="K85" s="775"/>
      <c r="L85" s="775"/>
      <c r="M85" s="771"/>
      <c r="N85" s="771"/>
      <c r="O85" s="771"/>
      <c r="P85" s="771"/>
      <c r="Q85" s="771"/>
      <c r="R85" s="771"/>
    </row>
    <row r="86" spans="2:18" ht="13.5">
      <c r="D86" s="772"/>
      <c r="E86"/>
      <c r="F86"/>
      <c r="G86"/>
      <c r="H86"/>
      <c r="I86"/>
      <c r="J86"/>
      <c r="K86"/>
      <c r="L86"/>
      <c r="M86"/>
      <c r="N86"/>
      <c r="O86"/>
      <c r="P86"/>
      <c r="Q86"/>
      <c r="R86"/>
    </row>
  </sheetData>
  <mergeCells count="35">
    <mergeCell ref="E13:F13"/>
    <mergeCell ref="B10:D10"/>
    <mergeCell ref="B6:D6"/>
    <mergeCell ref="B7:D7"/>
    <mergeCell ref="B9:D9"/>
    <mergeCell ref="B3:D3"/>
    <mergeCell ref="B4:D4"/>
    <mergeCell ref="B8:D8"/>
    <mergeCell ref="B40:D40"/>
    <mergeCell ref="B41:D41"/>
    <mergeCell ref="B14:C14"/>
    <mergeCell ref="B15:C18"/>
    <mergeCell ref="B19:C27"/>
    <mergeCell ref="B31:D31"/>
    <mergeCell ref="B5:D5"/>
    <mergeCell ref="B28:D28"/>
    <mergeCell ref="B36:D36"/>
    <mergeCell ref="B37:D37"/>
    <mergeCell ref="B38:D38"/>
    <mergeCell ref="B39:D39"/>
    <mergeCell ref="B32:D32"/>
    <mergeCell ref="B49:D49"/>
    <mergeCell ref="B50:D50"/>
    <mergeCell ref="B51:D51"/>
    <mergeCell ref="B30:D30"/>
    <mergeCell ref="B33:D33"/>
    <mergeCell ref="B34:D34"/>
    <mergeCell ref="B35:D35"/>
    <mergeCell ref="B42:D42"/>
    <mergeCell ref="B48:D48"/>
    <mergeCell ref="B44:D44"/>
    <mergeCell ref="B45:D45"/>
    <mergeCell ref="B46:D46"/>
    <mergeCell ref="B47:D47"/>
    <mergeCell ref="B43:D43"/>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zoomScaleNormal="100" workbookViewId="0"/>
  </sheetViews>
  <sheetFormatPr defaultColWidth="22.5" defaultRowHeight="13.5"/>
  <cols>
    <col min="1" max="1" width="3.5" style="163" bestFit="1" customWidth="1"/>
    <col min="2" max="2" width="11.25" style="163" customWidth="1"/>
    <col min="3" max="3" width="21.75" style="163" bestFit="1" customWidth="1"/>
    <col min="4" max="4" width="29.375" style="163" bestFit="1" customWidth="1"/>
    <col min="5" max="5" width="5.375" style="163" bestFit="1" customWidth="1"/>
    <col min="6" max="6" width="5.875" style="163" bestFit="1" customWidth="1"/>
    <col min="7" max="7" width="11" style="347" bestFit="1" customWidth="1"/>
    <col min="8" max="8" width="22.5" style="163" customWidth="1"/>
    <col min="9" max="9" width="3.5" style="163" bestFit="1" customWidth="1"/>
    <col min="10" max="10" width="29.875" style="163" bestFit="1" customWidth="1"/>
    <col min="11" max="11" width="17.625" style="163" bestFit="1" customWidth="1"/>
    <col min="12" max="12" width="40.5" style="163" bestFit="1" customWidth="1"/>
    <col min="13" max="16384" width="22.5" style="163"/>
  </cols>
  <sheetData>
    <row r="1" spans="1:35" s="570" customFormat="1" ht="26.25" customHeight="1">
      <c r="A1" s="568" t="s">
        <v>651</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c r="B2" s="163" t="s">
        <v>1222</v>
      </c>
      <c r="I2" s="348"/>
      <c r="J2" s="348"/>
      <c r="K2" s="348"/>
      <c r="L2" s="348"/>
      <c r="M2" s="348"/>
      <c r="N2" s="348"/>
      <c r="O2" s="348"/>
      <c r="P2" s="348"/>
      <c r="Q2" s="348"/>
      <c r="T2" s="348"/>
    </row>
    <row r="3" spans="1:35">
      <c r="B3" s="163" t="s">
        <v>1223</v>
      </c>
      <c r="I3" s="348"/>
      <c r="J3" s="206"/>
      <c r="K3" s="206"/>
      <c r="L3" s="206"/>
      <c r="M3" s="206"/>
      <c r="N3" s="206"/>
      <c r="O3" s="206"/>
      <c r="P3" s="206"/>
      <c r="Q3" s="206"/>
    </row>
    <row r="4" spans="1:35">
      <c r="B4" s="164" t="s">
        <v>1114</v>
      </c>
      <c r="C4" s="164" t="s">
        <v>48</v>
      </c>
      <c r="D4" s="164" t="s">
        <v>1115</v>
      </c>
      <c r="E4" s="164" t="s">
        <v>1116</v>
      </c>
      <c r="F4" s="164" t="s">
        <v>1037</v>
      </c>
      <c r="G4" s="349" t="s">
        <v>1038</v>
      </c>
      <c r="I4" s="348"/>
      <c r="J4" s="350"/>
      <c r="K4" s="351"/>
      <c r="L4" s="352"/>
      <c r="M4" s="348"/>
      <c r="N4" s="348"/>
      <c r="O4" s="353"/>
      <c r="P4" s="353"/>
      <c r="Q4" s="352"/>
      <c r="R4" s="348"/>
    </row>
    <row r="5" spans="1:35">
      <c r="A5" s="163">
        <v>1</v>
      </c>
      <c r="B5" s="589" t="s">
        <v>1039</v>
      </c>
      <c r="C5" s="355" t="s">
        <v>1040</v>
      </c>
      <c r="D5" s="355" t="s">
        <v>1041</v>
      </c>
      <c r="E5" s="551" t="s">
        <v>1521</v>
      </c>
      <c r="F5" s="354" t="s">
        <v>1274</v>
      </c>
      <c r="G5" s="355" t="s">
        <v>1043</v>
      </c>
      <c r="I5" s="348"/>
      <c r="J5" s="348"/>
      <c r="K5" s="348"/>
      <c r="L5" s="348"/>
      <c r="M5" s="348"/>
      <c r="N5" s="348"/>
      <c r="O5" s="348"/>
      <c r="P5" s="348"/>
      <c r="Q5" s="356"/>
      <c r="R5" s="348"/>
    </row>
    <row r="6" spans="1:35">
      <c r="B6" s="589"/>
      <c r="C6" s="357" t="s">
        <v>1044</v>
      </c>
      <c r="D6" s="355" t="s">
        <v>1275</v>
      </c>
      <c r="E6" s="551" t="s">
        <v>1595</v>
      </c>
      <c r="F6" s="355"/>
      <c r="G6" s="355"/>
      <c r="I6" s="348"/>
      <c r="J6" s="350"/>
      <c r="K6" s="350"/>
      <c r="L6" s="358"/>
      <c r="M6" s="206"/>
      <c r="N6" s="206"/>
      <c r="O6" s="358"/>
      <c r="P6" s="358"/>
      <c r="Q6" s="356"/>
      <c r="R6" s="348"/>
    </row>
    <row r="7" spans="1:35">
      <c r="A7" s="163">
        <v>2</v>
      </c>
      <c r="B7" s="587" t="s">
        <v>1045</v>
      </c>
      <c r="C7" s="360" t="s">
        <v>1333</v>
      </c>
      <c r="D7" s="360" t="s">
        <v>1334</v>
      </c>
      <c r="E7" s="552" t="s">
        <v>1521</v>
      </c>
      <c r="F7" s="360" t="s">
        <v>1335</v>
      </c>
      <c r="G7" s="360" t="s">
        <v>1336</v>
      </c>
      <c r="I7" s="348"/>
      <c r="J7" s="350"/>
      <c r="K7" s="350"/>
      <c r="L7" s="358"/>
      <c r="M7" s="206"/>
      <c r="N7" s="206"/>
      <c r="O7" s="348"/>
      <c r="P7" s="348"/>
      <c r="Q7" s="356"/>
      <c r="R7" s="348"/>
    </row>
    <row r="8" spans="1:35">
      <c r="B8" s="595"/>
      <c r="C8" s="361" t="s">
        <v>544</v>
      </c>
      <c r="D8" s="362" t="s">
        <v>1337</v>
      </c>
      <c r="E8" s="553"/>
      <c r="F8" s="362"/>
      <c r="G8" s="362"/>
      <c r="I8" s="348"/>
      <c r="J8" s="350"/>
      <c r="K8" s="350"/>
      <c r="L8" s="358"/>
      <c r="M8" s="206"/>
      <c r="N8" s="206"/>
      <c r="O8" s="348"/>
      <c r="P8" s="348"/>
      <c r="Q8" s="356"/>
      <c r="R8" s="348"/>
    </row>
    <row r="9" spans="1:35">
      <c r="A9" s="163">
        <v>3</v>
      </c>
      <c r="B9" s="589" t="s">
        <v>1338</v>
      </c>
      <c r="C9" s="355" t="s">
        <v>1040</v>
      </c>
      <c r="D9" s="355" t="s">
        <v>981</v>
      </c>
      <c r="E9" s="551" t="s">
        <v>1521</v>
      </c>
      <c r="F9" s="354" t="s">
        <v>1274</v>
      </c>
      <c r="G9" s="355" t="s">
        <v>1043</v>
      </c>
      <c r="I9" s="348"/>
      <c r="J9" s="350"/>
      <c r="K9" s="350"/>
      <c r="L9" s="358"/>
      <c r="M9" s="206"/>
      <c r="N9" s="206"/>
      <c r="O9" s="348"/>
      <c r="P9" s="348"/>
      <c r="Q9" s="356"/>
      <c r="R9" s="348"/>
    </row>
    <row r="10" spans="1:35">
      <c r="B10" s="589"/>
      <c r="C10" s="354" t="s">
        <v>545</v>
      </c>
      <c r="D10" s="355"/>
      <c r="E10" s="551"/>
      <c r="F10" s="355"/>
      <c r="G10" s="355"/>
      <c r="I10" s="348"/>
      <c r="J10" s="350"/>
      <c r="K10" s="350"/>
      <c r="L10" s="358"/>
      <c r="M10" s="206"/>
      <c r="N10" s="206"/>
      <c r="O10" s="348"/>
      <c r="P10" s="348"/>
      <c r="Q10" s="363"/>
      <c r="R10" s="348"/>
    </row>
    <row r="11" spans="1:35">
      <c r="A11" s="163">
        <v>4</v>
      </c>
      <c r="B11" s="587" t="s">
        <v>1338</v>
      </c>
      <c r="C11" s="360" t="s">
        <v>1040</v>
      </c>
      <c r="D11" s="360" t="s">
        <v>982</v>
      </c>
      <c r="E11" s="552" t="s">
        <v>1521</v>
      </c>
      <c r="F11" s="360" t="s">
        <v>1335</v>
      </c>
      <c r="G11" s="360" t="s">
        <v>1043</v>
      </c>
      <c r="I11" s="348"/>
      <c r="J11" s="350"/>
      <c r="K11" s="350"/>
      <c r="L11" s="358"/>
      <c r="M11" s="206"/>
      <c r="N11" s="206"/>
      <c r="O11" s="348"/>
      <c r="P11" s="348"/>
      <c r="Q11" s="356"/>
      <c r="R11" s="348"/>
    </row>
    <row r="12" spans="1:35">
      <c r="B12" s="589"/>
      <c r="C12" s="354" t="s">
        <v>545</v>
      </c>
      <c r="D12" s="355"/>
      <c r="E12" s="551"/>
      <c r="F12" s="355"/>
      <c r="G12" s="355"/>
      <c r="I12" s="348"/>
      <c r="J12" s="350"/>
      <c r="K12" s="350"/>
      <c r="L12" s="358"/>
      <c r="M12" s="206"/>
      <c r="N12" s="206"/>
      <c r="O12" s="348"/>
      <c r="P12" s="348"/>
      <c r="Q12" s="356"/>
      <c r="R12" s="348"/>
    </row>
    <row r="13" spans="1:35">
      <c r="A13" s="163">
        <v>5</v>
      </c>
      <c r="B13" s="587" t="s">
        <v>1338</v>
      </c>
      <c r="C13" s="360" t="s">
        <v>983</v>
      </c>
      <c r="D13" s="360" t="s">
        <v>984</v>
      </c>
      <c r="E13" s="552" t="s">
        <v>1521</v>
      </c>
      <c r="F13" s="359" t="s">
        <v>1276</v>
      </c>
      <c r="G13" s="360" t="s">
        <v>985</v>
      </c>
      <c r="I13" s="348"/>
      <c r="J13" s="350"/>
      <c r="K13" s="350"/>
      <c r="L13" s="358"/>
      <c r="M13" s="206"/>
      <c r="N13" s="206"/>
      <c r="O13" s="348"/>
      <c r="P13" s="348"/>
      <c r="Q13" s="356"/>
      <c r="R13" s="348"/>
    </row>
    <row r="14" spans="1:35">
      <c r="B14" s="589"/>
      <c r="C14" s="355" t="s">
        <v>546</v>
      </c>
      <c r="D14" s="355"/>
      <c r="E14" s="551"/>
      <c r="F14" s="355"/>
      <c r="G14" s="355"/>
      <c r="I14" s="348"/>
      <c r="J14" s="350"/>
      <c r="K14" s="350"/>
      <c r="L14" s="358"/>
      <c r="M14" s="206"/>
      <c r="N14" s="206"/>
      <c r="O14" s="348"/>
      <c r="P14" s="348"/>
      <c r="Q14" s="356"/>
      <c r="R14" s="348"/>
    </row>
    <row r="15" spans="1:35">
      <c r="B15" s="595"/>
      <c r="C15" s="361" t="s">
        <v>986</v>
      </c>
      <c r="D15" s="362" t="s">
        <v>987</v>
      </c>
      <c r="E15" s="553"/>
      <c r="F15" s="362"/>
      <c r="G15" s="362"/>
      <c r="I15" s="348"/>
      <c r="J15" s="350"/>
      <c r="K15" s="350"/>
      <c r="L15" s="358"/>
      <c r="M15" s="206"/>
      <c r="N15" s="206"/>
      <c r="O15" s="348"/>
      <c r="P15" s="348"/>
      <c r="Q15" s="356"/>
      <c r="R15" s="348"/>
    </row>
    <row r="16" spans="1:35">
      <c r="A16" s="163">
        <v>6</v>
      </c>
      <c r="B16" s="589" t="s">
        <v>988</v>
      </c>
      <c r="C16" s="355" t="s">
        <v>989</v>
      </c>
      <c r="D16" s="355" t="s">
        <v>990</v>
      </c>
      <c r="E16" s="551" t="s">
        <v>1521</v>
      </c>
      <c r="F16" s="354" t="s">
        <v>1277</v>
      </c>
      <c r="G16" s="355" t="s">
        <v>991</v>
      </c>
      <c r="I16" s="348"/>
      <c r="J16" s="350"/>
      <c r="K16" s="350"/>
      <c r="L16" s="358"/>
      <c r="M16" s="206"/>
      <c r="N16" s="206"/>
      <c r="O16" s="348"/>
      <c r="P16" s="348"/>
      <c r="Q16" s="356"/>
      <c r="R16" s="348"/>
    </row>
    <row r="17" spans="1:18">
      <c r="B17" s="589"/>
      <c r="C17" s="354" t="s">
        <v>545</v>
      </c>
      <c r="D17" s="355" t="s">
        <v>992</v>
      </c>
      <c r="E17" s="551"/>
      <c r="F17" s="355"/>
      <c r="G17" s="355"/>
      <c r="I17" s="348"/>
      <c r="J17" s="350"/>
      <c r="K17" s="350"/>
      <c r="L17" s="358"/>
      <c r="M17" s="206"/>
      <c r="N17" s="206"/>
      <c r="O17" s="348"/>
      <c r="P17" s="348"/>
      <c r="Q17" s="356"/>
      <c r="R17" s="348"/>
    </row>
    <row r="18" spans="1:18">
      <c r="A18" s="163">
        <v>7</v>
      </c>
      <c r="B18" s="587" t="s">
        <v>1338</v>
      </c>
      <c r="C18" s="360" t="s">
        <v>1149</v>
      </c>
      <c r="D18" s="360" t="s">
        <v>1150</v>
      </c>
      <c r="E18" s="552" t="s">
        <v>1521</v>
      </c>
      <c r="F18" s="359" t="s">
        <v>1274</v>
      </c>
      <c r="G18" s="360" t="s">
        <v>1151</v>
      </c>
      <c r="I18" s="348"/>
      <c r="J18" s="350"/>
      <c r="K18" s="350"/>
      <c r="L18" s="358"/>
      <c r="M18" s="206"/>
      <c r="N18" s="206"/>
      <c r="O18" s="348"/>
      <c r="P18" s="348"/>
      <c r="Q18" s="356"/>
    </row>
    <row r="19" spans="1:18">
      <c r="B19" s="595"/>
      <c r="C19" s="361" t="s">
        <v>545</v>
      </c>
      <c r="D19" s="362" t="s">
        <v>1152</v>
      </c>
      <c r="E19" s="553"/>
      <c r="F19" s="362"/>
      <c r="G19" s="362"/>
      <c r="I19" s="348"/>
      <c r="J19" s="350"/>
      <c r="K19" s="350"/>
      <c r="L19" s="358"/>
      <c r="M19" s="206"/>
      <c r="N19" s="206"/>
      <c r="O19" s="348"/>
      <c r="P19" s="348"/>
      <c r="Q19" s="356"/>
      <c r="R19" s="348"/>
    </row>
    <row r="20" spans="1:18">
      <c r="A20" s="163">
        <v>8</v>
      </c>
      <c r="B20" s="589" t="s">
        <v>1338</v>
      </c>
      <c r="C20" s="355" t="s">
        <v>1149</v>
      </c>
      <c r="D20" s="355" t="s">
        <v>1153</v>
      </c>
      <c r="E20" s="551" t="s">
        <v>1521</v>
      </c>
      <c r="F20" s="355" t="s">
        <v>1335</v>
      </c>
      <c r="G20" s="355" t="s">
        <v>1336</v>
      </c>
      <c r="I20" s="348"/>
      <c r="J20" s="350"/>
      <c r="K20" s="350"/>
      <c r="L20" s="358"/>
      <c r="M20" s="206"/>
      <c r="N20" s="206"/>
      <c r="O20" s="348"/>
      <c r="P20" s="348"/>
      <c r="Q20" s="356"/>
      <c r="R20" s="348"/>
    </row>
    <row r="21" spans="1:18">
      <c r="B21" s="589"/>
      <c r="C21" s="355" t="s">
        <v>546</v>
      </c>
      <c r="D21" s="355" t="s">
        <v>1154</v>
      </c>
      <c r="E21" s="551"/>
      <c r="F21" s="355"/>
      <c r="G21" s="355"/>
      <c r="I21" s="348"/>
      <c r="J21" s="350"/>
      <c r="K21" s="350"/>
      <c r="L21" s="358"/>
      <c r="M21" s="206"/>
      <c r="N21" s="206"/>
      <c r="O21" s="348"/>
      <c r="P21" s="348"/>
      <c r="Q21" s="356"/>
      <c r="R21" s="348"/>
    </row>
    <row r="22" spans="1:18">
      <c r="B22" s="589"/>
      <c r="C22" s="354" t="s">
        <v>1262</v>
      </c>
      <c r="D22" s="355" t="s">
        <v>1263</v>
      </c>
      <c r="E22" s="551"/>
      <c r="F22" s="355"/>
      <c r="G22" s="355"/>
      <c r="I22" s="348"/>
      <c r="J22" s="350"/>
      <c r="K22" s="350"/>
      <c r="L22" s="358"/>
      <c r="M22" s="206"/>
      <c r="N22" s="206"/>
      <c r="O22" s="348"/>
      <c r="P22" s="348"/>
      <c r="Q22" s="356"/>
      <c r="R22" s="348"/>
    </row>
    <row r="23" spans="1:18">
      <c r="A23" s="163">
        <v>9</v>
      </c>
      <c r="B23" s="587" t="s">
        <v>988</v>
      </c>
      <c r="C23" s="360" t="s">
        <v>1264</v>
      </c>
      <c r="D23" s="360" t="s">
        <v>1265</v>
      </c>
      <c r="E23" s="552" t="s">
        <v>1521</v>
      </c>
      <c r="F23" s="359" t="s">
        <v>1277</v>
      </c>
      <c r="G23" s="360" t="s">
        <v>1266</v>
      </c>
      <c r="I23" s="348"/>
      <c r="J23" s="350"/>
      <c r="K23" s="350"/>
      <c r="L23" s="358"/>
      <c r="M23" s="206"/>
      <c r="N23" s="206"/>
      <c r="O23" s="348"/>
      <c r="P23" s="348"/>
      <c r="Q23" s="356"/>
      <c r="R23" s="348"/>
    </row>
    <row r="24" spans="1:18">
      <c r="B24" s="595"/>
      <c r="C24" s="362" t="s">
        <v>547</v>
      </c>
      <c r="D24" s="362"/>
      <c r="E24" s="553"/>
      <c r="F24" s="361"/>
      <c r="G24" s="355"/>
      <c r="I24" s="348"/>
      <c r="J24" s="350"/>
      <c r="K24" s="350"/>
      <c r="L24" s="358"/>
      <c r="M24" s="206"/>
      <c r="N24" s="206"/>
      <c r="O24" s="348"/>
      <c r="P24" s="348"/>
      <c r="Q24" s="356"/>
    </row>
    <row r="25" spans="1:18">
      <c r="A25" s="163">
        <v>10</v>
      </c>
      <c r="B25" s="587" t="s">
        <v>988</v>
      </c>
      <c r="C25" s="360" t="s">
        <v>1267</v>
      </c>
      <c r="D25" s="360" t="s">
        <v>1268</v>
      </c>
      <c r="E25" s="552" t="s">
        <v>1521</v>
      </c>
      <c r="F25" s="359" t="s">
        <v>1274</v>
      </c>
      <c r="G25" s="360" t="s">
        <v>1269</v>
      </c>
      <c r="Q25" s="364"/>
    </row>
    <row r="26" spans="1:18">
      <c r="B26" s="595"/>
      <c r="C26" s="361" t="s">
        <v>545</v>
      </c>
      <c r="D26" s="362"/>
      <c r="E26" s="553"/>
      <c r="F26" s="362"/>
      <c r="G26" s="362"/>
      <c r="I26" s="348"/>
      <c r="J26" s="348"/>
      <c r="K26" s="348"/>
      <c r="L26" s="348"/>
      <c r="M26" s="348"/>
      <c r="N26" s="348"/>
      <c r="O26" s="348"/>
      <c r="P26" s="348"/>
      <c r="Q26" s="356"/>
      <c r="R26" s="348"/>
    </row>
    <row r="27" spans="1:18">
      <c r="A27" s="163">
        <v>11</v>
      </c>
      <c r="B27" s="589" t="s">
        <v>1338</v>
      </c>
      <c r="C27" s="355" t="s">
        <v>1270</v>
      </c>
      <c r="D27" s="355" t="s">
        <v>1257</v>
      </c>
      <c r="E27" s="551" t="s">
        <v>1521</v>
      </c>
      <c r="F27" s="354" t="s">
        <v>1274</v>
      </c>
      <c r="G27" s="355" t="s">
        <v>985</v>
      </c>
      <c r="I27" s="365"/>
      <c r="J27" s="350"/>
      <c r="K27" s="366"/>
      <c r="L27" s="358"/>
      <c r="M27" s="206"/>
      <c r="N27" s="206"/>
      <c r="O27" s="348"/>
      <c r="P27" s="348"/>
      <c r="Q27" s="356"/>
      <c r="R27" s="348"/>
    </row>
    <row r="28" spans="1:18">
      <c r="B28" s="589"/>
      <c r="C28" s="355" t="s">
        <v>546</v>
      </c>
      <c r="D28" s="355" t="s">
        <v>1258</v>
      </c>
      <c r="E28" s="551"/>
      <c r="F28" s="355"/>
      <c r="G28" s="355"/>
      <c r="I28" s="348"/>
      <c r="J28" s="350"/>
      <c r="K28" s="366"/>
      <c r="L28" s="363"/>
      <c r="M28" s="206"/>
      <c r="N28" s="206"/>
      <c r="O28" s="348"/>
      <c r="P28" s="348"/>
      <c r="Q28" s="206"/>
      <c r="R28" s="348"/>
    </row>
    <row r="29" spans="1:18">
      <c r="A29" s="163">
        <v>12</v>
      </c>
      <c r="B29" s="587" t="s">
        <v>988</v>
      </c>
      <c r="C29" s="360" t="s">
        <v>1259</v>
      </c>
      <c r="D29" s="360" t="s">
        <v>1260</v>
      </c>
      <c r="E29" s="552" t="s">
        <v>1521</v>
      </c>
      <c r="F29" s="360" t="s">
        <v>1042</v>
      </c>
      <c r="G29" s="360" t="s">
        <v>1261</v>
      </c>
      <c r="I29" s="348"/>
      <c r="J29" s="350"/>
      <c r="K29" s="366"/>
      <c r="L29" s="363"/>
      <c r="M29" s="206"/>
      <c r="N29" s="206"/>
      <c r="O29" s="348"/>
      <c r="P29" s="348"/>
      <c r="Q29" s="206"/>
      <c r="R29" s="348"/>
    </row>
    <row r="30" spans="1:18">
      <c r="B30" s="589"/>
      <c r="C30" s="355" t="s">
        <v>548</v>
      </c>
      <c r="D30" s="355"/>
      <c r="E30" s="551"/>
      <c r="F30" s="355"/>
      <c r="G30" s="355"/>
      <c r="I30" s="348"/>
      <c r="J30" s="350"/>
      <c r="K30" s="366"/>
      <c r="L30" s="363"/>
      <c r="M30" s="206"/>
      <c r="N30" s="206"/>
      <c r="O30" s="348"/>
      <c r="P30" s="348"/>
      <c r="Q30" s="206"/>
      <c r="R30" s="348"/>
    </row>
    <row r="31" spans="1:18">
      <c r="B31" s="581"/>
      <c r="C31" s="354" t="s">
        <v>549</v>
      </c>
      <c r="D31" s="355" t="s">
        <v>1609</v>
      </c>
      <c r="E31" s="551"/>
      <c r="F31" s="355"/>
      <c r="G31" s="355"/>
      <c r="I31" s="348"/>
      <c r="J31" s="350"/>
      <c r="K31" s="366"/>
      <c r="L31" s="363"/>
      <c r="M31" s="206"/>
      <c r="N31" s="206"/>
      <c r="O31" s="348"/>
      <c r="P31" s="348"/>
      <c r="Q31" s="206"/>
      <c r="R31" s="348"/>
    </row>
    <row r="32" spans="1:18">
      <c r="B32" s="581"/>
      <c r="C32" s="354" t="s">
        <v>549</v>
      </c>
      <c r="D32" s="367" t="s">
        <v>1379</v>
      </c>
      <c r="E32" s="551"/>
      <c r="F32" s="355"/>
      <c r="G32" s="355"/>
      <c r="I32" s="348"/>
      <c r="J32" s="350"/>
      <c r="K32" s="366"/>
      <c r="L32" s="363"/>
      <c r="M32" s="206"/>
      <c r="N32" s="206"/>
      <c r="O32" s="348"/>
      <c r="P32" s="348"/>
      <c r="Q32" s="206"/>
      <c r="R32" s="348"/>
    </row>
    <row r="33" spans="1:18">
      <c r="B33" s="594"/>
      <c r="C33" s="361" t="s">
        <v>549</v>
      </c>
      <c r="D33" s="368" t="s">
        <v>1380</v>
      </c>
      <c r="E33" s="553"/>
      <c r="F33" s="362"/>
      <c r="G33" s="362"/>
      <c r="I33" s="348"/>
      <c r="J33" s="350"/>
      <c r="K33" s="366"/>
      <c r="L33" s="358"/>
      <c r="M33" s="206"/>
      <c r="N33" s="206"/>
      <c r="O33" s="348"/>
      <c r="P33" s="348"/>
      <c r="Q33" s="363"/>
      <c r="R33" s="348"/>
    </row>
    <row r="34" spans="1:18">
      <c r="A34" s="163">
        <v>13</v>
      </c>
      <c r="B34" s="589" t="s">
        <v>988</v>
      </c>
      <c r="C34" s="355" t="s">
        <v>1381</v>
      </c>
      <c r="D34" s="355" t="s">
        <v>1319</v>
      </c>
      <c r="E34" s="551" t="s">
        <v>1521</v>
      </c>
      <c r="F34" s="355" t="s">
        <v>1042</v>
      </c>
      <c r="G34" s="355" t="s">
        <v>1261</v>
      </c>
      <c r="I34" s="348"/>
      <c r="J34" s="350"/>
      <c r="K34" s="366"/>
      <c r="L34" s="358"/>
      <c r="M34" s="206"/>
      <c r="N34" s="206"/>
      <c r="O34" s="348"/>
      <c r="P34" s="348"/>
      <c r="Q34" s="356"/>
      <c r="R34" s="348"/>
    </row>
    <row r="35" spans="1:18">
      <c r="A35" s="163">
        <v>14</v>
      </c>
      <c r="B35" s="588" t="s">
        <v>988</v>
      </c>
      <c r="C35" s="370" t="s">
        <v>1320</v>
      </c>
      <c r="D35" s="370" t="s">
        <v>1321</v>
      </c>
      <c r="E35" s="554" t="s">
        <v>1521</v>
      </c>
      <c r="F35" s="370" t="s">
        <v>1525</v>
      </c>
      <c r="G35" s="370" t="s">
        <v>1322</v>
      </c>
      <c r="I35" s="348"/>
      <c r="J35" s="350"/>
      <c r="K35" s="366"/>
      <c r="L35" s="358"/>
      <c r="M35" s="206"/>
      <c r="N35" s="206"/>
      <c r="O35" s="348"/>
      <c r="P35" s="348"/>
      <c r="Q35" s="356"/>
      <c r="R35" s="348"/>
    </row>
    <row r="36" spans="1:18">
      <c r="A36" s="163">
        <v>15</v>
      </c>
      <c r="B36" s="590" t="s">
        <v>1323</v>
      </c>
      <c r="C36" s="372" t="s">
        <v>1593</v>
      </c>
      <c r="D36" s="372" t="s">
        <v>1594</v>
      </c>
      <c r="E36" s="555" t="s">
        <v>1595</v>
      </c>
      <c r="F36" s="372" t="s">
        <v>1042</v>
      </c>
      <c r="G36" s="372" t="s">
        <v>1596</v>
      </c>
      <c r="I36" s="348"/>
      <c r="J36" s="350"/>
      <c r="K36" s="366"/>
      <c r="L36" s="358"/>
      <c r="M36" s="206"/>
      <c r="N36" s="206"/>
      <c r="O36" s="348"/>
      <c r="P36" s="348"/>
      <c r="Q36" s="356"/>
      <c r="R36" s="348"/>
    </row>
    <row r="37" spans="1:18" ht="13.5" customHeight="1">
      <c r="I37" s="348"/>
      <c r="J37" s="350"/>
      <c r="K37" s="366"/>
      <c r="L37" s="373"/>
      <c r="M37" s="353"/>
      <c r="N37" s="353"/>
      <c r="O37" s="348"/>
      <c r="P37" s="348"/>
      <c r="Q37" s="352"/>
      <c r="R37" s="348"/>
    </row>
    <row r="38" spans="1:18">
      <c r="B38" s="347" t="s">
        <v>2370</v>
      </c>
      <c r="G38" s="163"/>
      <c r="I38" s="348"/>
      <c r="J38" s="348"/>
      <c r="K38" s="350"/>
      <c r="L38" s="358"/>
      <c r="M38" s="206"/>
      <c r="N38" s="206"/>
      <c r="O38" s="348"/>
      <c r="P38" s="348"/>
      <c r="Q38" s="356"/>
      <c r="R38" s="348"/>
    </row>
    <row r="39" spans="1:18">
      <c r="B39" s="164" t="s">
        <v>2369</v>
      </c>
      <c r="C39" s="164" t="s">
        <v>48</v>
      </c>
      <c r="D39" s="164" t="s">
        <v>1597</v>
      </c>
      <c r="E39" s="164" t="s">
        <v>1598</v>
      </c>
      <c r="F39" s="164" t="s">
        <v>1037</v>
      </c>
      <c r="G39" s="164" t="s">
        <v>1599</v>
      </c>
      <c r="I39" s="206"/>
      <c r="J39" s="348"/>
      <c r="K39" s="348"/>
      <c r="L39" s="348"/>
      <c r="M39" s="348"/>
      <c r="N39" s="348"/>
      <c r="O39" s="348"/>
      <c r="P39" s="348"/>
      <c r="Q39" s="348"/>
      <c r="R39" s="348"/>
    </row>
    <row r="40" spans="1:18">
      <c r="A40" s="163">
        <v>16</v>
      </c>
      <c r="B40" s="591" t="s">
        <v>988</v>
      </c>
      <c r="C40" s="573" t="s">
        <v>550</v>
      </c>
      <c r="D40" s="375" t="s">
        <v>1600</v>
      </c>
      <c r="E40" s="556" t="s">
        <v>1601</v>
      </c>
      <c r="F40" s="168" t="s">
        <v>1042</v>
      </c>
      <c r="G40" s="375" t="s">
        <v>1602</v>
      </c>
      <c r="H40" s="348"/>
      <c r="I40" s="352"/>
      <c r="J40" s="348"/>
      <c r="K40" s="358"/>
      <c r="L40" s="348"/>
      <c r="M40" s="348"/>
      <c r="N40" s="348"/>
      <c r="O40" s="348"/>
      <c r="P40" s="348"/>
      <c r="Q40" s="206"/>
      <c r="R40" s="348"/>
    </row>
    <row r="41" spans="1:18" ht="13.5" customHeight="1">
      <c r="B41" s="376"/>
      <c r="C41" s="377"/>
      <c r="D41" s="378"/>
      <c r="E41" s="338"/>
      <c r="F41" s="338"/>
      <c r="G41" s="378"/>
      <c r="H41" s="348"/>
      <c r="I41" s="352"/>
      <c r="J41" s="348"/>
      <c r="K41" s="358"/>
      <c r="L41" s="348"/>
      <c r="M41" s="348"/>
      <c r="N41" s="348"/>
      <c r="O41" s="348"/>
      <c r="P41" s="348"/>
      <c r="Q41" s="206"/>
      <c r="R41" s="348"/>
    </row>
    <row r="42" spans="1:18">
      <c r="B42" s="550" t="s">
        <v>2371</v>
      </c>
      <c r="C42" s="379"/>
      <c r="D42" s="380"/>
      <c r="E42" s="339"/>
      <c r="F42" s="339"/>
      <c r="G42" s="380"/>
      <c r="H42" s="348"/>
      <c r="I42" s="352"/>
      <c r="J42" s="348"/>
      <c r="K42" s="358"/>
      <c r="L42" s="348"/>
      <c r="M42" s="348"/>
      <c r="N42" s="348"/>
      <c r="O42" s="348"/>
      <c r="P42" s="348"/>
      <c r="Q42" s="206"/>
      <c r="R42" s="348"/>
    </row>
    <row r="43" spans="1:18">
      <c r="B43" s="164" t="s">
        <v>2369</v>
      </c>
      <c r="C43" s="164" t="s">
        <v>48</v>
      </c>
      <c r="D43" s="164" t="s">
        <v>1597</v>
      </c>
      <c r="E43" s="164" t="s">
        <v>1598</v>
      </c>
      <c r="F43" s="164" t="s">
        <v>1037</v>
      </c>
      <c r="G43" s="164" t="s">
        <v>1599</v>
      </c>
      <c r="I43" s="206"/>
      <c r="J43" s="348"/>
      <c r="K43" s="348"/>
      <c r="L43" s="348"/>
      <c r="M43" s="348"/>
      <c r="N43" s="348"/>
      <c r="O43" s="348"/>
      <c r="P43" s="348"/>
      <c r="Q43" s="348"/>
      <c r="R43" s="348"/>
    </row>
    <row r="44" spans="1:18">
      <c r="A44" s="163">
        <v>17</v>
      </c>
      <c r="B44" s="592" t="s">
        <v>988</v>
      </c>
      <c r="C44" s="354" t="s">
        <v>1603</v>
      </c>
      <c r="D44" s="381" t="s">
        <v>1604</v>
      </c>
      <c r="E44" s="553" t="s">
        <v>1605</v>
      </c>
      <c r="F44" s="355" t="s">
        <v>1606</v>
      </c>
      <c r="G44" s="382" t="s">
        <v>1607</v>
      </c>
      <c r="H44" s="348"/>
      <c r="I44" s="356"/>
      <c r="J44" s="348"/>
      <c r="K44" s="366"/>
      <c r="L44" s="358"/>
      <c r="M44" s="206"/>
      <c r="N44" s="206"/>
      <c r="O44" s="1545"/>
      <c r="P44" s="348"/>
      <c r="Q44" s="356"/>
      <c r="R44" s="348"/>
    </row>
    <row r="45" spans="1:18">
      <c r="A45" s="163">
        <v>18</v>
      </c>
      <c r="B45" s="593" t="s">
        <v>988</v>
      </c>
      <c r="C45" s="369" t="s">
        <v>1603</v>
      </c>
      <c r="D45" s="383" t="s">
        <v>1608</v>
      </c>
      <c r="E45" s="554" t="s">
        <v>1605</v>
      </c>
      <c r="F45" s="370" t="s">
        <v>1042</v>
      </c>
      <c r="G45" s="384" t="s">
        <v>1507</v>
      </c>
      <c r="H45" s="348"/>
      <c r="I45" s="356"/>
      <c r="J45" s="348"/>
      <c r="K45" s="206"/>
      <c r="L45" s="358"/>
      <c r="M45" s="348"/>
      <c r="N45" s="348"/>
      <c r="O45" s="1545"/>
      <c r="P45" s="348"/>
      <c r="Q45" s="356"/>
      <c r="R45" s="348"/>
    </row>
    <row r="46" spans="1:18">
      <c r="A46" s="163">
        <v>19</v>
      </c>
      <c r="B46" s="593" t="s">
        <v>988</v>
      </c>
      <c r="C46" s="369" t="s">
        <v>1603</v>
      </c>
      <c r="D46" s="383" t="s">
        <v>1508</v>
      </c>
      <c r="E46" s="554" t="s">
        <v>1605</v>
      </c>
      <c r="F46" s="370" t="s">
        <v>1606</v>
      </c>
      <c r="G46" s="370" t="s">
        <v>1507</v>
      </c>
      <c r="H46" s="348"/>
      <c r="J46" s="348"/>
      <c r="K46" s="206"/>
      <c r="L46" s="358"/>
      <c r="M46" s="348"/>
      <c r="N46" s="348"/>
      <c r="O46" s="1545"/>
      <c r="P46" s="348"/>
      <c r="Q46" s="356"/>
      <c r="R46" s="348"/>
    </row>
    <row r="47" spans="1:18">
      <c r="A47" s="163">
        <v>20</v>
      </c>
      <c r="B47" s="593" t="s">
        <v>988</v>
      </c>
      <c r="C47" s="369" t="s">
        <v>1603</v>
      </c>
      <c r="D47" s="383" t="s">
        <v>1509</v>
      </c>
      <c r="E47" s="554" t="s">
        <v>1605</v>
      </c>
      <c r="F47" s="370" t="s">
        <v>1606</v>
      </c>
      <c r="G47" s="384" t="s">
        <v>1510</v>
      </c>
      <c r="H47" s="348"/>
      <c r="I47" s="356"/>
      <c r="J47" s="348"/>
      <c r="K47" s="206"/>
      <c r="L47" s="358"/>
      <c r="M47" s="348"/>
      <c r="N47" s="348"/>
      <c r="O47" s="1545"/>
      <c r="P47" s="348"/>
      <c r="Q47" s="356"/>
      <c r="R47" s="348"/>
    </row>
    <row r="48" spans="1:18">
      <c r="A48" s="163">
        <v>21</v>
      </c>
      <c r="B48" s="593" t="s">
        <v>988</v>
      </c>
      <c r="C48" s="369" t="s">
        <v>1603</v>
      </c>
      <c r="D48" s="383" t="s">
        <v>1608</v>
      </c>
      <c r="E48" s="554" t="s">
        <v>1605</v>
      </c>
      <c r="F48" s="370" t="s">
        <v>1606</v>
      </c>
      <c r="G48" s="384" t="s">
        <v>1278</v>
      </c>
      <c r="H48" s="348"/>
      <c r="I48" s="356"/>
      <c r="J48" s="348"/>
      <c r="K48" s="348"/>
      <c r="L48" s="358"/>
      <c r="M48" s="348"/>
      <c r="N48" s="348"/>
      <c r="O48" s="348"/>
      <c r="P48" s="348"/>
      <c r="Q48" s="356"/>
      <c r="R48" s="348"/>
    </row>
    <row r="49" spans="1:18">
      <c r="A49" s="163">
        <v>22</v>
      </c>
      <c r="B49" s="593" t="s">
        <v>988</v>
      </c>
      <c r="C49" s="369" t="s">
        <v>1603</v>
      </c>
      <c r="D49" s="383" t="s">
        <v>1511</v>
      </c>
      <c r="E49" s="554" t="s">
        <v>1430</v>
      </c>
      <c r="F49" s="370" t="s">
        <v>1606</v>
      </c>
      <c r="G49" s="385" t="s">
        <v>1512</v>
      </c>
      <c r="H49" s="348"/>
      <c r="I49" s="363"/>
      <c r="J49" s="348"/>
      <c r="K49" s="206"/>
      <c r="L49" s="373"/>
      <c r="M49" s="348"/>
      <c r="N49" s="348"/>
      <c r="O49" s="348"/>
      <c r="P49" s="348"/>
      <c r="Q49" s="356"/>
      <c r="R49" s="348"/>
    </row>
    <row r="50" spans="1:18">
      <c r="A50" s="163">
        <v>23</v>
      </c>
      <c r="B50" s="593" t="s">
        <v>988</v>
      </c>
      <c r="C50" s="369" t="s">
        <v>1603</v>
      </c>
      <c r="D50" s="383" t="s">
        <v>1196</v>
      </c>
      <c r="E50" s="554" t="s">
        <v>1605</v>
      </c>
      <c r="F50" s="370" t="s">
        <v>1606</v>
      </c>
      <c r="G50" s="384" t="s">
        <v>1197</v>
      </c>
      <c r="H50" s="348"/>
      <c r="I50" s="356"/>
      <c r="J50" s="348"/>
      <c r="K50" s="348"/>
      <c r="L50" s="348"/>
      <c r="M50" s="348"/>
      <c r="N50" s="348"/>
      <c r="O50" s="348"/>
      <c r="P50" s="348"/>
      <c r="Q50" s="348"/>
      <c r="R50" s="348"/>
    </row>
    <row r="51" spans="1:18">
      <c r="A51" s="163">
        <v>24</v>
      </c>
      <c r="B51" s="593" t="s">
        <v>988</v>
      </c>
      <c r="C51" s="369" t="s">
        <v>1603</v>
      </c>
      <c r="D51" s="383" t="s">
        <v>1198</v>
      </c>
      <c r="E51" s="554" t="s">
        <v>1605</v>
      </c>
      <c r="F51" s="370" t="s">
        <v>1606</v>
      </c>
      <c r="G51" s="384" t="s">
        <v>1197</v>
      </c>
      <c r="H51" s="348"/>
      <c r="I51" s="356"/>
      <c r="J51" s="348"/>
    </row>
    <row r="52" spans="1:18">
      <c r="A52" s="163">
        <v>25</v>
      </c>
      <c r="B52" s="589" t="s">
        <v>988</v>
      </c>
      <c r="C52" s="354" t="s">
        <v>1603</v>
      </c>
      <c r="D52" s="381" t="s">
        <v>1199</v>
      </c>
      <c r="E52" s="554" t="s">
        <v>2373</v>
      </c>
      <c r="F52" s="94" t="s">
        <v>1042</v>
      </c>
      <c r="G52" s="370" t="s">
        <v>1197</v>
      </c>
      <c r="H52" s="386"/>
      <c r="J52" s="348"/>
    </row>
    <row r="53" spans="1:18">
      <c r="A53" s="163">
        <v>26</v>
      </c>
      <c r="B53" s="588" t="s">
        <v>988</v>
      </c>
      <c r="C53" s="369" t="s">
        <v>1603</v>
      </c>
      <c r="D53" s="383" t="s">
        <v>1400</v>
      </c>
      <c r="E53" s="554" t="s">
        <v>1605</v>
      </c>
      <c r="F53" s="370" t="s">
        <v>1606</v>
      </c>
      <c r="G53" s="370" t="s">
        <v>1401</v>
      </c>
      <c r="H53" s="348"/>
      <c r="I53" s="356"/>
      <c r="J53" s="348"/>
    </row>
    <row r="54" spans="1:18">
      <c r="A54" s="163">
        <v>27</v>
      </c>
      <c r="B54" s="588" t="s">
        <v>988</v>
      </c>
      <c r="C54" s="369" t="s">
        <v>1603</v>
      </c>
      <c r="D54" s="383" t="s">
        <v>1402</v>
      </c>
      <c r="E54" s="554" t="s">
        <v>1605</v>
      </c>
      <c r="F54" s="370" t="s">
        <v>1403</v>
      </c>
      <c r="G54" s="369" t="s">
        <v>1404</v>
      </c>
      <c r="H54" s="348"/>
      <c r="I54" s="356"/>
      <c r="J54" s="348"/>
    </row>
    <row r="55" spans="1:18">
      <c r="A55" s="163">
        <v>28</v>
      </c>
      <c r="B55" s="588" t="s">
        <v>988</v>
      </c>
      <c r="C55" s="369" t="s">
        <v>1405</v>
      </c>
      <c r="D55" s="383" t="s">
        <v>1406</v>
      </c>
      <c r="E55" s="554" t="s">
        <v>1605</v>
      </c>
      <c r="F55" s="370" t="s">
        <v>1606</v>
      </c>
      <c r="G55" s="370" t="s">
        <v>1602</v>
      </c>
      <c r="H55" s="348"/>
      <c r="I55" s="356"/>
      <c r="J55" s="348"/>
    </row>
    <row r="56" spans="1:18">
      <c r="A56" s="163">
        <v>29</v>
      </c>
      <c r="B56" s="588" t="s">
        <v>988</v>
      </c>
      <c r="C56" s="369" t="s">
        <v>1405</v>
      </c>
      <c r="D56" s="383" t="s">
        <v>1604</v>
      </c>
      <c r="E56" s="554" t="s">
        <v>1605</v>
      </c>
      <c r="F56" s="370" t="s">
        <v>1606</v>
      </c>
      <c r="G56" s="370" t="s">
        <v>1302</v>
      </c>
      <c r="H56" s="348"/>
      <c r="I56" s="356"/>
      <c r="J56" s="348"/>
    </row>
    <row r="57" spans="1:18">
      <c r="A57" s="163">
        <v>30</v>
      </c>
      <c r="B57" s="588" t="s">
        <v>988</v>
      </c>
      <c r="C57" s="369" t="s">
        <v>1405</v>
      </c>
      <c r="D57" s="383" t="s">
        <v>1303</v>
      </c>
      <c r="E57" s="554" t="s">
        <v>1605</v>
      </c>
      <c r="F57" s="370" t="s">
        <v>1606</v>
      </c>
      <c r="G57" s="370" t="s">
        <v>1279</v>
      </c>
      <c r="H57" s="348"/>
      <c r="I57" s="356"/>
      <c r="J57" s="348"/>
    </row>
    <row r="58" spans="1:18">
      <c r="A58" s="163">
        <v>31</v>
      </c>
      <c r="B58" s="588" t="s">
        <v>988</v>
      </c>
      <c r="C58" s="369" t="s">
        <v>1405</v>
      </c>
      <c r="D58" s="383" t="s">
        <v>1304</v>
      </c>
      <c r="E58" s="554" t="s">
        <v>1605</v>
      </c>
      <c r="F58" s="370" t="s">
        <v>1606</v>
      </c>
      <c r="G58" s="370" t="s">
        <v>1305</v>
      </c>
      <c r="I58" s="356"/>
      <c r="J58" s="348"/>
    </row>
    <row r="59" spans="1:18">
      <c r="A59" s="163">
        <v>32</v>
      </c>
      <c r="B59" s="588" t="s">
        <v>988</v>
      </c>
      <c r="C59" s="369" t="s">
        <v>1405</v>
      </c>
      <c r="D59" s="383" t="s">
        <v>1400</v>
      </c>
      <c r="E59" s="554" t="s">
        <v>1605</v>
      </c>
      <c r="F59" s="370" t="s">
        <v>1606</v>
      </c>
      <c r="G59" s="370" t="s">
        <v>1306</v>
      </c>
      <c r="H59" s="348"/>
      <c r="I59" s="356"/>
      <c r="J59" s="348"/>
    </row>
  </sheetData>
  <mergeCells count="1">
    <mergeCell ref="O44:O4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zoomScaleNormal="100" workbookViewId="0">
      <selection activeCell="B57" sqref="B57"/>
    </sheetView>
  </sheetViews>
  <sheetFormatPr defaultColWidth="22.5" defaultRowHeight="13.5"/>
  <cols>
    <col min="1" max="1" width="4.5" style="163" bestFit="1" customWidth="1"/>
    <col min="2" max="2" width="11.25" style="163" customWidth="1"/>
    <col min="3" max="3" width="19.625" style="163" customWidth="1"/>
    <col min="4" max="4" width="29.375" style="163" customWidth="1"/>
    <col min="5" max="5" width="6.375" style="163" customWidth="1"/>
    <col min="6" max="6" width="7.5" style="163" customWidth="1"/>
    <col min="7" max="7" width="11.125" style="347" customWidth="1"/>
    <col min="8" max="8" width="22.5" style="163" customWidth="1"/>
    <col min="9" max="9" width="3.5" style="163" bestFit="1" customWidth="1"/>
    <col min="10" max="10" width="29.875" style="163" bestFit="1" customWidth="1"/>
    <col min="11" max="11" width="17.625" style="163" bestFit="1" customWidth="1"/>
    <col min="12" max="12" width="40.5" style="163" bestFit="1" customWidth="1"/>
    <col min="13" max="16384" width="22.5" style="163"/>
  </cols>
  <sheetData>
    <row r="1" spans="1:18">
      <c r="B1" s="164" t="s">
        <v>2369</v>
      </c>
      <c r="C1" s="164" t="s">
        <v>48</v>
      </c>
      <c r="D1" s="164" t="s">
        <v>1597</v>
      </c>
      <c r="E1" s="164" t="s">
        <v>1598</v>
      </c>
      <c r="F1" s="164" t="s">
        <v>1037</v>
      </c>
      <c r="G1" s="164" t="s">
        <v>1599</v>
      </c>
      <c r="I1" s="206"/>
      <c r="J1" s="348"/>
      <c r="K1" s="348"/>
      <c r="L1" s="348"/>
      <c r="M1" s="348"/>
      <c r="N1" s="348"/>
      <c r="O1" s="348"/>
      <c r="P1" s="348"/>
      <c r="Q1" s="348"/>
      <c r="R1" s="348"/>
    </row>
    <row r="2" spans="1:18">
      <c r="A2" s="163">
        <v>33</v>
      </c>
      <c r="B2" s="588" t="s">
        <v>988</v>
      </c>
      <c r="C2" s="369" t="s">
        <v>1405</v>
      </c>
      <c r="D2" s="383" t="s">
        <v>1307</v>
      </c>
      <c r="E2" s="370" t="s">
        <v>1605</v>
      </c>
      <c r="F2" s="370" t="s">
        <v>1606</v>
      </c>
      <c r="G2" s="370" t="s">
        <v>1308</v>
      </c>
      <c r="H2" s="348"/>
      <c r="I2" s="356"/>
      <c r="J2" s="348"/>
    </row>
    <row r="3" spans="1:18">
      <c r="A3" s="163">
        <v>34</v>
      </c>
      <c r="B3" s="588" t="s">
        <v>988</v>
      </c>
      <c r="C3" s="369" t="s">
        <v>1405</v>
      </c>
      <c r="D3" s="383" t="s">
        <v>1604</v>
      </c>
      <c r="E3" s="370" t="s">
        <v>1605</v>
      </c>
      <c r="F3" s="370" t="s">
        <v>1606</v>
      </c>
      <c r="G3" s="370" t="s">
        <v>1309</v>
      </c>
      <c r="H3" s="348"/>
      <c r="I3" s="356"/>
      <c r="J3" s="348"/>
    </row>
    <row r="4" spans="1:18">
      <c r="A4" s="163">
        <v>35</v>
      </c>
      <c r="B4" s="588" t="s">
        <v>988</v>
      </c>
      <c r="C4" s="369" t="s">
        <v>1603</v>
      </c>
      <c r="D4" s="383" t="s">
        <v>1417</v>
      </c>
      <c r="E4" s="370" t="s">
        <v>1605</v>
      </c>
      <c r="F4" s="370" t="s">
        <v>1042</v>
      </c>
      <c r="G4" s="370" t="s">
        <v>1418</v>
      </c>
      <c r="H4" s="348"/>
      <c r="I4" s="356"/>
      <c r="J4" s="348"/>
    </row>
    <row r="5" spans="1:18">
      <c r="A5" s="163">
        <v>36</v>
      </c>
      <c r="B5" s="588" t="s">
        <v>988</v>
      </c>
      <c r="C5" s="369" t="s">
        <v>1603</v>
      </c>
      <c r="D5" s="383" t="s">
        <v>1419</v>
      </c>
      <c r="E5" s="370" t="s">
        <v>1605</v>
      </c>
      <c r="F5" s="370" t="s">
        <v>1606</v>
      </c>
      <c r="G5" s="370" t="s">
        <v>1420</v>
      </c>
      <c r="H5" s="348"/>
      <c r="I5" s="356"/>
      <c r="J5" s="348"/>
    </row>
    <row r="6" spans="1:18">
      <c r="A6" s="163">
        <v>37</v>
      </c>
      <c r="B6" s="410" t="s">
        <v>988</v>
      </c>
      <c r="C6" s="387" t="s">
        <v>1603</v>
      </c>
      <c r="D6" s="388" t="s">
        <v>1421</v>
      </c>
      <c r="E6" s="389" t="s">
        <v>1605</v>
      </c>
      <c r="F6" s="389" t="s">
        <v>1042</v>
      </c>
      <c r="G6" s="389" t="s">
        <v>1596</v>
      </c>
      <c r="I6" s="356"/>
      <c r="J6" s="348"/>
    </row>
    <row r="7" spans="1:18">
      <c r="B7" s="363"/>
      <c r="C7" s="363"/>
      <c r="D7" s="358"/>
      <c r="E7" s="356"/>
      <c r="F7" s="356"/>
      <c r="G7" s="356"/>
      <c r="I7" s="356"/>
      <c r="J7" s="348"/>
    </row>
    <row r="8" spans="1:18">
      <c r="B8" s="163" t="s">
        <v>1422</v>
      </c>
      <c r="G8" s="163"/>
      <c r="Q8" s="364"/>
    </row>
    <row r="9" spans="1:18">
      <c r="B9" s="164" t="s">
        <v>2369</v>
      </c>
      <c r="C9" s="164" t="s">
        <v>48</v>
      </c>
      <c r="D9" s="164" t="s">
        <v>1597</v>
      </c>
      <c r="E9" s="164" t="s">
        <v>1598</v>
      </c>
      <c r="F9" s="164" t="s">
        <v>1037</v>
      </c>
      <c r="G9" s="164" t="s">
        <v>1599</v>
      </c>
      <c r="I9" s="206"/>
      <c r="J9" s="348"/>
      <c r="K9" s="348"/>
      <c r="L9" s="348"/>
      <c r="M9" s="348"/>
      <c r="N9" s="348"/>
      <c r="O9" s="348"/>
      <c r="P9" s="348"/>
      <c r="Q9" s="348"/>
      <c r="R9" s="348"/>
    </row>
    <row r="10" spans="1:18">
      <c r="A10" s="365">
        <v>38</v>
      </c>
      <c r="B10" s="591" t="s">
        <v>988</v>
      </c>
      <c r="C10" s="390" t="s">
        <v>1423</v>
      </c>
      <c r="D10" s="374" t="s">
        <v>1424</v>
      </c>
      <c r="E10" s="391" t="s">
        <v>1410</v>
      </c>
      <c r="F10" s="391" t="s">
        <v>1228</v>
      </c>
      <c r="G10" s="392" t="s">
        <v>1229</v>
      </c>
      <c r="I10" s="348"/>
      <c r="J10" s="348"/>
      <c r="K10" s="348"/>
      <c r="L10" s="348"/>
      <c r="M10" s="348"/>
      <c r="N10" s="348"/>
      <c r="O10" s="348"/>
      <c r="P10" s="348"/>
      <c r="Q10" s="356"/>
    </row>
    <row r="11" spans="1:18">
      <c r="B11" s="589"/>
      <c r="C11" s="357"/>
      <c r="D11" s="354" t="s">
        <v>1230</v>
      </c>
      <c r="E11" s="355"/>
      <c r="F11" s="355"/>
      <c r="G11" s="393"/>
      <c r="I11" s="365"/>
      <c r="J11" s="350"/>
      <c r="K11" s="366"/>
      <c r="L11" s="358"/>
      <c r="M11" s="206"/>
      <c r="N11" s="206"/>
      <c r="O11" s="348"/>
      <c r="P11" s="348"/>
      <c r="Q11" s="356"/>
    </row>
    <row r="12" spans="1:18">
      <c r="B12" s="589"/>
      <c r="C12" s="357"/>
      <c r="D12" s="354" t="s">
        <v>1231</v>
      </c>
      <c r="E12" s="355"/>
      <c r="F12" s="355"/>
      <c r="G12" s="355"/>
      <c r="I12" s="348"/>
      <c r="J12" s="350"/>
      <c r="K12" s="366"/>
      <c r="L12" s="363"/>
      <c r="M12" s="206"/>
      <c r="N12" s="206"/>
      <c r="O12" s="348"/>
      <c r="P12" s="348"/>
      <c r="Q12" s="206"/>
    </row>
    <row r="13" spans="1:18">
      <c r="B13" s="589"/>
      <c r="C13" s="357"/>
      <c r="D13" s="354" t="s">
        <v>1232</v>
      </c>
      <c r="E13" s="355"/>
      <c r="F13" s="355"/>
      <c r="G13" s="355"/>
      <c r="I13" s="348"/>
      <c r="J13" s="350"/>
      <c r="K13" s="366"/>
      <c r="L13" s="363"/>
      <c r="M13" s="206"/>
      <c r="N13" s="206"/>
      <c r="O13" s="348"/>
      <c r="P13" s="348"/>
      <c r="Q13" s="206"/>
    </row>
    <row r="14" spans="1:18">
      <c r="B14" s="589"/>
      <c r="C14" s="357"/>
      <c r="D14" s="354" t="s">
        <v>1233</v>
      </c>
      <c r="E14" s="355"/>
      <c r="F14" s="355"/>
      <c r="G14" s="355"/>
      <c r="I14" s="348"/>
      <c r="J14" s="350"/>
      <c r="K14" s="366"/>
      <c r="L14" s="363"/>
      <c r="M14" s="206"/>
      <c r="N14" s="206"/>
      <c r="O14" s="348"/>
      <c r="P14" s="348"/>
      <c r="Q14" s="206"/>
    </row>
    <row r="15" spans="1:18">
      <c r="B15" s="589"/>
      <c r="C15" s="357"/>
      <c r="D15" s="354" t="s">
        <v>1234</v>
      </c>
      <c r="E15" s="355"/>
      <c r="F15" s="355"/>
      <c r="G15" s="355"/>
      <c r="I15" s="348"/>
      <c r="J15" s="350"/>
      <c r="K15" s="366"/>
      <c r="L15" s="363"/>
      <c r="M15" s="206"/>
      <c r="N15" s="206"/>
      <c r="O15" s="348"/>
      <c r="P15" s="348"/>
      <c r="Q15" s="206"/>
    </row>
    <row r="16" spans="1:18">
      <c r="B16" s="589"/>
      <c r="C16" s="357"/>
      <c r="D16" s="354" t="s">
        <v>23</v>
      </c>
      <c r="E16" s="355"/>
      <c r="F16" s="355"/>
      <c r="G16" s="355"/>
      <c r="I16" s="348"/>
      <c r="J16" s="350"/>
      <c r="K16" s="366"/>
      <c r="L16" s="363"/>
      <c r="M16" s="206"/>
      <c r="N16" s="206"/>
      <c r="O16" s="348"/>
      <c r="P16" s="348"/>
      <c r="Q16" s="206"/>
    </row>
    <row r="17" spans="1:17">
      <c r="A17" s="163">
        <v>39</v>
      </c>
      <c r="B17" s="588" t="s">
        <v>1323</v>
      </c>
      <c r="C17" s="394" t="s">
        <v>1524</v>
      </c>
      <c r="D17" s="359" t="s">
        <v>1224</v>
      </c>
      <c r="E17" s="360" t="s">
        <v>1225</v>
      </c>
      <c r="F17" s="360" t="s">
        <v>1042</v>
      </c>
      <c r="G17" s="395" t="s">
        <v>1117</v>
      </c>
      <c r="I17" s="348"/>
      <c r="J17" s="350"/>
      <c r="K17" s="366"/>
      <c r="L17" s="363"/>
      <c r="M17" s="206"/>
      <c r="N17" s="206"/>
      <c r="O17" s="348"/>
      <c r="P17" s="348"/>
      <c r="Q17" s="206"/>
    </row>
    <row r="18" spans="1:17">
      <c r="A18" s="163">
        <v>40</v>
      </c>
      <c r="B18" s="587" t="s">
        <v>1323</v>
      </c>
      <c r="C18" s="394" t="s">
        <v>1524</v>
      </c>
      <c r="D18" s="359" t="s">
        <v>1118</v>
      </c>
      <c r="E18" s="360" t="s">
        <v>1225</v>
      </c>
      <c r="F18" s="360" t="s">
        <v>1335</v>
      </c>
      <c r="G18" s="360" t="s">
        <v>1117</v>
      </c>
      <c r="I18" s="348"/>
      <c r="J18" s="350"/>
      <c r="K18" s="366"/>
      <c r="L18" s="358"/>
      <c r="M18" s="206"/>
      <c r="N18" s="206"/>
      <c r="O18" s="348"/>
      <c r="P18" s="348"/>
      <c r="Q18" s="363"/>
    </row>
    <row r="19" spans="1:17">
      <c r="A19" s="163">
        <v>41</v>
      </c>
      <c r="B19" s="588" t="s">
        <v>1323</v>
      </c>
      <c r="C19" s="394" t="s">
        <v>1119</v>
      </c>
      <c r="D19" s="383" t="s">
        <v>1120</v>
      </c>
      <c r="E19" s="370" t="s">
        <v>1121</v>
      </c>
      <c r="F19" s="370" t="s">
        <v>1335</v>
      </c>
      <c r="G19" s="370" t="s">
        <v>1117</v>
      </c>
      <c r="H19" s="348"/>
      <c r="J19" s="350"/>
      <c r="K19" s="366"/>
      <c r="L19" s="358"/>
      <c r="M19" s="206"/>
      <c r="N19" s="206"/>
      <c r="O19" s="348"/>
      <c r="P19" s="348"/>
      <c r="Q19" s="363"/>
    </row>
    <row r="20" spans="1:17">
      <c r="A20" s="163">
        <v>42</v>
      </c>
      <c r="B20" s="588" t="s">
        <v>1323</v>
      </c>
      <c r="C20" s="394" t="s">
        <v>1119</v>
      </c>
      <c r="D20" s="369" t="s">
        <v>1122</v>
      </c>
      <c r="E20" s="370" t="s">
        <v>1121</v>
      </c>
      <c r="F20" s="370" t="s">
        <v>1335</v>
      </c>
      <c r="G20" s="370" t="s">
        <v>1117</v>
      </c>
      <c r="I20" s="348"/>
      <c r="J20" s="350"/>
      <c r="K20" s="366"/>
      <c r="L20" s="358"/>
      <c r="M20" s="206"/>
      <c r="N20" s="206"/>
      <c r="O20" s="348"/>
      <c r="P20" s="348"/>
      <c r="Q20" s="356"/>
    </row>
    <row r="21" spans="1:17">
      <c r="A21" s="163">
        <v>43</v>
      </c>
      <c r="B21" s="588" t="s">
        <v>1323</v>
      </c>
      <c r="C21" s="394" t="s">
        <v>1119</v>
      </c>
      <c r="D21" s="369" t="s">
        <v>1123</v>
      </c>
      <c r="E21" s="370" t="s">
        <v>1121</v>
      </c>
      <c r="F21" s="370" t="s">
        <v>1335</v>
      </c>
      <c r="G21" s="370" t="s">
        <v>1124</v>
      </c>
      <c r="H21" s="348"/>
      <c r="J21" s="350"/>
      <c r="K21" s="366"/>
      <c r="L21" s="358"/>
      <c r="M21" s="206"/>
      <c r="N21" s="206"/>
      <c r="O21" s="348"/>
      <c r="P21" s="348"/>
      <c r="Q21" s="356"/>
    </row>
    <row r="22" spans="1:17">
      <c r="A22" s="163">
        <v>44</v>
      </c>
      <c r="B22" s="588" t="s">
        <v>1323</v>
      </c>
      <c r="C22" s="394" t="s">
        <v>1119</v>
      </c>
      <c r="D22" s="369" t="s">
        <v>1125</v>
      </c>
      <c r="E22" s="370" t="s">
        <v>1126</v>
      </c>
      <c r="F22" s="370" t="s">
        <v>1042</v>
      </c>
      <c r="G22" s="370" t="s">
        <v>1124</v>
      </c>
      <c r="I22" s="348"/>
      <c r="J22" s="350"/>
      <c r="K22" s="366"/>
      <c r="L22" s="358"/>
      <c r="M22" s="206"/>
      <c r="N22" s="206"/>
      <c r="O22" s="348"/>
      <c r="P22" s="348"/>
      <c r="Q22" s="356"/>
    </row>
    <row r="23" spans="1:17">
      <c r="A23" s="163">
        <v>45</v>
      </c>
      <c r="B23" s="588" t="s">
        <v>1323</v>
      </c>
      <c r="C23" s="394" t="s">
        <v>1119</v>
      </c>
      <c r="D23" s="396" t="s">
        <v>1127</v>
      </c>
      <c r="E23" s="397" t="s">
        <v>1126</v>
      </c>
      <c r="F23" s="397" t="s">
        <v>1042</v>
      </c>
      <c r="G23" s="397" t="s">
        <v>1124</v>
      </c>
      <c r="I23" s="348"/>
      <c r="J23" s="350"/>
      <c r="K23" s="366"/>
      <c r="L23" s="358"/>
      <c r="M23" s="206"/>
      <c r="N23" s="206"/>
      <c r="O23" s="348"/>
      <c r="P23" s="348"/>
      <c r="Q23" s="356"/>
    </row>
    <row r="24" spans="1:17">
      <c r="A24" s="163">
        <v>46</v>
      </c>
      <c r="B24" s="410" t="s">
        <v>1323</v>
      </c>
      <c r="C24" s="387" t="s">
        <v>1128</v>
      </c>
      <c r="D24" s="387" t="s">
        <v>1140</v>
      </c>
      <c r="E24" s="389" t="s">
        <v>1595</v>
      </c>
      <c r="F24" s="389" t="s">
        <v>1042</v>
      </c>
      <c r="G24" s="389" t="s">
        <v>1141</v>
      </c>
      <c r="I24" s="348"/>
      <c r="J24" s="350"/>
      <c r="K24" s="366"/>
      <c r="L24" s="373"/>
      <c r="M24" s="353"/>
      <c r="N24" s="353"/>
      <c r="O24" s="348"/>
      <c r="P24" s="348"/>
      <c r="Q24" s="352"/>
    </row>
    <row r="25" spans="1:17">
      <c r="B25" s="190"/>
      <c r="G25" s="163"/>
      <c r="I25" s="348"/>
      <c r="J25" s="348"/>
      <c r="K25" s="350"/>
      <c r="L25" s="358"/>
      <c r="M25" s="206"/>
      <c r="N25" s="206"/>
      <c r="O25" s="348"/>
      <c r="P25" s="348"/>
      <c r="Q25" s="356"/>
    </row>
    <row r="26" spans="1:17">
      <c r="B26" s="163" t="s">
        <v>1142</v>
      </c>
      <c r="C26" s="398"/>
      <c r="I26" s="206"/>
      <c r="J26" s="348"/>
      <c r="K26" s="348"/>
      <c r="L26" s="348"/>
      <c r="M26" s="348"/>
      <c r="N26" s="348"/>
      <c r="O26" s="348"/>
      <c r="P26" s="348"/>
      <c r="Q26" s="348"/>
    </row>
    <row r="27" spans="1:17">
      <c r="B27" s="164" t="s">
        <v>2132</v>
      </c>
      <c r="C27" s="164" t="s">
        <v>48</v>
      </c>
      <c r="D27" s="164" t="s">
        <v>1597</v>
      </c>
      <c r="E27" s="164" t="s">
        <v>1116</v>
      </c>
      <c r="F27" s="164" t="s">
        <v>1037</v>
      </c>
      <c r="G27" s="164" t="s">
        <v>1599</v>
      </c>
      <c r="H27" s="348"/>
      <c r="I27" s="352"/>
      <c r="J27" s="348"/>
      <c r="K27" s="358"/>
      <c r="L27" s="348"/>
      <c r="M27" s="348"/>
      <c r="N27" s="348"/>
      <c r="O27" s="348"/>
      <c r="P27" s="348"/>
      <c r="Q27" s="206"/>
    </row>
    <row r="28" spans="1:17">
      <c r="A28" s="163">
        <v>47</v>
      </c>
      <c r="B28" s="391" t="s">
        <v>1143</v>
      </c>
      <c r="C28" s="357">
        <v>15323</v>
      </c>
      <c r="D28" s="374" t="s">
        <v>1144</v>
      </c>
      <c r="E28" s="391" t="s">
        <v>1145</v>
      </c>
      <c r="F28" s="391" t="s">
        <v>1146</v>
      </c>
      <c r="G28" s="399" t="s">
        <v>1147</v>
      </c>
      <c r="H28" s="348"/>
      <c r="I28" s="356"/>
      <c r="J28" s="348"/>
      <c r="K28" s="366"/>
      <c r="L28" s="358"/>
      <c r="M28" s="206"/>
      <c r="N28" s="206"/>
      <c r="O28" s="1545"/>
      <c r="P28" s="348"/>
      <c r="Q28" s="356"/>
    </row>
    <row r="29" spans="1:17">
      <c r="B29" s="581"/>
      <c r="C29" s="355" t="s">
        <v>1148</v>
      </c>
      <c r="D29" s="354" t="s">
        <v>1235</v>
      </c>
      <c r="E29" s="355"/>
      <c r="F29" s="355"/>
      <c r="G29" s="367" t="s">
        <v>1236</v>
      </c>
      <c r="H29" s="348"/>
      <c r="I29" s="356"/>
      <c r="J29" s="348"/>
      <c r="K29" s="206"/>
      <c r="L29" s="358"/>
      <c r="M29" s="348"/>
      <c r="N29" s="348"/>
      <c r="O29" s="1545"/>
      <c r="P29" s="348"/>
      <c r="Q29" s="356"/>
    </row>
    <row r="30" spans="1:17">
      <c r="B30" s="581"/>
      <c r="C30" s="355"/>
      <c r="D30" s="354" t="s">
        <v>1136</v>
      </c>
      <c r="E30" s="355"/>
      <c r="F30" s="355"/>
      <c r="G30" s="367"/>
      <c r="H30" s="348"/>
      <c r="I30" s="356"/>
      <c r="J30" s="348"/>
      <c r="K30" s="206"/>
      <c r="L30" s="358"/>
      <c r="M30" s="348"/>
      <c r="N30" s="348"/>
      <c r="O30" s="1545"/>
      <c r="P30" s="348"/>
      <c r="Q30" s="356"/>
    </row>
    <row r="31" spans="1:17">
      <c r="B31" s="581"/>
      <c r="C31" s="355"/>
      <c r="D31" s="354" t="s">
        <v>1137</v>
      </c>
      <c r="E31" s="355"/>
      <c r="F31" s="355"/>
      <c r="G31" s="367"/>
      <c r="H31" s="348"/>
      <c r="I31" s="356"/>
      <c r="J31" s="348"/>
      <c r="K31" s="348"/>
      <c r="L31" s="358"/>
      <c r="M31" s="348"/>
      <c r="N31" s="348"/>
      <c r="O31" s="348"/>
      <c r="P31" s="348"/>
      <c r="Q31" s="356"/>
    </row>
    <row r="32" spans="1:17">
      <c r="A32" s="163">
        <v>48</v>
      </c>
      <c r="B32" s="785" t="s">
        <v>1138</v>
      </c>
      <c r="C32" s="360" t="s">
        <v>1259</v>
      </c>
      <c r="D32" s="786" t="s">
        <v>1139</v>
      </c>
      <c r="E32" s="787" t="s">
        <v>1576</v>
      </c>
      <c r="F32" s="360" t="s">
        <v>1042</v>
      </c>
      <c r="G32" s="790" t="s">
        <v>1248</v>
      </c>
      <c r="H32" s="348"/>
      <c r="I32" s="363"/>
      <c r="J32" s="348"/>
      <c r="K32" s="206"/>
      <c r="L32" s="373"/>
      <c r="M32" s="348"/>
      <c r="N32" s="348"/>
      <c r="O32" s="348"/>
      <c r="P32" s="348"/>
      <c r="Q32" s="356"/>
    </row>
    <row r="33" spans="1:17">
      <c r="B33" s="788"/>
      <c r="C33" s="372" t="s">
        <v>1575</v>
      </c>
      <c r="D33" s="427"/>
      <c r="E33" s="791" t="s">
        <v>1280</v>
      </c>
      <c r="F33" s="372" t="s">
        <v>1606</v>
      </c>
      <c r="G33" s="789"/>
      <c r="H33" s="348"/>
      <c r="I33" s="363"/>
      <c r="J33" s="348"/>
      <c r="K33" s="206"/>
      <c r="L33" s="373"/>
      <c r="M33" s="348"/>
      <c r="N33" s="348"/>
      <c r="O33" s="348"/>
      <c r="P33" s="348"/>
      <c r="Q33" s="356"/>
    </row>
    <row r="34" spans="1:17">
      <c r="B34" s="356"/>
      <c r="C34" s="356"/>
      <c r="D34" s="401"/>
      <c r="E34" s="356"/>
      <c r="F34" s="356"/>
      <c r="G34" s="356"/>
      <c r="H34" s="348"/>
      <c r="I34" s="363"/>
      <c r="J34" s="348"/>
      <c r="K34" s="206"/>
      <c r="L34" s="373"/>
      <c r="M34" s="348"/>
      <c r="N34" s="348"/>
      <c r="O34" s="348"/>
      <c r="P34" s="348"/>
      <c r="Q34" s="356"/>
    </row>
    <row r="35" spans="1:17">
      <c r="B35" s="331" t="s">
        <v>1249</v>
      </c>
      <c r="G35" s="163"/>
      <c r="H35" s="348"/>
      <c r="I35" s="356"/>
      <c r="J35" s="348"/>
    </row>
    <row r="36" spans="1:17">
      <c r="B36" s="586" t="s">
        <v>1250</v>
      </c>
      <c r="C36" s="164" t="s">
        <v>48</v>
      </c>
      <c r="D36" s="714" t="s">
        <v>1281</v>
      </c>
      <c r="E36" s="715"/>
      <c r="F36" s="716"/>
      <c r="G36" s="349" t="s">
        <v>1282</v>
      </c>
      <c r="J36" s="348"/>
    </row>
    <row r="37" spans="1:17">
      <c r="A37" s="163">
        <v>49</v>
      </c>
      <c r="B37" s="402" t="s">
        <v>1251</v>
      </c>
      <c r="C37" s="717">
        <v>35195</v>
      </c>
      <c r="D37" s="1548" t="s">
        <v>1283</v>
      </c>
      <c r="E37" s="1549"/>
      <c r="F37" s="1550"/>
      <c r="G37" s="165" t="s">
        <v>1252</v>
      </c>
      <c r="H37" s="206"/>
      <c r="J37" s="348"/>
    </row>
    <row r="38" spans="1:17">
      <c r="B38" s="348"/>
      <c r="C38" s="358"/>
      <c r="D38" s="348"/>
      <c r="E38" s="403"/>
      <c r="F38" s="348"/>
      <c r="G38" s="348"/>
      <c r="H38" s="206"/>
      <c r="J38" s="348"/>
    </row>
    <row r="39" spans="1:17">
      <c r="B39" s="348" t="s">
        <v>1253</v>
      </c>
      <c r="C39" s="358"/>
      <c r="D39" s="348"/>
      <c r="E39" s="403"/>
      <c r="F39" s="348"/>
      <c r="G39" s="348"/>
      <c r="H39" s="206"/>
      <c r="J39" s="348"/>
    </row>
    <row r="40" spans="1:17">
      <c r="B40" s="164" t="s">
        <v>2132</v>
      </c>
      <c r="C40" s="164" t="s">
        <v>48</v>
      </c>
      <c r="D40" s="164" t="s">
        <v>1597</v>
      </c>
      <c r="E40" s="1227" t="s">
        <v>1284</v>
      </c>
      <c r="F40" s="1229"/>
      <c r="G40" s="164" t="s">
        <v>1254</v>
      </c>
      <c r="H40" s="206"/>
      <c r="J40" s="348"/>
    </row>
    <row r="41" spans="1:17">
      <c r="A41" s="163">
        <v>50</v>
      </c>
      <c r="B41" s="718" t="s">
        <v>1255</v>
      </c>
      <c r="C41" s="717">
        <v>38404</v>
      </c>
      <c r="D41" s="165" t="s">
        <v>1256</v>
      </c>
      <c r="E41" s="1546" t="s">
        <v>1285</v>
      </c>
      <c r="F41" s="1547"/>
      <c r="G41" s="719" t="s">
        <v>1286</v>
      </c>
      <c r="H41" s="206"/>
      <c r="J41" s="348"/>
    </row>
    <row r="42" spans="1:17">
      <c r="A42" s="348"/>
      <c r="B42" s="363"/>
      <c r="C42" s="363"/>
      <c r="D42" s="358"/>
      <c r="E42" s="206"/>
      <c r="F42" s="206"/>
      <c r="G42" s="356"/>
      <c r="H42" s="356"/>
      <c r="J42" s="348"/>
    </row>
    <row r="43" spans="1:17">
      <c r="B43" s="163" t="s">
        <v>1425</v>
      </c>
      <c r="D43" s="163" t="s">
        <v>6</v>
      </c>
      <c r="G43" s="163"/>
      <c r="H43" s="356"/>
      <c r="J43" s="348"/>
    </row>
    <row r="44" spans="1:17">
      <c r="B44" s="164" t="s">
        <v>2372</v>
      </c>
      <c r="C44" s="164" t="s">
        <v>48</v>
      </c>
      <c r="D44" s="164" t="s">
        <v>1427</v>
      </c>
      <c r="E44" s="164" t="s">
        <v>1564</v>
      </c>
      <c r="F44" s="164" t="s">
        <v>1565</v>
      </c>
      <c r="G44" s="164" t="s">
        <v>1566</v>
      </c>
      <c r="H44" s="356"/>
      <c r="J44" s="348"/>
    </row>
    <row r="45" spans="1:17">
      <c r="A45" s="163">
        <v>1</v>
      </c>
      <c r="B45" s="391" t="s">
        <v>1324</v>
      </c>
      <c r="C45" s="391" t="s">
        <v>1325</v>
      </c>
      <c r="D45" s="391" t="s">
        <v>1326</v>
      </c>
      <c r="E45" s="391" t="s">
        <v>1521</v>
      </c>
      <c r="F45" s="374" t="s">
        <v>1335</v>
      </c>
      <c r="G45" s="374" t="s">
        <v>1043</v>
      </c>
      <c r="H45" s="356"/>
      <c r="J45" s="348"/>
    </row>
    <row r="46" spans="1:17">
      <c r="A46" s="163">
        <v>2</v>
      </c>
      <c r="B46" s="360" t="s">
        <v>1324</v>
      </c>
      <c r="C46" s="360" t="s">
        <v>1327</v>
      </c>
      <c r="D46" s="360" t="s">
        <v>1328</v>
      </c>
      <c r="E46" s="360" t="s">
        <v>1521</v>
      </c>
      <c r="F46" s="359" t="s">
        <v>1335</v>
      </c>
      <c r="G46" s="360" t="s">
        <v>1329</v>
      </c>
      <c r="H46" s="356"/>
      <c r="J46" s="348"/>
    </row>
    <row r="47" spans="1:17">
      <c r="B47" s="355"/>
      <c r="C47" s="355"/>
      <c r="D47" s="581" t="s">
        <v>1330</v>
      </c>
      <c r="E47" s="355"/>
      <c r="F47" s="354"/>
      <c r="G47" s="581" t="s">
        <v>1331</v>
      </c>
      <c r="H47" s="356"/>
      <c r="J47" s="348"/>
    </row>
    <row r="48" spans="1:17">
      <c r="B48" s="355"/>
      <c r="C48" s="355"/>
      <c r="D48" s="355" t="s">
        <v>1332</v>
      </c>
      <c r="E48" s="355"/>
      <c r="F48" s="354"/>
      <c r="G48" s="581" t="s">
        <v>1563</v>
      </c>
      <c r="H48" s="356"/>
      <c r="J48" s="348"/>
    </row>
    <row r="49" spans="1:10">
      <c r="B49" s="355"/>
      <c r="C49" s="355"/>
      <c r="D49" s="355" t="s">
        <v>1208</v>
      </c>
      <c r="E49" s="355"/>
      <c r="F49" s="354"/>
      <c r="G49" s="355"/>
      <c r="H49" s="356"/>
      <c r="J49" s="348"/>
    </row>
    <row r="50" spans="1:10">
      <c r="B50" s="362"/>
      <c r="C50" s="362"/>
      <c r="D50" s="362" t="s">
        <v>1209</v>
      </c>
      <c r="E50" s="362"/>
      <c r="F50" s="361"/>
      <c r="G50" s="362"/>
      <c r="H50" s="356"/>
      <c r="J50" s="348"/>
    </row>
    <row r="51" spans="1:10">
      <c r="A51" s="163">
        <v>3</v>
      </c>
      <c r="B51" s="355" t="s">
        <v>1324</v>
      </c>
      <c r="C51" s="355" t="s">
        <v>1210</v>
      </c>
      <c r="D51" s="355" t="s">
        <v>1211</v>
      </c>
      <c r="E51" s="355" t="s">
        <v>1521</v>
      </c>
      <c r="F51" s="354" t="s">
        <v>1212</v>
      </c>
      <c r="G51" s="355" t="s">
        <v>1213</v>
      </c>
      <c r="H51" s="356"/>
      <c r="J51" s="348"/>
    </row>
    <row r="52" spans="1:10">
      <c r="A52" s="163">
        <v>4</v>
      </c>
      <c r="B52" s="360" t="s">
        <v>1324</v>
      </c>
      <c r="C52" s="404" t="s">
        <v>1214</v>
      </c>
      <c r="D52" s="360" t="s">
        <v>1215</v>
      </c>
      <c r="E52" s="360" t="s">
        <v>2375</v>
      </c>
      <c r="F52" s="359"/>
      <c r="G52" s="360" t="s">
        <v>1217</v>
      </c>
      <c r="H52" s="356"/>
      <c r="J52" s="348"/>
    </row>
    <row r="53" spans="1:10">
      <c r="B53" s="355"/>
      <c r="C53" s="405"/>
      <c r="D53" s="355" t="s">
        <v>1240</v>
      </c>
      <c r="E53" s="355"/>
      <c r="F53" s="354" t="s">
        <v>1287</v>
      </c>
      <c r="G53" s="355"/>
      <c r="H53" s="356"/>
    </row>
    <row r="54" spans="1:10">
      <c r="B54" s="355"/>
      <c r="C54" s="405"/>
      <c r="D54" s="355" t="s">
        <v>1241</v>
      </c>
      <c r="E54" s="355"/>
      <c r="F54" s="354" t="s">
        <v>1242</v>
      </c>
      <c r="G54" s="355"/>
      <c r="H54" s="356"/>
    </row>
    <row r="55" spans="1:10">
      <c r="B55" s="355"/>
      <c r="C55" s="405"/>
      <c r="D55" s="355" t="s">
        <v>1243</v>
      </c>
      <c r="E55" s="355"/>
      <c r="F55" s="354" t="s">
        <v>1288</v>
      </c>
      <c r="G55" s="354"/>
      <c r="H55" s="356"/>
    </row>
    <row r="56" spans="1:10">
      <c r="B56" s="355"/>
      <c r="C56" s="405"/>
      <c r="D56" s="355" t="s">
        <v>1245</v>
      </c>
      <c r="E56" s="355"/>
      <c r="F56" s="354"/>
      <c r="G56" s="355"/>
      <c r="H56" s="356"/>
    </row>
    <row r="57" spans="1:10">
      <c r="A57" s="163">
        <v>5</v>
      </c>
      <c r="B57" s="391" t="s">
        <v>1246</v>
      </c>
      <c r="C57" s="391" t="s">
        <v>1247</v>
      </c>
      <c r="D57" s="391" t="s">
        <v>1587</v>
      </c>
      <c r="E57" s="391" t="s">
        <v>2376</v>
      </c>
      <c r="F57" s="374" t="s">
        <v>1228</v>
      </c>
      <c r="G57" s="374" t="s">
        <v>1151</v>
      </c>
      <c r="H57" s="356"/>
    </row>
    <row r="58" spans="1:10">
      <c r="A58" s="163">
        <v>6</v>
      </c>
      <c r="B58" s="389" t="s">
        <v>1246</v>
      </c>
      <c r="C58" s="720">
        <v>40142</v>
      </c>
      <c r="D58" s="389" t="s">
        <v>1289</v>
      </c>
      <c r="E58" s="389" t="s">
        <v>1601</v>
      </c>
      <c r="F58" s="387" t="s">
        <v>1042</v>
      </c>
      <c r="G58" s="387" t="s">
        <v>1652</v>
      </c>
      <c r="H58" s="356"/>
    </row>
    <row r="59" spans="1:10">
      <c r="A59" s="163">
        <v>7</v>
      </c>
      <c r="B59" s="406" t="s">
        <v>1588</v>
      </c>
      <c r="C59" s="406" t="s">
        <v>1327</v>
      </c>
      <c r="D59" s="407" t="s">
        <v>1589</v>
      </c>
      <c r="E59" s="406" t="s">
        <v>1605</v>
      </c>
      <c r="F59" s="408" t="s">
        <v>1228</v>
      </c>
      <c r="G59" s="408" t="s">
        <v>1590</v>
      </c>
      <c r="H59" s="356"/>
    </row>
    <row r="60" spans="1:10">
      <c r="A60" s="163">
        <v>8</v>
      </c>
      <c r="B60" s="370" t="s">
        <v>1588</v>
      </c>
      <c r="C60" s="370" t="s">
        <v>1327</v>
      </c>
      <c r="D60" s="409" t="s">
        <v>1589</v>
      </c>
      <c r="E60" s="370" t="s">
        <v>1605</v>
      </c>
      <c r="F60" s="369" t="s">
        <v>1228</v>
      </c>
      <c r="G60" s="370" t="s">
        <v>1590</v>
      </c>
      <c r="H60" s="356"/>
    </row>
    <row r="61" spans="1:10">
      <c r="A61" s="163">
        <v>9</v>
      </c>
      <c r="B61" s="389" t="s">
        <v>1588</v>
      </c>
      <c r="C61" s="389" t="s">
        <v>1591</v>
      </c>
      <c r="D61" s="410" t="s">
        <v>1592</v>
      </c>
      <c r="E61" s="389" t="s">
        <v>1605</v>
      </c>
      <c r="F61" s="387" t="s">
        <v>1042</v>
      </c>
      <c r="G61" s="389" t="s">
        <v>2</v>
      </c>
      <c r="H61" s="356"/>
    </row>
    <row r="69" spans="7:7">
      <c r="G69" s="163"/>
    </row>
  </sheetData>
  <mergeCells count="4">
    <mergeCell ref="E41:F41"/>
    <mergeCell ref="E40:F40"/>
    <mergeCell ref="O28:O30"/>
    <mergeCell ref="D37:F3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&amp;C－４７－</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selection activeCell="B5" sqref="B5"/>
    </sheetView>
  </sheetViews>
  <sheetFormatPr defaultColWidth="22.5" defaultRowHeight="13.5"/>
  <cols>
    <col min="1" max="1" width="3.5" style="163" bestFit="1" customWidth="1"/>
    <col min="2" max="2" width="11.25" style="163" customWidth="1"/>
    <col min="3" max="3" width="17.625" style="163" bestFit="1" customWidth="1"/>
    <col min="4" max="4" width="29.375" style="163" customWidth="1"/>
    <col min="5" max="5" width="6.375" style="163" customWidth="1"/>
    <col min="6" max="6" width="7.5" style="163" customWidth="1"/>
    <col min="7" max="7" width="13" style="347" customWidth="1"/>
    <col min="8" max="8" width="22.5" style="163" customWidth="1"/>
    <col min="9" max="9" width="3.5" style="163" bestFit="1" customWidth="1"/>
    <col min="10" max="10" width="29.875" style="163" bestFit="1" customWidth="1"/>
    <col min="11" max="11" width="17.625" style="163" bestFit="1" customWidth="1"/>
    <col min="12" max="12" width="40.5" style="163" bestFit="1" customWidth="1"/>
    <col min="13" max="16384" width="22.5" style="163"/>
  </cols>
  <sheetData>
    <row r="1" spans="1:8">
      <c r="B1" s="164" t="s">
        <v>1426</v>
      </c>
      <c r="C1" s="164" t="s">
        <v>48</v>
      </c>
      <c r="D1" s="164" t="s">
        <v>1427</v>
      </c>
      <c r="E1" s="164" t="s">
        <v>1564</v>
      </c>
      <c r="F1" s="164" t="s">
        <v>1565</v>
      </c>
      <c r="G1" s="164" t="s">
        <v>1566</v>
      </c>
      <c r="H1" s="356"/>
    </row>
    <row r="2" spans="1:8">
      <c r="A2" s="163">
        <v>10</v>
      </c>
      <c r="B2" s="406" t="s">
        <v>3</v>
      </c>
      <c r="C2" s="406" t="s">
        <v>4</v>
      </c>
      <c r="D2" s="406" t="s">
        <v>5</v>
      </c>
      <c r="E2" s="406" t="s">
        <v>2374</v>
      </c>
      <c r="F2" s="408" t="s">
        <v>1042</v>
      </c>
      <c r="G2" s="408" t="s">
        <v>1151</v>
      </c>
      <c r="H2" s="356"/>
    </row>
    <row r="3" spans="1:8">
      <c r="A3" s="163">
        <v>11</v>
      </c>
      <c r="B3" s="369" t="s">
        <v>1313</v>
      </c>
      <c r="C3" s="576" t="s">
        <v>559</v>
      </c>
      <c r="D3" s="369" t="s">
        <v>1315</v>
      </c>
      <c r="E3" s="396" t="s">
        <v>1225</v>
      </c>
      <c r="F3" s="396" t="s">
        <v>1572</v>
      </c>
      <c r="G3" s="370" t="s">
        <v>1124</v>
      </c>
      <c r="H3" s="356"/>
    </row>
    <row r="4" spans="1:8">
      <c r="A4" s="163">
        <v>12</v>
      </c>
      <c r="B4" s="408" t="s">
        <v>7</v>
      </c>
      <c r="C4" s="406" t="s">
        <v>8</v>
      </c>
      <c r="D4" s="406" t="s">
        <v>9</v>
      </c>
      <c r="E4" s="406" t="s">
        <v>1824</v>
      </c>
      <c r="F4" s="408" t="s">
        <v>10</v>
      </c>
      <c r="G4" s="406" t="s">
        <v>1527</v>
      </c>
      <c r="H4" s="363"/>
    </row>
    <row r="5" spans="1:8">
      <c r="A5" s="163">
        <v>13</v>
      </c>
      <c r="B5" s="359" t="s">
        <v>7</v>
      </c>
      <c r="C5" s="574" t="s">
        <v>551</v>
      </c>
      <c r="D5" s="359" t="s">
        <v>11</v>
      </c>
      <c r="E5" s="360" t="s">
        <v>1387</v>
      </c>
      <c r="F5" s="359" t="s">
        <v>1290</v>
      </c>
      <c r="G5" s="360" t="s">
        <v>1124</v>
      </c>
      <c r="H5" s="358"/>
    </row>
    <row r="6" spans="1:8">
      <c r="B6" s="362"/>
      <c r="C6" s="412"/>
      <c r="D6" s="362" t="s">
        <v>1388</v>
      </c>
      <c r="E6" s="362"/>
      <c r="F6" s="361"/>
      <c r="G6" s="362"/>
    </row>
    <row r="7" spans="1:8">
      <c r="A7" s="163">
        <v>14</v>
      </c>
      <c r="B7" s="369" t="s">
        <v>7</v>
      </c>
      <c r="C7" s="370" t="s">
        <v>1389</v>
      </c>
      <c r="D7" s="370" t="s">
        <v>1390</v>
      </c>
      <c r="E7" s="370" t="s">
        <v>2377</v>
      </c>
      <c r="F7" s="369" t="s">
        <v>1244</v>
      </c>
      <c r="G7" s="369" t="s">
        <v>2143</v>
      </c>
    </row>
    <row r="8" spans="1:8">
      <c r="A8" s="163">
        <v>15</v>
      </c>
      <c r="B8" s="359" t="s">
        <v>7</v>
      </c>
      <c r="C8" s="360" t="s">
        <v>1391</v>
      </c>
      <c r="D8" s="360" t="s">
        <v>1392</v>
      </c>
      <c r="E8" s="360" t="s">
        <v>1393</v>
      </c>
      <c r="F8" s="359" t="s">
        <v>1394</v>
      </c>
      <c r="G8" s="359" t="s">
        <v>1151</v>
      </c>
    </row>
    <row r="9" spans="1:8" ht="24" customHeight="1">
      <c r="A9" s="163">
        <v>16</v>
      </c>
      <c r="B9" s="387" t="s">
        <v>1291</v>
      </c>
      <c r="C9" s="720">
        <v>40142</v>
      </c>
      <c r="D9" s="389" t="s">
        <v>1292</v>
      </c>
      <c r="E9" s="389" t="s">
        <v>1293</v>
      </c>
      <c r="F9" s="387" t="s">
        <v>1294</v>
      </c>
      <c r="G9" s="387" t="s">
        <v>2361</v>
      </c>
    </row>
    <row r="10" spans="1:8">
      <c r="A10" s="163">
        <v>17</v>
      </c>
      <c r="B10" s="413" t="s">
        <v>1395</v>
      </c>
      <c r="C10" s="575" t="s">
        <v>552</v>
      </c>
      <c r="D10" s="402" t="s">
        <v>1396</v>
      </c>
      <c r="E10" s="402"/>
      <c r="F10" s="411"/>
      <c r="G10" s="411" t="s">
        <v>1295</v>
      </c>
    </row>
    <row r="11" spans="1:8" ht="27">
      <c r="A11" s="163">
        <v>18</v>
      </c>
      <c r="B11" s="721" t="s">
        <v>1397</v>
      </c>
      <c r="C11" s="402" t="s">
        <v>553</v>
      </c>
      <c r="D11" s="402" t="s">
        <v>1398</v>
      </c>
      <c r="E11" s="1551" t="s">
        <v>1399</v>
      </c>
      <c r="F11" s="1552"/>
      <c r="G11" s="414" t="s">
        <v>1720</v>
      </c>
      <c r="H11" s="206"/>
    </row>
    <row r="12" spans="1:8">
      <c r="B12" s="415"/>
      <c r="C12" s="356"/>
      <c r="D12" s="356"/>
      <c r="E12" s="416"/>
      <c r="F12" s="363"/>
      <c r="G12" s="163"/>
      <c r="H12" s="356"/>
    </row>
    <row r="13" spans="1:8">
      <c r="B13" s="163" t="s">
        <v>1518</v>
      </c>
      <c r="H13" s="356"/>
    </row>
    <row r="14" spans="1:8">
      <c r="B14" s="164" t="s">
        <v>1426</v>
      </c>
      <c r="C14" s="164" t="s">
        <v>48</v>
      </c>
      <c r="D14" s="164" t="s">
        <v>1427</v>
      </c>
      <c r="E14" s="164" t="s">
        <v>1564</v>
      </c>
      <c r="F14" s="164"/>
      <c r="G14" s="164" t="s">
        <v>1566</v>
      </c>
      <c r="H14" s="356"/>
    </row>
    <row r="15" spans="1:8">
      <c r="A15" s="163">
        <v>1</v>
      </c>
      <c r="B15" s="391" t="s">
        <v>1519</v>
      </c>
      <c r="C15" s="417">
        <v>27015</v>
      </c>
      <c r="D15" s="391" t="s">
        <v>1520</v>
      </c>
      <c r="E15" s="391" t="s">
        <v>1521</v>
      </c>
      <c r="F15" s="391" t="s">
        <v>1335</v>
      </c>
      <c r="G15" s="391" t="s">
        <v>1266</v>
      </c>
      <c r="H15" s="356"/>
    </row>
    <row r="16" spans="1:8">
      <c r="A16" s="163">
        <v>2</v>
      </c>
      <c r="B16" s="370" t="s">
        <v>1519</v>
      </c>
      <c r="C16" s="418">
        <v>27015</v>
      </c>
      <c r="D16" s="370" t="s">
        <v>1296</v>
      </c>
      <c r="E16" s="370" t="s">
        <v>1595</v>
      </c>
      <c r="F16" s="370" t="s">
        <v>1042</v>
      </c>
      <c r="G16" s="370" t="s">
        <v>1428</v>
      </c>
      <c r="H16" s="356"/>
    </row>
    <row r="17" spans="1:8">
      <c r="A17" s="163">
        <v>3</v>
      </c>
      <c r="B17" s="370" t="s">
        <v>1519</v>
      </c>
      <c r="C17" s="418">
        <v>27015</v>
      </c>
      <c r="D17" s="370" t="s">
        <v>1297</v>
      </c>
      <c r="E17" s="370" t="s">
        <v>1595</v>
      </c>
      <c r="F17" s="370" t="s">
        <v>1335</v>
      </c>
      <c r="G17" s="370" t="s">
        <v>1522</v>
      </c>
      <c r="H17" s="356"/>
    </row>
    <row r="18" spans="1:8">
      <c r="A18" s="163">
        <v>4</v>
      </c>
      <c r="B18" s="370" t="s">
        <v>1523</v>
      </c>
      <c r="C18" s="419" t="s">
        <v>554</v>
      </c>
      <c r="D18" s="370" t="s">
        <v>1226</v>
      </c>
      <c r="E18" s="397" t="s">
        <v>1521</v>
      </c>
      <c r="F18" s="397" t="s">
        <v>1216</v>
      </c>
      <c r="G18" s="370" t="s">
        <v>1124</v>
      </c>
      <c r="H18" s="356"/>
    </row>
    <row r="19" spans="1:8">
      <c r="A19" s="163">
        <v>5</v>
      </c>
      <c r="B19" s="370" t="s">
        <v>1519</v>
      </c>
      <c r="C19" s="370" t="s">
        <v>1407</v>
      </c>
      <c r="D19" s="370" t="s">
        <v>1408</v>
      </c>
      <c r="E19" s="370" t="s">
        <v>1595</v>
      </c>
      <c r="F19" s="370" t="s">
        <v>1335</v>
      </c>
      <c r="G19" s="370" t="s">
        <v>2088</v>
      </c>
      <c r="H19" s="356"/>
    </row>
    <row r="20" spans="1:8">
      <c r="A20" s="163">
        <v>6</v>
      </c>
      <c r="B20" s="370" t="s">
        <v>1519</v>
      </c>
      <c r="C20" s="370" t="s">
        <v>1407</v>
      </c>
      <c r="D20" s="370" t="s">
        <v>1409</v>
      </c>
      <c r="E20" s="370" t="s">
        <v>1595</v>
      </c>
      <c r="F20" s="370" t="s">
        <v>14</v>
      </c>
      <c r="G20" s="370" t="s">
        <v>1404</v>
      </c>
      <c r="H20" s="356"/>
    </row>
    <row r="21" spans="1:8">
      <c r="A21" s="163">
        <v>7</v>
      </c>
      <c r="B21" s="370" t="s">
        <v>1519</v>
      </c>
      <c r="C21" s="576" t="s">
        <v>555</v>
      </c>
      <c r="D21" s="370" t="s">
        <v>1187</v>
      </c>
      <c r="E21" s="397" t="s">
        <v>1595</v>
      </c>
      <c r="F21" s="397" t="s">
        <v>14</v>
      </c>
      <c r="G21" s="370" t="s">
        <v>15</v>
      </c>
      <c r="H21" s="356"/>
    </row>
    <row r="22" spans="1:8">
      <c r="A22" s="163">
        <v>8</v>
      </c>
      <c r="B22" s="370" t="s">
        <v>1519</v>
      </c>
      <c r="C22" s="576" t="s">
        <v>555</v>
      </c>
      <c r="D22" s="370" t="s">
        <v>1188</v>
      </c>
      <c r="E22" s="397" t="s">
        <v>1595</v>
      </c>
      <c r="F22" s="397" t="s">
        <v>14</v>
      </c>
      <c r="G22" s="370" t="s">
        <v>16</v>
      </c>
      <c r="H22" s="356"/>
    </row>
    <row r="23" spans="1:8">
      <c r="A23" s="163">
        <v>9</v>
      </c>
      <c r="B23" s="370" t="s">
        <v>1519</v>
      </c>
      <c r="C23" s="576" t="s">
        <v>555</v>
      </c>
      <c r="D23" s="370" t="s">
        <v>1310</v>
      </c>
      <c r="E23" s="397" t="s">
        <v>1595</v>
      </c>
      <c r="F23" s="397" t="s">
        <v>14</v>
      </c>
      <c r="G23" s="370" t="s">
        <v>1602</v>
      </c>
      <c r="H23" s="356"/>
    </row>
    <row r="24" spans="1:8">
      <c r="A24" s="163">
        <v>10</v>
      </c>
      <c r="B24" s="370" t="s">
        <v>1523</v>
      </c>
      <c r="C24" s="576" t="s">
        <v>556</v>
      </c>
      <c r="D24" s="370" t="s">
        <v>1311</v>
      </c>
      <c r="E24" s="397" t="s">
        <v>1595</v>
      </c>
      <c r="F24" s="397" t="s">
        <v>1228</v>
      </c>
      <c r="G24" s="370" t="s">
        <v>1124</v>
      </c>
      <c r="H24" s="356"/>
    </row>
    <row r="25" spans="1:8">
      <c r="A25" s="163">
        <v>11</v>
      </c>
      <c r="B25" s="370" t="s">
        <v>1519</v>
      </c>
      <c r="C25" s="576" t="s">
        <v>556</v>
      </c>
      <c r="D25" s="370" t="s">
        <v>1312</v>
      </c>
      <c r="E25" s="397" t="s">
        <v>1595</v>
      </c>
      <c r="F25" s="397" t="s">
        <v>14</v>
      </c>
      <c r="G25" s="370" t="s">
        <v>1666</v>
      </c>
      <c r="H25" s="356"/>
    </row>
    <row r="26" spans="1:8">
      <c r="A26" s="163">
        <v>12</v>
      </c>
      <c r="B26" s="370" t="s">
        <v>1519</v>
      </c>
      <c r="C26" s="576" t="s">
        <v>556</v>
      </c>
      <c r="D26" s="370" t="s">
        <v>1310</v>
      </c>
      <c r="E26" s="397" t="s">
        <v>1595</v>
      </c>
      <c r="F26" s="397" t="s">
        <v>14</v>
      </c>
      <c r="G26" s="370" t="s">
        <v>1411</v>
      </c>
      <c r="H26" s="356"/>
    </row>
    <row r="27" spans="1:8">
      <c r="A27" s="163">
        <v>13</v>
      </c>
      <c r="B27" s="370" t="s">
        <v>1519</v>
      </c>
      <c r="C27" s="576" t="s">
        <v>556</v>
      </c>
      <c r="D27" s="370" t="s">
        <v>1311</v>
      </c>
      <c r="E27" s="397" t="s">
        <v>1595</v>
      </c>
      <c r="F27" s="397" t="s">
        <v>14</v>
      </c>
      <c r="G27" s="370" t="s">
        <v>1412</v>
      </c>
      <c r="H27" s="363"/>
    </row>
    <row r="28" spans="1:8">
      <c r="A28" s="163">
        <v>14</v>
      </c>
      <c r="B28" s="370" t="s">
        <v>1519</v>
      </c>
      <c r="C28" s="576" t="s">
        <v>556</v>
      </c>
      <c r="D28" s="370" t="s">
        <v>1311</v>
      </c>
      <c r="E28" s="397" t="s">
        <v>1595</v>
      </c>
      <c r="F28" s="397" t="s">
        <v>14</v>
      </c>
      <c r="G28" s="370" t="s">
        <v>1507</v>
      </c>
      <c r="H28" s="356"/>
    </row>
    <row r="29" spans="1:8">
      <c r="A29" s="163">
        <v>15</v>
      </c>
      <c r="B29" s="370" t="s">
        <v>1523</v>
      </c>
      <c r="C29" s="576" t="s">
        <v>556</v>
      </c>
      <c r="D29" s="397" t="s">
        <v>1188</v>
      </c>
      <c r="E29" s="397" t="s">
        <v>1595</v>
      </c>
      <c r="F29" s="397" t="s">
        <v>14</v>
      </c>
      <c r="G29" s="370" t="s">
        <v>1413</v>
      </c>
      <c r="H29" s="356"/>
    </row>
    <row r="30" spans="1:8">
      <c r="A30" s="163">
        <v>16</v>
      </c>
      <c r="B30" s="370" t="s">
        <v>1519</v>
      </c>
      <c r="C30" s="576" t="s">
        <v>556</v>
      </c>
      <c r="D30" s="397" t="s">
        <v>1188</v>
      </c>
      <c r="E30" s="397" t="s">
        <v>1595</v>
      </c>
      <c r="F30" s="397" t="s">
        <v>1228</v>
      </c>
      <c r="G30" s="370" t="s">
        <v>2089</v>
      </c>
      <c r="H30" s="356"/>
    </row>
    <row r="31" spans="1:8">
      <c r="A31" s="163">
        <v>17</v>
      </c>
      <c r="B31" s="355" t="s">
        <v>1519</v>
      </c>
      <c r="C31" s="576" t="s">
        <v>556</v>
      </c>
      <c r="D31" s="420" t="s">
        <v>1188</v>
      </c>
      <c r="E31" s="420" t="s">
        <v>1595</v>
      </c>
      <c r="F31" s="420" t="s">
        <v>1525</v>
      </c>
      <c r="G31" s="355" t="s">
        <v>1309</v>
      </c>
      <c r="H31" s="356"/>
    </row>
    <row r="32" spans="1:8">
      <c r="A32" s="163">
        <v>18</v>
      </c>
      <c r="B32" s="406" t="s">
        <v>1246</v>
      </c>
      <c r="C32" s="421">
        <v>27015</v>
      </c>
      <c r="D32" s="406" t="s">
        <v>1526</v>
      </c>
      <c r="E32" s="406" t="s">
        <v>1601</v>
      </c>
      <c r="F32" s="406" t="s">
        <v>1228</v>
      </c>
      <c r="G32" s="406" t="s">
        <v>1527</v>
      </c>
      <c r="H32" s="356"/>
    </row>
    <row r="33" spans="1:8">
      <c r="A33" s="163">
        <v>19</v>
      </c>
      <c r="B33" s="370" t="s">
        <v>1246</v>
      </c>
      <c r="C33" s="370" t="s">
        <v>1528</v>
      </c>
      <c r="D33" s="370" t="s">
        <v>1529</v>
      </c>
      <c r="E33" s="370" t="s">
        <v>1601</v>
      </c>
      <c r="F33" s="370" t="s">
        <v>1335</v>
      </c>
      <c r="G33" s="370" t="s">
        <v>1530</v>
      </c>
      <c r="H33" s="356"/>
    </row>
    <row r="34" spans="1:8">
      <c r="A34" s="163">
        <v>20</v>
      </c>
      <c r="B34" s="370" t="s">
        <v>1246</v>
      </c>
      <c r="C34" s="370" t="s">
        <v>1528</v>
      </c>
      <c r="D34" s="369" t="s">
        <v>1531</v>
      </c>
      <c r="E34" s="370" t="s">
        <v>1601</v>
      </c>
      <c r="F34" s="370" t="s">
        <v>1244</v>
      </c>
      <c r="G34" s="370" t="s">
        <v>1596</v>
      </c>
      <c r="H34" s="356"/>
    </row>
    <row r="35" spans="1:8">
      <c r="A35" s="163">
        <v>21</v>
      </c>
      <c r="B35" s="370" t="s">
        <v>1246</v>
      </c>
      <c r="C35" s="370" t="s">
        <v>1528</v>
      </c>
      <c r="D35" s="370" t="s">
        <v>1532</v>
      </c>
      <c r="E35" s="370" t="s">
        <v>1601</v>
      </c>
      <c r="F35" s="370" t="s">
        <v>1244</v>
      </c>
      <c r="G35" s="370" t="s">
        <v>1596</v>
      </c>
      <c r="H35" s="356"/>
    </row>
    <row r="36" spans="1:8">
      <c r="A36" s="163">
        <v>22</v>
      </c>
      <c r="B36" s="370" t="s">
        <v>1246</v>
      </c>
      <c r="C36" s="370" t="s">
        <v>1528</v>
      </c>
      <c r="D36" s="370" t="s">
        <v>1533</v>
      </c>
      <c r="E36" s="370" t="s">
        <v>1601</v>
      </c>
      <c r="F36" s="370" t="s">
        <v>1335</v>
      </c>
      <c r="G36" s="370" t="s">
        <v>2143</v>
      </c>
      <c r="H36" s="356"/>
    </row>
    <row r="37" spans="1:8">
      <c r="A37" s="163">
        <v>23</v>
      </c>
      <c r="B37" s="370" t="s">
        <v>1246</v>
      </c>
      <c r="C37" s="370" t="s">
        <v>1528</v>
      </c>
      <c r="D37" s="369" t="s">
        <v>1567</v>
      </c>
      <c r="E37" s="370" t="s">
        <v>1601</v>
      </c>
      <c r="F37" s="370" t="s">
        <v>1335</v>
      </c>
      <c r="G37" s="370" t="s">
        <v>2143</v>
      </c>
      <c r="H37" s="356"/>
    </row>
    <row r="38" spans="1:8">
      <c r="A38" s="163">
        <v>24</v>
      </c>
      <c r="B38" s="370" t="s">
        <v>1246</v>
      </c>
      <c r="C38" s="419" t="s">
        <v>557</v>
      </c>
      <c r="D38" s="370" t="s">
        <v>1568</v>
      </c>
      <c r="E38" s="397" t="s">
        <v>1569</v>
      </c>
      <c r="F38" s="397" t="s">
        <v>1216</v>
      </c>
      <c r="G38" s="370" t="s">
        <v>1217</v>
      </c>
      <c r="H38" s="356"/>
    </row>
    <row r="39" spans="1:8">
      <c r="A39" s="163">
        <v>25</v>
      </c>
      <c r="B39" s="370" t="s">
        <v>1246</v>
      </c>
      <c r="C39" s="370" t="s">
        <v>1570</v>
      </c>
      <c r="D39" s="370" t="s">
        <v>1571</v>
      </c>
      <c r="E39" s="370" t="s">
        <v>1601</v>
      </c>
      <c r="F39" s="370" t="s">
        <v>1572</v>
      </c>
      <c r="G39" s="370" t="s">
        <v>1573</v>
      </c>
      <c r="H39" s="356"/>
    </row>
    <row r="40" spans="1:8">
      <c r="A40" s="163">
        <v>26</v>
      </c>
      <c r="B40" s="355" t="s">
        <v>1246</v>
      </c>
      <c r="C40" s="577" t="s">
        <v>558</v>
      </c>
      <c r="D40" s="355" t="s">
        <v>1574</v>
      </c>
      <c r="E40" s="355" t="s">
        <v>1601</v>
      </c>
      <c r="F40" s="355" t="s">
        <v>1335</v>
      </c>
      <c r="G40" s="355" t="s">
        <v>1238</v>
      </c>
      <c r="H40" s="356"/>
    </row>
    <row r="41" spans="1:8">
      <c r="A41" s="163">
        <v>27</v>
      </c>
      <c r="B41" s="406" t="s">
        <v>1588</v>
      </c>
      <c r="C41" s="422">
        <v>27015</v>
      </c>
      <c r="D41" s="406" t="s">
        <v>1239</v>
      </c>
      <c r="E41" s="406" t="s">
        <v>1605</v>
      </c>
      <c r="F41" s="406" t="s">
        <v>1042</v>
      </c>
      <c r="G41" s="406" t="s">
        <v>1429</v>
      </c>
      <c r="H41" s="356"/>
    </row>
    <row r="42" spans="1:8">
      <c r="A42" s="163">
        <v>28</v>
      </c>
      <c r="B42" s="370" t="s">
        <v>1588</v>
      </c>
      <c r="C42" s="423">
        <v>27015</v>
      </c>
      <c r="D42" s="370" t="s">
        <v>1511</v>
      </c>
      <c r="E42" s="370" t="s">
        <v>1430</v>
      </c>
      <c r="F42" s="370" t="s">
        <v>1042</v>
      </c>
      <c r="G42" s="370" t="s">
        <v>1322</v>
      </c>
      <c r="H42" s="356"/>
    </row>
    <row r="43" spans="1:8">
      <c r="A43" s="163">
        <v>29</v>
      </c>
      <c r="B43" s="370" t="s">
        <v>1588</v>
      </c>
      <c r="C43" s="419" t="s">
        <v>1431</v>
      </c>
      <c r="D43" s="370" t="s">
        <v>1227</v>
      </c>
      <c r="E43" s="370" t="s">
        <v>1605</v>
      </c>
      <c r="F43" s="370" t="s">
        <v>1042</v>
      </c>
      <c r="G43" s="370" t="s">
        <v>1147</v>
      </c>
      <c r="H43" s="356"/>
    </row>
    <row r="44" spans="1:8">
      <c r="A44" s="163">
        <v>30</v>
      </c>
      <c r="B44" s="370" t="s">
        <v>1588</v>
      </c>
      <c r="C44" s="419" t="s">
        <v>1528</v>
      </c>
      <c r="D44" s="370" t="s">
        <v>1400</v>
      </c>
      <c r="E44" s="370" t="s">
        <v>1605</v>
      </c>
      <c r="F44" s="370" t="s">
        <v>1606</v>
      </c>
      <c r="G44" s="370" t="s">
        <v>1432</v>
      </c>
      <c r="H44" s="356"/>
    </row>
    <row r="45" spans="1:8">
      <c r="A45" s="163">
        <v>31</v>
      </c>
      <c r="B45" s="370" t="s">
        <v>1588</v>
      </c>
      <c r="C45" s="419" t="s">
        <v>1433</v>
      </c>
      <c r="D45" s="370" t="s">
        <v>1604</v>
      </c>
      <c r="E45" s="370" t="s">
        <v>1605</v>
      </c>
      <c r="F45" s="370" t="s">
        <v>1335</v>
      </c>
      <c r="G45" s="370" t="s">
        <v>1434</v>
      </c>
      <c r="H45" s="356"/>
    </row>
    <row r="46" spans="1:8">
      <c r="A46" s="163">
        <v>32</v>
      </c>
      <c r="B46" s="370" t="s">
        <v>1588</v>
      </c>
      <c r="C46" s="419" t="s">
        <v>1433</v>
      </c>
      <c r="D46" s="370" t="s">
        <v>1435</v>
      </c>
      <c r="E46" s="370" t="s">
        <v>1605</v>
      </c>
      <c r="F46" s="370" t="s">
        <v>1606</v>
      </c>
      <c r="G46" s="370" t="s">
        <v>1436</v>
      </c>
      <c r="H46" s="356"/>
    </row>
    <row r="47" spans="1:8">
      <c r="A47" s="163">
        <v>33</v>
      </c>
      <c r="B47" s="370" t="s">
        <v>1588</v>
      </c>
      <c r="C47" s="419" t="s">
        <v>1433</v>
      </c>
      <c r="D47" s="370" t="s">
        <v>1437</v>
      </c>
      <c r="E47" s="370" t="s">
        <v>1605</v>
      </c>
      <c r="F47" s="370" t="s">
        <v>1335</v>
      </c>
      <c r="G47" s="370" t="s">
        <v>1436</v>
      </c>
      <c r="H47" s="356"/>
    </row>
    <row r="48" spans="1:8">
      <c r="A48" s="163">
        <v>34</v>
      </c>
      <c r="B48" s="370" t="s">
        <v>1588</v>
      </c>
      <c r="C48" s="419" t="s">
        <v>1433</v>
      </c>
      <c r="D48" s="370" t="s">
        <v>1419</v>
      </c>
      <c r="E48" s="370" t="s">
        <v>1605</v>
      </c>
      <c r="F48" s="370" t="s">
        <v>1042</v>
      </c>
      <c r="G48" s="370" t="s">
        <v>146</v>
      </c>
      <c r="H48" s="356"/>
    </row>
    <row r="49" spans="1:8">
      <c r="A49" s="163">
        <v>35</v>
      </c>
      <c r="B49" s="370" t="s">
        <v>1588</v>
      </c>
      <c r="C49" s="576" t="s">
        <v>559</v>
      </c>
      <c r="D49" s="370" t="s">
        <v>147</v>
      </c>
      <c r="E49" s="397" t="s">
        <v>1605</v>
      </c>
      <c r="F49" s="397" t="s">
        <v>1606</v>
      </c>
      <c r="G49" s="370" t="s">
        <v>148</v>
      </c>
      <c r="H49" s="356"/>
    </row>
    <row r="50" spans="1:8">
      <c r="A50" s="163">
        <v>36</v>
      </c>
      <c r="B50" s="370" t="s">
        <v>1588</v>
      </c>
      <c r="C50" s="576" t="s">
        <v>559</v>
      </c>
      <c r="D50" s="370" t="s">
        <v>1406</v>
      </c>
      <c r="E50" s="397" t="s">
        <v>1605</v>
      </c>
      <c r="F50" s="397" t="s">
        <v>1606</v>
      </c>
      <c r="G50" s="370" t="s">
        <v>1217</v>
      </c>
      <c r="H50" s="356"/>
    </row>
    <row r="51" spans="1:8">
      <c r="A51" s="163">
        <v>37</v>
      </c>
      <c r="B51" s="370" t="s">
        <v>1588</v>
      </c>
      <c r="C51" s="576" t="s">
        <v>559</v>
      </c>
      <c r="D51" s="370" t="s">
        <v>1695</v>
      </c>
      <c r="E51" s="397" t="s">
        <v>1605</v>
      </c>
      <c r="F51" s="397" t="s">
        <v>1606</v>
      </c>
      <c r="G51" s="370" t="s">
        <v>1696</v>
      </c>
      <c r="H51" s="356"/>
    </row>
    <row r="52" spans="1:8">
      <c r="A52" s="163">
        <v>38</v>
      </c>
      <c r="B52" s="370" t="s">
        <v>1588</v>
      </c>
      <c r="C52" s="576" t="s">
        <v>559</v>
      </c>
      <c r="D52" s="370" t="s">
        <v>1697</v>
      </c>
      <c r="E52" s="397" t="s">
        <v>1605</v>
      </c>
      <c r="F52" s="397" t="s">
        <v>1606</v>
      </c>
      <c r="G52" s="370" t="s">
        <v>1698</v>
      </c>
      <c r="H52" s="356"/>
    </row>
    <row r="53" spans="1:8">
      <c r="A53" s="163">
        <v>39</v>
      </c>
      <c r="B53" s="370" t="s">
        <v>1588</v>
      </c>
      <c r="C53" s="576" t="s">
        <v>560</v>
      </c>
      <c r="D53" s="370" t="s">
        <v>1699</v>
      </c>
      <c r="E53" s="397" t="s">
        <v>1605</v>
      </c>
      <c r="F53" s="397" t="s">
        <v>1606</v>
      </c>
      <c r="G53" s="370" t="s">
        <v>138</v>
      </c>
      <c r="H53" s="356"/>
    </row>
    <row r="54" spans="1:8">
      <c r="A54" s="163">
        <v>40</v>
      </c>
      <c r="B54" s="370" t="s">
        <v>1588</v>
      </c>
      <c r="C54" s="576" t="s">
        <v>561</v>
      </c>
      <c r="D54" s="370" t="s">
        <v>1604</v>
      </c>
      <c r="E54" s="397" t="s">
        <v>1605</v>
      </c>
      <c r="F54" s="397" t="s">
        <v>1606</v>
      </c>
      <c r="G54" s="370" t="s">
        <v>139</v>
      </c>
      <c r="H54" s="356"/>
    </row>
    <row r="55" spans="1:8">
      <c r="A55" s="163">
        <v>41</v>
      </c>
      <c r="B55" s="370" t="s">
        <v>1588</v>
      </c>
      <c r="C55" s="576" t="s">
        <v>562</v>
      </c>
      <c r="D55" s="370" t="s">
        <v>1400</v>
      </c>
      <c r="E55" s="397" t="s">
        <v>1605</v>
      </c>
      <c r="F55" s="397" t="s">
        <v>14</v>
      </c>
      <c r="G55" s="370" t="s">
        <v>1680</v>
      </c>
      <c r="H55" s="356"/>
    </row>
    <row r="56" spans="1:8">
      <c r="A56" s="163">
        <v>42</v>
      </c>
      <c r="B56" s="370" t="s">
        <v>1588</v>
      </c>
      <c r="C56" s="576" t="s">
        <v>557</v>
      </c>
      <c r="D56" s="370" t="s">
        <v>1771</v>
      </c>
      <c r="E56" s="397" t="s">
        <v>1605</v>
      </c>
      <c r="F56" s="397" t="s">
        <v>14</v>
      </c>
      <c r="G56" s="370" t="s">
        <v>1772</v>
      </c>
      <c r="H56" s="356"/>
    </row>
    <row r="57" spans="1:8">
      <c r="A57" s="163">
        <v>43</v>
      </c>
      <c r="B57" s="370" t="s">
        <v>1588</v>
      </c>
      <c r="C57" s="576" t="s">
        <v>1591</v>
      </c>
      <c r="D57" s="370" t="s">
        <v>1773</v>
      </c>
      <c r="E57" s="397" t="s">
        <v>1605</v>
      </c>
      <c r="F57" s="397" t="s">
        <v>1228</v>
      </c>
      <c r="G57" s="370" t="s">
        <v>1124</v>
      </c>
      <c r="H57" s="356"/>
    </row>
    <row r="58" spans="1:8">
      <c r="A58" s="163">
        <v>44</v>
      </c>
      <c r="B58" s="370" t="s">
        <v>1588</v>
      </c>
      <c r="C58" s="576" t="s">
        <v>1591</v>
      </c>
      <c r="D58" s="370" t="s">
        <v>1774</v>
      </c>
      <c r="E58" s="397" t="s">
        <v>1605</v>
      </c>
      <c r="F58" s="397" t="s">
        <v>14</v>
      </c>
      <c r="G58" s="370" t="s">
        <v>1124</v>
      </c>
      <c r="H58" s="356"/>
    </row>
    <row r="59" spans="1:8">
      <c r="A59" s="163">
        <v>45</v>
      </c>
      <c r="B59" s="370" t="s">
        <v>1588</v>
      </c>
      <c r="C59" s="576" t="s">
        <v>1591</v>
      </c>
      <c r="D59" s="370" t="s">
        <v>1775</v>
      </c>
      <c r="E59" s="397" t="s">
        <v>1605</v>
      </c>
      <c r="F59" s="397" t="s">
        <v>14</v>
      </c>
      <c r="G59" s="370" t="s">
        <v>1124</v>
      </c>
      <c r="H59" s="356"/>
    </row>
    <row r="60" spans="1:8">
      <c r="A60" s="163">
        <v>46</v>
      </c>
      <c r="B60" s="370" t="s">
        <v>1588</v>
      </c>
      <c r="C60" s="576" t="s">
        <v>1591</v>
      </c>
      <c r="D60" s="370" t="s">
        <v>1776</v>
      </c>
      <c r="E60" s="397" t="s">
        <v>1605</v>
      </c>
      <c r="F60" s="397" t="s">
        <v>1335</v>
      </c>
      <c r="G60" s="370" t="s">
        <v>1124</v>
      </c>
      <c r="H60" s="356"/>
    </row>
  </sheetData>
  <mergeCells count="1">
    <mergeCell ref="E11:F1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&amp;C－４８－</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election activeCell="B8" sqref="B8"/>
    </sheetView>
  </sheetViews>
  <sheetFormatPr defaultColWidth="22.5" defaultRowHeight="13.5"/>
  <cols>
    <col min="1" max="1" width="4.5" style="163" bestFit="1" customWidth="1"/>
    <col min="2" max="2" width="11.25" style="163" customWidth="1"/>
    <col min="3" max="3" width="16.75" style="163" customWidth="1"/>
    <col min="4" max="4" width="27.25" style="163" customWidth="1"/>
    <col min="5" max="5" width="7.25" style="163" customWidth="1"/>
    <col min="6" max="6" width="7.5" style="163" customWidth="1"/>
    <col min="7" max="7" width="16.125" style="347" customWidth="1"/>
    <col min="8" max="8" width="22.5" style="163" customWidth="1"/>
    <col min="9" max="9" width="3.5" style="163" bestFit="1" customWidth="1"/>
    <col min="10" max="10" width="29.875" style="163" bestFit="1" customWidth="1"/>
    <col min="11" max="11" width="17.625" style="163" bestFit="1" customWidth="1"/>
    <col min="12" max="12" width="40.5" style="163" bestFit="1" customWidth="1"/>
    <col min="13" max="16384" width="22.5" style="163"/>
  </cols>
  <sheetData>
    <row r="1" spans="1:8">
      <c r="B1" s="164" t="s">
        <v>1426</v>
      </c>
      <c r="C1" s="164" t="s">
        <v>48</v>
      </c>
      <c r="D1" s="164" t="s">
        <v>1427</v>
      </c>
      <c r="E1" s="164" t="s">
        <v>1564</v>
      </c>
      <c r="F1" s="164"/>
      <c r="G1" s="164" t="s">
        <v>1566</v>
      </c>
    </row>
    <row r="2" spans="1:8">
      <c r="A2" s="163">
        <v>47</v>
      </c>
      <c r="B2" s="370" t="s">
        <v>1588</v>
      </c>
      <c r="C2" s="576" t="s">
        <v>555</v>
      </c>
      <c r="D2" s="370" t="s">
        <v>1604</v>
      </c>
      <c r="E2" s="397" t="s">
        <v>1605</v>
      </c>
      <c r="F2" s="397" t="s">
        <v>1606</v>
      </c>
      <c r="G2" s="370" t="s">
        <v>1602</v>
      </c>
      <c r="H2" s="356"/>
    </row>
    <row r="3" spans="1:8">
      <c r="A3" s="163">
        <v>48</v>
      </c>
      <c r="B3" s="370" t="s">
        <v>1588</v>
      </c>
      <c r="C3" s="576" t="s">
        <v>555</v>
      </c>
      <c r="D3" s="370" t="s">
        <v>1511</v>
      </c>
      <c r="E3" s="397" t="s">
        <v>1430</v>
      </c>
      <c r="F3" s="397" t="s">
        <v>1228</v>
      </c>
      <c r="G3" s="370" t="s">
        <v>1777</v>
      </c>
      <c r="H3" s="356"/>
    </row>
    <row r="4" spans="1:8">
      <c r="A4" s="163">
        <v>49</v>
      </c>
      <c r="B4" s="369" t="s">
        <v>1588</v>
      </c>
      <c r="C4" s="576" t="s">
        <v>563</v>
      </c>
      <c r="D4" s="369" t="s">
        <v>1511</v>
      </c>
      <c r="E4" s="396" t="s">
        <v>1430</v>
      </c>
      <c r="F4" s="396" t="s">
        <v>1525</v>
      </c>
      <c r="G4" s="370" t="s">
        <v>1778</v>
      </c>
      <c r="H4" s="356"/>
    </row>
    <row r="5" spans="1:8">
      <c r="A5" s="163">
        <v>50</v>
      </c>
      <c r="B5" s="369" t="s">
        <v>1588</v>
      </c>
      <c r="C5" s="576" t="s">
        <v>1570</v>
      </c>
      <c r="D5" s="369" t="s">
        <v>1419</v>
      </c>
      <c r="E5" s="369" t="s">
        <v>1605</v>
      </c>
      <c r="F5" s="369" t="s">
        <v>1042</v>
      </c>
      <c r="G5" s="370" t="s">
        <v>1779</v>
      </c>
      <c r="H5" s="356"/>
    </row>
    <row r="6" spans="1:8">
      <c r="A6" s="163">
        <v>51</v>
      </c>
      <c r="B6" s="369" t="s">
        <v>1588</v>
      </c>
      <c r="C6" s="576" t="s">
        <v>558</v>
      </c>
      <c r="D6" s="369" t="s">
        <v>1780</v>
      </c>
      <c r="E6" s="354" t="s">
        <v>1605</v>
      </c>
      <c r="F6" s="354" t="s">
        <v>1042</v>
      </c>
      <c r="G6" s="370" t="s">
        <v>1781</v>
      </c>
      <c r="H6" s="356"/>
    </row>
    <row r="7" spans="1:8">
      <c r="A7" s="163">
        <v>52</v>
      </c>
      <c r="B7" s="369" t="s">
        <v>1588</v>
      </c>
      <c r="C7" s="576" t="s">
        <v>564</v>
      </c>
      <c r="D7" s="369" t="s">
        <v>2085</v>
      </c>
      <c r="E7" s="369" t="s">
        <v>1605</v>
      </c>
      <c r="F7" s="369" t="s">
        <v>1042</v>
      </c>
      <c r="G7" s="370" t="s">
        <v>1191</v>
      </c>
      <c r="H7" s="356"/>
    </row>
    <row r="8" spans="1:8">
      <c r="A8" s="163">
        <v>53</v>
      </c>
      <c r="B8" s="369" t="s">
        <v>1588</v>
      </c>
      <c r="C8" s="576" t="s">
        <v>564</v>
      </c>
      <c r="D8" s="387" t="s">
        <v>2086</v>
      </c>
      <c r="E8" s="387" t="s">
        <v>1410</v>
      </c>
      <c r="F8" s="387" t="s">
        <v>1335</v>
      </c>
      <c r="G8" s="389" t="s">
        <v>1191</v>
      </c>
      <c r="H8" s="356"/>
    </row>
    <row r="9" spans="1:8">
      <c r="A9" s="163">
        <v>54</v>
      </c>
      <c r="B9" s="408" t="s">
        <v>1313</v>
      </c>
      <c r="C9" s="578" t="s">
        <v>2160</v>
      </c>
      <c r="D9" s="408" t="s">
        <v>1314</v>
      </c>
      <c r="E9" s="408" t="s">
        <v>1225</v>
      </c>
      <c r="F9" s="408" t="s">
        <v>1228</v>
      </c>
      <c r="G9" s="406" t="s">
        <v>1590</v>
      </c>
      <c r="H9" s="356"/>
    </row>
    <row r="10" spans="1:8">
      <c r="A10" s="163">
        <v>55</v>
      </c>
      <c r="B10" s="387" t="s">
        <v>1313</v>
      </c>
      <c r="C10" s="580" t="s">
        <v>564</v>
      </c>
      <c r="D10" s="387" t="s">
        <v>2087</v>
      </c>
      <c r="E10" s="400" t="s">
        <v>1595</v>
      </c>
      <c r="F10" s="400" t="s">
        <v>1335</v>
      </c>
      <c r="G10" s="389" t="s">
        <v>1191</v>
      </c>
      <c r="H10" s="356"/>
    </row>
    <row r="11" spans="1:8">
      <c r="A11" s="163">
        <v>56</v>
      </c>
      <c r="B11" s="408" t="s">
        <v>7</v>
      </c>
      <c r="C11" s="579" t="s">
        <v>1782</v>
      </c>
      <c r="D11" s="408" t="s">
        <v>1783</v>
      </c>
      <c r="E11" s="408" t="s">
        <v>1784</v>
      </c>
      <c r="F11" s="408" t="s">
        <v>1785</v>
      </c>
      <c r="G11" s="406" t="s">
        <v>1786</v>
      </c>
      <c r="H11" s="356"/>
    </row>
    <row r="12" spans="1:8">
      <c r="A12" s="163">
        <v>57</v>
      </c>
      <c r="B12" s="369" t="s">
        <v>7</v>
      </c>
      <c r="C12" s="576" t="s">
        <v>1214</v>
      </c>
      <c r="D12" s="369" t="s">
        <v>1787</v>
      </c>
      <c r="E12" s="396" t="s">
        <v>1788</v>
      </c>
      <c r="F12" s="396" t="s">
        <v>1789</v>
      </c>
      <c r="G12" s="370" t="s">
        <v>1790</v>
      </c>
      <c r="H12" s="356"/>
    </row>
    <row r="13" spans="1:8">
      <c r="A13" s="163">
        <v>58</v>
      </c>
      <c r="B13" s="369" t="s">
        <v>7</v>
      </c>
      <c r="C13" s="576" t="s">
        <v>569</v>
      </c>
      <c r="D13" s="369" t="s">
        <v>1791</v>
      </c>
      <c r="E13" s="396" t="s">
        <v>1792</v>
      </c>
      <c r="F13" s="396" t="s">
        <v>1793</v>
      </c>
      <c r="G13" s="370" t="s">
        <v>2361</v>
      </c>
      <c r="H13" s="356"/>
    </row>
    <row r="14" spans="1:8">
      <c r="A14" s="163">
        <v>59</v>
      </c>
      <c r="B14" s="387" t="s">
        <v>7</v>
      </c>
      <c r="C14" s="580" t="s">
        <v>570</v>
      </c>
      <c r="D14" s="387" t="s">
        <v>1700</v>
      </c>
      <c r="E14" s="400" t="s">
        <v>1701</v>
      </c>
      <c r="F14" s="400" t="s">
        <v>1702</v>
      </c>
      <c r="G14" s="389" t="s">
        <v>1703</v>
      </c>
      <c r="H14" s="356"/>
    </row>
    <row r="15" spans="1:8">
      <c r="A15" s="163">
        <v>60</v>
      </c>
      <c r="B15" s="354" t="s">
        <v>1316</v>
      </c>
      <c r="C15" s="577" t="s">
        <v>558</v>
      </c>
      <c r="D15" s="354" t="s">
        <v>1704</v>
      </c>
      <c r="E15" s="354">
        <v>1</v>
      </c>
      <c r="F15" s="354" t="s">
        <v>1146</v>
      </c>
      <c r="G15" s="355" t="s">
        <v>2143</v>
      </c>
      <c r="H15" s="356"/>
    </row>
    <row r="16" spans="1:8">
      <c r="A16" s="163">
        <v>61</v>
      </c>
      <c r="B16" s="408" t="s">
        <v>1705</v>
      </c>
      <c r="C16" s="579" t="s">
        <v>571</v>
      </c>
      <c r="D16" s="408" t="s">
        <v>1706</v>
      </c>
      <c r="E16" s="424">
        <v>1</v>
      </c>
      <c r="F16" s="424" t="s">
        <v>1707</v>
      </c>
      <c r="G16" s="406" t="s">
        <v>2143</v>
      </c>
      <c r="H16" s="356"/>
    </row>
    <row r="17" spans="1:8" ht="18">
      <c r="A17" s="163">
        <v>62</v>
      </c>
      <c r="B17" s="582" t="s">
        <v>1705</v>
      </c>
      <c r="C17" s="583" t="s">
        <v>572</v>
      </c>
      <c r="D17" s="582" t="s">
        <v>1708</v>
      </c>
      <c r="E17" s="425" t="s">
        <v>1709</v>
      </c>
      <c r="F17" s="584" t="s">
        <v>1710</v>
      </c>
      <c r="G17" s="94" t="s">
        <v>2361</v>
      </c>
      <c r="H17" s="358"/>
    </row>
    <row r="18" spans="1:8">
      <c r="A18" s="163">
        <v>63</v>
      </c>
      <c r="B18" s="387" t="s">
        <v>1711</v>
      </c>
      <c r="C18" s="580" t="s">
        <v>573</v>
      </c>
      <c r="D18" s="387" t="s">
        <v>1712</v>
      </c>
      <c r="E18" s="400" t="s">
        <v>1713</v>
      </c>
      <c r="F18" s="400" t="s">
        <v>1216</v>
      </c>
      <c r="G18" s="389" t="s">
        <v>1714</v>
      </c>
      <c r="H18" s="358"/>
    </row>
    <row r="19" spans="1:8">
      <c r="A19" s="163">
        <v>64</v>
      </c>
      <c r="B19" s="411" t="s">
        <v>1715</v>
      </c>
      <c r="C19" s="580" t="s">
        <v>573</v>
      </c>
      <c r="D19" s="411" t="s">
        <v>1716</v>
      </c>
      <c r="E19" s="426" t="s">
        <v>1717</v>
      </c>
      <c r="F19" s="413" t="s">
        <v>1394</v>
      </c>
      <c r="G19" s="402" t="s">
        <v>1317</v>
      </c>
      <c r="H19" s="356"/>
    </row>
    <row r="20" spans="1:8">
      <c r="A20" s="163">
        <v>65</v>
      </c>
      <c r="B20" s="408" t="s">
        <v>1253</v>
      </c>
      <c r="C20" s="579" t="s">
        <v>1718</v>
      </c>
      <c r="D20" s="408" t="s">
        <v>1318</v>
      </c>
      <c r="E20" s="1553" t="s">
        <v>1719</v>
      </c>
      <c r="F20" s="1554"/>
      <c r="G20" s="406" t="s">
        <v>1720</v>
      </c>
      <c r="H20" s="356"/>
    </row>
    <row r="21" spans="1:8">
      <c r="A21" s="163">
        <v>66</v>
      </c>
      <c r="B21" s="354" t="s">
        <v>1253</v>
      </c>
      <c r="C21" s="577" t="s">
        <v>1570</v>
      </c>
      <c r="D21" s="354" t="s">
        <v>1721</v>
      </c>
      <c r="E21" s="1555" t="s">
        <v>1722</v>
      </c>
      <c r="F21" s="1556"/>
      <c r="G21" s="354" t="s">
        <v>1723</v>
      </c>
      <c r="H21" s="363"/>
    </row>
    <row r="22" spans="1:8">
      <c r="A22" s="163">
        <v>67</v>
      </c>
      <c r="B22" s="408" t="s">
        <v>1724</v>
      </c>
      <c r="C22" s="579" t="s">
        <v>1718</v>
      </c>
      <c r="D22" s="408" t="s">
        <v>1725</v>
      </c>
      <c r="E22" s="408" t="s">
        <v>1595</v>
      </c>
      <c r="F22" s="408" t="s">
        <v>1146</v>
      </c>
      <c r="G22" s="406" t="s">
        <v>991</v>
      </c>
      <c r="H22" s="356"/>
    </row>
    <row r="23" spans="1:8">
      <c r="A23" s="163">
        <v>68</v>
      </c>
      <c r="B23" s="359" t="s">
        <v>1724</v>
      </c>
      <c r="C23" s="574" t="s">
        <v>554</v>
      </c>
      <c r="D23" s="359" t="s">
        <v>1726</v>
      </c>
      <c r="E23" s="359" t="s">
        <v>1734</v>
      </c>
      <c r="F23" s="359" t="s">
        <v>1727</v>
      </c>
      <c r="G23" s="360" t="s">
        <v>1728</v>
      </c>
    </row>
    <row r="24" spans="1:8">
      <c r="A24" s="163">
        <v>69</v>
      </c>
      <c r="B24" s="387" t="s">
        <v>1724</v>
      </c>
      <c r="C24" s="580" t="s">
        <v>573</v>
      </c>
      <c r="D24" s="387" t="s">
        <v>1729</v>
      </c>
      <c r="E24" s="387" t="s">
        <v>1730</v>
      </c>
      <c r="F24" s="387" t="s">
        <v>1731</v>
      </c>
      <c r="G24" s="389" t="s">
        <v>2143</v>
      </c>
    </row>
    <row r="25" spans="1:8">
      <c r="A25" s="163">
        <v>70</v>
      </c>
      <c r="B25" s="371" t="s">
        <v>1732</v>
      </c>
      <c r="C25" s="575" t="s">
        <v>554</v>
      </c>
      <c r="D25" s="371" t="s">
        <v>1733</v>
      </c>
      <c r="E25" s="427" t="s">
        <v>1735</v>
      </c>
      <c r="F25" s="427" t="s">
        <v>1216</v>
      </c>
      <c r="G25" s="372" t="s">
        <v>2143</v>
      </c>
    </row>
    <row r="28" spans="1:8">
      <c r="B28" s="190"/>
    </row>
    <row r="33" spans="2:2">
      <c r="B33" s="190"/>
    </row>
    <row r="34" spans="2:2">
      <c r="B34" s="190"/>
    </row>
    <row r="35" spans="2:2">
      <c r="B35" s="190"/>
    </row>
    <row r="39" spans="2:2">
      <c r="B39" s="190"/>
    </row>
    <row r="43" spans="2:2">
      <c r="B43" s="190"/>
    </row>
    <row r="44" spans="2:2">
      <c r="B44" s="190"/>
    </row>
    <row r="45" spans="2:2">
      <c r="B45" s="190"/>
    </row>
    <row r="46" spans="2:2">
      <c r="B46" s="190"/>
    </row>
    <row r="47" spans="2:2">
      <c r="B47" s="190"/>
    </row>
    <row r="48" spans="2:2">
      <c r="B48" s="190"/>
    </row>
    <row r="49" spans="2:2">
      <c r="B49" s="190"/>
    </row>
    <row r="50" spans="2:2">
      <c r="B50" s="190"/>
    </row>
    <row r="51" spans="2:2">
      <c r="B51" s="190"/>
    </row>
    <row r="52" spans="2:2">
      <c r="B52" s="190"/>
    </row>
    <row r="53" spans="2:2">
      <c r="B53" s="190"/>
    </row>
    <row r="54" spans="2:2">
      <c r="B54" s="190"/>
    </row>
    <row r="55" spans="2:2">
      <c r="B55" s="190"/>
    </row>
    <row r="56" spans="2:2">
      <c r="B56" s="190"/>
    </row>
    <row r="57" spans="2:2">
      <c r="B57" s="190"/>
    </row>
    <row r="58" spans="2:2">
      <c r="B58" s="190"/>
    </row>
  </sheetData>
  <mergeCells count="2">
    <mergeCell ref="E20:F20"/>
    <mergeCell ref="E21:F2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Normal="85" workbookViewId="0">
      <selection activeCell="A16" sqref="A16"/>
    </sheetView>
  </sheetViews>
  <sheetFormatPr defaultColWidth="22.5" defaultRowHeight="13.5"/>
  <cols>
    <col min="1" max="1" width="0.75" style="163" customWidth="1"/>
    <col min="2" max="3" width="6.875" style="163" customWidth="1"/>
    <col min="4" max="4" width="7.875" style="163" customWidth="1"/>
    <col min="5" max="16" width="5.875" style="163" customWidth="1"/>
    <col min="17" max="16384" width="22.5" style="163"/>
  </cols>
  <sheetData>
    <row r="1" spans="1:35" s="570" customFormat="1" ht="26.25" customHeight="1">
      <c r="A1" s="568" t="s">
        <v>652</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21" customHeight="1">
      <c r="J2" s="1104" t="s">
        <v>1736</v>
      </c>
      <c r="K2" s="1104"/>
      <c r="L2" s="1104"/>
      <c r="M2" s="1104"/>
      <c r="N2" s="1104"/>
      <c r="O2" s="1104"/>
      <c r="P2" s="1104"/>
    </row>
    <row r="3" spans="1:35" ht="23.1" customHeight="1">
      <c r="B3" s="952" t="s">
        <v>745</v>
      </c>
      <c r="C3" s="428" t="s">
        <v>1737</v>
      </c>
      <c r="D3" s="1560" t="s">
        <v>1738</v>
      </c>
      <c r="E3" s="986" t="s">
        <v>2415</v>
      </c>
      <c r="F3" s="986"/>
      <c r="G3" s="986"/>
      <c r="H3" s="986"/>
      <c r="I3" s="986"/>
      <c r="J3" s="986"/>
      <c r="K3" s="986"/>
      <c r="L3" s="986"/>
      <c r="M3" s="986"/>
      <c r="N3" s="986"/>
      <c r="O3" s="986"/>
      <c r="P3" s="986"/>
    </row>
    <row r="4" spans="1:35" ht="23.1" customHeight="1">
      <c r="B4" s="953"/>
      <c r="C4" s="429" t="s">
        <v>1643</v>
      </c>
      <c r="D4" s="1561"/>
      <c r="E4" s="25" t="s">
        <v>215</v>
      </c>
      <c r="F4" s="25" t="s">
        <v>1644</v>
      </c>
      <c r="G4" s="25" t="s">
        <v>217</v>
      </c>
      <c r="H4" s="25" t="s">
        <v>218</v>
      </c>
      <c r="I4" s="25" t="s">
        <v>219</v>
      </c>
      <c r="J4" s="25" t="s">
        <v>220</v>
      </c>
      <c r="K4" s="25" t="s">
        <v>221</v>
      </c>
      <c r="L4" s="25" t="s">
        <v>222</v>
      </c>
      <c r="M4" s="25" t="s">
        <v>223</v>
      </c>
      <c r="N4" s="25" t="s">
        <v>224</v>
      </c>
      <c r="O4" s="25" t="s">
        <v>225</v>
      </c>
      <c r="P4" s="25" t="s">
        <v>226</v>
      </c>
    </row>
    <row r="5" spans="1:35" ht="21.75" customHeight="1">
      <c r="B5" s="964" t="s">
        <v>36</v>
      </c>
      <c r="C5" s="430" t="s">
        <v>1737</v>
      </c>
      <c r="D5" s="646">
        <v>1463100</v>
      </c>
      <c r="E5" s="646">
        <v>130700</v>
      </c>
      <c r="F5" s="646">
        <v>58400</v>
      </c>
      <c r="G5" s="646">
        <v>100800</v>
      </c>
      <c r="H5" s="646">
        <v>175600</v>
      </c>
      <c r="I5" s="646">
        <v>202400</v>
      </c>
      <c r="J5" s="646">
        <v>109800</v>
      </c>
      <c r="K5" s="646">
        <v>92500</v>
      </c>
      <c r="L5" s="646">
        <v>92200</v>
      </c>
      <c r="M5" s="646">
        <v>103500</v>
      </c>
      <c r="N5" s="646">
        <v>140500</v>
      </c>
      <c r="O5" s="646">
        <v>194300</v>
      </c>
      <c r="P5" s="646">
        <v>62400</v>
      </c>
    </row>
    <row r="6" spans="1:35" ht="21.75" customHeight="1">
      <c r="B6" s="1562"/>
      <c r="C6" s="431" t="s">
        <v>1643</v>
      </c>
      <c r="D6" s="648">
        <v>13200</v>
      </c>
      <c r="E6" s="648">
        <v>100</v>
      </c>
      <c r="F6" s="648">
        <v>100</v>
      </c>
      <c r="G6" s="648">
        <v>300</v>
      </c>
      <c r="H6" s="648">
        <v>900</v>
      </c>
      <c r="I6" s="648">
        <v>1700</v>
      </c>
      <c r="J6" s="648">
        <v>400</v>
      </c>
      <c r="K6" s="648">
        <v>1400</v>
      </c>
      <c r="L6" s="648">
        <v>4800</v>
      </c>
      <c r="M6" s="648">
        <v>1800</v>
      </c>
      <c r="N6" s="648">
        <v>1000</v>
      </c>
      <c r="O6" s="648">
        <v>500</v>
      </c>
      <c r="P6" s="648">
        <v>200</v>
      </c>
    </row>
    <row r="7" spans="1:35" ht="21.75" customHeight="1">
      <c r="B7" s="965"/>
      <c r="C7" s="429" t="s">
        <v>950</v>
      </c>
      <c r="D7" s="650">
        <v>1476300</v>
      </c>
      <c r="E7" s="650">
        <v>130800</v>
      </c>
      <c r="F7" s="650">
        <v>58500</v>
      </c>
      <c r="G7" s="650">
        <v>101100</v>
      </c>
      <c r="H7" s="650">
        <v>176500</v>
      </c>
      <c r="I7" s="650">
        <v>204100</v>
      </c>
      <c r="J7" s="650">
        <v>110200</v>
      </c>
      <c r="K7" s="650">
        <v>93900</v>
      </c>
      <c r="L7" s="650">
        <v>97000</v>
      </c>
      <c r="M7" s="650">
        <v>15300</v>
      </c>
      <c r="N7" s="650">
        <v>141500</v>
      </c>
      <c r="O7" s="650">
        <v>194800</v>
      </c>
      <c r="P7" s="650">
        <v>62600</v>
      </c>
    </row>
    <row r="8" spans="1:35" ht="21.75" customHeight="1">
      <c r="B8" s="964" t="s">
        <v>149</v>
      </c>
      <c r="C8" s="430" t="s">
        <v>1737</v>
      </c>
      <c r="D8" s="646">
        <v>1416300</v>
      </c>
      <c r="E8" s="646">
        <v>119000</v>
      </c>
      <c r="F8" s="646">
        <v>44600</v>
      </c>
      <c r="G8" s="646">
        <v>101200</v>
      </c>
      <c r="H8" s="646">
        <v>153800</v>
      </c>
      <c r="I8" s="646">
        <v>159300</v>
      </c>
      <c r="J8" s="646">
        <v>102600</v>
      </c>
      <c r="K8" s="646">
        <v>95600</v>
      </c>
      <c r="L8" s="646">
        <v>99300</v>
      </c>
      <c r="M8" s="646">
        <v>103100</v>
      </c>
      <c r="N8" s="646">
        <v>168200</v>
      </c>
      <c r="O8" s="646">
        <v>207300</v>
      </c>
      <c r="P8" s="646">
        <v>62300</v>
      </c>
    </row>
    <row r="9" spans="1:35" ht="21.75" customHeight="1">
      <c r="B9" s="1562"/>
      <c r="C9" s="431" t="s">
        <v>1643</v>
      </c>
      <c r="D9" s="648">
        <v>13200</v>
      </c>
      <c r="E9" s="648">
        <v>100</v>
      </c>
      <c r="F9" s="648">
        <v>100</v>
      </c>
      <c r="G9" s="648">
        <v>400</v>
      </c>
      <c r="H9" s="648">
        <v>400</v>
      </c>
      <c r="I9" s="648">
        <v>2500</v>
      </c>
      <c r="J9" s="648">
        <v>400</v>
      </c>
      <c r="K9" s="648">
        <v>1800</v>
      </c>
      <c r="L9" s="648">
        <v>4300</v>
      </c>
      <c r="M9" s="648">
        <v>1300</v>
      </c>
      <c r="N9" s="648">
        <v>1000</v>
      </c>
      <c r="O9" s="648">
        <v>600</v>
      </c>
      <c r="P9" s="648">
        <v>300</v>
      </c>
    </row>
    <row r="10" spans="1:35" ht="21.75" customHeight="1">
      <c r="B10" s="965"/>
      <c r="C10" s="429" t="s">
        <v>950</v>
      </c>
      <c r="D10" s="650">
        <v>1429500</v>
      </c>
      <c r="E10" s="650">
        <v>119100</v>
      </c>
      <c r="F10" s="650">
        <v>44700</v>
      </c>
      <c r="G10" s="650">
        <v>101600</v>
      </c>
      <c r="H10" s="650">
        <v>154200</v>
      </c>
      <c r="I10" s="650">
        <v>161800</v>
      </c>
      <c r="J10" s="650">
        <v>103000</v>
      </c>
      <c r="K10" s="650">
        <v>97400</v>
      </c>
      <c r="L10" s="650">
        <v>103600</v>
      </c>
      <c r="M10" s="650">
        <v>104400</v>
      </c>
      <c r="N10" s="650">
        <v>169200</v>
      </c>
      <c r="O10" s="650">
        <v>207900</v>
      </c>
      <c r="P10" s="650">
        <v>62600</v>
      </c>
    </row>
    <row r="11" spans="1:35" ht="21.75" customHeight="1">
      <c r="B11" s="964" t="s">
        <v>1053</v>
      </c>
      <c r="C11" s="645" t="s">
        <v>1737</v>
      </c>
      <c r="D11" s="795">
        <f>SUM(E11:P11)</f>
        <v>1353600</v>
      </c>
      <c r="E11" s="646">
        <v>132500</v>
      </c>
      <c r="F11" s="646">
        <v>53100</v>
      </c>
      <c r="G11" s="646">
        <v>96300</v>
      </c>
      <c r="H11" s="646">
        <v>142800</v>
      </c>
      <c r="I11" s="646">
        <v>153000</v>
      </c>
      <c r="J11" s="646">
        <v>95600</v>
      </c>
      <c r="K11" s="646">
        <v>87900</v>
      </c>
      <c r="L11" s="646">
        <v>88400</v>
      </c>
      <c r="M11" s="646">
        <v>124500</v>
      </c>
      <c r="N11" s="646">
        <v>150400</v>
      </c>
      <c r="O11" s="646">
        <v>167100</v>
      </c>
      <c r="P11" s="646">
        <v>62000</v>
      </c>
      <c r="Q11" s="794"/>
    </row>
    <row r="12" spans="1:35" ht="21.75" customHeight="1">
      <c r="B12" s="1562"/>
      <c r="C12" s="647" t="s">
        <v>1643</v>
      </c>
      <c r="D12" s="648">
        <f>SUM(E12:P12)</f>
        <v>13900</v>
      </c>
      <c r="E12" s="648">
        <v>100</v>
      </c>
      <c r="F12" s="648">
        <v>100</v>
      </c>
      <c r="G12" s="648">
        <v>400</v>
      </c>
      <c r="H12" s="648">
        <v>200</v>
      </c>
      <c r="I12" s="648">
        <v>2300</v>
      </c>
      <c r="J12" s="648">
        <v>500</v>
      </c>
      <c r="K12" s="648">
        <v>1900</v>
      </c>
      <c r="L12" s="648">
        <v>4600</v>
      </c>
      <c r="M12" s="648">
        <v>2200</v>
      </c>
      <c r="N12" s="648">
        <v>900</v>
      </c>
      <c r="O12" s="648">
        <v>400</v>
      </c>
      <c r="P12" s="648">
        <v>300</v>
      </c>
      <c r="Q12" s="794"/>
    </row>
    <row r="13" spans="1:35" ht="21.75" customHeight="1">
      <c r="B13" s="965"/>
      <c r="C13" s="649" t="s">
        <v>950</v>
      </c>
      <c r="D13" s="650">
        <f>IF(SUM(E13:P13)=SUM(D11:D12),SUM(E13:P13),"ERR")</f>
        <v>1367500</v>
      </c>
      <c r="E13" s="650">
        <v>132600</v>
      </c>
      <c r="F13" s="650">
        <v>53200</v>
      </c>
      <c r="G13" s="650">
        <v>96700</v>
      </c>
      <c r="H13" s="650">
        <v>143000</v>
      </c>
      <c r="I13" s="650">
        <v>155300</v>
      </c>
      <c r="J13" s="650">
        <v>96100</v>
      </c>
      <c r="K13" s="650">
        <v>89800</v>
      </c>
      <c r="L13" s="650">
        <v>93000</v>
      </c>
      <c r="M13" s="650">
        <v>126700</v>
      </c>
      <c r="N13" s="650">
        <v>151300</v>
      </c>
      <c r="O13" s="650">
        <v>167500</v>
      </c>
      <c r="P13" s="650">
        <v>62300</v>
      </c>
      <c r="Q13" s="794"/>
    </row>
    <row r="14" spans="1:35" ht="23.1" customHeight="1">
      <c r="B14" s="1011"/>
      <c r="C14" s="1563"/>
      <c r="D14" s="1563"/>
      <c r="E14" s="1563"/>
      <c r="F14" s="1563"/>
      <c r="G14" s="1563"/>
      <c r="H14" s="1563"/>
      <c r="I14" s="1563"/>
      <c r="J14" s="1563"/>
      <c r="K14" s="1563"/>
      <c r="L14" s="32"/>
      <c r="M14" s="32"/>
      <c r="N14" s="32"/>
      <c r="O14" s="32"/>
      <c r="P14" s="32"/>
    </row>
    <row r="15" spans="1:35" ht="46.5" customHeight="1">
      <c r="C15" s="190"/>
      <c r="D15" s="190"/>
      <c r="E15" s="190"/>
      <c r="F15" s="190"/>
      <c r="G15" s="190"/>
      <c r="H15" s="190"/>
      <c r="I15" s="190"/>
      <c r="J15" s="190"/>
      <c r="K15" s="190"/>
      <c r="L15" s="190"/>
      <c r="M15" s="190"/>
      <c r="N15" s="190"/>
      <c r="O15" s="190"/>
      <c r="P15" s="190"/>
    </row>
    <row r="16" spans="1:35" s="570" customFormat="1" ht="26.25" customHeight="1">
      <c r="A16" s="568" t="s">
        <v>653</v>
      </c>
      <c r="B16" s="572"/>
      <c r="C16" s="572"/>
      <c r="D16" s="572"/>
      <c r="E16" s="572"/>
      <c r="F16" s="572"/>
      <c r="G16" s="572"/>
      <c r="H16" s="572"/>
      <c r="I16" s="572"/>
      <c r="J16" s="572"/>
      <c r="K16" s="572"/>
      <c r="L16" s="572"/>
      <c r="M16" s="572"/>
      <c r="N16" s="572"/>
      <c r="O16" s="572"/>
      <c r="P16" s="572"/>
      <c r="Q16" s="572"/>
      <c r="R16" s="572"/>
      <c r="S16" s="572"/>
      <c r="T16" s="572"/>
      <c r="U16" s="572"/>
      <c r="V16" s="572"/>
      <c r="W16" s="572"/>
      <c r="X16" s="571"/>
      <c r="Y16" s="571"/>
      <c r="Z16" s="571"/>
      <c r="AA16" s="571"/>
      <c r="AB16" s="571"/>
      <c r="AC16" s="571"/>
      <c r="AD16" s="571"/>
      <c r="AE16" s="571"/>
      <c r="AF16" s="571"/>
      <c r="AG16" s="571"/>
      <c r="AH16" s="571"/>
      <c r="AI16" s="571"/>
    </row>
    <row r="17" spans="2:17" ht="21" customHeight="1">
      <c r="C17" s="190"/>
      <c r="D17" s="190"/>
      <c r="E17" s="190"/>
      <c r="F17" s="190"/>
      <c r="G17" s="190"/>
      <c r="H17" s="1104" t="s">
        <v>1736</v>
      </c>
      <c r="I17" s="1104"/>
      <c r="J17" s="1104"/>
      <c r="K17" s="1104"/>
      <c r="L17" s="1104"/>
      <c r="M17" s="1104"/>
      <c r="N17" s="1104"/>
      <c r="O17" s="585"/>
      <c r="P17" s="585"/>
    </row>
    <row r="18" spans="2:17" ht="24.95" customHeight="1">
      <c r="B18" s="952" t="s">
        <v>745</v>
      </c>
      <c r="C18" s="432" t="s">
        <v>1737</v>
      </c>
      <c r="D18" s="1557" t="s">
        <v>1645</v>
      </c>
      <c r="E18" s="1557" t="s">
        <v>1646</v>
      </c>
      <c r="F18" s="1558" t="s">
        <v>1647</v>
      </c>
      <c r="G18" s="1558" t="s">
        <v>1648</v>
      </c>
      <c r="H18" s="1557" t="s">
        <v>1151</v>
      </c>
      <c r="I18" s="1557" t="s">
        <v>1649</v>
      </c>
      <c r="J18" s="1557" t="s">
        <v>1650</v>
      </c>
      <c r="K18" s="1557" t="s">
        <v>1756</v>
      </c>
      <c r="L18" s="1557" t="s">
        <v>1651</v>
      </c>
      <c r="M18" s="1557" t="s">
        <v>1652</v>
      </c>
      <c r="N18" s="1557" t="s">
        <v>1757</v>
      </c>
    </row>
    <row r="19" spans="2:17" ht="24.95" customHeight="1">
      <c r="B19" s="953"/>
      <c r="C19" s="52" t="s">
        <v>1643</v>
      </c>
      <c r="D19" s="1557"/>
      <c r="E19" s="1557"/>
      <c r="F19" s="1559"/>
      <c r="G19" s="1559"/>
      <c r="H19" s="1557"/>
      <c r="I19" s="1557"/>
      <c r="J19" s="1557"/>
      <c r="K19" s="1557"/>
      <c r="L19" s="1557"/>
      <c r="M19" s="1557"/>
      <c r="N19" s="1557"/>
      <c r="O19" s="190"/>
    </row>
    <row r="20" spans="2:17" ht="23.1" customHeight="1">
      <c r="B20" s="964" t="s">
        <v>36</v>
      </c>
      <c r="C20" s="51" t="s">
        <v>1737</v>
      </c>
      <c r="D20" s="646">
        <v>490900</v>
      </c>
      <c r="E20" s="646">
        <v>205900</v>
      </c>
      <c r="F20" s="646">
        <v>600</v>
      </c>
      <c r="G20" s="646">
        <v>12400</v>
      </c>
      <c r="H20" s="646">
        <v>65200</v>
      </c>
      <c r="I20" s="646">
        <v>23300</v>
      </c>
      <c r="J20" s="646">
        <v>427500</v>
      </c>
      <c r="K20" s="646">
        <v>21400</v>
      </c>
      <c r="L20" s="646">
        <v>131000</v>
      </c>
      <c r="M20" s="646">
        <v>10000</v>
      </c>
      <c r="N20" s="646">
        <v>74900</v>
      </c>
      <c r="O20" s="190"/>
      <c r="P20" s="190"/>
    </row>
    <row r="21" spans="2:17" ht="23.1" customHeight="1">
      <c r="B21" s="1562"/>
      <c r="C21" s="433" t="s">
        <v>1643</v>
      </c>
      <c r="D21" s="648">
        <v>0</v>
      </c>
      <c r="E21" s="648">
        <v>3100</v>
      </c>
      <c r="F21" s="648">
        <v>0</v>
      </c>
      <c r="G21" s="648">
        <v>0</v>
      </c>
      <c r="H21" s="648">
        <v>0</v>
      </c>
      <c r="I21" s="648">
        <v>0</v>
      </c>
      <c r="J21" s="648">
        <v>0</v>
      </c>
      <c r="K21" s="648">
        <v>9900</v>
      </c>
      <c r="L21" s="648">
        <v>0</v>
      </c>
      <c r="M21" s="648">
        <v>200</v>
      </c>
      <c r="N21" s="648">
        <v>0</v>
      </c>
      <c r="O21" s="190"/>
      <c r="P21" s="190"/>
    </row>
    <row r="22" spans="2:17" ht="23.1" customHeight="1">
      <c r="B22" s="965"/>
      <c r="C22" s="52" t="s">
        <v>950</v>
      </c>
      <c r="D22" s="650">
        <v>490900</v>
      </c>
      <c r="E22" s="650">
        <v>209000</v>
      </c>
      <c r="F22" s="650">
        <v>600</v>
      </c>
      <c r="G22" s="650">
        <v>12400</v>
      </c>
      <c r="H22" s="650">
        <v>65200</v>
      </c>
      <c r="I22" s="650">
        <v>23300</v>
      </c>
      <c r="J22" s="650">
        <v>427500</v>
      </c>
      <c r="K22" s="650">
        <v>31300</v>
      </c>
      <c r="L22" s="650">
        <v>131000</v>
      </c>
      <c r="M22" s="650">
        <v>10200</v>
      </c>
      <c r="N22" s="650">
        <v>74900</v>
      </c>
      <c r="O22" s="190"/>
      <c r="P22" s="190"/>
    </row>
    <row r="23" spans="2:17" ht="23.1" customHeight="1">
      <c r="B23" s="964" t="s">
        <v>149</v>
      </c>
      <c r="C23" s="51" t="s">
        <v>1737</v>
      </c>
      <c r="D23" s="646">
        <v>552200</v>
      </c>
      <c r="E23" s="646">
        <v>133800</v>
      </c>
      <c r="F23" s="726" t="s">
        <v>1825</v>
      </c>
      <c r="G23" s="646">
        <v>11300</v>
      </c>
      <c r="H23" s="646">
        <v>65200</v>
      </c>
      <c r="I23" s="646">
        <v>23800</v>
      </c>
      <c r="J23" s="646">
        <v>404500</v>
      </c>
      <c r="K23" s="646">
        <v>21600</v>
      </c>
      <c r="L23" s="646">
        <v>126000</v>
      </c>
      <c r="M23" s="646">
        <v>10600</v>
      </c>
      <c r="N23" s="646">
        <v>67300</v>
      </c>
      <c r="O23" s="190"/>
      <c r="P23" s="190"/>
    </row>
    <row r="24" spans="2:17" ht="23.1" customHeight="1">
      <c r="B24" s="1562"/>
      <c r="C24" s="433" t="s">
        <v>1643</v>
      </c>
      <c r="D24" s="648">
        <v>0</v>
      </c>
      <c r="E24" s="648">
        <v>3300</v>
      </c>
      <c r="F24" s="727" t="s">
        <v>1825</v>
      </c>
      <c r="G24" s="648">
        <v>0</v>
      </c>
      <c r="H24" s="648">
        <v>0</v>
      </c>
      <c r="I24" s="648">
        <v>0</v>
      </c>
      <c r="J24" s="648">
        <v>0</v>
      </c>
      <c r="K24" s="648">
        <v>9700</v>
      </c>
      <c r="L24" s="648">
        <v>0</v>
      </c>
      <c r="M24" s="648">
        <v>200</v>
      </c>
      <c r="N24" s="648">
        <v>0</v>
      </c>
      <c r="O24" s="190"/>
      <c r="P24" s="190"/>
    </row>
    <row r="25" spans="2:17" ht="23.1" customHeight="1">
      <c r="B25" s="965"/>
      <c r="C25" s="52" t="s">
        <v>950</v>
      </c>
      <c r="D25" s="650">
        <f>SUM(D23:D24)</f>
        <v>552200</v>
      </c>
      <c r="E25" s="650">
        <f>SUM(E23:E24)</f>
        <v>137100</v>
      </c>
      <c r="F25" s="728" t="s">
        <v>1825</v>
      </c>
      <c r="G25" s="650">
        <f t="shared" ref="G25:N25" si="0">SUM(G23:G24)</f>
        <v>11300</v>
      </c>
      <c r="H25" s="650">
        <f t="shared" si="0"/>
        <v>65200</v>
      </c>
      <c r="I25" s="650">
        <f t="shared" si="0"/>
        <v>23800</v>
      </c>
      <c r="J25" s="650">
        <f t="shared" si="0"/>
        <v>404500</v>
      </c>
      <c r="K25" s="650">
        <f t="shared" si="0"/>
        <v>31300</v>
      </c>
      <c r="L25" s="650">
        <f t="shared" si="0"/>
        <v>126000</v>
      </c>
      <c r="M25" s="650">
        <f t="shared" si="0"/>
        <v>10800</v>
      </c>
      <c r="N25" s="650">
        <f t="shared" si="0"/>
        <v>67300</v>
      </c>
      <c r="O25" s="190"/>
      <c r="P25" s="190"/>
    </row>
    <row r="26" spans="2:17" ht="23.1" customHeight="1">
      <c r="B26" s="964" t="s">
        <v>1053</v>
      </c>
      <c r="C26" s="651" t="s">
        <v>1737</v>
      </c>
      <c r="D26" s="646">
        <v>531500</v>
      </c>
      <c r="E26" s="646">
        <v>131400</v>
      </c>
      <c r="F26" s="726" t="s">
        <v>1825</v>
      </c>
      <c r="G26" s="646">
        <v>11400</v>
      </c>
      <c r="H26" s="646">
        <v>65000</v>
      </c>
      <c r="I26" s="646">
        <v>24800</v>
      </c>
      <c r="J26" s="646">
        <v>343700</v>
      </c>
      <c r="K26" s="646">
        <v>26500</v>
      </c>
      <c r="L26" s="646">
        <v>150000</v>
      </c>
      <c r="M26" s="646">
        <v>11700</v>
      </c>
      <c r="N26" s="646">
        <v>57600</v>
      </c>
      <c r="O26" s="190"/>
      <c r="P26" s="190"/>
      <c r="Q26" s="794"/>
    </row>
    <row r="27" spans="2:17" ht="23.1" customHeight="1">
      <c r="B27" s="1562"/>
      <c r="C27" s="652" t="s">
        <v>1643</v>
      </c>
      <c r="D27" s="648">
        <v>0</v>
      </c>
      <c r="E27" s="648">
        <v>3000</v>
      </c>
      <c r="F27" s="727" t="s">
        <v>1825</v>
      </c>
      <c r="G27" s="648">
        <v>0</v>
      </c>
      <c r="H27" s="648">
        <v>0</v>
      </c>
      <c r="I27" s="648">
        <v>0</v>
      </c>
      <c r="J27" s="648">
        <v>0</v>
      </c>
      <c r="K27" s="648">
        <v>10800</v>
      </c>
      <c r="L27" s="648">
        <v>0</v>
      </c>
      <c r="M27" s="648">
        <v>100</v>
      </c>
      <c r="N27" s="648">
        <v>0</v>
      </c>
      <c r="O27" s="190"/>
      <c r="P27" s="190"/>
      <c r="Q27" s="794"/>
    </row>
    <row r="28" spans="2:17" ht="23.1" customHeight="1">
      <c r="B28" s="965"/>
      <c r="C28" s="653" t="s">
        <v>950</v>
      </c>
      <c r="D28" s="650">
        <f>SUM(D26:D27)</f>
        <v>531500</v>
      </c>
      <c r="E28" s="650">
        <f t="shared" ref="E28:N28" si="1">SUM(E26:E27)</f>
        <v>134400</v>
      </c>
      <c r="F28" s="728" t="s">
        <v>1825</v>
      </c>
      <c r="G28" s="650">
        <f t="shared" si="1"/>
        <v>11400</v>
      </c>
      <c r="H28" s="650">
        <f t="shared" si="1"/>
        <v>65000</v>
      </c>
      <c r="I28" s="650">
        <f t="shared" si="1"/>
        <v>24800</v>
      </c>
      <c r="J28" s="650">
        <f t="shared" si="1"/>
        <v>343700</v>
      </c>
      <c r="K28" s="650">
        <f t="shared" si="1"/>
        <v>37300</v>
      </c>
      <c r="L28" s="650">
        <f t="shared" si="1"/>
        <v>150000</v>
      </c>
      <c r="M28" s="650">
        <f t="shared" si="1"/>
        <v>11800</v>
      </c>
      <c r="N28" s="650">
        <f t="shared" si="1"/>
        <v>57600</v>
      </c>
      <c r="O28" s="190"/>
      <c r="P28" s="190"/>
      <c r="Q28" s="794"/>
    </row>
    <row r="29" spans="2:17">
      <c r="B29" s="163" t="s">
        <v>1868</v>
      </c>
      <c r="C29" s="190"/>
      <c r="D29" s="190"/>
      <c r="E29" s="190"/>
      <c r="F29" s="190"/>
      <c r="G29" s="190"/>
      <c r="H29" s="190"/>
      <c r="I29" s="190"/>
      <c r="J29" s="190"/>
      <c r="K29" s="190"/>
      <c r="L29" s="190"/>
      <c r="M29" s="190"/>
      <c r="N29" s="190"/>
      <c r="O29" s="190"/>
      <c r="P29" s="190"/>
    </row>
    <row r="30" spans="2:17">
      <c r="C30" s="190"/>
      <c r="D30" s="190"/>
      <c r="E30" s="190"/>
      <c r="F30" s="190"/>
      <c r="G30" s="190"/>
      <c r="H30" s="190"/>
      <c r="I30" s="190"/>
      <c r="J30" s="190"/>
      <c r="K30" s="190"/>
      <c r="L30" s="190"/>
      <c r="M30" s="190"/>
      <c r="N30" s="190"/>
      <c r="O30" s="190"/>
      <c r="P30" s="190"/>
    </row>
    <row r="31" spans="2:17">
      <c r="C31" s="190"/>
      <c r="D31" s="190"/>
      <c r="E31" s="190"/>
      <c r="F31" s="190"/>
      <c r="G31" s="190"/>
      <c r="H31" s="190"/>
      <c r="I31" s="190"/>
      <c r="J31" s="190"/>
      <c r="K31" s="190"/>
      <c r="L31" s="190"/>
      <c r="M31" s="190"/>
      <c r="N31" s="190"/>
      <c r="O31" s="190"/>
      <c r="P31" s="190"/>
    </row>
    <row r="32" spans="2:17">
      <c r="C32" s="190"/>
      <c r="D32" s="190"/>
      <c r="E32" s="190"/>
      <c r="F32" s="190"/>
      <c r="G32" s="190"/>
      <c r="H32" s="190"/>
      <c r="I32" s="190"/>
      <c r="J32" s="190"/>
      <c r="K32" s="190"/>
      <c r="L32" s="190"/>
      <c r="M32" s="190"/>
      <c r="N32" s="190"/>
      <c r="O32" s="190"/>
      <c r="P32" s="190"/>
    </row>
    <row r="33" spans="3:16">
      <c r="C33" s="190"/>
      <c r="D33" s="190"/>
      <c r="E33" s="190"/>
      <c r="F33" s="190"/>
      <c r="G33" s="190"/>
      <c r="H33" s="190"/>
      <c r="I33" s="190"/>
      <c r="J33" s="190"/>
      <c r="K33" s="190"/>
      <c r="L33" s="190"/>
      <c r="M33" s="190"/>
      <c r="N33" s="190"/>
      <c r="O33" s="190"/>
      <c r="P33" s="190"/>
    </row>
  </sheetData>
  <mergeCells count="24">
    <mergeCell ref="B26:B28"/>
    <mergeCell ref="N18:N19"/>
    <mergeCell ref="H18:H19"/>
    <mergeCell ref="I18:I19"/>
    <mergeCell ref="J18:J19"/>
    <mergeCell ref="K18:K19"/>
    <mergeCell ref="B23:B25"/>
    <mergeCell ref="B20:B22"/>
    <mergeCell ref="L18:L19"/>
    <mergeCell ref="B18:B19"/>
    <mergeCell ref="D18:D19"/>
    <mergeCell ref="B11:B13"/>
    <mergeCell ref="J2:P2"/>
    <mergeCell ref="H17:N17"/>
    <mergeCell ref="B14:K14"/>
    <mergeCell ref="E3:P3"/>
    <mergeCell ref="B8:B10"/>
    <mergeCell ref="B5:B7"/>
    <mergeCell ref="B3:B4"/>
    <mergeCell ref="M18:M19"/>
    <mergeCell ref="E18:E19"/>
    <mergeCell ref="F18:F19"/>
    <mergeCell ref="D3:D4"/>
    <mergeCell ref="G18:G1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7"/>
  <sheetViews>
    <sheetView zoomScaleNormal="100" workbookViewId="0"/>
  </sheetViews>
  <sheetFormatPr defaultRowHeight="14.45" customHeight="1"/>
  <cols>
    <col min="1" max="1" width="1.875" style="62" customWidth="1"/>
    <col min="2" max="3" width="4.625" style="62" customWidth="1"/>
    <col min="4" max="19" width="5" style="62" customWidth="1"/>
    <col min="20" max="22" width="4.625" style="62" customWidth="1"/>
    <col min="23" max="16384" width="9" style="62"/>
  </cols>
  <sheetData>
    <row r="1" spans="1:35" s="570" customFormat="1" ht="26.25" customHeight="1">
      <c r="A1" s="568" t="s">
        <v>654</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4.45" customHeight="1">
      <c r="Q2" s="899" t="s">
        <v>1758</v>
      </c>
      <c r="R2" s="899"/>
      <c r="S2" s="899"/>
    </row>
    <row r="3" spans="1:35" ht="16.5" customHeight="1">
      <c r="B3" s="1182" t="s">
        <v>2404</v>
      </c>
      <c r="C3" s="1182"/>
      <c r="D3" s="986" t="s">
        <v>1759</v>
      </c>
      <c r="E3" s="986"/>
      <c r="F3" s="986"/>
      <c r="G3" s="986"/>
      <c r="H3" s="986" t="s">
        <v>1760</v>
      </c>
      <c r="I3" s="986"/>
      <c r="J3" s="986"/>
      <c r="K3" s="986"/>
      <c r="L3" s="986" t="s">
        <v>1761</v>
      </c>
      <c r="M3" s="986"/>
      <c r="N3" s="986"/>
      <c r="O3" s="986"/>
      <c r="P3" s="986" t="s">
        <v>1762</v>
      </c>
      <c r="Q3" s="986"/>
      <c r="R3" s="986"/>
      <c r="S3" s="986"/>
    </row>
    <row r="4" spans="1:35" ht="27.75" customHeight="1">
      <c r="B4" s="1182"/>
      <c r="C4" s="1182"/>
      <c r="D4" s="1182" t="s">
        <v>1763</v>
      </c>
      <c r="E4" s="986"/>
      <c r="F4" s="1182" t="s">
        <v>1764</v>
      </c>
      <c r="G4" s="986"/>
      <c r="H4" s="1182" t="s">
        <v>1763</v>
      </c>
      <c r="I4" s="986"/>
      <c r="J4" s="1182" t="s">
        <v>1764</v>
      </c>
      <c r="K4" s="986"/>
      <c r="L4" s="1182" t="s">
        <v>1763</v>
      </c>
      <c r="M4" s="986"/>
      <c r="N4" s="1182" t="s">
        <v>1764</v>
      </c>
      <c r="O4" s="986"/>
      <c r="P4" s="1182" t="s">
        <v>1763</v>
      </c>
      <c r="Q4" s="986"/>
      <c r="R4" s="1182" t="s">
        <v>1764</v>
      </c>
      <c r="S4" s="986"/>
    </row>
    <row r="5" spans="1:35" ht="18.75" customHeight="1">
      <c r="B5" s="986" t="s">
        <v>151</v>
      </c>
      <c r="C5" s="986"/>
      <c r="D5" s="1569">
        <v>14</v>
      </c>
      <c r="E5" s="1359"/>
      <c r="F5" s="1186">
        <v>5583</v>
      </c>
      <c r="G5" s="1186"/>
      <c r="H5" s="1186">
        <v>7</v>
      </c>
      <c r="I5" s="1186"/>
      <c r="J5" s="1186">
        <v>2418</v>
      </c>
      <c r="K5" s="1186"/>
      <c r="L5" s="1186">
        <v>2</v>
      </c>
      <c r="M5" s="1186"/>
      <c r="N5" s="1186">
        <v>4117</v>
      </c>
      <c r="O5" s="1186"/>
      <c r="P5" s="1186">
        <v>5</v>
      </c>
      <c r="Q5" s="1186"/>
      <c r="R5" s="1186">
        <v>55</v>
      </c>
      <c r="S5" s="1186"/>
    </row>
    <row r="6" spans="1:35" ht="18.75" customHeight="1">
      <c r="B6" s="986" t="s">
        <v>858</v>
      </c>
      <c r="C6" s="986"/>
      <c r="D6" s="1570">
        <v>17</v>
      </c>
      <c r="E6" s="1571"/>
      <c r="F6" s="1363">
        <v>1638</v>
      </c>
      <c r="G6" s="1363"/>
      <c r="H6" s="1363">
        <v>6</v>
      </c>
      <c r="I6" s="1363"/>
      <c r="J6" s="1363">
        <v>671</v>
      </c>
      <c r="K6" s="1363"/>
      <c r="L6" s="1363">
        <v>5</v>
      </c>
      <c r="M6" s="1363"/>
      <c r="N6" s="1363">
        <v>743</v>
      </c>
      <c r="O6" s="1363"/>
      <c r="P6" s="1363">
        <v>6</v>
      </c>
      <c r="Q6" s="1363"/>
      <c r="R6" s="1363">
        <v>224</v>
      </c>
      <c r="S6" s="1363"/>
    </row>
    <row r="7" spans="1:35" ht="18.75" customHeight="1">
      <c r="B7" s="986" t="s">
        <v>539</v>
      </c>
      <c r="C7" s="986"/>
      <c r="D7" s="1570">
        <v>21</v>
      </c>
      <c r="E7" s="1571"/>
      <c r="F7" s="1363">
        <v>43585</v>
      </c>
      <c r="G7" s="1363"/>
      <c r="H7" s="1363">
        <v>9</v>
      </c>
      <c r="I7" s="1363"/>
      <c r="J7" s="1363">
        <v>42957</v>
      </c>
      <c r="K7" s="1363"/>
      <c r="L7" s="1363">
        <v>5</v>
      </c>
      <c r="M7" s="1363"/>
      <c r="N7" s="1363">
        <v>311</v>
      </c>
      <c r="O7" s="1363"/>
      <c r="P7" s="1363">
        <v>7</v>
      </c>
      <c r="Q7" s="1363"/>
      <c r="R7" s="1363">
        <v>317</v>
      </c>
      <c r="S7" s="1363"/>
    </row>
    <row r="8" spans="1:35" ht="14.45" customHeight="1">
      <c r="B8" s="941" t="s">
        <v>616</v>
      </c>
      <c r="C8" s="941"/>
      <c r="D8" s="941"/>
      <c r="E8" s="941"/>
      <c r="F8" s="941"/>
      <c r="G8" s="941"/>
      <c r="H8" s="941"/>
      <c r="I8" s="941"/>
      <c r="J8" s="941"/>
      <c r="K8" s="941"/>
      <c r="L8" s="941"/>
      <c r="M8" s="941"/>
      <c r="N8" s="32"/>
      <c r="O8" s="32"/>
      <c r="P8" s="32"/>
      <c r="Q8" s="32"/>
      <c r="R8" s="32"/>
      <c r="S8" s="32"/>
    </row>
    <row r="9" spans="1:35" ht="46.5" customHeight="1">
      <c r="B9" s="99"/>
      <c r="C9" s="99"/>
      <c r="D9" s="195"/>
      <c r="E9" s="195"/>
      <c r="F9" s="195"/>
      <c r="G9" s="195"/>
      <c r="H9" s="434"/>
      <c r="I9" s="435"/>
      <c r="J9" s="435"/>
      <c r="K9" s="195"/>
      <c r="L9" s="195"/>
      <c r="M9" s="195"/>
      <c r="N9" s="195"/>
      <c r="O9" s="434"/>
      <c r="P9" s="435"/>
      <c r="Q9" s="435"/>
      <c r="R9" s="195"/>
      <c r="S9" s="195"/>
    </row>
    <row r="10" spans="1:35" s="570" customFormat="1" ht="26.25" customHeight="1">
      <c r="A10" s="568" t="s">
        <v>655</v>
      </c>
      <c r="B10" s="572"/>
      <c r="C10" s="572"/>
      <c r="D10" s="572"/>
      <c r="E10" s="572"/>
      <c r="F10" s="572"/>
      <c r="G10" s="572"/>
      <c r="H10" s="572"/>
      <c r="I10" s="572"/>
      <c r="J10" s="572"/>
      <c r="K10" s="572"/>
      <c r="L10" s="572"/>
      <c r="M10" s="572"/>
      <c r="N10" s="572"/>
      <c r="O10" s="572"/>
      <c r="P10" s="572"/>
      <c r="Q10" s="572"/>
      <c r="R10" s="572"/>
      <c r="S10" s="572"/>
      <c r="T10" s="572"/>
      <c r="U10" s="572"/>
      <c r="V10" s="572"/>
      <c r="W10" s="572"/>
      <c r="X10" s="571"/>
      <c r="Y10" s="571"/>
      <c r="Z10" s="571"/>
      <c r="AA10" s="571"/>
      <c r="AB10" s="571"/>
      <c r="AC10" s="571"/>
      <c r="AD10" s="571"/>
      <c r="AE10" s="571"/>
      <c r="AF10" s="571"/>
      <c r="AG10" s="571"/>
      <c r="AH10" s="571"/>
      <c r="AI10" s="571"/>
    </row>
    <row r="11" spans="1:35" ht="15" customHeight="1">
      <c r="B11" s="99"/>
      <c r="C11" s="99"/>
      <c r="D11" s="195"/>
      <c r="E11" s="195"/>
      <c r="F11" s="195"/>
      <c r="G11" s="195"/>
      <c r="H11" s="434"/>
      <c r="I11" s="435"/>
      <c r="J11" s="435"/>
      <c r="K11" s="195"/>
      <c r="L11" s="195"/>
      <c r="M11" s="899" t="s">
        <v>210</v>
      </c>
      <c r="N11" s="1012"/>
      <c r="O11" s="1012"/>
      <c r="P11" s="1012"/>
      <c r="Q11" s="1012"/>
      <c r="R11" s="195"/>
      <c r="S11" s="195"/>
    </row>
    <row r="12" spans="1:35" ht="18.75" customHeight="1">
      <c r="B12" s="986" t="s">
        <v>211</v>
      </c>
      <c r="C12" s="876"/>
      <c r="D12" s="1564" t="s">
        <v>611</v>
      </c>
      <c r="E12" s="1564" t="s">
        <v>543</v>
      </c>
      <c r="F12" s="1564" t="s">
        <v>212</v>
      </c>
      <c r="G12" s="1564" t="s">
        <v>540</v>
      </c>
      <c r="H12" s="1564" t="s">
        <v>541</v>
      </c>
      <c r="I12" s="1564" t="s">
        <v>213</v>
      </c>
      <c r="J12" s="1564" t="s">
        <v>244</v>
      </c>
      <c r="K12" s="1564" t="s">
        <v>245</v>
      </c>
      <c r="L12" s="1564" t="s">
        <v>246</v>
      </c>
      <c r="M12" s="1564" t="s">
        <v>1639</v>
      </c>
      <c r="N12" s="1564" t="s">
        <v>247</v>
      </c>
      <c r="O12" s="1564" t="s">
        <v>542</v>
      </c>
      <c r="P12" s="1564" t="s">
        <v>248</v>
      </c>
      <c r="Q12" s="1564" t="s">
        <v>949</v>
      </c>
      <c r="R12" s="1567"/>
      <c r="S12" s="1567"/>
    </row>
    <row r="13" spans="1:35" ht="18.75" customHeight="1">
      <c r="B13" s="876"/>
      <c r="C13" s="876"/>
      <c r="D13" s="1565"/>
      <c r="E13" s="1565"/>
      <c r="F13" s="1565"/>
      <c r="G13" s="1565"/>
      <c r="H13" s="1565"/>
      <c r="I13" s="1565"/>
      <c r="J13" s="1565"/>
      <c r="K13" s="1565"/>
      <c r="L13" s="1565"/>
      <c r="M13" s="1565"/>
      <c r="N13" s="1565"/>
      <c r="O13" s="1565"/>
      <c r="P13" s="1565"/>
      <c r="Q13" s="1565"/>
      <c r="R13" s="1568"/>
      <c r="S13" s="1568"/>
    </row>
    <row r="14" spans="1:35" ht="36.75" customHeight="1">
      <c r="B14" s="876"/>
      <c r="C14" s="876"/>
      <c r="D14" s="1566"/>
      <c r="E14" s="1566"/>
      <c r="F14" s="1566"/>
      <c r="G14" s="1566"/>
      <c r="H14" s="1566"/>
      <c r="I14" s="1566"/>
      <c r="J14" s="1566"/>
      <c r="K14" s="1566"/>
      <c r="L14" s="1566"/>
      <c r="M14" s="1566"/>
      <c r="N14" s="1566"/>
      <c r="O14" s="1566"/>
      <c r="P14" s="1566"/>
      <c r="Q14" s="1566"/>
      <c r="R14" s="1568"/>
      <c r="S14" s="1568"/>
    </row>
    <row r="15" spans="1:35" ht="18.75" customHeight="1">
      <c r="B15" s="986" t="s">
        <v>151</v>
      </c>
      <c r="C15" s="986"/>
      <c r="D15" s="605">
        <v>14</v>
      </c>
      <c r="E15" s="605">
        <v>4</v>
      </c>
      <c r="F15" s="644" t="s">
        <v>37</v>
      </c>
      <c r="G15" s="644">
        <v>1</v>
      </c>
      <c r="H15" s="644" t="s">
        <v>37</v>
      </c>
      <c r="I15" s="644" t="s">
        <v>37</v>
      </c>
      <c r="J15" s="644">
        <v>1</v>
      </c>
      <c r="K15" s="644">
        <v>1</v>
      </c>
      <c r="L15" s="644" t="s">
        <v>37</v>
      </c>
      <c r="M15" s="644" t="s">
        <v>37</v>
      </c>
      <c r="N15" s="644" t="s">
        <v>37</v>
      </c>
      <c r="O15" s="644" t="s">
        <v>37</v>
      </c>
      <c r="P15" s="644">
        <v>1</v>
      </c>
      <c r="Q15" s="605">
        <v>6</v>
      </c>
      <c r="R15" s="99"/>
      <c r="S15" s="99"/>
    </row>
    <row r="16" spans="1:35" ht="18.75" customHeight="1">
      <c r="B16" s="986" t="s">
        <v>858</v>
      </c>
      <c r="C16" s="986"/>
      <c r="D16" s="605">
        <v>17</v>
      </c>
      <c r="E16" s="605">
        <v>1</v>
      </c>
      <c r="F16" s="644" t="s">
        <v>37</v>
      </c>
      <c r="G16" s="644" t="s">
        <v>37</v>
      </c>
      <c r="H16" s="644">
        <v>1</v>
      </c>
      <c r="I16" s="644" t="s">
        <v>37</v>
      </c>
      <c r="J16" s="644" t="s">
        <v>37</v>
      </c>
      <c r="K16" s="644">
        <v>1</v>
      </c>
      <c r="L16" s="644" t="s">
        <v>37</v>
      </c>
      <c r="M16" s="644">
        <v>2</v>
      </c>
      <c r="N16" s="644" t="s">
        <v>37</v>
      </c>
      <c r="O16" s="644">
        <v>2</v>
      </c>
      <c r="P16" s="644">
        <v>3</v>
      </c>
      <c r="Q16" s="605">
        <v>3</v>
      </c>
      <c r="R16" s="195"/>
      <c r="S16" s="195"/>
    </row>
    <row r="17" spans="1:19" ht="18.75" customHeight="1">
      <c r="B17" s="986" t="s">
        <v>539</v>
      </c>
      <c r="C17" s="986"/>
      <c r="D17" s="605">
        <v>21</v>
      </c>
      <c r="E17" s="605">
        <v>3</v>
      </c>
      <c r="F17" s="644" t="s">
        <v>37</v>
      </c>
      <c r="G17" s="644">
        <v>1</v>
      </c>
      <c r="H17" s="644" t="s">
        <v>37</v>
      </c>
      <c r="I17" s="644" t="s">
        <v>37</v>
      </c>
      <c r="J17" s="644" t="s">
        <v>37</v>
      </c>
      <c r="K17" s="644" t="s">
        <v>37</v>
      </c>
      <c r="L17" s="644" t="s">
        <v>37</v>
      </c>
      <c r="M17" s="644">
        <v>2</v>
      </c>
      <c r="N17" s="644">
        <v>2</v>
      </c>
      <c r="O17" s="644" t="s">
        <v>37</v>
      </c>
      <c r="P17" s="644">
        <v>6</v>
      </c>
      <c r="Q17" s="605">
        <v>7</v>
      </c>
      <c r="R17" s="195"/>
      <c r="S17" s="195"/>
    </row>
    <row r="18" spans="1:19" ht="18.75" customHeight="1">
      <c r="B18" s="1011" t="s">
        <v>2051</v>
      </c>
      <c r="C18" s="867"/>
      <c r="D18" s="867"/>
      <c r="E18" s="867"/>
      <c r="F18" s="867"/>
      <c r="G18" s="867"/>
      <c r="H18" s="867"/>
      <c r="I18" s="867"/>
      <c r="J18" s="867"/>
      <c r="K18" s="867"/>
      <c r="L18" s="867"/>
      <c r="M18" s="867"/>
      <c r="N18" s="195"/>
      <c r="O18" s="323"/>
      <c r="P18" s="437"/>
      <c r="Q18" s="437"/>
      <c r="R18" s="1567"/>
      <c r="S18" s="1567"/>
    </row>
    <row r="19" spans="1:19" ht="18.75" customHeight="1">
      <c r="B19" s="8"/>
      <c r="C19" s="8"/>
      <c r="D19" s="8"/>
      <c r="E19" s="438"/>
      <c r="F19" s="123"/>
      <c r="G19" s="264"/>
      <c r="H19" s="438"/>
      <c r="I19" s="123"/>
      <c r="J19" s="123"/>
      <c r="K19" s="123"/>
      <c r="L19" s="438"/>
      <c r="M19" s="123"/>
      <c r="N19" s="123"/>
      <c r="O19" s="264"/>
      <c r="P19" s="438"/>
      <c r="Q19" s="438"/>
      <c r="R19" s="1568"/>
      <c r="S19" s="1568"/>
    </row>
    <row r="20" spans="1:19" ht="18.75" customHeight="1">
      <c r="B20" s="8"/>
      <c r="C20" s="8"/>
      <c r="D20" s="8"/>
      <c r="E20" s="438"/>
      <c r="F20" s="123"/>
      <c r="G20" s="264"/>
      <c r="H20" s="438"/>
      <c r="I20" s="123"/>
      <c r="J20" s="123"/>
      <c r="K20" s="123"/>
      <c r="L20" s="438"/>
      <c r="M20" s="123"/>
      <c r="N20" s="123"/>
      <c r="O20" s="264"/>
      <c r="P20" s="438"/>
      <c r="Q20" s="438"/>
      <c r="R20" s="1568"/>
      <c r="S20" s="1568"/>
    </row>
    <row r="21" spans="1:19" ht="18.75" customHeight="1">
      <c r="B21" s="32"/>
      <c r="C21" s="32"/>
      <c r="F21" s="99"/>
      <c r="G21" s="99"/>
      <c r="H21" s="99"/>
      <c r="I21" s="99"/>
      <c r="J21" s="99"/>
      <c r="K21" s="99"/>
      <c r="L21" s="99"/>
      <c r="M21" s="99"/>
      <c r="N21" s="99"/>
      <c r="O21" s="99"/>
      <c r="R21" s="1027"/>
      <c r="S21" s="1027"/>
    </row>
    <row r="22" spans="1:19" ht="18.75" customHeight="1">
      <c r="B22" s="32"/>
      <c r="C22" s="32"/>
      <c r="E22" s="99"/>
      <c r="F22" s="99"/>
      <c r="G22" s="99"/>
      <c r="H22" s="99"/>
      <c r="I22" s="99"/>
      <c r="J22" s="99"/>
      <c r="K22" s="99"/>
      <c r="L22" s="99"/>
      <c r="M22" s="99"/>
      <c r="N22" s="99"/>
      <c r="O22" s="99"/>
      <c r="P22" s="99"/>
      <c r="R22" s="99"/>
      <c r="S22" s="99"/>
    </row>
    <row r="23" spans="1:19" ht="18.75" customHeight="1">
      <c r="B23" s="32"/>
      <c r="C23" s="32"/>
      <c r="E23" s="99"/>
      <c r="F23" s="99"/>
      <c r="G23" s="99"/>
      <c r="H23" s="99"/>
      <c r="I23" s="99"/>
      <c r="J23" s="99"/>
      <c r="K23" s="99"/>
      <c r="L23" s="99"/>
      <c r="M23" s="99"/>
      <c r="N23" s="99"/>
      <c r="O23" s="99"/>
      <c r="P23" s="99"/>
      <c r="R23" s="99"/>
      <c r="S23" s="99"/>
    </row>
    <row r="24" spans="1:19" ht="18.75" customHeight="1">
      <c r="B24" s="99"/>
      <c r="C24" s="99"/>
      <c r="D24" s="199"/>
      <c r="E24" s="8"/>
      <c r="F24" s="8"/>
      <c r="G24" s="8"/>
      <c r="H24" s="8"/>
      <c r="I24" s="8"/>
      <c r="J24" s="8"/>
      <c r="K24" s="8"/>
      <c r="L24" s="8"/>
      <c r="M24" s="8"/>
      <c r="N24" s="8"/>
      <c r="O24" s="8"/>
      <c r="P24" s="8"/>
      <c r="Q24" s="8"/>
      <c r="R24" s="99"/>
      <c r="S24" s="99"/>
    </row>
    <row r="25" spans="1:19" ht="18.75" customHeight="1">
      <c r="B25" s="32"/>
      <c r="C25" s="8"/>
      <c r="D25" s="199"/>
      <c r="E25" s="437"/>
      <c r="F25" s="195"/>
      <c r="G25" s="323"/>
      <c r="H25" s="437"/>
      <c r="I25" s="195"/>
      <c r="J25" s="195"/>
      <c r="K25" s="195"/>
      <c r="L25" s="437"/>
      <c r="M25" s="195"/>
      <c r="N25" s="195"/>
      <c r="O25" s="323"/>
      <c r="P25" s="437"/>
      <c r="Q25" s="437"/>
      <c r="R25" s="99"/>
      <c r="S25" s="99"/>
    </row>
    <row r="26" spans="1:19" ht="18.75" customHeight="1">
      <c r="B26" s="8"/>
      <c r="C26" s="8"/>
      <c r="D26" s="8"/>
      <c r="E26" s="438"/>
      <c r="F26" s="123"/>
      <c r="G26" s="264"/>
      <c r="H26" s="438"/>
      <c r="I26" s="123"/>
      <c r="J26" s="123"/>
      <c r="K26" s="123"/>
      <c r="L26" s="438"/>
      <c r="M26" s="123"/>
      <c r="N26" s="123"/>
      <c r="O26" s="264"/>
      <c r="P26" s="438"/>
      <c r="Q26" s="438"/>
      <c r="R26" s="99"/>
      <c r="S26" s="99"/>
    </row>
    <row r="27" spans="1:19" ht="18.75" customHeight="1">
      <c r="B27" s="8"/>
      <c r="C27" s="8"/>
      <c r="D27" s="8"/>
      <c r="E27" s="438"/>
      <c r="F27" s="123"/>
      <c r="G27" s="264"/>
      <c r="H27" s="438"/>
      <c r="I27" s="123"/>
      <c r="J27" s="123"/>
      <c r="K27" s="123"/>
      <c r="L27" s="438"/>
      <c r="M27" s="123"/>
      <c r="N27" s="123"/>
      <c r="O27" s="264"/>
      <c r="P27" s="438"/>
      <c r="Q27" s="438"/>
      <c r="R27" s="99"/>
      <c r="S27" s="99"/>
    </row>
    <row r="28" spans="1:19" ht="18.75" customHeight="1">
      <c r="R28" s="99"/>
      <c r="S28" s="99"/>
    </row>
    <row r="29" spans="1:19" ht="18.75" customHeight="1">
      <c r="R29" s="99"/>
      <c r="S29" s="99"/>
    </row>
    <row r="30" spans="1:19" ht="17.25" customHeight="1">
      <c r="A30" s="439"/>
    </row>
    <row r="31" spans="1:19" ht="14.45" customHeight="1">
      <c r="A31" s="439"/>
    </row>
    <row r="32" spans="1:19" ht="14.45" customHeight="1">
      <c r="B32" s="32"/>
      <c r="C32" s="32"/>
      <c r="D32" s="32"/>
      <c r="E32" s="32"/>
      <c r="F32" s="32"/>
      <c r="G32" s="32"/>
      <c r="H32" s="32"/>
      <c r="I32" s="32"/>
      <c r="J32" s="32"/>
      <c r="K32" s="32"/>
      <c r="L32" s="32"/>
      <c r="M32" s="32"/>
      <c r="N32" s="32"/>
      <c r="O32" s="32"/>
      <c r="P32" s="32"/>
      <c r="Q32" s="32"/>
      <c r="R32" s="32"/>
      <c r="S32" s="32"/>
    </row>
    <row r="33" spans="2:19" ht="14.45" customHeight="1">
      <c r="B33" s="32"/>
      <c r="C33" s="32"/>
      <c r="D33" s="32"/>
      <c r="E33" s="32"/>
      <c r="F33" s="32"/>
      <c r="G33" s="32"/>
      <c r="H33" s="32"/>
      <c r="I33" s="203"/>
      <c r="J33" s="32"/>
      <c r="K33" s="32"/>
      <c r="L33" s="32"/>
      <c r="M33" s="32"/>
      <c r="N33" s="203"/>
      <c r="O33" s="32"/>
      <c r="P33" s="32"/>
      <c r="Q33" s="32"/>
      <c r="R33" s="32"/>
      <c r="S33" s="440"/>
    </row>
    <row r="34" spans="2:19" ht="14.45" customHeight="1">
      <c r="B34" s="34"/>
      <c r="C34" s="34"/>
      <c r="D34" s="34"/>
      <c r="E34" s="195"/>
      <c r="F34" s="195"/>
      <c r="G34" s="195"/>
      <c r="H34" s="195"/>
      <c r="I34" s="335"/>
      <c r="J34" s="195"/>
      <c r="K34" s="195"/>
      <c r="L34" s="195"/>
      <c r="M34" s="195"/>
      <c r="N34" s="335"/>
      <c r="O34" s="195"/>
      <c r="P34" s="195"/>
      <c r="Q34" s="195"/>
      <c r="R34" s="195"/>
      <c r="S34" s="335"/>
    </row>
    <row r="35" spans="2:19" ht="14.45" customHeight="1">
      <c r="B35" s="34"/>
      <c r="C35" s="34"/>
      <c r="D35" s="34"/>
      <c r="E35" s="195"/>
      <c r="F35" s="195"/>
      <c r="G35" s="195"/>
      <c r="H35" s="195"/>
      <c r="I35" s="335"/>
      <c r="J35" s="195"/>
      <c r="K35" s="195"/>
      <c r="L35" s="195"/>
      <c r="M35" s="195"/>
      <c r="N35" s="335"/>
      <c r="O35" s="195"/>
      <c r="P35" s="195"/>
      <c r="Q35" s="195"/>
      <c r="R35" s="195"/>
      <c r="S35" s="335"/>
    </row>
    <row r="36" spans="2:19" ht="14.45" customHeight="1">
      <c r="B36" s="34"/>
      <c r="C36" s="34"/>
      <c r="D36" s="34"/>
      <c r="E36" s="195"/>
      <c r="F36" s="195"/>
      <c r="G36" s="195"/>
      <c r="H36" s="195"/>
      <c r="I36" s="335"/>
      <c r="J36" s="195"/>
      <c r="K36" s="195"/>
      <c r="L36" s="195"/>
      <c r="M36" s="195"/>
      <c r="N36" s="335"/>
      <c r="O36" s="195"/>
      <c r="P36" s="195"/>
      <c r="Q36" s="195"/>
      <c r="R36" s="195"/>
      <c r="S36" s="335"/>
    </row>
    <row r="37" spans="2:19" ht="14.45" customHeight="1">
      <c r="B37" s="34"/>
      <c r="C37" s="34"/>
      <c r="D37" s="34"/>
      <c r="E37" s="195"/>
      <c r="F37" s="195"/>
      <c r="G37" s="195"/>
      <c r="H37" s="195"/>
      <c r="I37" s="335"/>
      <c r="J37" s="195"/>
      <c r="K37" s="195"/>
      <c r="L37" s="195"/>
      <c r="M37" s="195"/>
      <c r="N37" s="335"/>
      <c r="O37" s="195"/>
      <c r="P37" s="195"/>
      <c r="Q37" s="195"/>
      <c r="R37" s="195"/>
      <c r="S37" s="335"/>
    </row>
    <row r="38" spans="2:19" ht="14.45" customHeight="1">
      <c r="B38" s="441"/>
      <c r="C38" s="441"/>
      <c r="D38" s="441"/>
      <c r="E38" s="195"/>
      <c r="F38" s="195"/>
      <c r="G38" s="195"/>
      <c r="H38" s="195"/>
      <c r="I38" s="335"/>
      <c r="J38" s="195"/>
      <c r="K38" s="195"/>
      <c r="L38" s="195"/>
      <c r="M38" s="195"/>
      <c r="N38" s="335"/>
      <c r="O38" s="195"/>
      <c r="P38" s="195"/>
      <c r="Q38" s="195"/>
      <c r="R38" s="195"/>
      <c r="S38" s="335"/>
    </row>
    <row r="39" spans="2:19" ht="14.45" customHeight="1">
      <c r="B39" s="441"/>
      <c r="C39" s="441"/>
      <c r="D39" s="441"/>
      <c r="E39" s="195"/>
      <c r="F39" s="195"/>
      <c r="G39" s="195"/>
      <c r="H39" s="195"/>
      <c r="I39" s="335"/>
      <c r="J39" s="195"/>
      <c r="K39" s="195"/>
      <c r="L39" s="195"/>
      <c r="M39" s="195"/>
      <c r="N39" s="335"/>
      <c r="O39" s="195"/>
      <c r="P39" s="195"/>
      <c r="Q39" s="195"/>
      <c r="R39" s="195"/>
      <c r="S39" s="335"/>
    </row>
    <row r="40" spans="2:19" ht="14.45" customHeight="1">
      <c r="B40" s="442"/>
      <c r="C40" s="442"/>
      <c r="D40" s="442"/>
      <c r="E40" s="195"/>
      <c r="F40" s="195"/>
      <c r="G40" s="195"/>
      <c r="H40" s="195"/>
      <c r="I40" s="335"/>
      <c r="J40" s="195"/>
      <c r="K40" s="195"/>
      <c r="L40" s="195"/>
      <c r="M40" s="195"/>
      <c r="N40" s="335"/>
      <c r="O40" s="195"/>
      <c r="P40" s="195"/>
      <c r="Q40" s="195"/>
      <c r="R40" s="195"/>
      <c r="S40" s="335"/>
    </row>
    <row r="41" spans="2:19" ht="14.45" customHeight="1">
      <c r="B41" s="34"/>
      <c r="C41" s="34"/>
      <c r="D41" s="34"/>
      <c r="E41" s="195"/>
      <c r="F41" s="195"/>
      <c r="G41" s="195"/>
      <c r="H41" s="195"/>
      <c r="I41" s="335"/>
      <c r="J41" s="195"/>
      <c r="K41" s="195"/>
      <c r="L41" s="195"/>
      <c r="M41" s="195"/>
      <c r="N41" s="335"/>
      <c r="O41" s="195"/>
      <c r="P41" s="195"/>
      <c r="Q41" s="195"/>
      <c r="R41" s="195"/>
      <c r="S41" s="335"/>
    </row>
    <row r="42" spans="2:19" ht="14.45" customHeight="1">
      <c r="B42" s="34"/>
      <c r="C42" s="34"/>
      <c r="D42" s="34"/>
      <c r="E42" s="195"/>
      <c r="F42" s="195"/>
      <c r="G42" s="195"/>
      <c r="H42" s="195"/>
      <c r="I42" s="335"/>
      <c r="J42" s="195"/>
      <c r="K42" s="195"/>
      <c r="L42" s="195"/>
      <c r="M42" s="195"/>
      <c r="N42" s="335"/>
      <c r="O42" s="195"/>
      <c r="P42" s="195"/>
      <c r="Q42" s="195"/>
      <c r="R42" s="195"/>
      <c r="S42" s="335"/>
    </row>
    <row r="43" spans="2:19" ht="14.45" customHeight="1">
      <c r="B43" s="441"/>
      <c r="C43" s="441"/>
      <c r="D43" s="441"/>
      <c r="E43" s="195"/>
      <c r="F43" s="195"/>
      <c r="G43" s="195"/>
      <c r="H43" s="195"/>
      <c r="I43" s="335"/>
      <c r="J43" s="195"/>
      <c r="K43" s="195"/>
      <c r="L43" s="195"/>
      <c r="M43" s="195"/>
      <c r="N43" s="335"/>
      <c r="O43" s="195"/>
      <c r="P43" s="195"/>
      <c r="Q43" s="195"/>
      <c r="R43" s="195"/>
      <c r="S43" s="335"/>
    </row>
    <row r="44" spans="2:19" ht="14.45" customHeight="1">
      <c r="B44" s="32"/>
      <c r="C44" s="32"/>
      <c r="D44" s="32"/>
      <c r="E44" s="195"/>
      <c r="F44" s="195"/>
      <c r="G44" s="195"/>
      <c r="H44" s="195"/>
      <c r="I44" s="335"/>
      <c r="J44" s="443"/>
      <c r="K44" s="443"/>
      <c r="L44" s="443"/>
      <c r="M44" s="443"/>
      <c r="N44" s="335"/>
      <c r="O44" s="443"/>
      <c r="P44" s="443"/>
      <c r="Q44" s="443"/>
      <c r="R44" s="443"/>
      <c r="S44" s="335"/>
    </row>
    <row r="45" spans="2:19" ht="14.45" customHeight="1">
      <c r="B45" s="34"/>
      <c r="C45" s="34"/>
      <c r="D45" s="34"/>
      <c r="E45" s="195"/>
      <c r="F45" s="195"/>
      <c r="G45" s="195"/>
      <c r="H45" s="195"/>
      <c r="I45" s="335"/>
      <c r="J45" s="195"/>
      <c r="K45" s="195"/>
      <c r="L45" s="195"/>
      <c r="M45" s="195"/>
      <c r="N45" s="335"/>
      <c r="O45" s="195"/>
      <c r="P45" s="195"/>
      <c r="Q45" s="195"/>
      <c r="R45" s="195"/>
      <c r="S45" s="335"/>
    </row>
    <row r="46" spans="2:19" ht="14.45" customHeight="1">
      <c r="B46" s="34"/>
      <c r="C46" s="34"/>
      <c r="D46" s="34"/>
      <c r="E46" s="195"/>
      <c r="F46" s="195"/>
      <c r="G46" s="195"/>
      <c r="H46" s="195"/>
      <c r="I46" s="335"/>
      <c r="J46" s="195"/>
      <c r="K46" s="195"/>
      <c r="L46" s="195"/>
      <c r="M46" s="195"/>
      <c r="N46" s="335"/>
      <c r="O46" s="195"/>
      <c r="P46" s="195"/>
      <c r="Q46" s="195"/>
      <c r="R46" s="195"/>
      <c r="S46" s="335"/>
    </row>
    <row r="47" spans="2:19" ht="14.45" customHeight="1">
      <c r="B47" s="34"/>
      <c r="C47" s="34"/>
      <c r="D47" s="34"/>
      <c r="E47" s="195"/>
      <c r="F47" s="195"/>
      <c r="G47" s="195"/>
      <c r="H47" s="195"/>
      <c r="I47" s="335"/>
      <c r="J47" s="195"/>
      <c r="K47" s="195"/>
      <c r="L47" s="195"/>
      <c r="M47" s="195"/>
      <c r="N47" s="335"/>
      <c r="O47" s="195"/>
      <c r="P47" s="195"/>
      <c r="Q47" s="195"/>
      <c r="R47" s="195"/>
      <c r="S47" s="335"/>
    </row>
    <row r="48" spans="2:19" ht="14.45" customHeight="1">
      <c r="B48" s="34"/>
      <c r="C48" s="34"/>
      <c r="D48" s="34"/>
      <c r="E48" s="195"/>
      <c r="F48" s="195"/>
      <c r="G48" s="195"/>
      <c r="H48" s="195"/>
      <c r="I48" s="335"/>
      <c r="J48" s="195"/>
      <c r="K48" s="195"/>
      <c r="L48" s="195"/>
      <c r="M48" s="195"/>
      <c r="N48" s="335"/>
      <c r="O48" s="195"/>
      <c r="P48" s="195"/>
      <c r="Q48" s="195"/>
      <c r="R48" s="195"/>
      <c r="S48" s="335"/>
    </row>
    <row r="49" spans="2:19" ht="14.45" customHeight="1">
      <c r="B49" s="34"/>
      <c r="C49" s="34"/>
      <c r="D49" s="34"/>
      <c r="E49" s="195"/>
      <c r="F49" s="195"/>
      <c r="G49" s="195"/>
      <c r="H49" s="195"/>
      <c r="I49" s="335"/>
      <c r="J49" s="195"/>
      <c r="K49" s="195"/>
      <c r="L49" s="195"/>
      <c r="M49" s="195"/>
      <c r="N49" s="335"/>
      <c r="O49" s="195"/>
      <c r="P49" s="195"/>
      <c r="Q49" s="195"/>
      <c r="R49" s="195"/>
      <c r="S49" s="335"/>
    </row>
    <row r="50" spans="2:19" ht="14.45" customHeight="1">
      <c r="B50" s="34"/>
      <c r="C50" s="34"/>
      <c r="D50" s="34"/>
      <c r="E50" s="195"/>
      <c r="F50" s="195"/>
      <c r="G50" s="195"/>
      <c r="H50" s="195"/>
      <c r="I50" s="335"/>
      <c r="J50" s="195"/>
      <c r="K50" s="195"/>
      <c r="L50" s="195"/>
      <c r="M50" s="195"/>
      <c r="N50" s="335"/>
      <c r="O50" s="195"/>
      <c r="P50" s="195"/>
      <c r="Q50" s="195"/>
      <c r="R50" s="195"/>
      <c r="S50" s="335"/>
    </row>
    <row r="51" spans="2:19" ht="14.45" customHeight="1">
      <c r="B51" s="34"/>
      <c r="C51" s="34"/>
      <c r="D51" s="34"/>
      <c r="E51" s="195"/>
      <c r="F51" s="195"/>
      <c r="G51" s="195"/>
      <c r="H51" s="195"/>
      <c r="I51" s="335"/>
      <c r="J51" s="195"/>
      <c r="K51" s="195"/>
      <c r="L51" s="195"/>
      <c r="M51" s="195"/>
      <c r="N51" s="335"/>
      <c r="O51" s="195"/>
      <c r="P51" s="195"/>
      <c r="Q51" s="195"/>
      <c r="R51" s="195"/>
      <c r="S51" s="335"/>
    </row>
    <row r="52" spans="2:19" ht="14.45" customHeight="1">
      <c r="B52" s="34"/>
      <c r="C52" s="34"/>
      <c r="D52" s="34"/>
      <c r="E52" s="195"/>
      <c r="F52" s="195"/>
      <c r="G52" s="195"/>
      <c r="H52" s="195"/>
      <c r="I52" s="335"/>
      <c r="J52" s="195"/>
      <c r="K52" s="195"/>
      <c r="L52" s="195"/>
      <c r="M52" s="195"/>
      <c r="N52" s="335"/>
      <c r="O52" s="195"/>
      <c r="P52" s="195"/>
      <c r="Q52" s="195"/>
      <c r="R52" s="195"/>
      <c r="S52" s="335"/>
    </row>
    <row r="53" spans="2:19" ht="14.45" customHeight="1">
      <c r="B53" s="34"/>
      <c r="C53" s="34"/>
      <c r="D53" s="34"/>
      <c r="E53" s="195"/>
      <c r="F53" s="195"/>
      <c r="G53" s="195"/>
      <c r="H53" s="195"/>
      <c r="I53" s="335"/>
      <c r="J53" s="195"/>
      <c r="K53" s="195"/>
      <c r="L53" s="195"/>
      <c r="M53" s="195"/>
      <c r="N53" s="335"/>
      <c r="O53" s="195"/>
      <c r="P53" s="195"/>
      <c r="Q53" s="195"/>
      <c r="R53" s="195"/>
      <c r="S53" s="335"/>
    </row>
    <row r="54" spans="2:19" ht="14.45" customHeight="1">
      <c r="B54" s="34"/>
      <c r="C54" s="34"/>
      <c r="D54" s="34"/>
      <c r="E54" s="195"/>
      <c r="F54" s="195"/>
      <c r="G54" s="195"/>
      <c r="H54" s="195"/>
      <c r="I54" s="335"/>
      <c r="J54" s="195"/>
      <c r="K54" s="195"/>
      <c r="L54" s="195"/>
      <c r="M54" s="195"/>
      <c r="N54" s="335"/>
      <c r="O54" s="195"/>
      <c r="P54" s="195"/>
      <c r="Q54" s="195"/>
      <c r="R54" s="195"/>
      <c r="S54" s="335"/>
    </row>
    <row r="55" spans="2:19" ht="14.45" customHeight="1">
      <c r="B55" s="34"/>
      <c r="C55" s="34"/>
      <c r="D55" s="34"/>
      <c r="E55" s="195"/>
      <c r="F55" s="195"/>
      <c r="G55" s="195"/>
      <c r="H55" s="195"/>
      <c r="I55" s="335"/>
      <c r="J55" s="443"/>
      <c r="K55" s="443"/>
      <c r="L55" s="443"/>
      <c r="M55" s="443"/>
      <c r="N55" s="335"/>
      <c r="O55" s="443"/>
      <c r="P55" s="443"/>
      <c r="Q55" s="443"/>
      <c r="R55" s="443"/>
      <c r="S55" s="335"/>
    </row>
    <row r="56" spans="2:19" ht="14.45" customHeight="1">
      <c r="B56" s="32"/>
      <c r="C56" s="32"/>
      <c r="D56" s="32"/>
      <c r="E56" s="195"/>
      <c r="F56" s="195"/>
      <c r="G56" s="195"/>
      <c r="H56" s="195"/>
      <c r="I56" s="199"/>
      <c r="J56" s="195"/>
      <c r="K56" s="195"/>
      <c r="L56" s="195"/>
      <c r="M56" s="195"/>
      <c r="N56" s="335"/>
      <c r="O56" s="195"/>
      <c r="P56" s="195"/>
      <c r="Q56" s="195"/>
      <c r="R56" s="195"/>
      <c r="S56" s="335"/>
    </row>
    <row r="57" spans="2:19" ht="14.45" customHeight="1">
      <c r="B57" s="34"/>
      <c r="C57" s="34"/>
      <c r="D57" s="34"/>
      <c r="E57" s="195"/>
      <c r="F57" s="195"/>
      <c r="G57" s="195"/>
      <c r="H57" s="195"/>
      <c r="I57" s="335"/>
      <c r="J57" s="195"/>
      <c r="K57" s="195"/>
      <c r="L57" s="195"/>
      <c r="M57" s="195"/>
      <c r="N57" s="335"/>
      <c r="O57" s="195"/>
      <c r="P57" s="195"/>
      <c r="Q57" s="195"/>
      <c r="R57" s="195"/>
      <c r="S57" s="335"/>
    </row>
    <row r="58" spans="2:19" ht="14.45" customHeight="1">
      <c r="B58" s="34"/>
      <c r="C58" s="34"/>
      <c r="D58" s="34"/>
      <c r="E58" s="195"/>
      <c r="F58" s="195"/>
      <c r="G58" s="195"/>
      <c r="H58" s="195"/>
      <c r="I58" s="335"/>
      <c r="J58" s="195"/>
      <c r="K58" s="195"/>
      <c r="L58" s="195"/>
      <c r="M58" s="195"/>
      <c r="N58" s="335"/>
      <c r="O58" s="195"/>
      <c r="P58" s="195"/>
      <c r="Q58" s="195"/>
      <c r="R58" s="195"/>
      <c r="S58" s="335"/>
    </row>
    <row r="59" spans="2:19" ht="14.45" customHeight="1">
      <c r="B59" s="34"/>
      <c r="C59" s="34"/>
      <c r="D59" s="34"/>
      <c r="E59" s="195"/>
      <c r="F59" s="195"/>
      <c r="G59" s="195"/>
      <c r="H59" s="195"/>
      <c r="I59" s="335"/>
      <c r="J59" s="443"/>
      <c r="K59" s="443"/>
      <c r="L59" s="443"/>
      <c r="M59" s="443"/>
      <c r="N59" s="335"/>
      <c r="O59" s="443"/>
      <c r="P59" s="443"/>
      <c r="Q59" s="443"/>
      <c r="R59" s="443"/>
      <c r="S59" s="335"/>
    </row>
    <row r="60" spans="2:19" ht="14.45" customHeight="1">
      <c r="B60" s="442"/>
      <c r="C60" s="442"/>
      <c r="D60" s="442"/>
      <c r="E60" s="195"/>
      <c r="F60" s="195"/>
      <c r="G60" s="195"/>
      <c r="H60" s="195"/>
      <c r="I60" s="335"/>
      <c r="J60" s="195"/>
      <c r="K60" s="195"/>
      <c r="L60" s="195"/>
      <c r="M60" s="195"/>
      <c r="N60" s="335"/>
      <c r="O60" s="195"/>
      <c r="P60" s="195"/>
      <c r="Q60" s="195"/>
      <c r="R60" s="195"/>
      <c r="S60" s="335"/>
    </row>
    <row r="61" spans="2:19" ht="14.45" customHeight="1">
      <c r="B61" s="441"/>
      <c r="C61" s="441"/>
      <c r="D61" s="441"/>
      <c r="E61" s="195"/>
      <c r="F61" s="195"/>
      <c r="G61" s="195"/>
      <c r="H61" s="195"/>
      <c r="I61" s="335"/>
      <c r="J61" s="195"/>
      <c r="K61" s="195"/>
      <c r="L61" s="195"/>
      <c r="M61" s="195"/>
      <c r="N61" s="335"/>
      <c r="O61" s="195"/>
      <c r="P61" s="195"/>
      <c r="Q61" s="195"/>
      <c r="R61" s="195"/>
      <c r="S61" s="335"/>
    </row>
    <row r="62" spans="2:19" ht="14.45" customHeight="1">
      <c r="B62" s="32"/>
      <c r="C62" s="32"/>
      <c r="D62" s="32"/>
      <c r="E62" s="195"/>
      <c r="F62" s="195"/>
      <c r="G62" s="195"/>
      <c r="H62" s="195"/>
      <c r="I62" s="335"/>
      <c r="J62" s="443"/>
      <c r="K62" s="443"/>
      <c r="L62" s="443"/>
      <c r="M62" s="443"/>
      <c r="N62" s="335"/>
      <c r="O62" s="443"/>
      <c r="P62" s="443"/>
      <c r="Q62" s="443"/>
      <c r="R62" s="443"/>
      <c r="S62" s="335"/>
    </row>
    <row r="63" spans="2:19" ht="14.45" customHeight="1">
      <c r="B63" s="34"/>
      <c r="C63" s="34"/>
      <c r="D63" s="34"/>
      <c r="E63" s="195"/>
      <c r="F63" s="195"/>
      <c r="G63" s="195"/>
      <c r="H63" s="195"/>
      <c r="I63" s="335"/>
      <c r="J63" s="195"/>
      <c r="K63" s="195"/>
      <c r="L63" s="195"/>
      <c r="M63" s="195"/>
      <c r="N63" s="335"/>
      <c r="O63" s="195"/>
      <c r="P63" s="195"/>
      <c r="Q63" s="195"/>
      <c r="R63" s="195"/>
      <c r="S63" s="335"/>
    </row>
    <row r="64" spans="2:19" ht="14.45" customHeight="1">
      <c r="B64" s="34"/>
      <c r="C64" s="34"/>
      <c r="D64" s="34"/>
      <c r="E64" s="195"/>
      <c r="F64" s="195"/>
      <c r="G64" s="195"/>
      <c r="H64" s="195"/>
      <c r="I64" s="335"/>
      <c r="J64" s="195"/>
      <c r="K64" s="195"/>
      <c r="L64" s="195"/>
      <c r="M64" s="195"/>
      <c r="N64" s="335"/>
      <c r="O64" s="195"/>
      <c r="P64" s="195"/>
      <c r="Q64" s="195"/>
      <c r="R64" s="195"/>
      <c r="S64" s="335"/>
    </row>
    <row r="65" spans="2:19" ht="14.45" customHeight="1">
      <c r="B65" s="34"/>
      <c r="C65" s="34"/>
      <c r="D65" s="34"/>
      <c r="E65" s="195"/>
      <c r="F65" s="195"/>
      <c r="G65" s="195"/>
      <c r="H65" s="195"/>
      <c r="I65" s="335"/>
      <c r="J65" s="195"/>
      <c r="K65" s="195"/>
      <c r="L65" s="195"/>
      <c r="M65" s="195"/>
      <c r="N65" s="335"/>
      <c r="O65" s="195"/>
      <c r="P65" s="195"/>
      <c r="Q65" s="195"/>
      <c r="R65" s="195"/>
      <c r="S65" s="335"/>
    </row>
    <row r="66" spans="2:19" ht="14.45" customHeight="1">
      <c r="B66" s="32"/>
      <c r="C66" s="32"/>
      <c r="D66" s="32"/>
      <c r="E66" s="195"/>
      <c r="F66" s="195"/>
      <c r="G66" s="195"/>
      <c r="H66" s="195"/>
      <c r="I66" s="335"/>
      <c r="J66" s="443"/>
      <c r="K66" s="443"/>
      <c r="L66" s="443"/>
      <c r="M66" s="443"/>
      <c r="N66" s="335"/>
      <c r="O66" s="443"/>
      <c r="P66" s="443"/>
      <c r="Q66" s="443"/>
      <c r="R66" s="443"/>
      <c r="S66" s="335"/>
    </row>
    <row r="67" spans="2:19" ht="14.45" customHeight="1">
      <c r="B67" s="34"/>
      <c r="C67" s="34"/>
      <c r="D67" s="34"/>
      <c r="E67" s="195"/>
      <c r="F67" s="195"/>
      <c r="G67" s="195"/>
      <c r="H67" s="195"/>
      <c r="I67" s="335"/>
      <c r="J67" s="195"/>
      <c r="K67" s="195"/>
      <c r="L67" s="195"/>
      <c r="M67" s="195"/>
      <c r="N67" s="335"/>
      <c r="O67" s="195"/>
      <c r="P67" s="195"/>
      <c r="Q67" s="195"/>
      <c r="R67" s="195"/>
      <c r="S67" s="335"/>
    </row>
    <row r="68" spans="2:19" ht="14.45" customHeight="1">
      <c r="B68" s="442"/>
      <c r="C68" s="442"/>
      <c r="D68" s="442"/>
      <c r="E68" s="195"/>
      <c r="F68" s="195"/>
      <c r="G68" s="195"/>
      <c r="H68" s="195"/>
      <c r="I68" s="335"/>
      <c r="J68" s="195"/>
      <c r="K68" s="195"/>
      <c r="L68" s="195"/>
      <c r="M68" s="195"/>
      <c r="N68" s="335"/>
      <c r="O68" s="195"/>
      <c r="P68" s="195"/>
      <c r="Q68" s="195"/>
      <c r="R68" s="195"/>
      <c r="S68" s="335"/>
    </row>
    <row r="69" spans="2:19" ht="14.45" customHeight="1">
      <c r="B69" s="34"/>
      <c r="C69" s="34"/>
      <c r="D69" s="34"/>
      <c r="E69" s="195"/>
      <c r="F69" s="195"/>
      <c r="G69" s="195"/>
      <c r="H69" s="195"/>
      <c r="I69" s="335"/>
      <c r="J69" s="195"/>
      <c r="K69" s="195"/>
      <c r="L69" s="195"/>
      <c r="M69" s="195"/>
      <c r="N69" s="335"/>
      <c r="O69" s="195"/>
      <c r="P69" s="195"/>
      <c r="Q69" s="195"/>
      <c r="R69" s="195"/>
      <c r="S69" s="335"/>
    </row>
    <row r="70" spans="2:19" ht="14.45" customHeight="1">
      <c r="B70" s="32"/>
      <c r="C70" s="32"/>
      <c r="D70" s="32"/>
      <c r="E70" s="195"/>
      <c r="F70" s="195"/>
      <c r="G70" s="195"/>
      <c r="H70" s="195"/>
      <c r="I70" s="335"/>
      <c r="J70" s="443"/>
      <c r="K70" s="443"/>
      <c r="L70" s="443"/>
      <c r="M70" s="443"/>
      <c r="N70" s="335"/>
      <c r="O70" s="443"/>
      <c r="P70" s="443"/>
      <c r="Q70" s="443"/>
      <c r="R70" s="443"/>
      <c r="S70" s="335"/>
    </row>
    <row r="71" spans="2:19" ht="14.45" customHeight="1">
      <c r="B71" s="444"/>
      <c r="C71" s="442"/>
      <c r="D71" s="442"/>
      <c r="E71" s="195"/>
      <c r="F71" s="195"/>
      <c r="G71" s="195"/>
      <c r="H71" s="195"/>
      <c r="I71" s="335"/>
      <c r="J71" s="443"/>
      <c r="K71" s="443"/>
      <c r="L71" s="443"/>
      <c r="M71" s="443"/>
      <c r="N71" s="335"/>
      <c r="O71" s="443"/>
      <c r="P71" s="443"/>
      <c r="Q71" s="443"/>
      <c r="R71" s="443"/>
      <c r="S71" s="335"/>
    </row>
    <row r="72" spans="2:19" ht="14.45" customHeight="1">
      <c r="B72" s="444"/>
      <c r="C72" s="34"/>
      <c r="D72" s="34"/>
      <c r="E72" s="195"/>
      <c r="F72" s="195"/>
      <c r="G72" s="195"/>
      <c r="H72" s="195"/>
      <c r="I72" s="335"/>
      <c r="J72" s="195"/>
      <c r="K72" s="195"/>
      <c r="L72" s="195"/>
      <c r="M72" s="195"/>
      <c r="N72" s="335"/>
      <c r="O72" s="195"/>
      <c r="P72" s="195"/>
      <c r="Q72" s="195"/>
      <c r="R72" s="195"/>
      <c r="S72" s="335"/>
    </row>
    <row r="73" spans="2:19" ht="14.45" customHeight="1">
      <c r="B73" s="444"/>
      <c r="C73" s="34"/>
      <c r="D73" s="34"/>
      <c r="E73" s="195"/>
      <c r="F73" s="195"/>
      <c r="G73" s="195"/>
      <c r="H73" s="195"/>
      <c r="I73" s="335"/>
      <c r="J73" s="195"/>
      <c r="K73" s="195"/>
      <c r="L73" s="195"/>
      <c r="M73" s="195"/>
      <c r="N73" s="335"/>
      <c r="O73" s="195"/>
      <c r="P73" s="195"/>
      <c r="Q73" s="195"/>
      <c r="R73" s="195"/>
      <c r="S73" s="335"/>
    </row>
    <row r="74" spans="2:19" ht="17.25" customHeight="1">
      <c r="B74" s="444"/>
      <c r="C74" s="445"/>
      <c r="D74" s="445"/>
      <c r="E74" s="195"/>
      <c r="F74" s="195"/>
      <c r="G74" s="195"/>
      <c r="H74" s="195"/>
      <c r="I74" s="335"/>
      <c r="J74" s="195"/>
      <c r="K74" s="195"/>
      <c r="L74" s="195"/>
      <c r="M74" s="195"/>
      <c r="N74" s="335"/>
      <c r="O74" s="195"/>
      <c r="P74" s="195"/>
      <c r="Q74" s="195"/>
      <c r="R74" s="195"/>
      <c r="S74" s="335"/>
    </row>
    <row r="75" spans="2:19" ht="15.75" customHeight="1">
      <c r="B75" s="444"/>
      <c r="C75" s="446"/>
      <c r="D75" s="446"/>
      <c r="E75" s="195"/>
      <c r="F75" s="195"/>
      <c r="G75" s="195"/>
      <c r="H75" s="195"/>
      <c r="I75" s="335"/>
      <c r="J75" s="195"/>
      <c r="K75" s="195"/>
      <c r="L75" s="195"/>
      <c r="M75" s="195"/>
      <c r="N75" s="335"/>
      <c r="O75" s="195"/>
      <c r="P75" s="195"/>
      <c r="Q75" s="195"/>
      <c r="R75" s="195"/>
      <c r="S75" s="335"/>
    </row>
    <row r="76" spans="2:19" ht="14.45" customHeight="1">
      <c r="B76" s="444"/>
      <c r="C76" s="34"/>
      <c r="D76" s="34"/>
      <c r="E76" s="195"/>
      <c r="F76" s="195"/>
      <c r="G76" s="195"/>
      <c r="H76" s="195"/>
      <c r="I76" s="335"/>
      <c r="J76" s="195"/>
      <c r="K76" s="195"/>
      <c r="L76" s="195"/>
      <c r="M76" s="195"/>
      <c r="N76" s="335"/>
      <c r="O76" s="195"/>
      <c r="P76" s="195"/>
      <c r="Q76" s="195"/>
      <c r="R76" s="195"/>
      <c r="S76" s="335"/>
    </row>
    <row r="77" spans="2:19" ht="14.45" customHeight="1">
      <c r="B77" s="444"/>
      <c r="C77" s="34"/>
      <c r="D77" s="34"/>
      <c r="E77" s="195"/>
      <c r="F77" s="195"/>
      <c r="G77" s="195"/>
      <c r="H77" s="195"/>
      <c r="I77" s="335"/>
      <c r="J77" s="195"/>
      <c r="K77" s="195"/>
      <c r="L77" s="195"/>
      <c r="M77" s="195"/>
      <c r="N77" s="335"/>
      <c r="O77" s="195"/>
      <c r="P77" s="195"/>
      <c r="Q77" s="195"/>
      <c r="R77" s="195"/>
      <c r="S77" s="335"/>
    </row>
    <row r="78" spans="2:19" ht="14.45" customHeight="1">
      <c r="B78" s="444"/>
      <c r="C78" s="34"/>
      <c r="D78" s="34"/>
      <c r="E78" s="195"/>
      <c r="F78" s="195"/>
      <c r="G78" s="195"/>
      <c r="H78" s="195"/>
      <c r="I78" s="335"/>
      <c r="J78" s="195"/>
      <c r="K78" s="195"/>
      <c r="L78" s="195"/>
      <c r="M78" s="195"/>
      <c r="N78" s="335"/>
      <c r="O78" s="195"/>
      <c r="P78" s="195"/>
      <c r="Q78" s="195"/>
      <c r="R78" s="195"/>
      <c r="S78" s="335"/>
    </row>
    <row r="79" spans="2:19" ht="14.45" customHeight="1">
      <c r="B79" s="32"/>
      <c r="C79" s="32"/>
      <c r="D79" s="32"/>
      <c r="E79" s="195"/>
      <c r="F79" s="195"/>
      <c r="G79" s="195"/>
      <c r="H79" s="195"/>
      <c r="I79" s="335"/>
      <c r="J79" s="195"/>
      <c r="K79" s="195"/>
      <c r="L79" s="195"/>
      <c r="M79" s="195"/>
      <c r="N79" s="335"/>
      <c r="O79" s="195"/>
      <c r="P79" s="195"/>
      <c r="Q79" s="195"/>
      <c r="R79" s="195"/>
      <c r="S79" s="335"/>
    </row>
    <row r="80" spans="2:19" ht="14.45" customHeight="1">
      <c r="B80" s="32"/>
      <c r="C80" s="32"/>
      <c r="D80" s="32"/>
      <c r="E80" s="195"/>
      <c r="F80" s="195"/>
      <c r="G80" s="195"/>
      <c r="H80" s="195"/>
      <c r="I80" s="335"/>
      <c r="J80" s="195"/>
      <c r="K80" s="195"/>
      <c r="L80" s="443"/>
      <c r="M80" s="443"/>
      <c r="N80" s="335"/>
      <c r="O80" s="443"/>
      <c r="P80" s="443"/>
      <c r="Q80" s="443"/>
      <c r="R80" s="443"/>
      <c r="S80" s="335"/>
    </row>
    <row r="83" spans="1:19" ht="18" customHeight="1">
      <c r="A83" s="439"/>
    </row>
    <row r="84" spans="1:19" ht="14.45" customHeight="1">
      <c r="A84" s="439"/>
    </row>
    <row r="85" spans="1:19" ht="14.45" customHeight="1">
      <c r="B85" s="32"/>
      <c r="C85" s="32"/>
      <c r="D85" s="32"/>
      <c r="E85" s="32"/>
      <c r="F85" s="32"/>
      <c r="G85" s="32"/>
      <c r="H85" s="32"/>
      <c r="I85" s="32"/>
      <c r="J85" s="32"/>
      <c r="K85" s="32"/>
      <c r="L85" s="32"/>
      <c r="M85" s="32"/>
      <c r="N85" s="32"/>
      <c r="O85" s="32"/>
      <c r="P85" s="32"/>
      <c r="Q85" s="32"/>
      <c r="R85" s="32"/>
      <c r="S85" s="32"/>
    </row>
    <row r="86" spans="1:19" ht="12.75" customHeight="1">
      <c r="B86" s="32"/>
      <c r="C86" s="32"/>
      <c r="D86" s="32"/>
      <c r="E86" s="32"/>
      <c r="F86" s="32"/>
      <c r="G86" s="32"/>
      <c r="H86" s="32"/>
      <c r="I86" s="32"/>
      <c r="J86" s="32"/>
      <c r="K86" s="32"/>
      <c r="L86" s="32"/>
      <c r="M86" s="32"/>
      <c r="N86" s="32"/>
      <c r="O86" s="32"/>
      <c r="P86" s="32"/>
      <c r="Q86" s="32"/>
      <c r="R86" s="32"/>
      <c r="S86" s="32"/>
    </row>
    <row r="87" spans="1:19" ht="14.45" customHeight="1">
      <c r="B87" s="34"/>
      <c r="C87" s="34"/>
      <c r="D87" s="34"/>
      <c r="E87" s="34"/>
      <c r="F87" s="34"/>
      <c r="G87" s="34"/>
      <c r="H87" s="99"/>
      <c r="I87" s="99"/>
      <c r="J87" s="99"/>
      <c r="K87" s="99"/>
      <c r="L87" s="99"/>
      <c r="M87" s="99"/>
      <c r="N87" s="99"/>
      <c r="O87" s="99"/>
      <c r="P87" s="99"/>
      <c r="Q87" s="99"/>
      <c r="R87" s="99"/>
      <c r="S87" s="99"/>
    </row>
    <row r="88" spans="1:19" ht="14.45" customHeight="1">
      <c r="D88" s="447"/>
      <c r="E88" s="447"/>
      <c r="F88" s="447"/>
      <c r="G88" s="447"/>
      <c r="H88" s="195"/>
      <c r="I88" s="195"/>
      <c r="J88" s="195"/>
      <c r="K88" s="195"/>
      <c r="L88" s="195"/>
      <c r="M88" s="195"/>
      <c r="N88" s="195"/>
      <c r="O88" s="195"/>
      <c r="P88" s="195"/>
      <c r="Q88" s="195"/>
      <c r="R88" s="195"/>
      <c r="S88" s="195"/>
    </row>
    <row r="89" spans="1:19" ht="14.45" customHeight="1">
      <c r="D89" s="447"/>
      <c r="E89" s="447"/>
      <c r="F89" s="447"/>
      <c r="G89" s="447"/>
      <c r="H89" s="195"/>
      <c r="I89" s="195"/>
      <c r="J89" s="195"/>
      <c r="K89" s="195"/>
      <c r="L89" s="195"/>
      <c r="M89" s="195"/>
      <c r="N89" s="195"/>
      <c r="O89" s="195"/>
      <c r="P89" s="195"/>
      <c r="Q89" s="195"/>
      <c r="R89" s="195"/>
      <c r="S89" s="195"/>
    </row>
    <row r="90" spans="1:19" ht="14.45" customHeight="1">
      <c r="D90" s="447"/>
      <c r="E90" s="447"/>
      <c r="F90" s="447"/>
      <c r="G90" s="447"/>
      <c r="H90" s="195"/>
      <c r="I90" s="195"/>
      <c r="J90" s="195"/>
      <c r="K90" s="195"/>
      <c r="L90" s="195"/>
      <c r="M90" s="195"/>
      <c r="N90" s="195"/>
      <c r="O90" s="195"/>
      <c r="P90" s="195"/>
      <c r="Q90" s="195"/>
      <c r="R90" s="195"/>
      <c r="S90" s="195"/>
    </row>
    <row r="91" spans="1:19" ht="14.45" customHeight="1">
      <c r="D91" s="447"/>
      <c r="E91" s="447"/>
      <c r="F91" s="447"/>
      <c r="G91" s="447"/>
      <c r="H91" s="195"/>
      <c r="I91" s="195"/>
      <c r="J91" s="195"/>
      <c r="K91" s="195"/>
      <c r="L91" s="195"/>
      <c r="M91" s="195"/>
      <c r="N91" s="195"/>
      <c r="O91" s="195"/>
      <c r="P91" s="195"/>
      <c r="Q91" s="195"/>
      <c r="R91" s="195"/>
      <c r="S91" s="195"/>
    </row>
    <row r="92" spans="1:19" ht="14.45" customHeight="1">
      <c r="D92" s="447"/>
      <c r="E92" s="447"/>
      <c r="F92" s="447"/>
      <c r="G92" s="447"/>
      <c r="H92" s="195"/>
      <c r="I92" s="195"/>
      <c r="J92" s="195"/>
      <c r="K92" s="195"/>
      <c r="L92" s="195"/>
      <c r="M92" s="195"/>
      <c r="N92" s="195"/>
      <c r="O92" s="195"/>
      <c r="P92" s="195"/>
      <c r="Q92" s="195"/>
      <c r="R92" s="195"/>
      <c r="S92" s="195"/>
    </row>
    <row r="93" spans="1:19" ht="14.45" customHeight="1">
      <c r="D93" s="447"/>
      <c r="E93" s="447"/>
      <c r="F93" s="447"/>
      <c r="G93" s="447"/>
      <c r="H93" s="195"/>
      <c r="I93" s="195"/>
      <c r="J93" s="195"/>
      <c r="K93" s="195"/>
      <c r="L93" s="195"/>
      <c r="M93" s="195"/>
      <c r="N93" s="195"/>
      <c r="O93" s="195"/>
      <c r="P93" s="195"/>
      <c r="Q93" s="195"/>
      <c r="R93" s="195"/>
      <c r="S93" s="195"/>
    </row>
    <row r="94" spans="1:19" ht="14.45" customHeight="1">
      <c r="D94" s="447"/>
      <c r="E94" s="447"/>
      <c r="F94" s="447"/>
      <c r="G94" s="447"/>
      <c r="H94" s="195"/>
      <c r="I94" s="195"/>
      <c r="J94" s="195"/>
      <c r="K94" s="195"/>
      <c r="L94" s="195"/>
      <c r="M94" s="195"/>
      <c r="N94" s="195"/>
      <c r="O94" s="195"/>
      <c r="P94" s="195"/>
      <c r="Q94" s="195"/>
      <c r="R94" s="195"/>
      <c r="S94" s="195"/>
    </row>
    <row r="95" spans="1:19" ht="11.25" customHeight="1">
      <c r="D95" s="447"/>
      <c r="E95" s="447"/>
      <c r="F95" s="447"/>
      <c r="G95" s="447"/>
      <c r="H95" s="195"/>
      <c r="I95" s="195"/>
      <c r="J95" s="195"/>
      <c r="K95" s="195"/>
      <c r="L95" s="195"/>
      <c r="M95" s="195"/>
      <c r="N95" s="195"/>
      <c r="O95" s="195"/>
      <c r="P95" s="195"/>
      <c r="Q95" s="195"/>
      <c r="R95" s="195"/>
      <c r="S95" s="195"/>
    </row>
    <row r="96" spans="1:19" ht="14.45" customHeight="1">
      <c r="B96" s="34"/>
      <c r="C96" s="34"/>
      <c r="D96" s="34"/>
      <c r="E96" s="34"/>
      <c r="F96" s="34"/>
      <c r="G96" s="34"/>
      <c r="H96" s="195"/>
      <c r="I96" s="195"/>
      <c r="J96" s="195"/>
      <c r="K96" s="195"/>
      <c r="L96" s="195"/>
      <c r="M96" s="195"/>
      <c r="N96" s="195"/>
      <c r="O96" s="195"/>
      <c r="P96" s="195"/>
      <c r="Q96" s="195"/>
      <c r="R96" s="195"/>
      <c r="S96" s="195"/>
    </row>
    <row r="97" spans="1:19" ht="14.45" customHeight="1">
      <c r="C97" s="34"/>
      <c r="D97" s="34"/>
      <c r="E97" s="34"/>
      <c r="F97" s="34"/>
      <c r="G97" s="34"/>
      <c r="H97" s="195"/>
      <c r="I97" s="195"/>
      <c r="J97" s="195"/>
      <c r="K97" s="195"/>
      <c r="L97" s="195"/>
      <c r="M97" s="195"/>
      <c r="N97" s="195"/>
      <c r="O97" s="195"/>
      <c r="P97" s="195"/>
      <c r="Q97" s="195"/>
      <c r="R97" s="195"/>
      <c r="S97" s="195"/>
    </row>
    <row r="98" spans="1:19" ht="14.45" customHeight="1">
      <c r="D98" s="447"/>
      <c r="E98" s="447"/>
      <c r="F98" s="447"/>
      <c r="G98" s="447"/>
      <c r="H98" s="195"/>
      <c r="I98" s="195"/>
      <c r="J98" s="195"/>
      <c r="K98" s="195"/>
      <c r="L98" s="195"/>
      <c r="M98" s="195"/>
      <c r="N98" s="195"/>
      <c r="O98" s="195"/>
      <c r="P98" s="195"/>
      <c r="Q98" s="195"/>
      <c r="R98" s="195"/>
      <c r="S98" s="195"/>
    </row>
    <row r="99" spans="1:19" ht="14.45" customHeight="1">
      <c r="D99" s="447"/>
      <c r="E99" s="447"/>
      <c r="F99" s="447"/>
      <c r="G99" s="447"/>
      <c r="H99" s="195"/>
      <c r="I99" s="195"/>
      <c r="J99" s="195"/>
      <c r="K99" s="195"/>
      <c r="L99" s="195"/>
      <c r="M99" s="195"/>
      <c r="N99" s="195"/>
      <c r="O99" s="195"/>
      <c r="P99" s="195"/>
      <c r="Q99" s="195"/>
      <c r="R99" s="195"/>
      <c r="S99" s="195"/>
    </row>
    <row r="100" spans="1:19" ht="14.45" customHeight="1">
      <c r="C100" s="34"/>
      <c r="D100" s="34"/>
      <c r="E100" s="34"/>
      <c r="F100" s="34"/>
      <c r="G100" s="34"/>
      <c r="H100" s="195"/>
      <c r="I100" s="195"/>
      <c r="J100" s="195"/>
      <c r="K100" s="195"/>
      <c r="L100" s="195"/>
      <c r="M100" s="195"/>
      <c r="N100" s="195"/>
      <c r="O100" s="195"/>
      <c r="P100" s="195"/>
      <c r="Q100" s="195"/>
      <c r="R100" s="195"/>
      <c r="S100" s="195"/>
    </row>
    <row r="101" spans="1:19" ht="14.45" customHeight="1">
      <c r="D101" s="447"/>
      <c r="E101" s="447"/>
      <c r="F101" s="447"/>
      <c r="G101" s="447"/>
      <c r="H101" s="195"/>
      <c r="I101" s="195"/>
      <c r="J101" s="195"/>
      <c r="K101" s="195"/>
      <c r="L101" s="195"/>
      <c r="M101" s="195"/>
      <c r="N101" s="195"/>
      <c r="O101" s="195"/>
      <c r="P101" s="195"/>
      <c r="Q101" s="195"/>
      <c r="R101" s="195"/>
      <c r="S101" s="195"/>
    </row>
    <row r="102" spans="1:19" ht="14.45" customHeight="1">
      <c r="D102" s="447"/>
      <c r="E102" s="447"/>
      <c r="F102" s="447"/>
      <c r="G102" s="447"/>
      <c r="H102" s="195"/>
      <c r="I102" s="195"/>
      <c r="J102" s="195"/>
      <c r="K102" s="195"/>
      <c r="L102" s="195"/>
      <c r="M102" s="195"/>
      <c r="N102" s="195"/>
      <c r="O102" s="195"/>
      <c r="P102" s="195"/>
      <c r="Q102" s="195"/>
      <c r="R102" s="195"/>
      <c r="S102" s="195"/>
    </row>
    <row r="103" spans="1:19" ht="14.45" customHeight="1">
      <c r="D103" s="447"/>
      <c r="E103" s="447"/>
      <c r="F103" s="447"/>
      <c r="G103" s="447"/>
      <c r="H103" s="195"/>
      <c r="I103" s="195"/>
      <c r="J103" s="195"/>
      <c r="K103" s="195"/>
      <c r="L103" s="195"/>
      <c r="M103" s="195"/>
      <c r="N103" s="195"/>
      <c r="O103" s="195"/>
      <c r="P103" s="195"/>
      <c r="Q103" s="195"/>
      <c r="R103" s="195"/>
      <c r="S103" s="195"/>
    </row>
    <row r="104" spans="1:19" ht="14.45" customHeight="1">
      <c r="D104" s="447"/>
      <c r="E104" s="447"/>
      <c r="F104" s="447"/>
      <c r="G104" s="447"/>
      <c r="H104" s="195"/>
      <c r="I104" s="195"/>
      <c r="J104" s="195"/>
      <c r="K104" s="195"/>
      <c r="L104" s="195"/>
      <c r="M104" s="195"/>
      <c r="N104" s="195"/>
      <c r="O104" s="195"/>
      <c r="P104" s="195"/>
      <c r="Q104" s="195"/>
      <c r="R104" s="195"/>
      <c r="S104" s="195"/>
    </row>
    <row r="105" spans="1:19" ht="14.45" customHeight="1">
      <c r="D105" s="32"/>
      <c r="E105" s="32"/>
      <c r="F105" s="32"/>
      <c r="G105" s="32"/>
      <c r="H105" s="195"/>
      <c r="I105" s="195"/>
      <c r="J105" s="195"/>
      <c r="K105" s="195"/>
      <c r="L105" s="195"/>
      <c r="M105" s="195"/>
      <c r="N105" s="195"/>
      <c r="O105" s="195"/>
      <c r="P105" s="195"/>
      <c r="Q105" s="195"/>
      <c r="R105" s="195"/>
      <c r="S105" s="195"/>
    </row>
    <row r="106" spans="1:19" ht="11.25" customHeight="1">
      <c r="D106" s="32"/>
      <c r="E106" s="32"/>
      <c r="F106" s="32"/>
      <c r="G106" s="32"/>
      <c r="H106" s="99"/>
      <c r="I106" s="99"/>
      <c r="J106" s="99"/>
      <c r="K106" s="99"/>
      <c r="L106" s="99"/>
      <c r="M106" s="99"/>
      <c r="N106" s="99"/>
      <c r="O106" s="99"/>
      <c r="P106" s="99"/>
      <c r="Q106" s="99"/>
      <c r="R106" s="99"/>
      <c r="S106" s="99"/>
    </row>
    <row r="107" spans="1:19" ht="28.5" customHeight="1"/>
    <row r="108" spans="1:19" ht="18" customHeight="1">
      <c r="A108" s="439"/>
    </row>
    <row r="109" spans="1:19" ht="14.45" customHeight="1">
      <c r="A109" s="439"/>
    </row>
    <row r="110" spans="1:19" ht="14.45" customHeight="1">
      <c r="B110" s="32"/>
      <c r="C110" s="32"/>
      <c r="D110" s="32"/>
      <c r="E110" s="32"/>
      <c r="F110" s="32"/>
      <c r="G110" s="32"/>
      <c r="H110" s="32"/>
      <c r="I110" s="32"/>
      <c r="J110" s="32"/>
      <c r="K110" s="32"/>
      <c r="L110" s="32"/>
      <c r="M110" s="32"/>
      <c r="N110" s="32"/>
      <c r="O110" s="32"/>
      <c r="P110" s="32"/>
      <c r="Q110" s="32"/>
      <c r="R110" s="32"/>
      <c r="S110" s="32"/>
    </row>
    <row r="111" spans="1:19" ht="8.25" customHeight="1">
      <c r="B111" s="32"/>
      <c r="C111" s="32"/>
      <c r="D111" s="32"/>
      <c r="E111" s="32"/>
      <c r="F111" s="32"/>
      <c r="G111" s="32"/>
      <c r="H111" s="32"/>
      <c r="I111" s="32"/>
      <c r="J111" s="32"/>
      <c r="K111" s="32"/>
      <c r="L111" s="32"/>
      <c r="M111" s="32"/>
      <c r="N111" s="32"/>
      <c r="O111" s="32"/>
      <c r="P111" s="32"/>
      <c r="Q111" s="32"/>
      <c r="R111" s="32"/>
      <c r="S111" s="32"/>
    </row>
    <row r="112" spans="1:19" ht="14.45" customHeight="1">
      <c r="B112" s="34"/>
      <c r="C112" s="34"/>
      <c r="D112" s="34"/>
      <c r="E112" s="195"/>
      <c r="F112" s="195"/>
      <c r="G112" s="195"/>
      <c r="H112" s="195"/>
      <c r="I112" s="195"/>
      <c r="J112" s="195"/>
      <c r="K112" s="195"/>
      <c r="L112" s="195"/>
      <c r="M112" s="195"/>
      <c r="N112" s="195"/>
      <c r="O112" s="195"/>
      <c r="P112" s="195"/>
      <c r="Q112" s="195"/>
      <c r="R112" s="195"/>
      <c r="S112" s="195"/>
    </row>
    <row r="113" spans="1:19" ht="10.5" customHeight="1">
      <c r="B113" s="32"/>
      <c r="C113" s="32"/>
      <c r="D113" s="32"/>
      <c r="E113" s="195"/>
      <c r="F113" s="195"/>
      <c r="G113" s="195"/>
      <c r="H113" s="195"/>
      <c r="I113" s="195"/>
      <c r="J113" s="195"/>
      <c r="K113" s="195"/>
      <c r="L113" s="195"/>
      <c r="M113" s="195"/>
      <c r="N113" s="195"/>
      <c r="O113" s="195"/>
      <c r="P113" s="195"/>
      <c r="Q113" s="195"/>
      <c r="R113" s="195"/>
      <c r="S113" s="195"/>
    </row>
    <row r="114" spans="1:19" ht="14.45" customHeight="1">
      <c r="B114" s="34"/>
      <c r="C114" s="34"/>
      <c r="D114" s="34"/>
      <c r="E114" s="195"/>
      <c r="F114" s="195"/>
      <c r="G114" s="195"/>
      <c r="H114" s="195"/>
      <c r="I114" s="195"/>
      <c r="J114" s="195"/>
      <c r="K114" s="195"/>
      <c r="L114" s="195"/>
      <c r="M114" s="195"/>
      <c r="N114" s="195"/>
      <c r="O114" s="195"/>
      <c r="P114" s="195"/>
      <c r="Q114" s="195"/>
      <c r="R114" s="195"/>
      <c r="S114" s="195"/>
    </row>
    <row r="115" spans="1:19" ht="14.45" customHeight="1">
      <c r="C115" s="34"/>
      <c r="D115" s="34"/>
      <c r="E115" s="195"/>
      <c r="F115" s="195"/>
      <c r="G115" s="195"/>
      <c r="H115" s="195"/>
      <c r="I115" s="195"/>
      <c r="J115" s="195"/>
      <c r="K115" s="195"/>
      <c r="L115" s="195"/>
      <c r="M115" s="195"/>
      <c r="N115" s="195"/>
      <c r="O115" s="195"/>
      <c r="P115" s="195"/>
      <c r="Q115" s="195"/>
      <c r="R115" s="195"/>
      <c r="S115" s="195"/>
    </row>
    <row r="116" spans="1:19" ht="30.75" customHeight="1">
      <c r="C116" s="266"/>
      <c r="D116" s="34"/>
      <c r="E116" s="195"/>
      <c r="F116" s="195"/>
      <c r="G116" s="195"/>
      <c r="H116" s="195"/>
      <c r="I116" s="195"/>
      <c r="J116" s="195"/>
      <c r="K116" s="195"/>
      <c r="L116" s="195"/>
      <c r="M116" s="195"/>
      <c r="N116" s="195"/>
      <c r="O116" s="195"/>
      <c r="P116" s="195"/>
      <c r="Q116" s="195"/>
      <c r="R116" s="195"/>
      <c r="S116" s="195"/>
    </row>
    <row r="117" spans="1:19" ht="14.45" customHeight="1">
      <c r="E117" s="195"/>
      <c r="F117" s="195"/>
      <c r="G117" s="195"/>
      <c r="H117" s="195"/>
      <c r="I117" s="195"/>
      <c r="J117" s="195"/>
      <c r="K117" s="195"/>
      <c r="L117" s="195"/>
      <c r="M117" s="195"/>
      <c r="N117" s="195"/>
      <c r="O117" s="195"/>
      <c r="P117" s="195"/>
      <c r="Q117" s="195"/>
      <c r="R117" s="195"/>
      <c r="S117" s="195"/>
    </row>
    <row r="118" spans="1:19" ht="10.5" customHeight="1">
      <c r="B118" s="99"/>
      <c r="C118" s="99"/>
      <c r="D118" s="99"/>
      <c r="E118" s="195"/>
      <c r="F118" s="195"/>
      <c r="G118" s="195"/>
      <c r="H118" s="195"/>
      <c r="I118" s="195"/>
      <c r="J118" s="195"/>
      <c r="K118" s="195"/>
      <c r="L118" s="195"/>
      <c r="M118" s="195"/>
      <c r="N118" s="195"/>
      <c r="O118" s="195"/>
      <c r="P118" s="195"/>
      <c r="Q118" s="195"/>
      <c r="R118" s="195"/>
      <c r="S118" s="195"/>
    </row>
    <row r="119" spans="1:19" ht="14.45" customHeight="1">
      <c r="B119" s="34"/>
      <c r="C119" s="34"/>
      <c r="D119" s="34"/>
      <c r="E119" s="195"/>
      <c r="F119" s="195"/>
      <c r="G119" s="195"/>
      <c r="H119" s="195"/>
      <c r="I119" s="195"/>
      <c r="J119" s="195"/>
      <c r="K119" s="195"/>
      <c r="L119" s="195"/>
      <c r="M119" s="195"/>
      <c r="N119" s="195"/>
      <c r="O119" s="195"/>
      <c r="P119" s="195"/>
      <c r="Q119" s="195"/>
      <c r="R119" s="195"/>
      <c r="S119" s="195"/>
    </row>
    <row r="120" spans="1:19" ht="14.45" customHeight="1">
      <c r="C120" s="34"/>
      <c r="D120" s="34"/>
      <c r="E120" s="195"/>
      <c r="F120" s="195"/>
      <c r="G120" s="195"/>
      <c r="H120" s="195"/>
      <c r="I120" s="195"/>
      <c r="J120" s="195"/>
      <c r="K120" s="195"/>
      <c r="L120" s="195"/>
      <c r="M120" s="195"/>
      <c r="N120" s="195"/>
      <c r="O120" s="195"/>
      <c r="P120" s="195"/>
      <c r="Q120" s="195"/>
      <c r="R120" s="195"/>
      <c r="S120" s="195"/>
    </row>
    <row r="121" spans="1:19" ht="14.45" customHeight="1">
      <c r="C121" s="34"/>
      <c r="D121" s="34"/>
      <c r="E121" s="195"/>
      <c r="F121" s="195"/>
      <c r="G121" s="195"/>
      <c r="H121" s="195"/>
      <c r="I121" s="195"/>
      <c r="J121" s="195"/>
      <c r="K121" s="195"/>
      <c r="L121" s="195"/>
      <c r="M121" s="195"/>
      <c r="N121" s="195"/>
      <c r="O121" s="195"/>
      <c r="P121" s="195"/>
      <c r="Q121" s="195"/>
      <c r="R121" s="195"/>
      <c r="S121" s="195"/>
    </row>
    <row r="122" spans="1:19" ht="14.45" customHeight="1">
      <c r="C122" s="34"/>
      <c r="D122" s="34"/>
      <c r="E122" s="195"/>
      <c r="F122" s="195"/>
      <c r="G122" s="195"/>
      <c r="H122" s="195"/>
      <c r="I122" s="195"/>
      <c r="J122" s="195"/>
      <c r="K122" s="195"/>
      <c r="L122" s="195"/>
      <c r="M122" s="195"/>
      <c r="N122" s="195"/>
      <c r="O122" s="195"/>
      <c r="P122" s="195"/>
      <c r="Q122" s="195"/>
      <c r="R122" s="195"/>
      <c r="S122" s="195"/>
    </row>
    <row r="123" spans="1:19" ht="14.45" customHeight="1">
      <c r="C123" s="34"/>
      <c r="D123" s="34"/>
      <c r="E123" s="195"/>
      <c r="F123" s="195"/>
      <c r="G123" s="195"/>
      <c r="H123" s="195"/>
      <c r="I123" s="195"/>
      <c r="J123" s="195"/>
      <c r="K123" s="195"/>
      <c r="L123" s="195"/>
      <c r="M123" s="195"/>
      <c r="N123" s="195"/>
      <c r="O123" s="195"/>
      <c r="P123" s="195"/>
      <c r="Q123" s="195"/>
      <c r="R123" s="195"/>
      <c r="S123" s="195"/>
    </row>
    <row r="124" spans="1:19" ht="10.5" customHeight="1">
      <c r="C124" s="34"/>
      <c r="D124" s="34"/>
      <c r="E124" s="195"/>
      <c r="F124" s="195"/>
      <c r="G124" s="195"/>
      <c r="H124" s="195"/>
      <c r="I124" s="195"/>
      <c r="J124" s="195"/>
      <c r="K124" s="195"/>
      <c r="L124" s="195"/>
      <c r="M124" s="195"/>
      <c r="N124" s="195"/>
      <c r="O124" s="195"/>
      <c r="P124" s="195"/>
      <c r="Q124" s="195"/>
      <c r="R124" s="195"/>
      <c r="S124" s="195"/>
    </row>
    <row r="125" spans="1:19" ht="14.45" customHeight="1">
      <c r="B125" s="99"/>
    </row>
    <row r="127" spans="1:19" ht="18.75" customHeight="1">
      <c r="A127" s="439"/>
    </row>
    <row r="128" spans="1:19" ht="14.45" customHeight="1">
      <c r="B128" s="32"/>
      <c r="C128" s="32"/>
      <c r="D128" s="32"/>
      <c r="E128" s="32"/>
      <c r="F128" s="32"/>
      <c r="G128" s="32"/>
      <c r="H128" s="32"/>
      <c r="I128" s="32"/>
      <c r="J128" s="32"/>
      <c r="K128" s="32"/>
      <c r="L128" s="32"/>
      <c r="M128" s="32"/>
      <c r="O128" s="32"/>
      <c r="P128" s="32"/>
      <c r="Q128" s="32"/>
      <c r="R128" s="32"/>
      <c r="S128" s="32"/>
    </row>
    <row r="129" spans="2:22" ht="19.5" customHeight="1">
      <c r="B129" s="266"/>
      <c r="C129" s="266"/>
      <c r="D129" s="266"/>
      <c r="E129" s="32"/>
      <c r="F129" s="32"/>
      <c r="G129" s="32"/>
      <c r="H129" s="194"/>
      <c r="I129" s="194"/>
      <c r="J129" s="194"/>
      <c r="K129" s="32"/>
      <c r="L129" s="32"/>
      <c r="M129" s="32"/>
      <c r="N129" s="194"/>
      <c r="O129" s="32"/>
      <c r="P129" s="194"/>
      <c r="Q129" s="194"/>
    </row>
    <row r="130" spans="2:22" ht="14.45" customHeight="1">
      <c r="B130" s="266"/>
      <c r="C130" s="266"/>
      <c r="D130" s="266"/>
      <c r="E130" s="218"/>
      <c r="F130" s="218"/>
      <c r="G130" s="446"/>
      <c r="H130" s="194"/>
      <c r="I130" s="194"/>
      <c r="J130" s="446"/>
      <c r="K130" s="194"/>
      <c r="L130" s="194"/>
      <c r="M130" s="446"/>
      <c r="N130" s="32"/>
      <c r="O130" s="32"/>
      <c r="P130" s="194"/>
      <c r="Q130" s="194"/>
    </row>
    <row r="131" spans="2:22" ht="14.45" customHeight="1">
      <c r="B131" s="266"/>
      <c r="C131" s="266"/>
      <c r="D131" s="266"/>
      <c r="E131" s="218"/>
      <c r="F131" s="218"/>
      <c r="G131" s="446"/>
      <c r="H131" s="194"/>
      <c r="I131" s="194"/>
      <c r="J131" s="446"/>
      <c r="K131" s="194"/>
      <c r="L131" s="194"/>
      <c r="M131" s="446"/>
      <c r="N131" s="32"/>
      <c r="O131" s="32"/>
      <c r="P131" s="32"/>
      <c r="Q131" s="32"/>
    </row>
    <row r="132" spans="2:22" ht="14.45" customHeight="1">
      <c r="B132" s="266"/>
      <c r="C132" s="266"/>
      <c r="D132" s="266"/>
      <c r="E132" s="32"/>
      <c r="F132" s="32"/>
      <c r="H132" s="32"/>
      <c r="K132" s="32"/>
      <c r="L132" s="32"/>
      <c r="N132" s="32"/>
      <c r="O132" s="32"/>
      <c r="P132" s="32"/>
    </row>
    <row r="133" spans="2:22" ht="14.45" customHeight="1">
      <c r="B133" s="34"/>
      <c r="C133" s="34"/>
      <c r="D133" s="34"/>
      <c r="E133" s="195"/>
      <c r="F133" s="195"/>
      <c r="G133" s="335"/>
      <c r="H133" s="195"/>
      <c r="I133" s="195"/>
      <c r="J133" s="324"/>
      <c r="K133" s="195"/>
      <c r="L133" s="195"/>
      <c r="M133" s="324"/>
      <c r="N133" s="335"/>
      <c r="O133" s="335"/>
      <c r="P133" s="195"/>
      <c r="Q133" s="195"/>
    </row>
    <row r="134" spans="2:22" ht="14.45" customHeight="1">
      <c r="B134" s="34"/>
      <c r="C134" s="34"/>
      <c r="D134" s="34"/>
      <c r="E134" s="195"/>
      <c r="F134" s="195"/>
      <c r="G134" s="335"/>
      <c r="H134" s="195"/>
      <c r="I134" s="195"/>
      <c r="J134" s="324"/>
      <c r="K134" s="195"/>
      <c r="L134" s="195"/>
      <c r="M134" s="324"/>
      <c r="N134" s="335"/>
      <c r="O134" s="335"/>
      <c r="P134" s="195"/>
      <c r="Q134" s="195"/>
    </row>
    <row r="135" spans="2:22" ht="14.45" customHeight="1">
      <c r="B135" s="34"/>
      <c r="C135" s="34"/>
      <c r="D135" s="34"/>
      <c r="E135" s="195"/>
      <c r="F135" s="195"/>
      <c r="G135" s="335"/>
      <c r="H135" s="195"/>
      <c r="I135" s="195"/>
      <c r="J135" s="324"/>
      <c r="K135" s="195"/>
      <c r="L135" s="195"/>
      <c r="M135" s="324"/>
      <c r="N135" s="335"/>
      <c r="O135" s="335"/>
      <c r="P135" s="195"/>
      <c r="Q135" s="195"/>
    </row>
    <row r="136" spans="2:22" ht="14.45" customHeight="1">
      <c r="B136" s="448"/>
      <c r="C136" s="448"/>
      <c r="D136" s="448"/>
      <c r="E136" s="195"/>
      <c r="F136" s="195"/>
      <c r="G136" s="335"/>
      <c r="H136" s="195"/>
      <c r="I136" s="195"/>
      <c r="J136" s="324"/>
      <c r="K136" s="195"/>
      <c r="L136" s="195"/>
      <c r="M136" s="324"/>
      <c r="N136" s="335"/>
      <c r="O136" s="335"/>
      <c r="P136" s="195"/>
      <c r="Q136" s="195"/>
    </row>
    <row r="137" spans="2:22" ht="14.45" customHeight="1">
      <c r="B137" s="34"/>
      <c r="C137" s="34"/>
      <c r="D137" s="34"/>
      <c r="E137" s="195"/>
      <c r="F137" s="195"/>
      <c r="G137" s="335"/>
      <c r="H137" s="195"/>
      <c r="I137" s="195"/>
      <c r="J137" s="324"/>
      <c r="K137" s="195"/>
      <c r="L137" s="195"/>
      <c r="M137" s="324"/>
      <c r="N137" s="335"/>
      <c r="O137" s="335"/>
      <c r="P137" s="195"/>
      <c r="Q137" s="195"/>
    </row>
    <row r="138" spans="2:22" ht="14.45" customHeight="1">
      <c r="B138" s="34"/>
      <c r="C138" s="34"/>
      <c r="D138" s="34"/>
      <c r="E138" s="195"/>
      <c r="F138" s="195"/>
      <c r="G138" s="335"/>
      <c r="H138" s="195"/>
      <c r="I138" s="195"/>
      <c r="J138" s="324"/>
      <c r="K138" s="195"/>
      <c r="L138" s="195"/>
      <c r="M138" s="324"/>
      <c r="N138" s="335"/>
      <c r="O138" s="335"/>
      <c r="P138" s="195"/>
      <c r="Q138" s="195"/>
    </row>
    <row r="139" spans="2:22" ht="8.25" customHeight="1">
      <c r="B139" s="34"/>
      <c r="C139" s="34"/>
      <c r="D139" s="34"/>
      <c r="E139" s="195"/>
      <c r="F139" s="195"/>
      <c r="G139" s="335"/>
      <c r="H139" s="195"/>
      <c r="I139" s="99"/>
      <c r="J139" s="324"/>
      <c r="K139" s="195"/>
      <c r="L139" s="195"/>
      <c r="M139" s="324"/>
      <c r="N139" s="335"/>
      <c r="O139" s="335"/>
      <c r="P139" s="195"/>
      <c r="Q139" s="99"/>
    </row>
    <row r="140" spans="2:22" ht="14.45" customHeight="1">
      <c r="B140" s="32"/>
      <c r="C140" s="32"/>
      <c r="D140" s="32"/>
      <c r="E140" s="195"/>
      <c r="F140" s="195"/>
      <c r="G140" s="335"/>
      <c r="H140" s="195"/>
      <c r="I140" s="195"/>
      <c r="J140" s="324"/>
      <c r="K140" s="195"/>
      <c r="L140" s="195"/>
      <c r="M140" s="324"/>
      <c r="N140" s="335"/>
      <c r="O140" s="335"/>
      <c r="P140" s="195"/>
      <c r="Q140" s="195"/>
    </row>
    <row r="141" spans="2:22" ht="9.75" customHeight="1">
      <c r="B141" s="32"/>
      <c r="C141" s="32"/>
      <c r="D141" s="32"/>
      <c r="E141" s="195"/>
      <c r="F141" s="195"/>
      <c r="G141" s="335"/>
      <c r="H141" s="195"/>
      <c r="I141" s="195"/>
      <c r="J141" s="335"/>
      <c r="K141" s="199"/>
      <c r="L141" s="199"/>
      <c r="M141" s="335"/>
      <c r="N141" s="335"/>
      <c r="O141" s="335"/>
      <c r="P141" s="195"/>
      <c r="Q141" s="195"/>
    </row>
    <row r="142" spans="2:22" ht="14.45" customHeight="1">
      <c r="B142" s="99"/>
      <c r="C142" s="34"/>
      <c r="D142" s="34"/>
      <c r="E142" s="34"/>
    </row>
    <row r="143" spans="2:22" ht="14.45" customHeight="1">
      <c r="B143" s="32"/>
      <c r="C143" s="32"/>
      <c r="D143" s="32"/>
      <c r="E143" s="32"/>
      <c r="F143" s="32"/>
      <c r="G143" s="32"/>
      <c r="H143" s="32"/>
      <c r="I143" s="32"/>
      <c r="J143" s="32"/>
      <c r="K143" s="32"/>
      <c r="L143" s="32"/>
      <c r="M143" s="32"/>
      <c r="N143" s="32"/>
      <c r="O143" s="32"/>
      <c r="P143" s="32"/>
      <c r="Q143" s="32"/>
      <c r="R143" s="32"/>
      <c r="S143" s="32"/>
      <c r="U143" s="34"/>
      <c r="V143" s="34"/>
    </row>
    <row r="144" spans="2:22" ht="14.45" customHeight="1">
      <c r="B144" s="266"/>
      <c r="C144" s="266"/>
      <c r="D144" s="266"/>
      <c r="E144" s="32"/>
      <c r="F144" s="32"/>
      <c r="G144" s="32"/>
      <c r="H144" s="194"/>
      <c r="I144" s="194"/>
      <c r="J144" s="194"/>
      <c r="K144" s="32"/>
      <c r="L144" s="32"/>
      <c r="M144" s="32"/>
      <c r="N144" s="194"/>
      <c r="O144" s="32"/>
    </row>
    <row r="145" spans="2:15" ht="14.45" customHeight="1">
      <c r="B145" s="266"/>
      <c r="C145" s="266"/>
      <c r="D145" s="266"/>
      <c r="E145" s="218"/>
      <c r="F145" s="218"/>
      <c r="G145" s="446"/>
      <c r="H145" s="194"/>
      <c r="I145" s="194"/>
      <c r="J145" s="446"/>
      <c r="K145" s="194"/>
      <c r="L145" s="194"/>
      <c r="M145" s="446"/>
      <c r="N145" s="32"/>
      <c r="O145" s="32"/>
    </row>
    <row r="146" spans="2:15" ht="14.45" customHeight="1">
      <c r="B146" s="266"/>
      <c r="C146" s="266"/>
      <c r="D146" s="266"/>
      <c r="E146" s="218"/>
      <c r="F146" s="218"/>
      <c r="G146" s="446"/>
      <c r="H146" s="194"/>
      <c r="I146" s="194"/>
      <c r="J146" s="446"/>
      <c r="K146" s="194"/>
      <c r="L146" s="194"/>
      <c r="M146" s="446"/>
      <c r="N146" s="32"/>
      <c r="O146" s="32"/>
    </row>
    <row r="147" spans="2:15" ht="14.45" customHeight="1">
      <c r="B147" s="266"/>
      <c r="C147" s="266"/>
      <c r="D147" s="266"/>
    </row>
    <row r="148" spans="2:15" ht="14.45" customHeight="1">
      <c r="B148" s="34"/>
      <c r="C148" s="34"/>
      <c r="D148" s="34"/>
      <c r="E148" s="195"/>
      <c r="F148" s="195"/>
      <c r="G148" s="324"/>
      <c r="H148" s="195"/>
      <c r="I148" s="195"/>
      <c r="J148" s="324"/>
      <c r="K148" s="195"/>
      <c r="L148" s="195"/>
      <c r="M148" s="324"/>
      <c r="N148" s="335"/>
      <c r="O148" s="335"/>
    </row>
    <row r="149" spans="2:15" ht="14.45" customHeight="1">
      <c r="B149" s="34"/>
      <c r="C149" s="34"/>
      <c r="D149" s="34"/>
      <c r="E149" s="195"/>
      <c r="F149" s="195"/>
      <c r="G149" s="324"/>
      <c r="H149" s="195"/>
      <c r="I149" s="195"/>
      <c r="J149" s="324"/>
      <c r="K149" s="195"/>
      <c r="L149" s="195"/>
      <c r="M149" s="324"/>
      <c r="N149" s="335"/>
      <c r="O149" s="335"/>
    </row>
    <row r="150" spans="2:15" ht="14.45" customHeight="1">
      <c r="B150" s="34"/>
      <c r="C150" s="34"/>
      <c r="D150" s="34"/>
      <c r="E150" s="195"/>
      <c r="F150" s="195"/>
      <c r="G150" s="324"/>
      <c r="H150" s="195"/>
      <c r="I150" s="195"/>
      <c r="J150" s="324"/>
      <c r="K150" s="195"/>
      <c r="L150" s="195"/>
      <c r="M150" s="324"/>
      <c r="N150" s="335"/>
      <c r="O150" s="335"/>
    </row>
    <row r="151" spans="2:15" ht="14.45" customHeight="1">
      <c r="B151" s="448"/>
      <c r="C151" s="448"/>
      <c r="D151" s="448"/>
      <c r="E151" s="195"/>
      <c r="F151" s="195"/>
      <c r="G151" s="324"/>
      <c r="H151" s="195"/>
      <c r="I151" s="195"/>
      <c r="J151" s="324"/>
      <c r="K151" s="195"/>
      <c r="L151" s="195"/>
      <c r="M151" s="324"/>
      <c r="N151" s="335"/>
      <c r="O151" s="335"/>
    </row>
    <row r="152" spans="2:15" ht="14.45" customHeight="1">
      <c r="B152" s="34"/>
      <c r="C152" s="34"/>
      <c r="D152" s="34"/>
      <c r="E152" s="195"/>
      <c r="F152" s="195"/>
      <c r="G152" s="324"/>
      <c r="H152" s="195"/>
      <c r="I152" s="195"/>
      <c r="J152" s="324"/>
      <c r="K152" s="195"/>
      <c r="L152" s="195"/>
      <c r="M152" s="324"/>
      <c r="N152" s="335"/>
      <c r="O152" s="335"/>
    </row>
    <row r="153" spans="2:15" ht="14.45" customHeight="1">
      <c r="B153" s="34"/>
      <c r="C153" s="34"/>
      <c r="D153" s="34"/>
      <c r="E153" s="195"/>
      <c r="F153" s="195"/>
      <c r="G153" s="324"/>
      <c r="H153" s="195"/>
      <c r="I153" s="195"/>
      <c r="J153" s="324"/>
      <c r="K153" s="195"/>
      <c r="L153" s="195"/>
      <c r="M153" s="324"/>
      <c r="N153" s="335"/>
      <c r="O153" s="335"/>
    </row>
    <row r="154" spans="2:15" ht="9" customHeight="1">
      <c r="B154" s="34"/>
      <c r="C154" s="34"/>
      <c r="D154" s="34"/>
      <c r="E154" s="99"/>
      <c r="F154" s="99"/>
      <c r="G154" s="264"/>
      <c r="H154" s="99"/>
      <c r="I154" s="99"/>
      <c r="J154" s="264"/>
      <c r="K154" s="99"/>
      <c r="L154" s="99"/>
      <c r="M154" s="264"/>
      <c r="N154" s="99"/>
      <c r="O154" s="99"/>
    </row>
    <row r="155" spans="2:15" ht="14.45" customHeight="1">
      <c r="B155" s="32"/>
      <c r="C155" s="32"/>
      <c r="D155" s="32"/>
      <c r="E155" s="195"/>
      <c r="F155" s="195"/>
      <c r="G155" s="324"/>
      <c r="H155" s="195"/>
      <c r="I155" s="195"/>
      <c r="J155" s="324"/>
      <c r="K155" s="195"/>
      <c r="L155" s="195"/>
      <c r="M155" s="324"/>
      <c r="N155" s="335"/>
      <c r="O155" s="335"/>
    </row>
    <row r="156" spans="2:15" ht="9" customHeight="1">
      <c r="G156" s="198"/>
      <c r="J156" s="198"/>
      <c r="M156" s="198"/>
    </row>
    <row r="157" spans="2:15" ht="14.45" customHeight="1">
      <c r="B157" s="99"/>
      <c r="C157" s="34"/>
    </row>
  </sheetData>
  <mergeCells count="67">
    <mergeCell ref="Q2:S2"/>
    <mergeCell ref="R5:S5"/>
    <mergeCell ref="P5:Q5"/>
    <mergeCell ref="M11:Q11"/>
    <mergeCell ref="P7:Q7"/>
    <mergeCell ref="R6:S6"/>
    <mergeCell ref="P6:Q6"/>
    <mergeCell ref="R7:S7"/>
    <mergeCell ref="B8:M8"/>
    <mergeCell ref="B5:C5"/>
    <mergeCell ref="J7:K7"/>
    <mergeCell ref="L7:M7"/>
    <mergeCell ref="N7:O7"/>
    <mergeCell ref="B7:C7"/>
    <mergeCell ref="D7:E7"/>
    <mergeCell ref="F7:G7"/>
    <mergeCell ref="B6:C6"/>
    <mergeCell ref="D6:E6"/>
    <mergeCell ref="M12:M14"/>
    <mergeCell ref="J12:J14"/>
    <mergeCell ref="H12:H14"/>
    <mergeCell ref="F6:G6"/>
    <mergeCell ref="H6:I6"/>
    <mergeCell ref="B12:C14"/>
    <mergeCell ref="H7:I7"/>
    <mergeCell ref="D12:D14"/>
    <mergeCell ref="B3:C4"/>
    <mergeCell ref="L3:O3"/>
    <mergeCell ref="P3:S3"/>
    <mergeCell ref="L4:M4"/>
    <mergeCell ref="N4:O4"/>
    <mergeCell ref="P4:Q4"/>
    <mergeCell ref="R4:S4"/>
    <mergeCell ref="D3:G3"/>
    <mergeCell ref="H3:K3"/>
    <mergeCell ref="D4:E4"/>
    <mergeCell ref="F4:G4"/>
    <mergeCell ref="H4:I4"/>
    <mergeCell ref="J4:K4"/>
    <mergeCell ref="H5:I5"/>
    <mergeCell ref="N6:O6"/>
    <mergeCell ref="F5:G5"/>
    <mergeCell ref="E12:E14"/>
    <mergeCell ref="F12:F14"/>
    <mergeCell ref="G12:G14"/>
    <mergeCell ref="D5:E5"/>
    <mergeCell ref="O12:O14"/>
    <mergeCell ref="N12:N14"/>
    <mergeCell ref="J6:K6"/>
    <mergeCell ref="L6:M6"/>
    <mergeCell ref="J5:K5"/>
    <mergeCell ref="L5:M5"/>
    <mergeCell ref="N5:O5"/>
    <mergeCell ref="R21:S21"/>
    <mergeCell ref="I12:I14"/>
    <mergeCell ref="L12:L14"/>
    <mergeCell ref="S18:S20"/>
    <mergeCell ref="Q12:Q14"/>
    <mergeCell ref="R18:R20"/>
    <mergeCell ref="S12:S14"/>
    <mergeCell ref="R12:R14"/>
    <mergeCell ref="K12:K14"/>
    <mergeCell ref="P12:P14"/>
    <mergeCell ref="B18:M18"/>
    <mergeCell ref="B16:C16"/>
    <mergeCell ref="B15:C15"/>
    <mergeCell ref="B17:C17"/>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&amp;C－５１－</oddFooter>
  </headerFooter>
  <rowBreaks count="3" manualBreakCount="3">
    <brk id="29" max="16383" man="1"/>
    <brk id="82" max="16383" man="1"/>
    <brk id="12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9"/>
  <sheetViews>
    <sheetView zoomScaleNormal="100" workbookViewId="0">
      <selection activeCell="D2" sqref="D2"/>
    </sheetView>
  </sheetViews>
  <sheetFormatPr defaultRowHeight="14.45" customHeight="1"/>
  <cols>
    <col min="1" max="1" width="1.875" style="62" customWidth="1"/>
    <col min="2" max="21" width="4.625" style="62" customWidth="1"/>
    <col min="22" max="22" width="4.5" style="62" customWidth="1"/>
    <col min="23" max="23" width="4.125" style="62" customWidth="1"/>
    <col min="24" max="16384" width="9" style="62"/>
  </cols>
  <sheetData>
    <row r="1" spans="1:35" s="570" customFormat="1" ht="26.25" customHeight="1">
      <c r="A1" s="568" t="s">
        <v>656</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8.75" customHeight="1">
      <c r="B2" s="99"/>
      <c r="C2" s="99"/>
      <c r="D2" s="195"/>
      <c r="E2" s="195"/>
      <c r="F2" s="195"/>
      <c r="N2" s="195"/>
      <c r="O2" s="899" t="s">
        <v>236</v>
      </c>
      <c r="P2" s="899"/>
      <c r="Q2" s="899"/>
      <c r="R2" s="899"/>
      <c r="S2" s="899"/>
      <c r="T2" s="899"/>
      <c r="U2" s="899"/>
    </row>
    <row r="3" spans="1:35" ht="18.75" customHeight="1">
      <c r="B3" s="986" t="s">
        <v>211</v>
      </c>
      <c r="C3" s="871"/>
      <c r="D3" s="1572" t="s">
        <v>605</v>
      </c>
      <c r="E3" s="1572"/>
      <c r="F3" s="1572" t="s">
        <v>237</v>
      </c>
      <c r="G3" s="1572"/>
      <c r="H3" s="1572" t="s">
        <v>1906</v>
      </c>
      <c r="I3" s="1572"/>
      <c r="J3" s="1572" t="s">
        <v>1907</v>
      </c>
      <c r="K3" s="1572"/>
      <c r="L3" s="1572" t="s">
        <v>1908</v>
      </c>
      <c r="M3" s="1572"/>
      <c r="N3" s="1572" t="s">
        <v>1909</v>
      </c>
      <c r="O3" s="1572"/>
      <c r="P3" s="1572" t="s">
        <v>2416</v>
      </c>
      <c r="Q3" s="1572"/>
      <c r="R3" s="1572" t="s">
        <v>1910</v>
      </c>
      <c r="S3" s="1572"/>
      <c r="T3" s="986" t="s">
        <v>949</v>
      </c>
      <c r="U3" s="986"/>
      <c r="V3" s="1567"/>
      <c r="W3" s="1567"/>
      <c r="X3" s="1567"/>
      <c r="Y3" s="1567"/>
      <c r="Z3" s="1567"/>
      <c r="AA3" s="1567"/>
      <c r="AB3" s="1567"/>
      <c r="AC3" s="1567"/>
      <c r="AD3" s="1567"/>
      <c r="AE3" s="1567"/>
      <c r="AF3" s="1567"/>
    </row>
    <row r="4" spans="1:35" ht="18.75" customHeight="1">
      <c r="B4" s="876"/>
      <c r="C4" s="871"/>
      <c r="D4" s="1572"/>
      <c r="E4" s="1572"/>
      <c r="F4" s="1572"/>
      <c r="G4" s="1572"/>
      <c r="H4" s="1572"/>
      <c r="I4" s="1572"/>
      <c r="J4" s="1572"/>
      <c r="K4" s="1572"/>
      <c r="L4" s="1572"/>
      <c r="M4" s="1572"/>
      <c r="N4" s="1572"/>
      <c r="O4" s="1572"/>
      <c r="P4" s="1572"/>
      <c r="Q4" s="1572"/>
      <c r="R4" s="1572"/>
      <c r="S4" s="1572"/>
      <c r="T4" s="986"/>
      <c r="U4" s="986"/>
      <c r="V4" s="1567"/>
      <c r="W4" s="1567"/>
      <c r="X4" s="1567"/>
      <c r="Y4" s="1567"/>
      <c r="Z4" s="1567"/>
      <c r="AA4" s="1567"/>
      <c r="AB4" s="1567"/>
      <c r="AC4" s="1567"/>
      <c r="AD4" s="1567"/>
      <c r="AE4" s="1567"/>
      <c r="AF4" s="1567"/>
    </row>
    <row r="5" spans="1:35" ht="18.75" customHeight="1">
      <c r="B5" s="876"/>
      <c r="C5" s="871"/>
      <c r="D5" s="1572"/>
      <c r="E5" s="1572"/>
      <c r="F5" s="1572"/>
      <c r="G5" s="1572"/>
      <c r="H5" s="1572"/>
      <c r="I5" s="1572"/>
      <c r="J5" s="1572"/>
      <c r="K5" s="1572"/>
      <c r="L5" s="1572"/>
      <c r="M5" s="1572"/>
      <c r="N5" s="1572"/>
      <c r="O5" s="1572"/>
      <c r="P5" s="1572"/>
      <c r="Q5" s="1572"/>
      <c r="R5" s="1572"/>
      <c r="S5" s="1572"/>
      <c r="T5" s="986"/>
      <c r="U5" s="986"/>
      <c r="V5" s="1567"/>
      <c r="W5" s="1567"/>
      <c r="X5" s="1567"/>
      <c r="Y5" s="1567"/>
      <c r="Z5" s="1567"/>
      <c r="AA5" s="1567"/>
      <c r="AB5" s="1567"/>
      <c r="AC5" s="1567"/>
      <c r="AD5" s="1567"/>
      <c r="AE5" s="1567"/>
      <c r="AF5" s="1567"/>
    </row>
    <row r="6" spans="1:35" ht="18.75" customHeight="1">
      <c r="B6" s="986" t="s">
        <v>1630</v>
      </c>
      <c r="C6" s="1028"/>
      <c r="D6" s="1186">
        <f>SUM(F6:U6)</f>
        <v>1656</v>
      </c>
      <c r="E6" s="1186"/>
      <c r="F6" s="1359">
        <v>305</v>
      </c>
      <c r="G6" s="1359"/>
      <c r="H6" s="1359">
        <v>21</v>
      </c>
      <c r="I6" s="1359"/>
      <c r="J6" s="1359">
        <v>15</v>
      </c>
      <c r="K6" s="1359"/>
      <c r="L6" s="1359">
        <v>229</v>
      </c>
      <c r="M6" s="1359"/>
      <c r="N6" s="1359">
        <v>4</v>
      </c>
      <c r="O6" s="1359"/>
      <c r="P6" s="1359">
        <v>11</v>
      </c>
      <c r="Q6" s="1359"/>
      <c r="R6" s="1359">
        <v>973</v>
      </c>
      <c r="S6" s="1359"/>
      <c r="T6" s="1359">
        <v>98</v>
      </c>
      <c r="U6" s="1359"/>
    </row>
    <row r="7" spans="1:35" ht="18.75" customHeight="1">
      <c r="B7" s="986" t="s">
        <v>709</v>
      </c>
      <c r="C7" s="1028"/>
      <c r="D7" s="1186">
        <f>SUM(F7:U7)</f>
        <v>1846</v>
      </c>
      <c r="E7" s="1186"/>
      <c r="F7" s="1359">
        <v>275</v>
      </c>
      <c r="G7" s="1359"/>
      <c r="H7" s="1359">
        <v>34</v>
      </c>
      <c r="I7" s="1359"/>
      <c r="J7" s="1359">
        <v>13</v>
      </c>
      <c r="K7" s="1359"/>
      <c r="L7" s="1359">
        <v>242</v>
      </c>
      <c r="M7" s="1359"/>
      <c r="N7" s="1359">
        <v>7</v>
      </c>
      <c r="O7" s="1359"/>
      <c r="P7" s="1359">
        <v>23</v>
      </c>
      <c r="Q7" s="1359"/>
      <c r="R7" s="1186">
        <v>1110</v>
      </c>
      <c r="S7" s="1186"/>
      <c r="T7" s="1359">
        <v>142</v>
      </c>
      <c r="U7" s="1359"/>
    </row>
    <row r="8" spans="1:35" ht="18.75" customHeight="1">
      <c r="B8" s="986" t="s">
        <v>151</v>
      </c>
      <c r="C8" s="1028"/>
      <c r="D8" s="1186">
        <f>SUM(F8:U8)</f>
        <v>1839</v>
      </c>
      <c r="E8" s="1186"/>
      <c r="F8" s="1359">
        <v>263</v>
      </c>
      <c r="G8" s="1359"/>
      <c r="H8" s="1359">
        <v>25</v>
      </c>
      <c r="I8" s="1359"/>
      <c r="J8" s="1359">
        <v>27</v>
      </c>
      <c r="K8" s="1359"/>
      <c r="L8" s="1359">
        <v>247</v>
      </c>
      <c r="M8" s="1359"/>
      <c r="N8" s="1359">
        <v>5</v>
      </c>
      <c r="O8" s="1359"/>
      <c r="P8" s="1359">
        <v>20</v>
      </c>
      <c r="Q8" s="1359"/>
      <c r="R8" s="1186">
        <v>1109</v>
      </c>
      <c r="S8" s="1186"/>
      <c r="T8" s="1359">
        <v>143</v>
      </c>
      <c r="U8" s="1359"/>
    </row>
    <row r="9" spans="1:35" ht="18.75" customHeight="1">
      <c r="B9" s="986" t="s">
        <v>858</v>
      </c>
      <c r="C9" s="1028"/>
      <c r="D9" s="1186">
        <f>SUM(F9:U9)</f>
        <v>1701</v>
      </c>
      <c r="E9" s="1186"/>
      <c r="F9" s="1359">
        <v>271</v>
      </c>
      <c r="G9" s="1359"/>
      <c r="H9" s="1359">
        <v>29</v>
      </c>
      <c r="I9" s="1359"/>
      <c r="J9" s="1359">
        <v>21</v>
      </c>
      <c r="K9" s="1359"/>
      <c r="L9" s="1359">
        <v>237</v>
      </c>
      <c r="M9" s="1359"/>
      <c r="N9" s="1359">
        <v>9</v>
      </c>
      <c r="O9" s="1359"/>
      <c r="P9" s="1359">
        <v>23</v>
      </c>
      <c r="Q9" s="1359"/>
      <c r="R9" s="1359">
        <v>987</v>
      </c>
      <c r="S9" s="1359"/>
      <c r="T9" s="1359">
        <v>124</v>
      </c>
      <c r="U9" s="1359"/>
    </row>
    <row r="10" spans="1:35" ht="18.75" customHeight="1">
      <c r="B10" s="986" t="s">
        <v>539</v>
      </c>
      <c r="C10" s="1028"/>
      <c r="D10" s="1186">
        <f>SUM(F10:U10)</f>
        <v>1808</v>
      </c>
      <c r="E10" s="1186"/>
      <c r="F10" s="1359">
        <v>284</v>
      </c>
      <c r="G10" s="1359"/>
      <c r="H10" s="1359">
        <v>21</v>
      </c>
      <c r="I10" s="1359"/>
      <c r="J10" s="1359">
        <v>17</v>
      </c>
      <c r="K10" s="1359"/>
      <c r="L10" s="1359">
        <v>253</v>
      </c>
      <c r="M10" s="1359"/>
      <c r="N10" s="1359">
        <v>3</v>
      </c>
      <c r="O10" s="1359"/>
      <c r="P10" s="1359">
        <v>15</v>
      </c>
      <c r="Q10" s="1359"/>
      <c r="R10" s="1186">
        <v>1061</v>
      </c>
      <c r="S10" s="1186"/>
      <c r="T10" s="1359">
        <v>154</v>
      </c>
      <c r="U10" s="1359"/>
    </row>
    <row r="11" spans="1:35" ht="18.75" customHeight="1">
      <c r="B11" s="941" t="s">
        <v>956</v>
      </c>
      <c r="C11" s="1517"/>
      <c r="D11" s="867"/>
      <c r="E11" s="867"/>
      <c r="F11" s="867"/>
      <c r="G11" s="867"/>
      <c r="H11" s="867"/>
      <c r="I11" s="867"/>
      <c r="J11" s="867"/>
      <c r="K11" s="867"/>
      <c r="L11" s="867"/>
      <c r="M11" s="436"/>
      <c r="N11" s="436"/>
      <c r="O11" s="436"/>
      <c r="P11" s="436"/>
      <c r="Q11" s="436"/>
      <c r="R11" s="436"/>
      <c r="S11" s="436"/>
      <c r="U11" s="436"/>
      <c r="V11" s="436"/>
      <c r="W11" s="436"/>
      <c r="X11" s="436"/>
      <c r="Y11" s="436"/>
      <c r="Z11" s="436"/>
      <c r="AA11" s="436"/>
      <c r="AB11" s="436"/>
      <c r="AC11" s="436"/>
      <c r="AD11" s="436"/>
      <c r="AE11" s="436"/>
      <c r="AF11" s="436"/>
    </row>
    <row r="12" spans="1:35" ht="47.25" customHeight="1"/>
    <row r="13" spans="1:35" s="570" customFormat="1" ht="26.25" customHeight="1">
      <c r="A13" s="568" t="s">
        <v>657</v>
      </c>
      <c r="B13" s="572"/>
      <c r="C13" s="572"/>
      <c r="D13" s="572"/>
      <c r="E13" s="572"/>
      <c r="F13" s="572"/>
      <c r="G13" s="572"/>
      <c r="H13" s="572"/>
      <c r="I13" s="572"/>
      <c r="J13" s="572"/>
      <c r="K13" s="572"/>
      <c r="L13" s="572"/>
      <c r="M13" s="572"/>
      <c r="N13" s="572"/>
      <c r="O13" s="572"/>
      <c r="P13" s="572"/>
      <c r="Q13" s="572"/>
      <c r="R13" s="572"/>
      <c r="S13" s="572"/>
      <c r="T13" s="572"/>
      <c r="U13" s="572"/>
      <c r="V13" s="572"/>
      <c r="W13" s="572"/>
      <c r="X13" s="571"/>
      <c r="Y13" s="571"/>
      <c r="Z13" s="571"/>
      <c r="AA13" s="571"/>
      <c r="AB13" s="571"/>
      <c r="AC13" s="571"/>
      <c r="AD13" s="571"/>
      <c r="AE13" s="571"/>
      <c r="AF13" s="571"/>
      <c r="AG13" s="571"/>
      <c r="AH13" s="571"/>
      <c r="AI13" s="571"/>
    </row>
    <row r="14" spans="1:35" ht="18.75" customHeight="1">
      <c r="B14" s="32"/>
      <c r="C14" s="32"/>
      <c r="D14" s="194"/>
      <c r="E14" s="194"/>
      <c r="F14" s="194"/>
      <c r="G14" s="194"/>
      <c r="H14" s="1304" t="s">
        <v>1911</v>
      </c>
      <c r="I14" s="1304"/>
      <c r="J14" s="1304"/>
      <c r="K14" s="1304"/>
      <c r="L14" s="1304"/>
      <c r="M14" s="1304"/>
      <c r="N14" s="1304"/>
      <c r="O14" s="1304"/>
      <c r="P14" s="1304"/>
      <c r="Q14" s="1304"/>
      <c r="R14" s="195"/>
      <c r="S14" s="195"/>
      <c r="T14" s="195"/>
      <c r="U14" s="195"/>
    </row>
    <row r="15" spans="1:35" ht="18.75" customHeight="1">
      <c r="B15" s="1028" t="s">
        <v>211</v>
      </c>
      <c r="C15" s="872"/>
      <c r="D15" s="873"/>
      <c r="E15" s="986" t="s">
        <v>1912</v>
      </c>
      <c r="F15" s="876"/>
      <c r="G15" s="876"/>
      <c r="H15" s="986" t="s">
        <v>1913</v>
      </c>
      <c r="I15" s="876"/>
      <c r="J15" s="876"/>
      <c r="K15" s="986" t="s">
        <v>1914</v>
      </c>
      <c r="L15" s="876"/>
      <c r="M15" s="876"/>
      <c r="N15" s="986" t="s">
        <v>1915</v>
      </c>
      <c r="O15" s="876"/>
      <c r="P15" s="876"/>
      <c r="Q15" s="195"/>
      <c r="R15" s="195"/>
      <c r="S15" s="195"/>
      <c r="T15" s="195"/>
      <c r="U15" s="195"/>
    </row>
    <row r="16" spans="1:35" ht="18.75" customHeight="1">
      <c r="B16" s="986" t="s">
        <v>2342</v>
      </c>
      <c r="C16" s="986"/>
      <c r="D16" s="986"/>
      <c r="E16" s="1359">
        <v>363</v>
      </c>
      <c r="F16" s="1359"/>
      <c r="G16" s="1359"/>
      <c r="H16" s="1359">
        <v>1</v>
      </c>
      <c r="I16" s="1359"/>
      <c r="J16" s="1359"/>
      <c r="K16" s="1359">
        <v>484</v>
      </c>
      <c r="L16" s="1359"/>
      <c r="M16" s="1359"/>
      <c r="N16" s="1359">
        <v>485</v>
      </c>
      <c r="O16" s="1359"/>
      <c r="P16" s="1359"/>
      <c r="Q16" s="195"/>
      <c r="R16" s="195"/>
      <c r="S16" s="195"/>
      <c r="T16" s="195"/>
      <c r="U16" s="195"/>
    </row>
    <row r="17" spans="1:35" ht="18.75" customHeight="1">
      <c r="B17" s="986" t="s">
        <v>1630</v>
      </c>
      <c r="C17" s="986"/>
      <c r="D17" s="986"/>
      <c r="E17" s="1359">
        <v>340</v>
      </c>
      <c r="F17" s="1359"/>
      <c r="G17" s="1359"/>
      <c r="H17" s="1359">
        <v>6</v>
      </c>
      <c r="I17" s="1359"/>
      <c r="J17" s="1359"/>
      <c r="K17" s="1359">
        <v>428</v>
      </c>
      <c r="L17" s="1359"/>
      <c r="M17" s="1359"/>
      <c r="N17" s="1359">
        <v>463</v>
      </c>
      <c r="O17" s="1359"/>
      <c r="P17" s="1359"/>
      <c r="Q17" s="195"/>
      <c r="R17" s="195"/>
      <c r="S17" s="195"/>
      <c r="T17" s="195"/>
      <c r="U17" s="195"/>
    </row>
    <row r="18" spans="1:35" ht="18.75" customHeight="1">
      <c r="B18" s="986" t="s">
        <v>709</v>
      </c>
      <c r="C18" s="986"/>
      <c r="D18" s="986"/>
      <c r="E18" s="1359">
        <v>372</v>
      </c>
      <c r="F18" s="1359"/>
      <c r="G18" s="1359"/>
      <c r="H18" s="1359">
        <v>1</v>
      </c>
      <c r="I18" s="1359"/>
      <c r="J18" s="1359"/>
      <c r="K18" s="1359">
        <v>462</v>
      </c>
      <c r="L18" s="1359"/>
      <c r="M18" s="1359"/>
      <c r="N18" s="1359">
        <v>463</v>
      </c>
      <c r="O18" s="1359"/>
      <c r="P18" s="1359"/>
      <c r="Q18" s="195"/>
      <c r="R18" s="195"/>
      <c r="S18" s="195"/>
      <c r="T18" s="195"/>
      <c r="U18" s="195"/>
    </row>
    <row r="19" spans="1:35" ht="18.75" customHeight="1">
      <c r="B19" s="986" t="s">
        <v>151</v>
      </c>
      <c r="C19" s="986"/>
      <c r="D19" s="986"/>
      <c r="E19" s="1359">
        <v>318</v>
      </c>
      <c r="F19" s="1359"/>
      <c r="G19" s="1359"/>
      <c r="H19" s="1359">
        <v>5</v>
      </c>
      <c r="I19" s="1359"/>
      <c r="J19" s="1359"/>
      <c r="K19" s="1359">
        <v>406</v>
      </c>
      <c r="L19" s="1359"/>
      <c r="M19" s="1359"/>
      <c r="N19" s="1359">
        <v>411</v>
      </c>
      <c r="O19" s="1359"/>
      <c r="P19" s="1359"/>
      <c r="Q19" s="195"/>
      <c r="R19" s="195"/>
      <c r="S19" s="195"/>
      <c r="T19" s="195"/>
      <c r="U19" s="195"/>
    </row>
    <row r="20" spans="1:35" ht="18.75" customHeight="1">
      <c r="B20" s="986" t="s">
        <v>858</v>
      </c>
      <c r="C20" s="986"/>
      <c r="D20" s="986"/>
      <c r="E20" s="1571">
        <v>341</v>
      </c>
      <c r="F20" s="1573"/>
      <c r="G20" s="1573"/>
      <c r="H20" s="1571">
        <v>2</v>
      </c>
      <c r="I20" s="1573"/>
      <c r="J20" s="1573"/>
      <c r="K20" s="1571">
        <v>442</v>
      </c>
      <c r="L20" s="1573"/>
      <c r="M20" s="1573"/>
      <c r="N20" s="1571">
        <v>444</v>
      </c>
      <c r="O20" s="1573"/>
      <c r="P20" s="1573"/>
      <c r="Q20" s="195"/>
      <c r="R20" s="195"/>
      <c r="S20" s="195"/>
      <c r="T20" s="195"/>
      <c r="U20" s="195"/>
    </row>
    <row r="21" spans="1:35" ht="18.75" customHeight="1">
      <c r="B21" s="986" t="s">
        <v>539</v>
      </c>
      <c r="C21" s="986"/>
      <c r="D21" s="986"/>
      <c r="E21" s="1571">
        <v>331</v>
      </c>
      <c r="F21" s="1573"/>
      <c r="G21" s="1573"/>
      <c r="H21" s="1571">
        <v>3</v>
      </c>
      <c r="I21" s="1573"/>
      <c r="J21" s="1573"/>
      <c r="K21" s="1571">
        <v>448</v>
      </c>
      <c r="L21" s="1573"/>
      <c r="M21" s="1573"/>
      <c r="N21" s="1571">
        <v>451</v>
      </c>
      <c r="O21" s="1573"/>
      <c r="P21" s="1573"/>
      <c r="Q21" s="195"/>
      <c r="R21" s="195"/>
      <c r="S21" s="195"/>
      <c r="T21" s="195"/>
      <c r="U21" s="195"/>
    </row>
    <row r="22" spans="1:35" ht="18.75" customHeight="1">
      <c r="B22" s="152" t="s">
        <v>956</v>
      </c>
      <c r="C22" s="195"/>
      <c r="D22" s="195"/>
      <c r="E22" s="32"/>
      <c r="F22" s="32"/>
      <c r="G22" s="32"/>
      <c r="H22" s="32"/>
      <c r="I22" s="32"/>
      <c r="J22" s="32"/>
      <c r="K22" s="32"/>
      <c r="L22" s="32"/>
      <c r="M22" s="32"/>
      <c r="Q22" s="195"/>
      <c r="R22" s="195"/>
      <c r="S22" s="195"/>
      <c r="T22" s="195"/>
      <c r="U22" s="195"/>
    </row>
    <row r="23" spans="1:35" ht="18.75" customHeight="1">
      <c r="B23" s="1011"/>
      <c r="C23" s="1011"/>
      <c r="D23" s="1011"/>
      <c r="E23" s="1011"/>
      <c r="F23" s="1011"/>
      <c r="G23" s="1011"/>
      <c r="H23" s="1011"/>
      <c r="I23" s="1011"/>
      <c r="J23" s="1011"/>
      <c r="K23" s="32"/>
      <c r="L23" s="32"/>
      <c r="M23" s="32"/>
      <c r="N23" s="32"/>
      <c r="O23" s="32"/>
      <c r="P23" s="32"/>
      <c r="Q23" s="195"/>
      <c r="R23" s="195"/>
      <c r="S23" s="195"/>
      <c r="T23" s="195"/>
      <c r="U23" s="195"/>
    </row>
    <row r="24" spans="1:35" ht="47.25" customHeight="1">
      <c r="B24" s="32"/>
      <c r="C24" s="32"/>
      <c r="D24" s="32"/>
      <c r="E24" s="32"/>
      <c r="F24" s="32"/>
      <c r="G24" s="32"/>
      <c r="H24" s="32"/>
      <c r="I24" s="32"/>
      <c r="J24" s="32"/>
      <c r="K24" s="32"/>
      <c r="L24" s="32"/>
      <c r="M24" s="32"/>
      <c r="N24" s="32"/>
      <c r="O24" s="32"/>
      <c r="P24" s="32"/>
      <c r="Q24" s="195"/>
      <c r="R24" s="195"/>
      <c r="S24" s="195"/>
      <c r="T24" s="195"/>
      <c r="U24" s="195"/>
    </row>
    <row r="25" spans="1:35" s="570" customFormat="1" ht="26.25" customHeight="1">
      <c r="A25" s="568" t="s">
        <v>658</v>
      </c>
      <c r="B25" s="572"/>
      <c r="C25" s="572"/>
      <c r="D25" s="572"/>
      <c r="E25" s="572"/>
      <c r="F25" s="572"/>
      <c r="G25" s="572"/>
      <c r="H25" s="572"/>
      <c r="I25" s="572"/>
      <c r="J25" s="572"/>
      <c r="K25" s="572"/>
      <c r="L25" s="572"/>
      <c r="M25" s="572"/>
      <c r="N25" s="572"/>
      <c r="O25" s="572"/>
      <c r="P25" s="572"/>
      <c r="Q25" s="572"/>
      <c r="R25" s="572"/>
      <c r="S25" s="572"/>
      <c r="T25" s="572"/>
      <c r="U25" s="572"/>
      <c r="V25" s="572"/>
      <c r="W25" s="572"/>
      <c r="X25" s="571"/>
      <c r="Y25" s="571"/>
      <c r="Z25" s="571"/>
      <c r="AA25" s="571"/>
      <c r="AB25" s="571"/>
      <c r="AC25" s="571"/>
      <c r="AD25" s="571"/>
      <c r="AE25" s="571"/>
      <c r="AF25" s="571"/>
      <c r="AG25" s="571"/>
      <c r="AH25" s="571"/>
      <c r="AI25" s="571"/>
    </row>
    <row r="26" spans="1:35" ht="18" customHeight="1">
      <c r="A26" s="22"/>
      <c r="B26" s="179"/>
      <c r="C26" s="179"/>
      <c r="D26" s="179"/>
      <c r="E26" s="179"/>
      <c r="F26" s="179"/>
      <c r="G26" s="179"/>
      <c r="H26" s="179"/>
      <c r="I26" s="899" t="s">
        <v>1917</v>
      </c>
      <c r="J26" s="899"/>
      <c r="K26" s="899"/>
      <c r="L26" s="899"/>
      <c r="M26" s="899"/>
      <c r="N26" s="899"/>
      <c r="O26" s="899"/>
    </row>
    <row r="27" spans="1:35" ht="18.75" customHeight="1">
      <c r="B27" s="986" t="s">
        <v>211</v>
      </c>
      <c r="C27" s="986"/>
      <c r="D27" s="1028" t="s">
        <v>1918</v>
      </c>
      <c r="E27" s="1029"/>
      <c r="F27" s="1028" t="s">
        <v>1919</v>
      </c>
      <c r="G27" s="1029"/>
      <c r="H27" s="1028" t="s">
        <v>1920</v>
      </c>
      <c r="I27" s="1029"/>
      <c r="J27" s="1028" t="s">
        <v>1921</v>
      </c>
      <c r="K27" s="1029"/>
      <c r="L27" s="1028" t="s">
        <v>1922</v>
      </c>
      <c r="M27" s="1029"/>
      <c r="N27" s="1028" t="s">
        <v>949</v>
      </c>
      <c r="O27" s="1029"/>
      <c r="R27" s="99"/>
    </row>
    <row r="28" spans="1:35" ht="18.75" customHeight="1">
      <c r="B28" s="986" t="s">
        <v>810</v>
      </c>
      <c r="C28" s="1068"/>
      <c r="D28" s="1361">
        <v>2</v>
      </c>
      <c r="E28" s="1362"/>
      <c r="F28" s="1361">
        <v>11</v>
      </c>
      <c r="G28" s="1362"/>
      <c r="H28" s="1361">
        <v>542</v>
      </c>
      <c r="I28" s="1362"/>
      <c r="J28" s="1361">
        <v>34</v>
      </c>
      <c r="K28" s="1362"/>
      <c r="L28" s="1361">
        <v>5</v>
      </c>
      <c r="M28" s="1362"/>
      <c r="N28" s="1361">
        <v>99</v>
      </c>
      <c r="O28" s="1362"/>
      <c r="R28" s="32"/>
      <c r="S28" s="335"/>
      <c r="T28" s="335"/>
      <c r="U28" s="335"/>
    </row>
    <row r="29" spans="1:35" ht="18.75" customHeight="1">
      <c r="B29" s="986" t="s">
        <v>1798</v>
      </c>
      <c r="C29" s="1068"/>
      <c r="D29" s="1361">
        <v>4</v>
      </c>
      <c r="E29" s="1362"/>
      <c r="F29" s="1361">
        <v>11</v>
      </c>
      <c r="G29" s="1362"/>
      <c r="H29" s="1361">
        <v>372</v>
      </c>
      <c r="I29" s="1362"/>
      <c r="J29" s="1361">
        <v>37</v>
      </c>
      <c r="K29" s="1362"/>
      <c r="L29" s="1361">
        <v>4</v>
      </c>
      <c r="M29" s="1362"/>
      <c r="N29" s="1361">
        <v>71</v>
      </c>
      <c r="O29" s="1362"/>
      <c r="R29" s="32"/>
      <c r="S29" s="335"/>
      <c r="T29" s="335"/>
      <c r="U29" s="335"/>
    </row>
    <row r="30" spans="1:35" ht="18.75" customHeight="1">
      <c r="B30" s="986" t="s">
        <v>36</v>
      </c>
      <c r="C30" s="1068"/>
      <c r="D30" s="1361">
        <v>3</v>
      </c>
      <c r="E30" s="1362"/>
      <c r="F30" s="1361">
        <v>12</v>
      </c>
      <c r="G30" s="1362"/>
      <c r="H30" s="1361">
        <v>350</v>
      </c>
      <c r="I30" s="1362"/>
      <c r="J30" s="1361">
        <v>14</v>
      </c>
      <c r="K30" s="1362"/>
      <c r="L30" s="1361">
        <v>3</v>
      </c>
      <c r="M30" s="1362"/>
      <c r="N30" s="1359">
        <v>95</v>
      </c>
      <c r="O30" s="1359"/>
      <c r="R30" s="335"/>
      <c r="S30" s="335"/>
      <c r="T30" s="335"/>
      <c r="U30" s="335"/>
    </row>
    <row r="31" spans="1:35" ht="18.75" customHeight="1">
      <c r="B31" s="986" t="s">
        <v>149</v>
      </c>
      <c r="C31" s="1068"/>
      <c r="D31" s="1571">
        <v>4</v>
      </c>
      <c r="E31" s="1571"/>
      <c r="F31" s="1571">
        <v>13</v>
      </c>
      <c r="G31" s="1571"/>
      <c r="H31" s="1571">
        <v>345</v>
      </c>
      <c r="I31" s="1571"/>
      <c r="J31" s="1571">
        <v>18</v>
      </c>
      <c r="K31" s="1571"/>
      <c r="L31" s="1571">
        <v>3</v>
      </c>
      <c r="M31" s="1571"/>
      <c r="N31" s="1571">
        <v>92</v>
      </c>
      <c r="O31" s="1571"/>
      <c r="R31" s="335"/>
      <c r="S31" s="335"/>
      <c r="T31" s="335"/>
      <c r="U31" s="335"/>
    </row>
    <row r="32" spans="1:35" ht="18.75" customHeight="1">
      <c r="B32" s="986" t="s">
        <v>1053</v>
      </c>
      <c r="C32" s="1068"/>
      <c r="D32" s="1571">
        <v>1</v>
      </c>
      <c r="E32" s="1571"/>
      <c r="F32" s="1571">
        <v>14</v>
      </c>
      <c r="G32" s="1571"/>
      <c r="H32" s="1571">
        <v>355</v>
      </c>
      <c r="I32" s="1571"/>
      <c r="J32" s="1571">
        <v>8</v>
      </c>
      <c r="K32" s="1571"/>
      <c r="L32" s="1571">
        <v>3</v>
      </c>
      <c r="M32" s="1571"/>
      <c r="N32" s="1571">
        <v>113</v>
      </c>
      <c r="O32" s="1571"/>
      <c r="R32" s="335"/>
      <c r="S32" s="335"/>
      <c r="T32" s="335"/>
      <c r="U32" s="335"/>
    </row>
    <row r="33" spans="2:22" ht="18.75" customHeight="1">
      <c r="B33" s="1574" t="s">
        <v>1916</v>
      </c>
      <c r="C33" s="1574"/>
      <c r="D33" s="1574"/>
      <c r="E33" s="1574"/>
      <c r="F33" s="195"/>
      <c r="G33" s="195"/>
      <c r="H33" s="195"/>
      <c r="I33" s="195"/>
      <c r="J33" s="195"/>
      <c r="K33" s="195"/>
      <c r="P33" s="195"/>
      <c r="Q33" s="195"/>
      <c r="R33" s="195"/>
    </row>
    <row r="34" spans="2:22" ht="14.45" customHeight="1">
      <c r="B34" s="445"/>
      <c r="C34" s="445"/>
      <c r="D34" s="32"/>
      <c r="E34" s="195"/>
      <c r="F34" s="195"/>
      <c r="G34" s="195"/>
      <c r="H34" s="195"/>
      <c r="I34" s="195"/>
      <c r="J34" s="195"/>
      <c r="K34" s="195"/>
      <c r="L34" s="195"/>
      <c r="M34" s="195"/>
      <c r="N34" s="195"/>
      <c r="O34" s="195"/>
      <c r="P34" s="195"/>
      <c r="Q34" s="195"/>
      <c r="R34" s="195"/>
      <c r="S34" s="195"/>
    </row>
    <row r="35" spans="2:22" ht="14.45" customHeight="1">
      <c r="B35" s="446"/>
      <c r="C35" s="446"/>
      <c r="D35" s="32"/>
      <c r="E35" s="195"/>
      <c r="F35" s="195"/>
      <c r="G35" s="195"/>
      <c r="H35" s="195"/>
      <c r="I35" s="195"/>
      <c r="J35" s="195"/>
      <c r="K35" s="195"/>
      <c r="L35" s="195"/>
      <c r="M35" s="195"/>
      <c r="N35" s="195"/>
      <c r="O35" s="195"/>
      <c r="P35" s="195"/>
      <c r="Q35" s="195"/>
      <c r="R35" s="195"/>
      <c r="S35" s="195"/>
    </row>
    <row r="36" spans="2:22" ht="14.45" customHeight="1">
      <c r="B36" s="446"/>
      <c r="C36" s="446"/>
      <c r="D36" s="32"/>
      <c r="E36" s="195"/>
      <c r="F36" s="195"/>
      <c r="G36" s="195"/>
      <c r="H36" s="195"/>
      <c r="I36" s="195"/>
      <c r="J36" s="195"/>
      <c r="K36" s="195"/>
      <c r="L36" s="195"/>
      <c r="M36" s="195"/>
      <c r="N36" s="195"/>
      <c r="O36" s="195"/>
      <c r="P36" s="195"/>
      <c r="Q36" s="195"/>
      <c r="R36" s="195"/>
      <c r="S36" s="195"/>
    </row>
    <row r="37" spans="2:22" ht="14.45" customHeight="1">
      <c r="B37" s="446"/>
      <c r="C37" s="446"/>
      <c r="D37" s="32"/>
      <c r="E37" s="195"/>
      <c r="F37" s="195"/>
      <c r="G37" s="195"/>
      <c r="H37" s="195"/>
      <c r="I37" s="195"/>
      <c r="J37" s="195"/>
      <c r="K37" s="195"/>
      <c r="L37" s="195"/>
      <c r="M37" s="195"/>
      <c r="N37" s="195"/>
      <c r="O37" s="195"/>
      <c r="P37" s="195"/>
      <c r="Q37" s="195"/>
      <c r="R37" s="195"/>
      <c r="S37" s="195"/>
      <c r="T37" s="32"/>
      <c r="U37" s="32"/>
      <c r="V37" s="32"/>
    </row>
    <row r="38" spans="2:22" ht="14.45" customHeight="1">
      <c r="B38" s="32"/>
      <c r="C38" s="32"/>
      <c r="D38" s="32"/>
      <c r="E38" s="32"/>
      <c r="F38" s="32"/>
      <c r="G38" s="32"/>
      <c r="H38" s="32"/>
      <c r="I38" s="32"/>
      <c r="J38" s="32"/>
      <c r="K38" s="32"/>
      <c r="L38" s="32"/>
      <c r="M38" s="32"/>
      <c r="N38" s="32"/>
      <c r="O38" s="32"/>
      <c r="P38" s="32"/>
      <c r="Q38" s="32"/>
      <c r="R38" s="32"/>
      <c r="S38" s="32"/>
      <c r="T38" s="32"/>
      <c r="U38" s="32"/>
      <c r="V38" s="32"/>
    </row>
    <row r="39" spans="2:22" ht="14.45" customHeight="1">
      <c r="B39" s="445"/>
      <c r="C39" s="203"/>
      <c r="D39" s="32"/>
      <c r="E39" s="195"/>
      <c r="F39" s="195"/>
      <c r="G39" s="195"/>
      <c r="H39" s="195"/>
      <c r="I39" s="195"/>
      <c r="J39" s="195"/>
      <c r="K39" s="195"/>
      <c r="L39" s="195"/>
      <c r="M39" s="195"/>
      <c r="N39" s="195"/>
      <c r="O39" s="195"/>
      <c r="P39" s="195"/>
      <c r="Q39" s="195"/>
      <c r="R39" s="195"/>
      <c r="S39" s="195"/>
      <c r="T39" s="32"/>
      <c r="U39" s="32"/>
      <c r="V39" s="32"/>
    </row>
    <row r="40" spans="2:22" ht="14.45" customHeight="1">
      <c r="B40" s="203"/>
      <c r="C40" s="203"/>
      <c r="D40" s="32"/>
      <c r="E40" s="195"/>
      <c r="F40" s="195"/>
      <c r="G40" s="195"/>
      <c r="H40" s="195"/>
      <c r="I40" s="195"/>
      <c r="J40" s="195"/>
      <c r="K40" s="195"/>
      <c r="L40" s="195"/>
      <c r="M40" s="195"/>
      <c r="N40" s="195"/>
      <c r="O40" s="195"/>
      <c r="P40" s="195"/>
      <c r="Q40" s="195"/>
      <c r="R40" s="195"/>
      <c r="S40" s="195"/>
      <c r="T40" s="32"/>
      <c r="U40" s="32"/>
      <c r="V40" s="32"/>
    </row>
    <row r="41" spans="2:22" ht="14.45" customHeight="1">
      <c r="B41" s="445"/>
      <c r="C41" s="203"/>
      <c r="D41" s="32"/>
      <c r="E41" s="195"/>
      <c r="F41" s="195"/>
      <c r="G41" s="195"/>
      <c r="H41" s="195"/>
      <c r="I41" s="195"/>
      <c r="J41" s="195"/>
      <c r="K41" s="195"/>
      <c r="L41" s="195"/>
      <c r="M41" s="195"/>
      <c r="N41" s="195"/>
      <c r="O41" s="195"/>
      <c r="P41" s="195"/>
      <c r="Q41" s="195"/>
      <c r="R41" s="195"/>
      <c r="S41" s="195"/>
      <c r="T41" s="32"/>
      <c r="U41" s="32"/>
      <c r="V41" s="32"/>
    </row>
    <row r="42" spans="2:22" ht="14.45" customHeight="1">
      <c r="B42" s="203"/>
      <c r="C42" s="203"/>
      <c r="D42" s="32"/>
      <c r="E42" s="195"/>
      <c r="F42" s="195"/>
      <c r="G42" s="195"/>
      <c r="H42" s="195"/>
      <c r="I42" s="195"/>
      <c r="J42" s="195"/>
      <c r="K42" s="195"/>
      <c r="L42" s="195"/>
      <c r="M42" s="195"/>
      <c r="N42" s="195"/>
      <c r="O42" s="195"/>
      <c r="P42" s="195"/>
      <c r="Q42" s="195"/>
      <c r="R42" s="195"/>
      <c r="S42" s="195"/>
      <c r="T42" s="32"/>
      <c r="U42" s="32"/>
      <c r="V42" s="32"/>
    </row>
    <row r="43" spans="2:22" ht="14.45" customHeight="1">
      <c r="B43" s="445"/>
      <c r="C43" s="203"/>
      <c r="D43" s="32"/>
      <c r="E43" s="195"/>
      <c r="F43" s="195"/>
      <c r="G43" s="195"/>
      <c r="H43" s="195"/>
      <c r="I43" s="195"/>
      <c r="J43" s="195"/>
      <c r="K43" s="195"/>
      <c r="L43" s="195"/>
      <c r="M43" s="195"/>
      <c r="N43" s="195"/>
      <c r="O43" s="195"/>
      <c r="P43" s="195"/>
      <c r="Q43" s="195"/>
      <c r="R43" s="195"/>
      <c r="S43" s="195"/>
      <c r="T43" s="32"/>
      <c r="U43" s="32"/>
      <c r="V43" s="32"/>
    </row>
    <row r="44" spans="2:22" ht="14.45" customHeight="1">
      <c r="B44" s="203"/>
      <c r="C44" s="203"/>
      <c r="D44" s="32"/>
      <c r="E44" s="195"/>
      <c r="F44" s="195"/>
      <c r="G44" s="195"/>
      <c r="H44" s="195"/>
      <c r="I44" s="195"/>
      <c r="J44" s="195"/>
      <c r="K44" s="195"/>
      <c r="L44" s="195"/>
      <c r="M44" s="195"/>
      <c r="N44" s="195"/>
      <c r="O44" s="195"/>
      <c r="P44" s="195"/>
      <c r="Q44" s="195"/>
      <c r="R44" s="195"/>
      <c r="S44" s="195"/>
      <c r="T44" s="32"/>
      <c r="U44" s="32"/>
      <c r="V44" s="32"/>
    </row>
    <row r="45" spans="2:22" ht="14.45" customHeight="1">
      <c r="B45" s="445"/>
      <c r="C45" s="203"/>
      <c r="D45" s="32"/>
      <c r="E45" s="195"/>
      <c r="F45" s="195"/>
      <c r="G45" s="195"/>
      <c r="H45" s="195"/>
      <c r="I45" s="195"/>
      <c r="J45" s="195"/>
      <c r="K45" s="195"/>
      <c r="L45" s="195"/>
      <c r="M45" s="195"/>
      <c r="N45" s="195"/>
      <c r="O45" s="195"/>
      <c r="P45" s="195"/>
      <c r="Q45" s="195"/>
      <c r="R45" s="195"/>
      <c r="S45" s="195"/>
      <c r="T45" s="32"/>
      <c r="U45" s="32"/>
      <c r="V45" s="32"/>
    </row>
    <row r="46" spans="2:22" ht="14.45" customHeight="1">
      <c r="B46" s="203"/>
      <c r="C46" s="203"/>
      <c r="D46" s="32"/>
      <c r="E46" s="195"/>
      <c r="F46" s="195"/>
      <c r="G46" s="195"/>
      <c r="H46" s="195"/>
      <c r="I46" s="195"/>
      <c r="J46" s="195"/>
      <c r="K46" s="195"/>
      <c r="L46" s="195"/>
      <c r="M46" s="195"/>
      <c r="N46" s="195"/>
      <c r="O46" s="195"/>
      <c r="P46" s="195"/>
      <c r="Q46" s="195"/>
      <c r="R46" s="195"/>
      <c r="S46" s="195"/>
      <c r="T46" s="32"/>
      <c r="U46" s="32"/>
      <c r="V46" s="32"/>
    </row>
    <row r="47" spans="2:22" ht="14.45" customHeight="1">
      <c r="B47" s="445"/>
      <c r="C47" s="203"/>
      <c r="D47" s="32"/>
      <c r="E47" s="195"/>
      <c r="F47" s="195"/>
      <c r="G47" s="195"/>
      <c r="H47" s="195"/>
      <c r="I47" s="195"/>
      <c r="J47" s="195"/>
      <c r="K47" s="195"/>
      <c r="L47" s="195"/>
      <c r="M47" s="195"/>
      <c r="N47" s="195"/>
      <c r="O47" s="195"/>
      <c r="P47" s="195"/>
      <c r="Q47" s="195"/>
      <c r="R47" s="195"/>
      <c r="S47" s="195"/>
      <c r="T47" s="32"/>
      <c r="U47" s="32"/>
      <c r="V47" s="32"/>
    </row>
    <row r="48" spans="2:22" ht="14.45" customHeight="1">
      <c r="B48" s="203"/>
      <c r="C48" s="203"/>
      <c r="D48" s="32"/>
      <c r="E48" s="195"/>
      <c r="F48" s="195"/>
      <c r="G48" s="195"/>
      <c r="H48" s="195"/>
      <c r="I48" s="195"/>
      <c r="J48" s="195"/>
      <c r="K48" s="195"/>
      <c r="L48" s="195"/>
      <c r="M48" s="195"/>
      <c r="N48" s="195"/>
      <c r="O48" s="195"/>
      <c r="P48" s="195"/>
      <c r="Q48" s="195"/>
      <c r="R48" s="195"/>
      <c r="S48" s="195"/>
      <c r="T48" s="32"/>
      <c r="U48" s="32"/>
      <c r="V48" s="32"/>
    </row>
    <row r="49" spans="1:22" ht="14.45" customHeight="1">
      <c r="B49" s="445"/>
      <c r="C49" s="203"/>
      <c r="D49" s="32"/>
      <c r="E49" s="195"/>
      <c r="F49" s="195"/>
      <c r="G49" s="195"/>
      <c r="H49" s="195"/>
      <c r="I49" s="195"/>
      <c r="J49" s="195"/>
      <c r="K49" s="195"/>
      <c r="L49" s="195"/>
      <c r="M49" s="195"/>
      <c r="N49" s="195"/>
      <c r="O49" s="195"/>
      <c r="P49" s="195"/>
      <c r="Q49" s="195"/>
      <c r="R49" s="195"/>
      <c r="S49" s="195"/>
      <c r="T49" s="32"/>
      <c r="U49" s="32"/>
      <c r="V49" s="32"/>
    </row>
    <row r="50" spans="1:22" ht="14.45" customHeight="1">
      <c r="B50" s="203"/>
      <c r="C50" s="203"/>
      <c r="D50" s="32"/>
      <c r="E50" s="195"/>
      <c r="F50" s="195"/>
      <c r="G50" s="195"/>
      <c r="H50" s="195"/>
      <c r="I50" s="195"/>
      <c r="J50" s="195"/>
      <c r="K50" s="195"/>
      <c r="L50" s="195"/>
      <c r="M50" s="195"/>
      <c r="N50" s="195"/>
      <c r="O50" s="195"/>
      <c r="P50" s="195"/>
      <c r="Q50" s="195"/>
      <c r="R50" s="195"/>
      <c r="S50" s="195"/>
      <c r="T50" s="32"/>
      <c r="U50" s="32"/>
      <c r="V50" s="32"/>
    </row>
    <row r="51" spans="1:22" ht="14.45" customHeight="1">
      <c r="B51" s="446"/>
      <c r="C51" s="446"/>
      <c r="D51" s="32"/>
      <c r="E51" s="195"/>
      <c r="F51" s="195"/>
      <c r="G51" s="195"/>
      <c r="H51" s="195"/>
      <c r="I51" s="195"/>
      <c r="J51" s="195"/>
      <c r="K51" s="195"/>
      <c r="L51" s="195"/>
      <c r="M51" s="195"/>
      <c r="N51" s="195"/>
      <c r="O51" s="195"/>
      <c r="P51" s="195"/>
      <c r="Q51" s="195"/>
      <c r="R51" s="195"/>
      <c r="S51" s="195"/>
      <c r="T51" s="32"/>
      <c r="U51" s="32"/>
      <c r="V51" s="32"/>
    </row>
    <row r="52" spans="1:22" ht="17.25" customHeight="1">
      <c r="A52" s="439"/>
    </row>
    <row r="53" spans="1:22" ht="14.45" customHeight="1">
      <c r="A53" s="439"/>
    </row>
    <row r="54" spans="1:22" ht="14.45" customHeight="1">
      <c r="B54" s="32"/>
      <c r="C54" s="32"/>
      <c r="D54" s="32"/>
      <c r="E54" s="32"/>
      <c r="F54" s="32"/>
      <c r="G54" s="32"/>
      <c r="H54" s="32"/>
      <c r="I54" s="32"/>
      <c r="J54" s="32"/>
      <c r="K54" s="32"/>
      <c r="L54" s="32"/>
      <c r="M54" s="32"/>
      <c r="N54" s="32"/>
      <c r="O54" s="32"/>
      <c r="P54" s="32"/>
      <c r="Q54" s="32"/>
      <c r="R54" s="32"/>
      <c r="S54" s="32"/>
    </row>
    <row r="55" spans="1:22" ht="14.45" customHeight="1">
      <c r="B55" s="32"/>
      <c r="C55" s="32"/>
      <c r="D55" s="32"/>
      <c r="E55" s="32"/>
      <c r="F55" s="32"/>
      <c r="G55" s="32"/>
      <c r="H55" s="32"/>
      <c r="I55" s="203"/>
      <c r="J55" s="32"/>
      <c r="K55" s="32"/>
      <c r="L55" s="32"/>
      <c r="M55" s="32"/>
      <c r="N55" s="203"/>
      <c r="O55" s="32"/>
      <c r="P55" s="32"/>
      <c r="Q55" s="32"/>
      <c r="R55" s="32"/>
      <c r="S55" s="440"/>
    </row>
    <row r="56" spans="1:22" ht="14.45" customHeight="1">
      <c r="B56" s="34"/>
      <c r="C56" s="34"/>
      <c r="D56" s="34"/>
      <c r="E56" s="195"/>
      <c r="F56" s="195"/>
      <c r="G56" s="195"/>
      <c r="H56" s="195"/>
      <c r="I56" s="335"/>
      <c r="J56" s="195"/>
      <c r="K56" s="195"/>
      <c r="L56" s="195"/>
      <c r="M56" s="195"/>
      <c r="N56" s="335"/>
      <c r="O56" s="195"/>
      <c r="P56" s="195"/>
      <c r="Q56" s="195"/>
      <c r="R56" s="195"/>
      <c r="S56" s="335"/>
    </row>
    <row r="57" spans="1:22" ht="14.45" customHeight="1">
      <c r="B57" s="34"/>
      <c r="C57" s="34"/>
      <c r="D57" s="34"/>
      <c r="E57" s="195"/>
      <c r="F57" s="195"/>
      <c r="G57" s="195"/>
      <c r="H57" s="195"/>
      <c r="I57" s="335"/>
      <c r="J57" s="195"/>
      <c r="K57" s="195"/>
      <c r="L57" s="195"/>
      <c r="M57" s="195"/>
      <c r="N57" s="335"/>
      <c r="O57" s="195"/>
      <c r="P57" s="195"/>
      <c r="Q57" s="195"/>
      <c r="R57" s="195"/>
      <c r="S57" s="335"/>
    </row>
    <row r="58" spans="1:22" ht="14.45" customHeight="1">
      <c r="B58" s="34"/>
      <c r="C58" s="34"/>
      <c r="D58" s="34"/>
      <c r="E58" s="195"/>
      <c r="F58" s="195"/>
      <c r="G58" s="195"/>
      <c r="H58" s="195"/>
      <c r="I58" s="335"/>
      <c r="J58" s="195"/>
      <c r="K58" s="195"/>
      <c r="L58" s="195"/>
      <c r="M58" s="195"/>
      <c r="N58" s="335"/>
      <c r="O58" s="195"/>
      <c r="P58" s="195"/>
      <c r="Q58" s="195"/>
      <c r="R58" s="195"/>
      <c r="S58" s="335"/>
    </row>
    <row r="59" spans="1:22" ht="14.45" customHeight="1">
      <c r="B59" s="34"/>
      <c r="C59" s="34"/>
      <c r="D59" s="34"/>
      <c r="E59" s="195"/>
      <c r="F59" s="195"/>
      <c r="G59" s="195"/>
      <c r="H59" s="195"/>
      <c r="I59" s="335"/>
      <c r="J59" s="195"/>
      <c r="K59" s="195"/>
      <c r="L59" s="195"/>
      <c r="M59" s="195"/>
      <c r="N59" s="335"/>
      <c r="O59" s="195"/>
      <c r="P59" s="195"/>
      <c r="Q59" s="195"/>
      <c r="R59" s="195"/>
      <c r="S59" s="335"/>
    </row>
    <row r="60" spans="1:22" ht="14.45" customHeight="1">
      <c r="B60" s="441"/>
      <c r="C60" s="441"/>
      <c r="D60" s="441"/>
      <c r="E60" s="195"/>
      <c r="F60" s="195"/>
      <c r="G60" s="195"/>
      <c r="H60" s="195"/>
      <c r="I60" s="335"/>
      <c r="J60" s="195"/>
      <c r="K60" s="195"/>
      <c r="L60" s="195"/>
      <c r="M60" s="195"/>
      <c r="N60" s="335"/>
      <c r="O60" s="195"/>
      <c r="P60" s="195"/>
      <c r="Q60" s="195"/>
      <c r="R60" s="195"/>
      <c r="S60" s="335"/>
    </row>
    <row r="61" spans="1:22" ht="14.45" customHeight="1">
      <c r="B61" s="441"/>
      <c r="C61" s="441"/>
      <c r="D61" s="441"/>
      <c r="E61" s="195"/>
      <c r="F61" s="195"/>
      <c r="G61" s="195"/>
      <c r="H61" s="195"/>
      <c r="I61" s="335"/>
      <c r="J61" s="195"/>
      <c r="K61" s="195"/>
      <c r="L61" s="195"/>
      <c r="M61" s="195"/>
      <c r="N61" s="335"/>
      <c r="O61" s="195"/>
      <c r="P61" s="195"/>
      <c r="Q61" s="195"/>
      <c r="R61" s="195"/>
      <c r="S61" s="335"/>
    </row>
    <row r="62" spans="1:22" ht="14.45" customHeight="1">
      <c r="B62" s="442"/>
      <c r="C62" s="442"/>
      <c r="D62" s="442"/>
      <c r="E62" s="195"/>
      <c r="F62" s="195"/>
      <c r="G62" s="195"/>
      <c r="H62" s="195"/>
      <c r="I62" s="335"/>
      <c r="J62" s="195"/>
      <c r="K62" s="195"/>
      <c r="L62" s="195"/>
      <c r="M62" s="195"/>
      <c r="N62" s="335"/>
      <c r="O62" s="195"/>
      <c r="P62" s="195"/>
      <c r="Q62" s="195"/>
      <c r="R62" s="195"/>
      <c r="S62" s="335"/>
    </row>
    <row r="63" spans="1:22" ht="14.45" customHeight="1">
      <c r="B63" s="34"/>
      <c r="C63" s="34"/>
      <c r="D63" s="34"/>
      <c r="E63" s="195"/>
      <c r="F63" s="195"/>
      <c r="G63" s="195"/>
      <c r="H63" s="195"/>
      <c r="I63" s="335"/>
      <c r="J63" s="195"/>
      <c r="K63" s="195"/>
      <c r="L63" s="195"/>
      <c r="M63" s="195"/>
      <c r="N63" s="335"/>
      <c r="O63" s="195"/>
      <c r="P63" s="195"/>
      <c r="Q63" s="195"/>
      <c r="R63" s="195"/>
      <c r="S63" s="335"/>
    </row>
    <row r="64" spans="1:22" ht="14.45" customHeight="1">
      <c r="B64" s="34"/>
      <c r="C64" s="34"/>
      <c r="D64" s="34"/>
      <c r="E64" s="195"/>
      <c r="F64" s="195"/>
      <c r="G64" s="195"/>
      <c r="H64" s="195"/>
      <c r="I64" s="335"/>
      <c r="J64" s="195"/>
      <c r="K64" s="195"/>
      <c r="L64" s="195"/>
      <c r="M64" s="195"/>
      <c r="N64" s="335"/>
      <c r="O64" s="195"/>
      <c r="P64" s="195"/>
      <c r="Q64" s="195"/>
      <c r="R64" s="195"/>
      <c r="S64" s="335"/>
    </row>
    <row r="65" spans="2:19" ht="14.45" customHeight="1">
      <c r="B65" s="441"/>
      <c r="C65" s="441"/>
      <c r="D65" s="441"/>
      <c r="E65" s="195"/>
      <c r="F65" s="195"/>
      <c r="G65" s="195"/>
      <c r="H65" s="195"/>
      <c r="I65" s="335"/>
      <c r="J65" s="195"/>
      <c r="K65" s="195"/>
      <c r="L65" s="195"/>
      <c r="M65" s="195"/>
      <c r="N65" s="335"/>
      <c r="O65" s="195"/>
      <c r="P65" s="195"/>
      <c r="Q65" s="195"/>
      <c r="R65" s="195"/>
      <c r="S65" s="335"/>
    </row>
    <row r="66" spans="2:19" ht="14.45" customHeight="1">
      <c r="B66" s="32"/>
      <c r="C66" s="32"/>
      <c r="D66" s="32"/>
      <c r="E66" s="195"/>
      <c r="F66" s="195"/>
      <c r="G66" s="195"/>
      <c r="H66" s="195"/>
      <c r="I66" s="335"/>
      <c r="J66" s="443"/>
      <c r="K66" s="443"/>
      <c r="L66" s="443"/>
      <c r="M66" s="443"/>
      <c r="N66" s="335"/>
      <c r="O66" s="443"/>
      <c r="P66" s="443"/>
      <c r="Q66" s="443"/>
      <c r="R66" s="443"/>
      <c r="S66" s="335"/>
    </row>
    <row r="67" spans="2:19" ht="14.45" customHeight="1">
      <c r="B67" s="34"/>
      <c r="C67" s="34"/>
      <c r="D67" s="34"/>
      <c r="E67" s="195"/>
      <c r="F67" s="195"/>
      <c r="G67" s="195"/>
      <c r="H67" s="195"/>
      <c r="I67" s="335"/>
      <c r="J67" s="195"/>
      <c r="K67" s="195"/>
      <c r="L67" s="195"/>
      <c r="M67" s="195"/>
      <c r="N67" s="335"/>
      <c r="O67" s="195"/>
      <c r="P67" s="195"/>
      <c r="Q67" s="195"/>
      <c r="R67" s="195"/>
      <c r="S67" s="335"/>
    </row>
    <row r="68" spans="2:19" ht="14.45" customHeight="1">
      <c r="B68" s="34"/>
      <c r="C68" s="34"/>
      <c r="D68" s="34"/>
      <c r="E68" s="195"/>
      <c r="F68" s="195"/>
      <c r="G68" s="195"/>
      <c r="H68" s="195"/>
      <c r="I68" s="335"/>
      <c r="J68" s="195"/>
      <c r="K68" s="195"/>
      <c r="L68" s="195"/>
      <c r="M68" s="195"/>
      <c r="N68" s="335"/>
      <c r="O68" s="195"/>
      <c r="P68" s="195"/>
      <c r="Q68" s="195"/>
      <c r="R68" s="195"/>
      <c r="S68" s="335"/>
    </row>
    <row r="69" spans="2:19" ht="14.45" customHeight="1">
      <c r="B69" s="34"/>
      <c r="C69" s="34"/>
      <c r="D69" s="34"/>
      <c r="E69" s="195"/>
      <c r="F69" s="195"/>
      <c r="G69" s="195"/>
      <c r="H69" s="195"/>
      <c r="I69" s="335"/>
      <c r="J69" s="195"/>
      <c r="K69" s="195"/>
      <c r="L69" s="195"/>
      <c r="M69" s="195"/>
      <c r="N69" s="335"/>
      <c r="O69" s="195"/>
      <c r="P69" s="195"/>
      <c r="Q69" s="195"/>
      <c r="R69" s="195"/>
      <c r="S69" s="335"/>
    </row>
    <row r="70" spans="2:19" ht="14.45" customHeight="1">
      <c r="B70" s="34"/>
      <c r="C70" s="34"/>
      <c r="D70" s="34"/>
      <c r="E70" s="195"/>
      <c r="F70" s="195"/>
      <c r="G70" s="195"/>
      <c r="H70" s="195"/>
      <c r="I70" s="335"/>
      <c r="J70" s="195"/>
      <c r="K70" s="195"/>
      <c r="L70" s="195"/>
      <c r="M70" s="195"/>
      <c r="N70" s="335"/>
      <c r="O70" s="195"/>
      <c r="P70" s="195"/>
      <c r="Q70" s="195"/>
      <c r="R70" s="195"/>
      <c r="S70" s="335"/>
    </row>
    <row r="71" spans="2:19" ht="14.45" customHeight="1">
      <c r="B71" s="34"/>
      <c r="C71" s="34"/>
      <c r="D71" s="34"/>
      <c r="E71" s="195"/>
      <c r="F71" s="195"/>
      <c r="G71" s="195"/>
      <c r="H71" s="195"/>
      <c r="I71" s="335"/>
      <c r="J71" s="195"/>
      <c r="K71" s="195"/>
      <c r="L71" s="195"/>
      <c r="M71" s="195"/>
      <c r="N71" s="335"/>
      <c r="O71" s="195"/>
      <c r="P71" s="195"/>
      <c r="Q71" s="195"/>
      <c r="R71" s="195"/>
      <c r="S71" s="335"/>
    </row>
    <row r="72" spans="2:19" ht="14.45" customHeight="1">
      <c r="B72" s="34"/>
      <c r="C72" s="34"/>
      <c r="D72" s="34"/>
      <c r="E72" s="195"/>
      <c r="F72" s="195"/>
      <c r="G72" s="195"/>
      <c r="H72" s="195"/>
      <c r="I72" s="335"/>
      <c r="J72" s="195"/>
      <c r="K72" s="195"/>
      <c r="L72" s="195"/>
      <c r="M72" s="195"/>
      <c r="N72" s="335"/>
      <c r="O72" s="195"/>
      <c r="P72" s="195"/>
      <c r="Q72" s="195"/>
      <c r="R72" s="195"/>
      <c r="S72" s="335"/>
    </row>
    <row r="73" spans="2:19" ht="14.45" customHeight="1">
      <c r="B73" s="34"/>
      <c r="C73" s="34"/>
      <c r="D73" s="34"/>
      <c r="E73" s="195"/>
      <c r="F73" s="195"/>
      <c r="G73" s="195"/>
      <c r="H73" s="195"/>
      <c r="I73" s="335"/>
      <c r="J73" s="195"/>
      <c r="K73" s="195"/>
      <c r="L73" s="195"/>
      <c r="M73" s="195"/>
      <c r="N73" s="335"/>
      <c r="O73" s="195"/>
      <c r="P73" s="195"/>
      <c r="Q73" s="195"/>
      <c r="R73" s="195"/>
      <c r="S73" s="335"/>
    </row>
    <row r="74" spans="2:19" ht="14.45" customHeight="1">
      <c r="B74" s="34"/>
      <c r="C74" s="34"/>
      <c r="D74" s="34"/>
      <c r="E74" s="195"/>
      <c r="F74" s="195"/>
      <c r="G74" s="195"/>
      <c r="H74" s="195"/>
      <c r="I74" s="335"/>
      <c r="J74" s="195"/>
      <c r="K74" s="195"/>
      <c r="L74" s="195"/>
      <c r="M74" s="195"/>
      <c r="N74" s="335"/>
      <c r="O74" s="195"/>
      <c r="P74" s="195"/>
      <c r="Q74" s="195"/>
      <c r="R74" s="195"/>
      <c r="S74" s="335"/>
    </row>
    <row r="75" spans="2:19" ht="14.45" customHeight="1">
      <c r="B75" s="34"/>
      <c r="C75" s="34"/>
      <c r="D75" s="34"/>
      <c r="E75" s="195"/>
      <c r="F75" s="195"/>
      <c r="G75" s="195"/>
      <c r="H75" s="195"/>
      <c r="I75" s="335"/>
      <c r="J75" s="195"/>
      <c r="K75" s="195"/>
      <c r="L75" s="195"/>
      <c r="M75" s="195"/>
      <c r="N75" s="335"/>
      <c r="O75" s="195"/>
      <c r="P75" s="195"/>
      <c r="Q75" s="195"/>
      <c r="R75" s="195"/>
      <c r="S75" s="335"/>
    </row>
    <row r="76" spans="2:19" ht="14.45" customHeight="1">
      <c r="B76" s="34"/>
      <c r="C76" s="34"/>
      <c r="D76" s="34"/>
      <c r="E76" s="195"/>
      <c r="F76" s="195"/>
      <c r="G76" s="195"/>
      <c r="H76" s="195"/>
      <c r="I76" s="335"/>
      <c r="J76" s="195"/>
      <c r="K76" s="195"/>
      <c r="L76" s="195"/>
      <c r="M76" s="195"/>
      <c r="N76" s="335"/>
      <c r="O76" s="195"/>
      <c r="P76" s="195"/>
      <c r="Q76" s="195"/>
      <c r="R76" s="195"/>
      <c r="S76" s="335"/>
    </row>
    <row r="77" spans="2:19" ht="14.45" customHeight="1">
      <c r="B77" s="34"/>
      <c r="C77" s="34"/>
      <c r="D77" s="34"/>
      <c r="E77" s="195"/>
      <c r="F77" s="195"/>
      <c r="G77" s="195"/>
      <c r="H77" s="195"/>
      <c r="I77" s="335"/>
      <c r="J77" s="443"/>
      <c r="K77" s="443"/>
      <c r="L77" s="443"/>
      <c r="M77" s="443"/>
      <c r="N77" s="335"/>
      <c r="O77" s="443"/>
      <c r="P77" s="443"/>
      <c r="Q77" s="443"/>
      <c r="R77" s="443"/>
      <c r="S77" s="335"/>
    </row>
    <row r="78" spans="2:19" ht="14.45" customHeight="1">
      <c r="B78" s="32"/>
      <c r="C78" s="32"/>
      <c r="D78" s="32"/>
      <c r="E78" s="195"/>
      <c r="F78" s="195"/>
      <c r="G78" s="195"/>
      <c r="H78" s="195"/>
      <c r="I78" s="199"/>
      <c r="J78" s="195"/>
      <c r="K78" s="195"/>
      <c r="L78" s="195"/>
      <c r="M78" s="195"/>
      <c r="N78" s="335"/>
      <c r="O78" s="195"/>
      <c r="P78" s="195"/>
      <c r="Q78" s="195"/>
      <c r="R78" s="195"/>
      <c r="S78" s="335"/>
    </row>
    <row r="79" spans="2:19" ht="14.45" customHeight="1">
      <c r="B79" s="34"/>
      <c r="C79" s="34"/>
      <c r="D79" s="34"/>
      <c r="E79" s="195"/>
      <c r="F79" s="195"/>
      <c r="G79" s="195"/>
      <c r="H79" s="195"/>
      <c r="I79" s="335"/>
      <c r="J79" s="195"/>
      <c r="K79" s="195"/>
      <c r="L79" s="195"/>
      <c r="M79" s="195"/>
      <c r="N79" s="335"/>
      <c r="O79" s="195"/>
      <c r="P79" s="195"/>
      <c r="Q79" s="195"/>
      <c r="R79" s="195"/>
      <c r="S79" s="335"/>
    </row>
    <row r="80" spans="2:19" ht="14.45" customHeight="1">
      <c r="B80" s="34"/>
      <c r="C80" s="34"/>
      <c r="D80" s="34"/>
      <c r="E80" s="195"/>
      <c r="F80" s="195"/>
      <c r="G80" s="195"/>
      <c r="H80" s="195"/>
      <c r="I80" s="335"/>
      <c r="J80" s="195"/>
      <c r="K80" s="195"/>
      <c r="L80" s="195"/>
      <c r="M80" s="195"/>
      <c r="N80" s="335"/>
      <c r="O80" s="195"/>
      <c r="P80" s="195"/>
      <c r="Q80" s="195"/>
      <c r="R80" s="195"/>
      <c r="S80" s="335"/>
    </row>
    <row r="81" spans="2:19" ht="14.45" customHeight="1">
      <c r="B81" s="34"/>
      <c r="C81" s="34"/>
      <c r="D81" s="34"/>
      <c r="E81" s="195"/>
      <c r="F81" s="195"/>
      <c r="G81" s="195"/>
      <c r="H81" s="195"/>
      <c r="I81" s="335"/>
      <c r="J81" s="443"/>
      <c r="K81" s="443"/>
      <c r="L81" s="443"/>
      <c r="M81" s="443"/>
      <c r="N81" s="335"/>
      <c r="O81" s="443"/>
      <c r="P81" s="443"/>
      <c r="Q81" s="443"/>
      <c r="R81" s="443"/>
      <c r="S81" s="335"/>
    </row>
    <row r="82" spans="2:19" ht="14.45" customHeight="1">
      <c r="B82" s="442"/>
      <c r="C82" s="442"/>
      <c r="D82" s="442"/>
      <c r="E82" s="195"/>
      <c r="F82" s="195"/>
      <c r="G82" s="195"/>
      <c r="H82" s="195"/>
      <c r="I82" s="335"/>
      <c r="J82" s="195"/>
      <c r="K82" s="195"/>
      <c r="L82" s="195"/>
      <c r="M82" s="195"/>
      <c r="N82" s="335"/>
      <c r="O82" s="195"/>
      <c r="P82" s="195"/>
      <c r="Q82" s="195"/>
      <c r="R82" s="195"/>
      <c r="S82" s="335"/>
    </row>
    <row r="83" spans="2:19" ht="14.45" customHeight="1">
      <c r="B83" s="441"/>
      <c r="C83" s="441"/>
      <c r="D83" s="441"/>
      <c r="E83" s="195"/>
      <c r="F83" s="195"/>
      <c r="G83" s="195"/>
      <c r="H83" s="195"/>
      <c r="I83" s="335"/>
      <c r="J83" s="195"/>
      <c r="K83" s="195"/>
      <c r="L83" s="195"/>
      <c r="M83" s="195"/>
      <c r="N83" s="335"/>
      <c r="O83" s="195"/>
      <c r="P83" s="195"/>
      <c r="Q83" s="195"/>
      <c r="R83" s="195"/>
      <c r="S83" s="335"/>
    </row>
    <row r="84" spans="2:19" ht="14.45" customHeight="1">
      <c r="B84" s="32"/>
      <c r="C84" s="32"/>
      <c r="D84" s="32"/>
      <c r="E84" s="195"/>
      <c r="F84" s="195"/>
      <c r="G84" s="195"/>
      <c r="H84" s="195"/>
      <c r="I84" s="335"/>
      <c r="J84" s="443"/>
      <c r="K84" s="443"/>
      <c r="L84" s="443"/>
      <c r="M84" s="443"/>
      <c r="N84" s="335"/>
      <c r="O84" s="443"/>
      <c r="P84" s="443"/>
      <c r="Q84" s="443"/>
      <c r="R84" s="443"/>
      <c r="S84" s="335"/>
    </row>
    <row r="85" spans="2:19" ht="14.45" customHeight="1">
      <c r="B85" s="34"/>
      <c r="C85" s="34"/>
      <c r="D85" s="34"/>
      <c r="E85" s="195"/>
      <c r="F85" s="195"/>
      <c r="G85" s="195"/>
      <c r="H85" s="195"/>
      <c r="I85" s="335"/>
      <c r="J85" s="195"/>
      <c r="K85" s="195"/>
      <c r="L85" s="195"/>
      <c r="M85" s="195"/>
      <c r="N85" s="335"/>
      <c r="O85" s="195"/>
      <c r="P85" s="195"/>
      <c r="Q85" s="195"/>
      <c r="R85" s="195"/>
      <c r="S85" s="335"/>
    </row>
    <row r="86" spans="2:19" ht="14.45" customHeight="1">
      <c r="B86" s="34"/>
      <c r="C86" s="34"/>
      <c r="D86" s="34"/>
      <c r="E86" s="195"/>
      <c r="F86" s="195"/>
      <c r="G86" s="195"/>
      <c r="H86" s="195"/>
      <c r="I86" s="335"/>
      <c r="J86" s="195"/>
      <c r="K86" s="195"/>
      <c r="L86" s="195"/>
      <c r="M86" s="195"/>
      <c r="N86" s="335"/>
      <c r="O86" s="195"/>
      <c r="P86" s="195"/>
      <c r="Q86" s="195"/>
      <c r="R86" s="195"/>
      <c r="S86" s="335"/>
    </row>
    <row r="87" spans="2:19" ht="14.45" customHeight="1">
      <c r="B87" s="34"/>
      <c r="C87" s="34"/>
      <c r="D87" s="34"/>
      <c r="E87" s="195"/>
      <c r="F87" s="195"/>
      <c r="G87" s="195"/>
      <c r="H87" s="195"/>
      <c r="I87" s="335"/>
      <c r="J87" s="195"/>
      <c r="K87" s="195"/>
      <c r="L87" s="195"/>
      <c r="M87" s="195"/>
      <c r="N87" s="335"/>
      <c r="O87" s="195"/>
      <c r="P87" s="195"/>
      <c r="Q87" s="195"/>
      <c r="R87" s="195"/>
      <c r="S87" s="335"/>
    </row>
    <row r="88" spans="2:19" ht="14.45" customHeight="1">
      <c r="B88" s="32"/>
      <c r="C88" s="32"/>
      <c r="D88" s="32"/>
      <c r="E88" s="195"/>
      <c r="F88" s="195"/>
      <c r="G88" s="195"/>
      <c r="H88" s="195"/>
      <c r="I88" s="335"/>
      <c r="J88" s="443"/>
      <c r="K88" s="443"/>
      <c r="L88" s="443"/>
      <c r="M88" s="443"/>
      <c r="N88" s="335"/>
      <c r="O88" s="443"/>
      <c r="P88" s="443"/>
      <c r="Q88" s="443"/>
      <c r="R88" s="443"/>
      <c r="S88" s="335"/>
    </row>
    <row r="89" spans="2:19" ht="14.45" customHeight="1">
      <c r="B89" s="34"/>
      <c r="C89" s="34"/>
      <c r="D89" s="34"/>
      <c r="E89" s="195"/>
      <c r="F89" s="195"/>
      <c r="G89" s="195"/>
      <c r="H89" s="195"/>
      <c r="I89" s="335"/>
      <c r="J89" s="195"/>
      <c r="K89" s="195"/>
      <c r="L89" s="195"/>
      <c r="M89" s="195"/>
      <c r="N89" s="335"/>
      <c r="O89" s="195"/>
      <c r="P89" s="195"/>
      <c r="Q89" s="195"/>
      <c r="R89" s="195"/>
      <c r="S89" s="335"/>
    </row>
    <row r="90" spans="2:19" ht="14.45" customHeight="1">
      <c r="B90" s="442"/>
      <c r="C90" s="442"/>
      <c r="D90" s="442"/>
      <c r="E90" s="195"/>
      <c r="F90" s="195"/>
      <c r="G90" s="195"/>
      <c r="H90" s="195"/>
      <c r="I90" s="335"/>
      <c r="J90" s="195"/>
      <c r="K90" s="195"/>
      <c r="L90" s="195"/>
      <c r="M90" s="195"/>
      <c r="N90" s="335"/>
      <c r="O90" s="195"/>
      <c r="P90" s="195"/>
      <c r="Q90" s="195"/>
      <c r="R90" s="195"/>
      <c r="S90" s="335"/>
    </row>
    <row r="91" spans="2:19" ht="14.45" customHeight="1">
      <c r="B91" s="34"/>
      <c r="C91" s="34"/>
      <c r="D91" s="34"/>
      <c r="E91" s="195"/>
      <c r="F91" s="195"/>
      <c r="G91" s="195"/>
      <c r="H91" s="195"/>
      <c r="I91" s="335"/>
      <c r="J91" s="195"/>
      <c r="K91" s="195"/>
      <c r="L91" s="195"/>
      <c r="M91" s="195"/>
      <c r="N91" s="335"/>
      <c r="O91" s="195"/>
      <c r="P91" s="195"/>
      <c r="Q91" s="195"/>
      <c r="R91" s="195"/>
      <c r="S91" s="335"/>
    </row>
    <row r="92" spans="2:19" ht="14.45" customHeight="1">
      <c r="B92" s="32"/>
      <c r="C92" s="32"/>
      <c r="D92" s="32"/>
      <c r="E92" s="195"/>
      <c r="F92" s="195"/>
      <c r="G92" s="195"/>
      <c r="H92" s="195"/>
      <c r="I92" s="335"/>
      <c r="J92" s="443"/>
      <c r="K92" s="443"/>
      <c r="L92" s="443"/>
      <c r="M92" s="443"/>
      <c r="N92" s="335"/>
      <c r="O92" s="443"/>
      <c r="P92" s="443"/>
      <c r="Q92" s="443"/>
      <c r="R92" s="443"/>
      <c r="S92" s="335"/>
    </row>
    <row r="93" spans="2:19" ht="14.45" customHeight="1">
      <c r="B93" s="444"/>
      <c r="C93" s="442"/>
      <c r="D93" s="442"/>
      <c r="E93" s="195"/>
      <c r="F93" s="195"/>
      <c r="G93" s="195"/>
      <c r="H93" s="195"/>
      <c r="I93" s="335"/>
      <c r="J93" s="443"/>
      <c r="K93" s="443"/>
      <c r="L93" s="443"/>
      <c r="M93" s="443"/>
      <c r="N93" s="335"/>
      <c r="O93" s="443"/>
      <c r="P93" s="443"/>
      <c r="Q93" s="443"/>
      <c r="R93" s="443"/>
      <c r="S93" s="335"/>
    </row>
    <row r="94" spans="2:19" ht="14.45" customHeight="1">
      <c r="B94" s="444"/>
      <c r="C94" s="34"/>
      <c r="D94" s="34"/>
      <c r="E94" s="195"/>
      <c r="F94" s="195"/>
      <c r="G94" s="195"/>
      <c r="H94" s="195"/>
      <c r="I94" s="335"/>
      <c r="J94" s="195"/>
      <c r="K94" s="195"/>
      <c r="L94" s="195"/>
      <c r="M94" s="195"/>
      <c r="N94" s="335"/>
      <c r="O94" s="195"/>
      <c r="P94" s="195"/>
      <c r="Q94" s="195"/>
      <c r="R94" s="195"/>
      <c r="S94" s="335"/>
    </row>
    <row r="95" spans="2:19" ht="14.45" customHeight="1">
      <c r="B95" s="444"/>
      <c r="C95" s="34"/>
      <c r="D95" s="34"/>
      <c r="E95" s="195"/>
      <c r="F95" s="195"/>
      <c r="G95" s="195"/>
      <c r="H95" s="195"/>
      <c r="I95" s="335"/>
      <c r="J95" s="195"/>
      <c r="K95" s="195"/>
      <c r="L95" s="195"/>
      <c r="M95" s="195"/>
      <c r="N95" s="335"/>
      <c r="O95" s="195"/>
      <c r="P95" s="195"/>
      <c r="Q95" s="195"/>
      <c r="R95" s="195"/>
      <c r="S95" s="335"/>
    </row>
    <row r="96" spans="2:19" ht="17.25" customHeight="1">
      <c r="B96" s="444"/>
      <c r="C96" s="445"/>
      <c r="D96" s="445"/>
      <c r="E96" s="195"/>
      <c r="F96" s="195"/>
      <c r="G96" s="195"/>
      <c r="H96" s="195"/>
      <c r="I96" s="335"/>
      <c r="J96" s="195"/>
      <c r="K96" s="195"/>
      <c r="L96" s="195"/>
      <c r="M96" s="195"/>
      <c r="N96" s="335"/>
      <c r="O96" s="195"/>
      <c r="P96" s="195"/>
      <c r="Q96" s="195"/>
      <c r="R96" s="195"/>
      <c r="S96" s="335"/>
    </row>
    <row r="97" spans="1:19" ht="15.75" customHeight="1">
      <c r="B97" s="444"/>
      <c r="C97" s="446"/>
      <c r="D97" s="446"/>
      <c r="E97" s="195"/>
      <c r="F97" s="195"/>
      <c r="G97" s="195"/>
      <c r="H97" s="195"/>
      <c r="I97" s="335"/>
      <c r="J97" s="195"/>
      <c r="K97" s="195"/>
      <c r="L97" s="195"/>
      <c r="M97" s="195"/>
      <c r="N97" s="335"/>
      <c r="O97" s="195"/>
      <c r="P97" s="195"/>
      <c r="Q97" s="195"/>
      <c r="R97" s="195"/>
      <c r="S97" s="335"/>
    </row>
    <row r="98" spans="1:19" ht="14.45" customHeight="1">
      <c r="B98" s="444"/>
      <c r="C98" s="34"/>
      <c r="D98" s="34"/>
      <c r="E98" s="195"/>
      <c r="F98" s="195"/>
      <c r="G98" s="195"/>
      <c r="H98" s="195"/>
      <c r="I98" s="335"/>
      <c r="J98" s="195"/>
      <c r="K98" s="195"/>
      <c r="L98" s="195"/>
      <c r="M98" s="195"/>
      <c r="N98" s="335"/>
      <c r="O98" s="195"/>
      <c r="P98" s="195"/>
      <c r="Q98" s="195"/>
      <c r="R98" s="195"/>
      <c r="S98" s="335"/>
    </row>
    <row r="99" spans="1:19" ht="14.45" customHeight="1">
      <c r="B99" s="444"/>
      <c r="C99" s="34"/>
      <c r="D99" s="34"/>
      <c r="E99" s="195"/>
      <c r="F99" s="195"/>
      <c r="G99" s="195"/>
      <c r="H99" s="195"/>
      <c r="I99" s="335"/>
      <c r="J99" s="195"/>
      <c r="K99" s="195"/>
      <c r="L99" s="195"/>
      <c r="M99" s="195"/>
      <c r="N99" s="335"/>
      <c r="O99" s="195"/>
      <c r="P99" s="195"/>
      <c r="Q99" s="195"/>
      <c r="R99" s="195"/>
      <c r="S99" s="335"/>
    </row>
    <row r="100" spans="1:19" ht="14.45" customHeight="1">
      <c r="B100" s="444"/>
      <c r="C100" s="34"/>
      <c r="D100" s="34"/>
      <c r="E100" s="195"/>
      <c r="F100" s="195"/>
      <c r="G100" s="195"/>
      <c r="H100" s="195"/>
      <c r="I100" s="335"/>
      <c r="J100" s="195"/>
      <c r="K100" s="195"/>
      <c r="L100" s="195"/>
      <c r="M100" s="195"/>
      <c r="N100" s="335"/>
      <c r="O100" s="195"/>
      <c r="P100" s="195"/>
      <c r="Q100" s="195"/>
      <c r="R100" s="195"/>
      <c r="S100" s="335"/>
    </row>
    <row r="101" spans="1:19" ht="14.45" customHeight="1">
      <c r="B101" s="32"/>
      <c r="C101" s="32"/>
      <c r="D101" s="32"/>
      <c r="E101" s="195"/>
      <c r="F101" s="195"/>
      <c r="G101" s="195"/>
      <c r="H101" s="195"/>
      <c r="I101" s="335"/>
      <c r="J101" s="195"/>
      <c r="K101" s="195"/>
      <c r="L101" s="195"/>
      <c r="M101" s="195"/>
      <c r="N101" s="335"/>
      <c r="O101" s="195"/>
      <c r="P101" s="195"/>
      <c r="Q101" s="195"/>
      <c r="R101" s="195"/>
      <c r="S101" s="335"/>
    </row>
    <row r="102" spans="1:19" ht="14.45" customHeight="1">
      <c r="B102" s="32"/>
      <c r="C102" s="32"/>
      <c r="D102" s="32"/>
      <c r="E102" s="195"/>
      <c r="F102" s="195"/>
      <c r="G102" s="195"/>
      <c r="H102" s="195"/>
      <c r="I102" s="335"/>
      <c r="J102" s="195"/>
      <c r="K102" s="195"/>
      <c r="L102" s="443"/>
      <c r="M102" s="443"/>
      <c r="N102" s="335"/>
      <c r="O102" s="443"/>
      <c r="P102" s="443"/>
      <c r="Q102" s="443"/>
      <c r="R102" s="443"/>
      <c r="S102" s="335"/>
    </row>
    <row r="105" spans="1:19" ht="18" customHeight="1">
      <c r="A105" s="439"/>
    </row>
    <row r="106" spans="1:19" ht="14.45" customHeight="1">
      <c r="A106" s="439"/>
    </row>
    <row r="107" spans="1:19" ht="14.45" customHeight="1">
      <c r="B107" s="32"/>
      <c r="C107" s="32"/>
      <c r="D107" s="32"/>
      <c r="E107" s="32"/>
      <c r="F107" s="32"/>
      <c r="G107" s="32"/>
      <c r="H107" s="32"/>
      <c r="I107" s="32"/>
      <c r="J107" s="32"/>
      <c r="K107" s="32"/>
      <c r="L107" s="32"/>
      <c r="M107" s="32"/>
      <c r="N107" s="32"/>
      <c r="O107" s="32"/>
      <c r="P107" s="32"/>
      <c r="Q107" s="32"/>
      <c r="R107" s="32"/>
      <c r="S107" s="32"/>
    </row>
    <row r="108" spans="1:19" ht="12.75" customHeight="1">
      <c r="B108" s="32"/>
      <c r="C108" s="32"/>
      <c r="D108" s="32"/>
      <c r="E108" s="32"/>
      <c r="F108" s="32"/>
      <c r="G108" s="32"/>
      <c r="H108" s="32"/>
      <c r="I108" s="32"/>
      <c r="J108" s="32"/>
      <c r="K108" s="32"/>
      <c r="L108" s="32"/>
      <c r="M108" s="32"/>
      <c r="N108" s="32"/>
      <c r="O108" s="32"/>
      <c r="P108" s="32"/>
      <c r="Q108" s="32"/>
      <c r="R108" s="32"/>
      <c r="S108" s="32"/>
    </row>
    <row r="109" spans="1:19" ht="14.45" customHeight="1">
      <c r="B109" s="34"/>
      <c r="C109" s="34"/>
      <c r="D109" s="34"/>
      <c r="E109" s="34"/>
      <c r="F109" s="34"/>
      <c r="G109" s="34"/>
      <c r="H109" s="99"/>
      <c r="I109" s="99"/>
      <c r="J109" s="99"/>
      <c r="K109" s="99"/>
      <c r="L109" s="99"/>
      <c r="M109" s="99"/>
      <c r="N109" s="99"/>
      <c r="O109" s="99"/>
      <c r="P109" s="99"/>
      <c r="Q109" s="99"/>
      <c r="R109" s="99"/>
      <c r="S109" s="99"/>
    </row>
    <row r="110" spans="1:19" ht="14.45" customHeight="1">
      <c r="D110" s="447"/>
      <c r="E110" s="447"/>
      <c r="F110" s="447"/>
      <c r="G110" s="447"/>
      <c r="H110" s="195"/>
      <c r="I110" s="195"/>
      <c r="J110" s="195"/>
      <c r="K110" s="195"/>
      <c r="L110" s="195"/>
      <c r="M110" s="195"/>
      <c r="N110" s="195"/>
      <c r="O110" s="195"/>
      <c r="P110" s="195"/>
      <c r="Q110" s="195"/>
      <c r="R110" s="195"/>
      <c r="S110" s="195"/>
    </row>
    <row r="111" spans="1:19" ht="14.45" customHeight="1">
      <c r="D111" s="447"/>
      <c r="E111" s="447"/>
      <c r="F111" s="447"/>
      <c r="G111" s="447"/>
      <c r="H111" s="195"/>
      <c r="I111" s="195"/>
      <c r="J111" s="195"/>
      <c r="K111" s="195"/>
      <c r="L111" s="195"/>
      <c r="M111" s="195"/>
      <c r="N111" s="195"/>
      <c r="O111" s="195"/>
      <c r="P111" s="195"/>
      <c r="Q111" s="195"/>
      <c r="R111" s="195"/>
      <c r="S111" s="195"/>
    </row>
    <row r="112" spans="1:19" ht="14.45" customHeight="1">
      <c r="D112" s="447"/>
      <c r="E112" s="447"/>
      <c r="F112" s="447"/>
      <c r="G112" s="447"/>
      <c r="H112" s="195"/>
      <c r="I112" s="195"/>
      <c r="J112" s="195"/>
      <c r="K112" s="195"/>
      <c r="L112" s="195"/>
      <c r="M112" s="195"/>
      <c r="N112" s="195"/>
      <c r="O112" s="195"/>
      <c r="P112" s="195"/>
      <c r="Q112" s="195"/>
      <c r="R112" s="195"/>
      <c r="S112" s="195"/>
    </row>
    <row r="113" spans="2:19" ht="14.45" customHeight="1">
      <c r="D113" s="447"/>
      <c r="E113" s="447"/>
      <c r="F113" s="447"/>
      <c r="G113" s="447"/>
      <c r="H113" s="195"/>
      <c r="I113" s="195"/>
      <c r="J113" s="195"/>
      <c r="K113" s="195"/>
      <c r="L113" s="195"/>
      <c r="M113" s="195"/>
      <c r="N113" s="195"/>
      <c r="O113" s="195"/>
      <c r="P113" s="195"/>
      <c r="Q113" s="195"/>
      <c r="R113" s="195"/>
      <c r="S113" s="195"/>
    </row>
    <row r="114" spans="2:19" ht="14.45" customHeight="1">
      <c r="D114" s="447"/>
      <c r="E114" s="447"/>
      <c r="F114" s="447"/>
      <c r="G114" s="447"/>
      <c r="H114" s="195"/>
      <c r="I114" s="195"/>
      <c r="J114" s="195"/>
      <c r="K114" s="195"/>
      <c r="L114" s="195"/>
      <c r="M114" s="195"/>
      <c r="N114" s="195"/>
      <c r="O114" s="195"/>
      <c r="P114" s="195"/>
      <c r="Q114" s="195"/>
      <c r="R114" s="195"/>
      <c r="S114" s="195"/>
    </row>
    <row r="115" spans="2:19" ht="14.45" customHeight="1">
      <c r="D115" s="447"/>
      <c r="E115" s="447"/>
      <c r="F115" s="447"/>
      <c r="G115" s="447"/>
      <c r="H115" s="195"/>
      <c r="I115" s="195"/>
      <c r="J115" s="195"/>
      <c r="K115" s="195"/>
      <c r="L115" s="195"/>
      <c r="M115" s="195"/>
      <c r="N115" s="195"/>
      <c r="O115" s="195"/>
      <c r="P115" s="195"/>
      <c r="Q115" s="195"/>
      <c r="R115" s="195"/>
      <c r="S115" s="195"/>
    </row>
    <row r="116" spans="2:19" ht="14.45" customHeight="1">
      <c r="D116" s="447"/>
      <c r="E116" s="447"/>
      <c r="F116" s="447"/>
      <c r="G116" s="447"/>
      <c r="H116" s="195"/>
      <c r="I116" s="195"/>
      <c r="J116" s="195"/>
      <c r="K116" s="195"/>
      <c r="L116" s="195"/>
      <c r="M116" s="195"/>
      <c r="N116" s="195"/>
      <c r="O116" s="195"/>
      <c r="P116" s="195"/>
      <c r="Q116" s="195"/>
      <c r="R116" s="195"/>
      <c r="S116" s="195"/>
    </row>
    <row r="117" spans="2:19" ht="11.25" customHeight="1">
      <c r="D117" s="447"/>
      <c r="E117" s="447"/>
      <c r="F117" s="447"/>
      <c r="G117" s="447"/>
      <c r="H117" s="195"/>
      <c r="I117" s="195"/>
      <c r="J117" s="195"/>
      <c r="K117" s="195"/>
      <c r="L117" s="195"/>
      <c r="M117" s="195"/>
      <c r="N117" s="195"/>
      <c r="O117" s="195"/>
      <c r="P117" s="195"/>
      <c r="Q117" s="195"/>
      <c r="R117" s="195"/>
      <c r="S117" s="195"/>
    </row>
    <row r="118" spans="2:19" ht="14.45" customHeight="1">
      <c r="B118" s="34"/>
      <c r="C118" s="34"/>
      <c r="D118" s="34"/>
      <c r="E118" s="34"/>
      <c r="F118" s="34"/>
      <c r="G118" s="34"/>
      <c r="H118" s="195"/>
      <c r="I118" s="195"/>
      <c r="J118" s="195"/>
      <c r="K118" s="195"/>
      <c r="L118" s="195"/>
      <c r="M118" s="195"/>
      <c r="N118" s="195"/>
      <c r="O118" s="195"/>
      <c r="P118" s="195"/>
      <c r="Q118" s="195"/>
      <c r="R118" s="195"/>
      <c r="S118" s="195"/>
    </row>
    <row r="119" spans="2:19" ht="14.45" customHeight="1">
      <c r="C119" s="34"/>
      <c r="D119" s="34"/>
      <c r="E119" s="34"/>
      <c r="F119" s="34"/>
      <c r="G119" s="34"/>
      <c r="H119" s="195"/>
      <c r="I119" s="195"/>
      <c r="J119" s="195"/>
      <c r="K119" s="195"/>
      <c r="L119" s="195"/>
      <c r="M119" s="195"/>
      <c r="N119" s="195"/>
      <c r="O119" s="195"/>
      <c r="P119" s="195"/>
      <c r="Q119" s="195"/>
      <c r="R119" s="195"/>
      <c r="S119" s="195"/>
    </row>
    <row r="120" spans="2:19" ht="14.45" customHeight="1">
      <c r="D120" s="447"/>
      <c r="E120" s="447"/>
      <c r="F120" s="447"/>
      <c r="G120" s="447"/>
      <c r="H120" s="195"/>
      <c r="I120" s="195"/>
      <c r="J120" s="195"/>
      <c r="K120" s="195"/>
      <c r="L120" s="195"/>
      <c r="M120" s="195"/>
      <c r="N120" s="195"/>
      <c r="O120" s="195"/>
      <c r="P120" s="195"/>
      <c r="Q120" s="195"/>
      <c r="R120" s="195"/>
      <c r="S120" s="195"/>
    </row>
    <row r="121" spans="2:19" ht="14.45" customHeight="1">
      <c r="D121" s="447"/>
      <c r="E121" s="447"/>
      <c r="F121" s="447"/>
      <c r="G121" s="447"/>
      <c r="H121" s="195"/>
      <c r="I121" s="195"/>
      <c r="J121" s="195"/>
      <c r="K121" s="195"/>
      <c r="L121" s="195"/>
      <c r="M121" s="195"/>
      <c r="N121" s="195"/>
      <c r="O121" s="195"/>
      <c r="P121" s="195"/>
      <c r="Q121" s="195"/>
      <c r="R121" s="195"/>
      <c r="S121" s="195"/>
    </row>
    <row r="122" spans="2:19" ht="14.45" customHeight="1">
      <c r="C122" s="34"/>
      <c r="D122" s="34"/>
      <c r="E122" s="34"/>
      <c r="F122" s="34"/>
      <c r="G122" s="34"/>
      <c r="H122" s="195"/>
      <c r="I122" s="195"/>
      <c r="J122" s="195"/>
      <c r="K122" s="195"/>
      <c r="L122" s="195"/>
      <c r="M122" s="195"/>
      <c r="N122" s="195"/>
      <c r="O122" s="195"/>
      <c r="P122" s="195"/>
      <c r="Q122" s="195"/>
      <c r="R122" s="195"/>
      <c r="S122" s="195"/>
    </row>
    <row r="123" spans="2:19" ht="14.45" customHeight="1">
      <c r="D123" s="447"/>
      <c r="E123" s="447"/>
      <c r="F123" s="447"/>
      <c r="G123" s="447"/>
      <c r="H123" s="195"/>
      <c r="I123" s="195"/>
      <c r="J123" s="195"/>
      <c r="K123" s="195"/>
      <c r="L123" s="195"/>
      <c r="M123" s="195"/>
      <c r="N123" s="195"/>
      <c r="O123" s="195"/>
      <c r="P123" s="195"/>
      <c r="Q123" s="195"/>
      <c r="R123" s="195"/>
      <c r="S123" s="195"/>
    </row>
    <row r="124" spans="2:19" ht="14.45" customHeight="1">
      <c r="D124" s="447"/>
      <c r="E124" s="447"/>
      <c r="F124" s="447"/>
      <c r="G124" s="447"/>
      <c r="H124" s="195"/>
      <c r="I124" s="195"/>
      <c r="J124" s="195"/>
      <c r="K124" s="195"/>
      <c r="L124" s="195"/>
      <c r="M124" s="195"/>
      <c r="N124" s="195"/>
      <c r="O124" s="195"/>
      <c r="P124" s="195"/>
      <c r="Q124" s="195"/>
      <c r="R124" s="195"/>
      <c r="S124" s="195"/>
    </row>
    <row r="125" spans="2:19" ht="14.45" customHeight="1">
      <c r="D125" s="447"/>
      <c r="E125" s="447"/>
      <c r="F125" s="447"/>
      <c r="G125" s="447"/>
      <c r="H125" s="195"/>
      <c r="I125" s="195"/>
      <c r="J125" s="195"/>
      <c r="K125" s="195"/>
      <c r="L125" s="195"/>
      <c r="M125" s="195"/>
      <c r="N125" s="195"/>
      <c r="O125" s="195"/>
      <c r="P125" s="195"/>
      <c r="Q125" s="195"/>
      <c r="R125" s="195"/>
      <c r="S125" s="195"/>
    </row>
    <row r="126" spans="2:19" ht="14.45" customHeight="1">
      <c r="D126" s="447"/>
      <c r="E126" s="447"/>
      <c r="F126" s="447"/>
      <c r="G126" s="447"/>
      <c r="H126" s="195"/>
      <c r="I126" s="195"/>
      <c r="J126" s="195"/>
      <c r="K126" s="195"/>
      <c r="L126" s="195"/>
      <c r="M126" s="195"/>
      <c r="N126" s="195"/>
      <c r="O126" s="195"/>
      <c r="P126" s="195"/>
      <c r="Q126" s="195"/>
      <c r="R126" s="195"/>
      <c r="S126" s="195"/>
    </row>
    <row r="127" spans="2:19" ht="14.45" customHeight="1">
      <c r="D127" s="32"/>
      <c r="E127" s="32"/>
      <c r="F127" s="32"/>
      <c r="G127" s="32"/>
      <c r="H127" s="195"/>
      <c r="I127" s="195"/>
      <c r="J127" s="195"/>
      <c r="K127" s="195"/>
      <c r="L127" s="195"/>
      <c r="M127" s="195"/>
      <c r="N127" s="195"/>
      <c r="O127" s="195"/>
      <c r="P127" s="195"/>
      <c r="Q127" s="195"/>
      <c r="R127" s="195"/>
      <c r="S127" s="195"/>
    </row>
    <row r="128" spans="2:19" ht="11.25" customHeight="1">
      <c r="D128" s="32"/>
      <c r="E128" s="32"/>
      <c r="F128" s="32"/>
      <c r="G128" s="32"/>
      <c r="H128" s="99"/>
      <c r="I128" s="99"/>
      <c r="J128" s="99"/>
      <c r="K128" s="99"/>
      <c r="L128" s="99"/>
      <c r="M128" s="99"/>
      <c r="N128" s="99"/>
      <c r="O128" s="99"/>
      <c r="P128" s="99"/>
      <c r="Q128" s="99"/>
      <c r="R128" s="99"/>
      <c r="S128" s="99"/>
    </row>
    <row r="129" spans="1:19" ht="28.5" customHeight="1"/>
    <row r="130" spans="1:19" ht="18" customHeight="1">
      <c r="A130" s="439"/>
    </row>
    <row r="131" spans="1:19" ht="14.45" customHeight="1">
      <c r="A131" s="439"/>
    </row>
    <row r="132" spans="1:19" ht="14.45" customHeight="1">
      <c r="B132" s="32"/>
      <c r="C132" s="32"/>
      <c r="D132" s="32"/>
      <c r="E132" s="32"/>
      <c r="F132" s="32"/>
      <c r="G132" s="32"/>
      <c r="H132" s="32"/>
      <c r="I132" s="32"/>
      <c r="J132" s="32"/>
      <c r="K132" s="32"/>
      <c r="L132" s="32"/>
      <c r="M132" s="32"/>
      <c r="N132" s="32"/>
      <c r="O132" s="32"/>
      <c r="P132" s="32"/>
      <c r="Q132" s="32"/>
      <c r="R132" s="32"/>
      <c r="S132" s="32"/>
    </row>
    <row r="133" spans="1:19" ht="8.25" customHeight="1">
      <c r="B133" s="32"/>
      <c r="C133" s="32"/>
      <c r="D133" s="32"/>
      <c r="E133" s="32"/>
      <c r="F133" s="32"/>
      <c r="G133" s="32"/>
      <c r="H133" s="32"/>
      <c r="I133" s="32"/>
      <c r="J133" s="32"/>
      <c r="K133" s="32"/>
      <c r="L133" s="32"/>
      <c r="M133" s="32"/>
      <c r="N133" s="32"/>
      <c r="O133" s="32"/>
      <c r="P133" s="32"/>
      <c r="Q133" s="32"/>
      <c r="R133" s="32"/>
      <c r="S133" s="32"/>
    </row>
    <row r="134" spans="1:19" ht="14.45" customHeight="1">
      <c r="B134" s="34"/>
      <c r="C134" s="34"/>
      <c r="D134" s="34"/>
      <c r="E134" s="195"/>
      <c r="F134" s="195"/>
      <c r="G134" s="195"/>
      <c r="H134" s="195"/>
      <c r="I134" s="195"/>
      <c r="J134" s="195"/>
      <c r="K134" s="195"/>
      <c r="L134" s="195"/>
      <c r="M134" s="195"/>
      <c r="N134" s="195"/>
      <c r="O134" s="195"/>
      <c r="P134" s="195"/>
      <c r="Q134" s="195"/>
      <c r="R134" s="195"/>
      <c r="S134" s="195"/>
    </row>
    <row r="135" spans="1:19" ht="10.5" customHeight="1">
      <c r="B135" s="32"/>
      <c r="C135" s="32"/>
      <c r="D135" s="32"/>
      <c r="E135" s="195"/>
      <c r="F135" s="195"/>
      <c r="G135" s="195"/>
      <c r="H135" s="195"/>
      <c r="I135" s="195"/>
      <c r="J135" s="195"/>
      <c r="K135" s="195"/>
      <c r="L135" s="195"/>
      <c r="M135" s="195"/>
      <c r="N135" s="195"/>
      <c r="O135" s="195"/>
      <c r="P135" s="195"/>
      <c r="Q135" s="195"/>
      <c r="R135" s="195"/>
      <c r="S135" s="195"/>
    </row>
    <row r="136" spans="1:19" ht="14.45" customHeight="1">
      <c r="B136" s="34"/>
      <c r="C136" s="34"/>
      <c r="D136" s="34"/>
      <c r="E136" s="195"/>
      <c r="F136" s="195"/>
      <c r="G136" s="195"/>
      <c r="H136" s="195"/>
      <c r="I136" s="195"/>
      <c r="J136" s="195"/>
      <c r="K136" s="195"/>
      <c r="L136" s="195"/>
      <c r="M136" s="195"/>
      <c r="N136" s="195"/>
      <c r="O136" s="195"/>
      <c r="P136" s="195"/>
      <c r="Q136" s="195"/>
      <c r="R136" s="195"/>
      <c r="S136" s="195"/>
    </row>
    <row r="137" spans="1:19" ht="14.45" customHeight="1">
      <c r="C137" s="34"/>
      <c r="D137" s="34"/>
      <c r="E137" s="195"/>
      <c r="F137" s="195"/>
      <c r="G137" s="195"/>
      <c r="H137" s="195"/>
      <c r="I137" s="195"/>
      <c r="J137" s="195"/>
      <c r="K137" s="195"/>
      <c r="L137" s="195"/>
      <c r="M137" s="195"/>
      <c r="N137" s="195"/>
      <c r="O137" s="195"/>
      <c r="P137" s="195"/>
      <c r="Q137" s="195"/>
      <c r="R137" s="195"/>
      <c r="S137" s="195"/>
    </row>
    <row r="138" spans="1:19" ht="30.75" customHeight="1">
      <c r="C138" s="266"/>
      <c r="D138" s="34"/>
      <c r="E138" s="195"/>
      <c r="F138" s="195"/>
      <c r="G138" s="195"/>
      <c r="H138" s="195"/>
      <c r="I138" s="195"/>
      <c r="J138" s="195"/>
      <c r="K138" s="195"/>
      <c r="L138" s="195"/>
      <c r="M138" s="195"/>
      <c r="N138" s="195"/>
      <c r="O138" s="195"/>
      <c r="P138" s="195"/>
      <c r="Q138" s="195"/>
      <c r="R138" s="195"/>
      <c r="S138" s="195"/>
    </row>
    <row r="139" spans="1:19" ht="14.45" customHeight="1">
      <c r="E139" s="195"/>
      <c r="F139" s="195"/>
      <c r="G139" s="195"/>
      <c r="H139" s="195"/>
      <c r="I139" s="195"/>
      <c r="J139" s="195"/>
      <c r="K139" s="195"/>
      <c r="L139" s="195"/>
      <c r="M139" s="195"/>
      <c r="N139" s="195"/>
      <c r="O139" s="195"/>
      <c r="P139" s="195"/>
      <c r="Q139" s="195"/>
      <c r="R139" s="195"/>
      <c r="S139" s="195"/>
    </row>
    <row r="140" spans="1:19" ht="10.5" customHeight="1">
      <c r="B140" s="99"/>
      <c r="C140" s="99"/>
      <c r="D140" s="99"/>
      <c r="E140" s="195"/>
      <c r="F140" s="195"/>
      <c r="G140" s="195"/>
      <c r="H140" s="195"/>
      <c r="I140" s="195"/>
      <c r="J140" s="195"/>
      <c r="K140" s="195"/>
      <c r="L140" s="195"/>
      <c r="M140" s="195"/>
      <c r="N140" s="195"/>
      <c r="O140" s="195"/>
      <c r="P140" s="195"/>
      <c r="Q140" s="195"/>
      <c r="R140" s="195"/>
      <c r="S140" s="195"/>
    </row>
    <row r="141" spans="1:19" ht="14.45" customHeight="1">
      <c r="B141" s="34"/>
      <c r="C141" s="34"/>
      <c r="D141" s="34"/>
      <c r="E141" s="195"/>
      <c r="F141" s="195"/>
      <c r="G141" s="195"/>
      <c r="H141" s="195"/>
      <c r="I141" s="195"/>
      <c r="J141" s="195"/>
      <c r="K141" s="195"/>
      <c r="L141" s="195"/>
      <c r="M141" s="195"/>
      <c r="N141" s="195"/>
      <c r="O141" s="195"/>
      <c r="P141" s="195"/>
      <c r="Q141" s="195"/>
      <c r="R141" s="195"/>
      <c r="S141" s="195"/>
    </row>
    <row r="142" spans="1:19" ht="14.45" customHeight="1">
      <c r="C142" s="34"/>
      <c r="D142" s="34"/>
      <c r="E142" s="195"/>
      <c r="F142" s="195"/>
      <c r="G142" s="195"/>
      <c r="H142" s="195"/>
      <c r="I142" s="195"/>
      <c r="J142" s="195"/>
      <c r="K142" s="195"/>
      <c r="L142" s="195"/>
      <c r="M142" s="195"/>
      <c r="N142" s="195"/>
      <c r="O142" s="195"/>
      <c r="P142" s="195"/>
      <c r="Q142" s="195"/>
      <c r="R142" s="195"/>
      <c r="S142" s="195"/>
    </row>
    <row r="143" spans="1:19" ht="14.45" customHeight="1">
      <c r="C143" s="34"/>
      <c r="D143" s="34"/>
      <c r="E143" s="195"/>
      <c r="F143" s="195"/>
      <c r="G143" s="195"/>
      <c r="H143" s="195"/>
      <c r="I143" s="195"/>
      <c r="J143" s="195"/>
      <c r="K143" s="195"/>
      <c r="L143" s="195"/>
      <c r="M143" s="195"/>
      <c r="N143" s="195"/>
      <c r="O143" s="195"/>
      <c r="P143" s="195"/>
      <c r="Q143" s="195"/>
      <c r="R143" s="195"/>
      <c r="S143" s="195"/>
    </row>
    <row r="144" spans="1:19" ht="14.45" customHeight="1">
      <c r="C144" s="34"/>
      <c r="D144" s="34"/>
      <c r="E144" s="195"/>
      <c r="F144" s="195"/>
      <c r="G144" s="195"/>
      <c r="H144" s="195"/>
      <c r="I144" s="195"/>
      <c r="J144" s="195"/>
      <c r="K144" s="195"/>
      <c r="L144" s="195"/>
      <c r="M144" s="195"/>
      <c r="N144" s="195"/>
      <c r="O144" s="195"/>
      <c r="P144" s="195"/>
      <c r="Q144" s="195"/>
      <c r="R144" s="195"/>
      <c r="S144" s="195"/>
    </row>
    <row r="145" spans="1:19" ht="14.45" customHeight="1">
      <c r="C145" s="34"/>
      <c r="D145" s="34"/>
      <c r="E145" s="195"/>
      <c r="F145" s="195"/>
      <c r="G145" s="195"/>
      <c r="H145" s="195"/>
      <c r="I145" s="195"/>
      <c r="J145" s="195"/>
      <c r="K145" s="195"/>
      <c r="L145" s="195"/>
      <c r="M145" s="195"/>
      <c r="N145" s="195"/>
      <c r="O145" s="195"/>
      <c r="P145" s="195"/>
      <c r="Q145" s="195"/>
      <c r="R145" s="195"/>
      <c r="S145" s="195"/>
    </row>
    <row r="146" spans="1:19" ht="10.5" customHeight="1">
      <c r="C146" s="34"/>
      <c r="D146" s="34"/>
      <c r="E146" s="195"/>
      <c r="F146" s="195"/>
      <c r="G146" s="195"/>
      <c r="H146" s="195"/>
      <c r="I146" s="195"/>
      <c r="J146" s="195"/>
      <c r="K146" s="195"/>
      <c r="L146" s="195"/>
      <c r="M146" s="195"/>
      <c r="N146" s="195"/>
      <c r="O146" s="195"/>
      <c r="P146" s="195"/>
      <c r="Q146" s="195"/>
      <c r="R146" s="195"/>
      <c r="S146" s="195"/>
    </row>
    <row r="147" spans="1:19" ht="14.45" customHeight="1">
      <c r="B147" s="99"/>
    </row>
    <row r="149" spans="1:19" ht="18.75" customHeight="1">
      <c r="A149" s="439"/>
    </row>
    <row r="150" spans="1:19" ht="14.45" customHeight="1">
      <c r="B150" s="32"/>
      <c r="C150" s="32"/>
      <c r="D150" s="32"/>
      <c r="E150" s="32"/>
      <c r="F150" s="32"/>
      <c r="G150" s="32"/>
      <c r="H150" s="32"/>
      <c r="I150" s="32"/>
      <c r="J150" s="32"/>
      <c r="K150" s="32"/>
      <c r="L150" s="32"/>
      <c r="M150" s="32"/>
      <c r="O150" s="32"/>
      <c r="P150" s="32"/>
      <c r="Q150" s="32"/>
      <c r="R150" s="32"/>
      <c r="S150" s="32"/>
    </row>
    <row r="151" spans="1:19" ht="19.5" customHeight="1">
      <c r="B151" s="266"/>
      <c r="C151" s="266"/>
      <c r="D151" s="266"/>
      <c r="E151" s="32"/>
      <c r="F151" s="32"/>
      <c r="G151" s="32"/>
      <c r="H151" s="194"/>
      <c r="I151" s="194"/>
      <c r="J151" s="194"/>
      <c r="K151" s="32"/>
      <c r="L151" s="32"/>
      <c r="M151" s="32"/>
      <c r="N151" s="194"/>
      <c r="O151" s="32"/>
      <c r="P151" s="194"/>
      <c r="Q151" s="194"/>
    </row>
    <row r="152" spans="1:19" ht="14.45" customHeight="1">
      <c r="B152" s="266"/>
      <c r="C152" s="266"/>
      <c r="D152" s="266"/>
      <c r="E152" s="218"/>
      <c r="F152" s="218"/>
      <c r="G152" s="446"/>
      <c r="H152" s="194"/>
      <c r="I152" s="194"/>
      <c r="J152" s="446"/>
      <c r="K152" s="194"/>
      <c r="L152" s="194"/>
      <c r="M152" s="446"/>
      <c r="N152" s="32"/>
      <c r="O152" s="32"/>
      <c r="P152" s="194"/>
      <c r="Q152" s="194"/>
    </row>
    <row r="153" spans="1:19" ht="14.45" customHeight="1">
      <c r="B153" s="266"/>
      <c r="C153" s="266"/>
      <c r="D153" s="266"/>
      <c r="E153" s="218"/>
      <c r="F153" s="218"/>
      <c r="G153" s="446"/>
      <c r="H153" s="194"/>
      <c r="I153" s="194"/>
      <c r="J153" s="446"/>
      <c r="K153" s="194"/>
      <c r="L153" s="194"/>
      <c r="M153" s="446"/>
      <c r="N153" s="32"/>
      <c r="O153" s="32"/>
      <c r="P153" s="32"/>
      <c r="Q153" s="32"/>
    </row>
    <row r="154" spans="1:19" ht="14.45" customHeight="1">
      <c r="B154" s="266"/>
      <c r="C154" s="266"/>
      <c r="D154" s="266"/>
      <c r="E154" s="32"/>
      <c r="F154" s="32"/>
      <c r="H154" s="32"/>
      <c r="K154" s="32"/>
      <c r="L154" s="32"/>
      <c r="N154" s="32"/>
      <c r="O154" s="32"/>
      <c r="P154" s="32"/>
    </row>
    <row r="155" spans="1:19" ht="14.45" customHeight="1">
      <c r="B155" s="34"/>
      <c r="C155" s="34"/>
      <c r="D155" s="34"/>
      <c r="E155" s="195"/>
      <c r="F155" s="195"/>
      <c r="G155" s="335"/>
      <c r="H155" s="195"/>
      <c r="I155" s="195"/>
      <c r="J155" s="324"/>
      <c r="K155" s="195"/>
      <c r="L155" s="195"/>
      <c r="M155" s="324"/>
      <c r="N155" s="335"/>
      <c r="O155" s="335"/>
      <c r="P155" s="195"/>
      <c r="Q155" s="195"/>
    </row>
    <row r="156" spans="1:19" ht="14.45" customHeight="1">
      <c r="B156" s="34"/>
      <c r="C156" s="34"/>
      <c r="D156" s="34"/>
      <c r="E156" s="195"/>
      <c r="F156" s="195"/>
      <c r="G156" s="335"/>
      <c r="H156" s="195"/>
      <c r="I156" s="195"/>
      <c r="J156" s="324"/>
      <c r="K156" s="195"/>
      <c r="L156" s="195"/>
      <c r="M156" s="324"/>
      <c r="N156" s="335"/>
      <c r="O156" s="335"/>
      <c r="P156" s="195"/>
      <c r="Q156" s="195"/>
    </row>
    <row r="157" spans="1:19" ht="14.45" customHeight="1">
      <c r="B157" s="34"/>
      <c r="C157" s="34"/>
      <c r="D157" s="34"/>
      <c r="E157" s="195"/>
      <c r="F157" s="195"/>
      <c r="G157" s="335"/>
      <c r="H157" s="195"/>
      <c r="I157" s="195"/>
      <c r="J157" s="324"/>
      <c r="K157" s="195"/>
      <c r="L157" s="195"/>
      <c r="M157" s="324"/>
      <c r="N157" s="335"/>
      <c r="O157" s="335"/>
      <c r="P157" s="195"/>
      <c r="Q157" s="195"/>
    </row>
    <row r="158" spans="1:19" ht="14.45" customHeight="1">
      <c r="B158" s="448"/>
      <c r="C158" s="448"/>
      <c r="D158" s="448"/>
      <c r="E158" s="195"/>
      <c r="F158" s="195"/>
      <c r="G158" s="335"/>
      <c r="H158" s="195"/>
      <c r="I158" s="195"/>
      <c r="J158" s="324"/>
      <c r="K158" s="195"/>
      <c r="L158" s="195"/>
      <c r="M158" s="324"/>
      <c r="N158" s="335"/>
      <c r="O158" s="335"/>
      <c r="P158" s="195"/>
      <c r="Q158" s="195"/>
    </row>
    <row r="159" spans="1:19" ht="14.45" customHeight="1">
      <c r="B159" s="34"/>
      <c r="C159" s="34"/>
      <c r="D159" s="34"/>
      <c r="E159" s="195"/>
      <c r="F159" s="195"/>
      <c r="G159" s="335"/>
      <c r="H159" s="195"/>
      <c r="I159" s="195"/>
      <c r="J159" s="324"/>
      <c r="K159" s="195"/>
      <c r="L159" s="195"/>
      <c r="M159" s="324"/>
      <c r="N159" s="335"/>
      <c r="O159" s="335"/>
      <c r="P159" s="195"/>
      <c r="Q159" s="195"/>
    </row>
    <row r="160" spans="1:19" ht="14.45" customHeight="1">
      <c r="B160" s="34"/>
      <c r="C160" s="34"/>
      <c r="D160" s="34"/>
      <c r="E160" s="195"/>
      <c r="F160" s="195"/>
      <c r="G160" s="335"/>
      <c r="H160" s="195"/>
      <c r="I160" s="195"/>
      <c r="J160" s="324"/>
      <c r="K160" s="195"/>
      <c r="L160" s="195"/>
      <c r="M160" s="324"/>
      <c r="N160" s="335"/>
      <c r="O160" s="335"/>
      <c r="P160" s="195"/>
      <c r="Q160" s="195"/>
    </row>
    <row r="161" spans="2:22" ht="8.25" customHeight="1">
      <c r="B161" s="34"/>
      <c r="C161" s="34"/>
      <c r="D161" s="34"/>
      <c r="E161" s="195"/>
      <c r="F161" s="195"/>
      <c r="G161" s="335"/>
      <c r="H161" s="195"/>
      <c r="I161" s="99"/>
      <c r="J161" s="324"/>
      <c r="K161" s="195"/>
      <c r="L161" s="195"/>
      <c r="M161" s="324"/>
      <c r="N161" s="335"/>
      <c r="O161" s="335"/>
      <c r="P161" s="195"/>
      <c r="Q161" s="99"/>
    </row>
    <row r="162" spans="2:22" ht="14.45" customHeight="1">
      <c r="B162" s="32"/>
      <c r="C162" s="32"/>
      <c r="D162" s="32"/>
      <c r="E162" s="195"/>
      <c r="F162" s="195"/>
      <c r="G162" s="335"/>
      <c r="H162" s="195"/>
      <c r="I162" s="195"/>
      <c r="J162" s="324"/>
      <c r="K162" s="195"/>
      <c r="L162" s="195"/>
      <c r="M162" s="324"/>
      <c r="N162" s="335"/>
      <c r="O162" s="335"/>
      <c r="P162" s="195"/>
      <c r="Q162" s="195"/>
    </row>
    <row r="163" spans="2:22" ht="9.75" customHeight="1">
      <c r="B163" s="32"/>
      <c r="C163" s="32"/>
      <c r="D163" s="32"/>
      <c r="E163" s="195"/>
      <c r="F163" s="195"/>
      <c r="G163" s="335"/>
      <c r="H163" s="195"/>
      <c r="I163" s="195"/>
      <c r="J163" s="335"/>
      <c r="K163" s="199"/>
      <c r="L163" s="199"/>
      <c r="M163" s="335"/>
      <c r="N163" s="335"/>
      <c r="O163" s="335"/>
      <c r="P163" s="195"/>
      <c r="Q163" s="195"/>
    </row>
    <row r="164" spans="2:22" ht="14.45" customHeight="1">
      <c r="B164" s="99"/>
      <c r="C164" s="34"/>
      <c r="D164" s="34"/>
      <c r="E164" s="34"/>
    </row>
    <row r="165" spans="2:22" ht="14.45" customHeight="1">
      <c r="B165" s="32"/>
      <c r="C165" s="32"/>
      <c r="D165" s="32"/>
      <c r="E165" s="32"/>
      <c r="F165" s="32"/>
      <c r="G165" s="32"/>
      <c r="H165" s="32"/>
      <c r="I165" s="32"/>
      <c r="J165" s="32"/>
      <c r="K165" s="32"/>
      <c r="L165" s="32"/>
      <c r="M165" s="32"/>
      <c r="N165" s="32"/>
      <c r="O165" s="32"/>
      <c r="P165" s="32"/>
      <c r="Q165" s="32"/>
      <c r="R165" s="32"/>
      <c r="S165" s="32"/>
      <c r="U165" s="34"/>
      <c r="V165" s="34"/>
    </row>
    <row r="166" spans="2:22" ht="14.45" customHeight="1">
      <c r="B166" s="266"/>
      <c r="C166" s="266"/>
      <c r="D166" s="266"/>
      <c r="E166" s="32"/>
      <c r="F166" s="32"/>
      <c r="G166" s="32"/>
      <c r="H166" s="194"/>
      <c r="I166" s="194"/>
      <c r="J166" s="194"/>
      <c r="K166" s="32"/>
      <c r="L166" s="32"/>
      <c r="M166" s="32"/>
      <c r="N166" s="194"/>
      <c r="O166" s="32"/>
    </row>
    <row r="167" spans="2:22" ht="14.45" customHeight="1">
      <c r="B167" s="266"/>
      <c r="C167" s="266"/>
      <c r="D167" s="266"/>
      <c r="E167" s="218"/>
      <c r="F167" s="218"/>
      <c r="G167" s="446"/>
      <c r="H167" s="194"/>
      <c r="I167" s="194"/>
      <c r="J167" s="446"/>
      <c r="K167" s="194"/>
      <c r="L167" s="194"/>
      <c r="M167" s="446"/>
      <c r="N167" s="32"/>
      <c r="O167" s="32"/>
    </row>
    <row r="168" spans="2:22" ht="14.45" customHeight="1">
      <c r="B168" s="266"/>
      <c r="C168" s="266"/>
      <c r="D168" s="266"/>
      <c r="E168" s="218"/>
      <c r="F168" s="218"/>
      <c r="G168" s="446"/>
      <c r="H168" s="194"/>
      <c r="I168" s="194"/>
      <c r="J168" s="446"/>
      <c r="K168" s="194"/>
      <c r="L168" s="194"/>
      <c r="M168" s="446"/>
      <c r="N168" s="32"/>
      <c r="O168" s="32"/>
    </row>
    <row r="169" spans="2:22" ht="14.45" customHeight="1">
      <c r="B169" s="266"/>
      <c r="C169" s="266"/>
      <c r="D169" s="266"/>
    </row>
    <row r="170" spans="2:22" ht="14.45" customHeight="1">
      <c r="B170" s="34"/>
      <c r="C170" s="34"/>
      <c r="D170" s="34"/>
      <c r="E170" s="195"/>
      <c r="F170" s="195"/>
      <c r="G170" s="324"/>
      <c r="H170" s="195"/>
      <c r="I170" s="195"/>
      <c r="J170" s="324"/>
      <c r="K170" s="195"/>
      <c r="L170" s="195"/>
      <c r="M170" s="324"/>
      <c r="N170" s="335"/>
      <c r="O170" s="335"/>
    </row>
    <row r="171" spans="2:22" ht="14.45" customHeight="1">
      <c r="B171" s="34"/>
      <c r="C171" s="34"/>
      <c r="D171" s="34"/>
      <c r="E171" s="195"/>
      <c r="F171" s="195"/>
      <c r="G171" s="324"/>
      <c r="H171" s="195"/>
      <c r="I171" s="195"/>
      <c r="J171" s="324"/>
      <c r="K171" s="195"/>
      <c r="L171" s="195"/>
      <c r="M171" s="324"/>
      <c r="N171" s="335"/>
      <c r="O171" s="335"/>
    </row>
    <row r="172" spans="2:22" ht="14.45" customHeight="1">
      <c r="B172" s="34"/>
      <c r="C172" s="34"/>
      <c r="D172" s="34"/>
      <c r="E172" s="195"/>
      <c r="F172" s="195"/>
      <c r="G172" s="324"/>
      <c r="H172" s="195"/>
      <c r="I172" s="195"/>
      <c r="J172" s="324"/>
      <c r="K172" s="195"/>
      <c r="L172" s="195"/>
      <c r="M172" s="324"/>
      <c r="N172" s="335"/>
      <c r="O172" s="335"/>
    </row>
    <row r="173" spans="2:22" ht="14.45" customHeight="1">
      <c r="B173" s="448"/>
      <c r="C173" s="448"/>
      <c r="D173" s="448"/>
      <c r="E173" s="195"/>
      <c r="F173" s="195"/>
      <c r="G173" s="324"/>
      <c r="H173" s="195"/>
      <c r="I173" s="195"/>
      <c r="J173" s="324"/>
      <c r="K173" s="195"/>
      <c r="L173" s="195"/>
      <c r="M173" s="324"/>
      <c r="N173" s="335"/>
      <c r="O173" s="335"/>
    </row>
    <row r="174" spans="2:22" ht="14.45" customHeight="1">
      <c r="B174" s="34"/>
      <c r="C174" s="34"/>
      <c r="D174" s="34"/>
      <c r="E174" s="195"/>
      <c r="F174" s="195"/>
      <c r="G174" s="324"/>
      <c r="H174" s="195"/>
      <c r="I174" s="195"/>
      <c r="J174" s="324"/>
      <c r="K174" s="195"/>
      <c r="L174" s="195"/>
      <c r="M174" s="324"/>
      <c r="N174" s="335"/>
      <c r="O174" s="335"/>
    </row>
    <row r="175" spans="2:22" ht="14.45" customHeight="1">
      <c r="B175" s="34"/>
      <c r="C175" s="34"/>
      <c r="D175" s="34"/>
      <c r="E175" s="195"/>
      <c r="F175" s="195"/>
      <c r="G175" s="324"/>
      <c r="H175" s="195"/>
      <c r="I175" s="195"/>
      <c r="J175" s="324"/>
      <c r="K175" s="195"/>
      <c r="L175" s="195"/>
      <c r="M175" s="324"/>
      <c r="N175" s="335"/>
      <c r="O175" s="335"/>
    </row>
    <row r="176" spans="2:22" ht="9" customHeight="1">
      <c r="B176" s="34"/>
      <c r="C176" s="34"/>
      <c r="D176" s="34"/>
      <c r="E176" s="99"/>
      <c r="F176" s="99"/>
      <c r="G176" s="264"/>
      <c r="H176" s="99"/>
      <c r="I176" s="99"/>
      <c r="J176" s="264"/>
      <c r="K176" s="99"/>
      <c r="L176" s="99"/>
      <c r="M176" s="264"/>
      <c r="N176" s="99"/>
      <c r="O176" s="99"/>
    </row>
    <row r="177" spans="2:15" ht="14.45" customHeight="1">
      <c r="B177" s="32"/>
      <c r="C177" s="32"/>
      <c r="D177" s="32"/>
      <c r="E177" s="195"/>
      <c r="F177" s="195"/>
      <c r="G177" s="324"/>
      <c r="H177" s="195"/>
      <c r="I177" s="195"/>
      <c r="J177" s="324"/>
      <c r="K177" s="195"/>
      <c r="L177" s="195"/>
      <c r="M177" s="324"/>
      <c r="N177" s="335"/>
      <c r="O177" s="335"/>
    </row>
    <row r="178" spans="2:15" ht="9" customHeight="1">
      <c r="G178" s="198"/>
      <c r="J178" s="198"/>
      <c r="M178" s="198"/>
    </row>
    <row r="179" spans="2:15" ht="14.45" customHeight="1">
      <c r="B179" s="99"/>
      <c r="C179" s="34"/>
    </row>
  </sheetData>
  <mergeCells count="154">
    <mergeCell ref="L30:M30"/>
    <mergeCell ref="N30:O30"/>
    <mergeCell ref="H30:I30"/>
    <mergeCell ref="B31:C31"/>
    <mergeCell ref="J31:K31"/>
    <mergeCell ref="L31:M31"/>
    <mergeCell ref="N31:O31"/>
    <mergeCell ref="H31:I31"/>
    <mergeCell ref="F31:G31"/>
    <mergeCell ref="D31:E31"/>
    <mergeCell ref="H27:I27"/>
    <mergeCell ref="J27:K27"/>
    <mergeCell ref="B27:C27"/>
    <mergeCell ref="N28:O28"/>
    <mergeCell ref="F28:G28"/>
    <mergeCell ref="H28:I28"/>
    <mergeCell ref="L29:M29"/>
    <mergeCell ref="N29:O29"/>
    <mergeCell ref="F29:G29"/>
    <mergeCell ref="H29:I29"/>
    <mergeCell ref="L28:M28"/>
    <mergeCell ref="J29:K29"/>
    <mergeCell ref="J28:K28"/>
    <mergeCell ref="B6:C6"/>
    <mergeCell ref="B8:C8"/>
    <mergeCell ref="B7:C7"/>
    <mergeCell ref="B20:D20"/>
    <mergeCell ref="E20:G20"/>
    <mergeCell ref="B10:C10"/>
    <mergeCell ref="B16:D16"/>
    <mergeCell ref="K16:M16"/>
    <mergeCell ref="V3:V5"/>
    <mergeCell ref="H17:J17"/>
    <mergeCell ref="B11:L11"/>
    <mergeCell ref="B3:C5"/>
    <mergeCell ref="E16:G16"/>
    <mergeCell ref="B9:C9"/>
    <mergeCell ref="E15:G15"/>
    <mergeCell ref="B17:D17"/>
    <mergeCell ref="B15:D15"/>
    <mergeCell ref="F3:G5"/>
    <mergeCell ref="F6:G6"/>
    <mergeCell ref="F7:G7"/>
    <mergeCell ref="F8:G8"/>
    <mergeCell ref="D3:E5"/>
    <mergeCell ref="D6:E6"/>
    <mergeCell ref="D7:E7"/>
    <mergeCell ref="AF3:AF5"/>
    <mergeCell ref="Y3:Y5"/>
    <mergeCell ref="Z3:Z5"/>
    <mergeCell ref="AA3:AA5"/>
    <mergeCell ref="AB3:AB5"/>
    <mergeCell ref="AD3:AD5"/>
    <mergeCell ref="AC3:AC5"/>
    <mergeCell ref="AE3:AE5"/>
    <mergeCell ref="H20:J20"/>
    <mergeCell ref="X3:X5"/>
    <mergeCell ref="H16:J16"/>
    <mergeCell ref="H15:J15"/>
    <mergeCell ref="K15:M15"/>
    <mergeCell ref="P9:Q9"/>
    <mergeCell ref="P10:Q10"/>
    <mergeCell ref="H14:Q14"/>
    <mergeCell ref="W3:W5"/>
    <mergeCell ref="N15:P15"/>
    <mergeCell ref="H8:I8"/>
    <mergeCell ref="R8:S8"/>
    <mergeCell ref="R6:S6"/>
    <mergeCell ref="O2:U2"/>
    <mergeCell ref="N18:P18"/>
    <mergeCell ref="N16:P16"/>
    <mergeCell ref="N17:P17"/>
    <mergeCell ref="P3:Q5"/>
    <mergeCell ref="P6:Q6"/>
    <mergeCell ref="P7:Q7"/>
    <mergeCell ref="P8:Q8"/>
    <mergeCell ref="N9:O9"/>
    <mergeCell ref="N10:O10"/>
    <mergeCell ref="R9:S9"/>
    <mergeCell ref="R10:S10"/>
    <mergeCell ref="T6:U6"/>
    <mergeCell ref="T7:U7"/>
    <mergeCell ref="T8:U8"/>
    <mergeCell ref="T9:U9"/>
    <mergeCell ref="T10:U10"/>
    <mergeCell ref="N3:O5"/>
    <mergeCell ref="N7:O7"/>
    <mergeCell ref="N6:O6"/>
    <mergeCell ref="N8:O8"/>
    <mergeCell ref="R3:S5"/>
    <mergeCell ref="T3:U5"/>
    <mergeCell ref="R7:S7"/>
    <mergeCell ref="B33:E33"/>
    <mergeCell ref="N21:P21"/>
    <mergeCell ref="J32:K32"/>
    <mergeCell ref="L32:M32"/>
    <mergeCell ref="N32:O32"/>
    <mergeCell ref="H21:J21"/>
    <mergeCell ref="K21:M21"/>
    <mergeCell ref="L27:M27"/>
    <mergeCell ref="N27:O27"/>
    <mergeCell ref="F30:G30"/>
    <mergeCell ref="B32:C32"/>
    <mergeCell ref="D32:E32"/>
    <mergeCell ref="F32:G32"/>
    <mergeCell ref="D30:E30"/>
    <mergeCell ref="J30:K30"/>
    <mergeCell ref="B28:C28"/>
    <mergeCell ref="H32:I32"/>
    <mergeCell ref="D28:E28"/>
    <mergeCell ref="B29:C29"/>
    <mergeCell ref="D29:E29"/>
    <mergeCell ref="B30:C30"/>
    <mergeCell ref="D27:E27"/>
    <mergeCell ref="B21:D21"/>
    <mergeCell ref="F27:G27"/>
    <mergeCell ref="I26:O26"/>
    <mergeCell ref="E18:G18"/>
    <mergeCell ref="K17:M17"/>
    <mergeCell ref="K18:M18"/>
    <mergeCell ref="K20:M20"/>
    <mergeCell ref="H18:J18"/>
    <mergeCell ref="N20:P20"/>
    <mergeCell ref="D9:E9"/>
    <mergeCell ref="N19:P19"/>
    <mergeCell ref="K19:M19"/>
    <mergeCell ref="H19:J19"/>
    <mergeCell ref="B19:D19"/>
    <mergeCell ref="E19:G19"/>
    <mergeCell ref="B18:D18"/>
    <mergeCell ref="E17:G17"/>
    <mergeCell ref="E21:G21"/>
    <mergeCell ref="B23:J23"/>
    <mergeCell ref="D10:E10"/>
    <mergeCell ref="F9:G9"/>
    <mergeCell ref="F10:G10"/>
    <mergeCell ref="D8:E8"/>
    <mergeCell ref="L6:M6"/>
    <mergeCell ref="L7:M7"/>
    <mergeCell ref="L8:M8"/>
    <mergeCell ref="H9:I9"/>
    <mergeCell ref="H10:I10"/>
    <mergeCell ref="J9:K9"/>
    <mergeCell ref="J10:K10"/>
    <mergeCell ref="H3:I5"/>
    <mergeCell ref="H6:I6"/>
    <mergeCell ref="H7:I7"/>
    <mergeCell ref="L9:M9"/>
    <mergeCell ref="L10:M10"/>
    <mergeCell ref="J3:K5"/>
    <mergeCell ref="J6:K6"/>
    <mergeCell ref="J7:K7"/>
    <mergeCell ref="J8:K8"/>
    <mergeCell ref="L3:M5"/>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&amp;C－５２－</oddFooter>
  </headerFooter>
  <rowBreaks count="3" manualBreakCount="3">
    <brk id="51" max="16383" man="1"/>
    <brk id="104" max="16383" man="1"/>
    <brk id="148"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workbookViewId="0">
      <selection activeCell="V18" sqref="V18"/>
    </sheetView>
  </sheetViews>
  <sheetFormatPr defaultRowHeight="12"/>
  <cols>
    <col min="1" max="1" width="2" style="39" customWidth="1"/>
    <col min="2" max="3" width="4" style="39" customWidth="1"/>
    <col min="4" max="4" width="5.625" style="39" customWidth="1"/>
    <col min="5" max="5" width="4" style="39" customWidth="1"/>
    <col min="6" max="6" width="5.25" style="39" customWidth="1"/>
    <col min="7" max="8" width="4" style="39" customWidth="1"/>
    <col min="9" max="9" width="3.25" style="39" customWidth="1"/>
    <col min="10" max="18" width="5.625" style="39" customWidth="1"/>
    <col min="19" max="24" width="4" style="39" customWidth="1"/>
    <col min="25" max="16384" width="9" style="39"/>
  </cols>
  <sheetData>
    <row r="1" spans="1:35" s="570" customFormat="1" ht="26.25" customHeight="1">
      <c r="A1" s="568" t="s">
        <v>659</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s="62" customFormat="1" ht="14.25">
      <c r="A2" s="22"/>
      <c r="M2" s="1027"/>
      <c r="N2" s="1027"/>
      <c r="O2" s="1027"/>
      <c r="P2" s="1027"/>
    </row>
    <row r="3" spans="1:35" s="62" customFormat="1" ht="14.25">
      <c r="A3" s="22"/>
      <c r="M3" s="1027" t="s">
        <v>1923</v>
      </c>
      <c r="N3" s="1027"/>
      <c r="O3" s="1027"/>
      <c r="P3" s="1027"/>
    </row>
    <row r="4" spans="1:35" ht="26.25" customHeight="1">
      <c r="A4" s="1579" t="s">
        <v>1941</v>
      </c>
      <c r="B4" s="1622"/>
      <c r="C4" s="1622"/>
      <c r="D4" s="1622"/>
      <c r="E4" s="1579" t="s">
        <v>1942</v>
      </c>
      <c r="F4" s="1579"/>
      <c r="G4" s="1579"/>
      <c r="H4" s="1579"/>
      <c r="I4" s="1579" t="s">
        <v>1943</v>
      </c>
      <c r="J4" s="1579"/>
      <c r="K4" s="1579"/>
      <c r="L4" s="1579"/>
      <c r="M4" s="1579" t="s">
        <v>1944</v>
      </c>
      <c r="N4" s="1579"/>
      <c r="O4" s="1579"/>
      <c r="P4" s="1579"/>
      <c r="Q4" s="62"/>
      <c r="R4" s="62"/>
      <c r="S4" s="32"/>
      <c r="T4" s="32"/>
      <c r="U4" s="62"/>
    </row>
    <row r="5" spans="1:35" ht="26.25" customHeight="1">
      <c r="A5" s="871" t="s">
        <v>906</v>
      </c>
      <c r="B5" s="872"/>
      <c r="C5" s="872"/>
      <c r="D5" s="873"/>
      <c r="E5" s="1576">
        <v>39118</v>
      </c>
      <c r="F5" s="1577"/>
      <c r="G5" s="1577"/>
      <c r="H5" s="1578"/>
      <c r="I5" s="1576">
        <v>19278</v>
      </c>
      <c r="J5" s="1577"/>
      <c r="K5" s="1577"/>
      <c r="L5" s="1578"/>
      <c r="M5" s="1576">
        <v>19840</v>
      </c>
      <c r="N5" s="1577"/>
      <c r="O5" s="1577"/>
      <c r="P5" s="1578"/>
      <c r="Q5" s="62"/>
      <c r="R5" s="62"/>
      <c r="S5" s="32"/>
      <c r="T5" s="32"/>
      <c r="U5" s="62"/>
    </row>
    <row r="6" spans="1:35" ht="26.25" customHeight="1">
      <c r="A6" s="871" t="s">
        <v>1298</v>
      </c>
      <c r="B6" s="872"/>
      <c r="C6" s="872"/>
      <c r="D6" s="873"/>
      <c r="E6" s="1576">
        <v>39476</v>
      </c>
      <c r="F6" s="1577"/>
      <c r="G6" s="1577"/>
      <c r="H6" s="1578"/>
      <c r="I6" s="1576">
        <v>19538</v>
      </c>
      <c r="J6" s="1577"/>
      <c r="K6" s="1577"/>
      <c r="L6" s="1578"/>
      <c r="M6" s="1576">
        <v>19938</v>
      </c>
      <c r="N6" s="1577"/>
      <c r="O6" s="1577"/>
      <c r="P6" s="1578"/>
      <c r="Q6" s="62"/>
      <c r="R6" s="62"/>
      <c r="S6" s="32"/>
      <c r="T6" s="32"/>
      <c r="U6" s="62"/>
    </row>
    <row r="7" spans="1:35" ht="26.25" customHeight="1">
      <c r="A7" s="871" t="s">
        <v>1933</v>
      </c>
      <c r="B7" s="872"/>
      <c r="C7" s="872"/>
      <c r="D7" s="873"/>
      <c r="E7" s="1575">
        <f>SUM(I7:P7)</f>
        <v>39882</v>
      </c>
      <c r="F7" s="1575"/>
      <c r="G7" s="1575"/>
      <c r="H7" s="1575"/>
      <c r="I7" s="1575">
        <v>19777</v>
      </c>
      <c r="J7" s="1575"/>
      <c r="K7" s="1575"/>
      <c r="L7" s="1575"/>
      <c r="M7" s="1575">
        <v>20105</v>
      </c>
      <c r="N7" s="1575"/>
      <c r="O7" s="1575"/>
      <c r="P7" s="1575"/>
      <c r="Q7" s="62"/>
      <c r="R7" s="62"/>
      <c r="S7" s="32"/>
      <c r="T7" s="32"/>
      <c r="U7" s="62"/>
    </row>
    <row r="8" spans="1:35" ht="26.25" customHeight="1">
      <c r="A8" s="871" t="s">
        <v>1054</v>
      </c>
      <c r="B8" s="872"/>
      <c r="C8" s="872"/>
      <c r="D8" s="873"/>
      <c r="E8" s="1576">
        <v>39848</v>
      </c>
      <c r="F8" s="1577"/>
      <c r="G8" s="1577"/>
      <c r="H8" s="1578"/>
      <c r="I8" s="1576">
        <v>19715</v>
      </c>
      <c r="J8" s="1577"/>
      <c r="K8" s="1577"/>
      <c r="L8" s="1578"/>
      <c r="M8" s="1576">
        <v>20133</v>
      </c>
      <c r="N8" s="1577"/>
      <c r="O8" s="1577"/>
      <c r="P8" s="1578"/>
      <c r="Q8" s="8"/>
      <c r="R8" s="8"/>
      <c r="S8" s="62"/>
      <c r="T8" s="62"/>
      <c r="U8" s="62"/>
    </row>
    <row r="9" spans="1:35" ht="26.25" customHeight="1">
      <c r="A9" s="871" t="s">
        <v>1299</v>
      </c>
      <c r="B9" s="872"/>
      <c r="C9" s="872"/>
      <c r="D9" s="873"/>
      <c r="E9" s="1575">
        <v>40103</v>
      </c>
      <c r="F9" s="1575"/>
      <c r="G9" s="1575"/>
      <c r="H9" s="1575"/>
      <c r="I9" s="1575">
        <v>19877</v>
      </c>
      <c r="J9" s="1575"/>
      <c r="K9" s="1575"/>
      <c r="L9" s="1575"/>
      <c r="M9" s="1575">
        <v>20226</v>
      </c>
      <c r="N9" s="1575"/>
      <c r="O9" s="1575"/>
      <c r="P9" s="1575"/>
      <c r="Q9" s="8"/>
      <c r="R9" s="8"/>
      <c r="S9" s="62"/>
      <c r="T9" s="62"/>
      <c r="U9" s="62"/>
    </row>
    <row r="10" spans="1:35" ht="15" customHeight="1">
      <c r="B10" s="1574" t="s">
        <v>905</v>
      </c>
      <c r="C10" s="1574"/>
      <c r="D10" s="1574"/>
      <c r="E10" s="1574"/>
      <c r="F10" s="34"/>
      <c r="G10" s="34"/>
      <c r="H10" s="34"/>
      <c r="I10" s="34"/>
      <c r="J10" s="8"/>
      <c r="K10" s="199"/>
      <c r="L10" s="8"/>
      <c r="Q10" s="8"/>
      <c r="R10" s="8"/>
      <c r="S10" s="62"/>
      <c r="T10" s="62"/>
      <c r="U10" s="62"/>
    </row>
    <row r="11" spans="1:35" ht="15" customHeight="1">
      <c r="B11" s="840"/>
      <c r="C11" s="840"/>
      <c r="D11" s="840"/>
      <c r="E11" s="840"/>
      <c r="F11" s="34"/>
      <c r="G11" s="34"/>
      <c r="H11" s="34"/>
      <c r="I11" s="34"/>
      <c r="J11" s="8"/>
      <c r="K11" s="199"/>
      <c r="L11" s="8"/>
      <c r="Q11" s="8"/>
      <c r="R11" s="8"/>
      <c r="S11" s="62"/>
      <c r="T11" s="62"/>
      <c r="U11" s="62"/>
    </row>
    <row r="12" spans="1:35" s="570" customFormat="1" ht="26.25" customHeight="1">
      <c r="A12" s="568" t="s">
        <v>660</v>
      </c>
      <c r="B12" s="572"/>
      <c r="C12" s="572"/>
      <c r="D12" s="572"/>
      <c r="E12" s="572"/>
      <c r="F12" s="572"/>
      <c r="G12" s="572"/>
      <c r="H12" s="572"/>
      <c r="I12" s="572"/>
      <c r="J12" s="572"/>
      <c r="K12" s="572"/>
      <c r="L12" s="572"/>
      <c r="M12" s="572"/>
      <c r="N12" s="572"/>
      <c r="O12" s="572"/>
      <c r="P12" s="572"/>
      <c r="Q12" s="572"/>
      <c r="R12" s="572"/>
      <c r="S12" s="572"/>
      <c r="T12" s="572"/>
      <c r="U12" s="572"/>
      <c r="V12" s="572"/>
      <c r="W12" s="572"/>
      <c r="X12" s="571"/>
      <c r="Y12" s="571"/>
      <c r="Z12" s="571"/>
      <c r="AA12" s="571"/>
      <c r="AB12" s="571"/>
      <c r="AC12" s="571"/>
      <c r="AD12" s="571"/>
      <c r="AE12" s="571"/>
      <c r="AF12" s="571"/>
      <c r="AG12" s="571"/>
      <c r="AH12" s="571"/>
      <c r="AI12" s="571"/>
    </row>
    <row r="13" spans="1:35">
      <c r="B13" s="62"/>
      <c r="C13" s="62"/>
      <c r="D13" s="62"/>
      <c r="E13" s="62"/>
      <c r="F13" s="62"/>
      <c r="G13" s="62"/>
      <c r="H13" s="62"/>
      <c r="I13" s="62"/>
      <c r="J13" s="62"/>
      <c r="K13" s="62"/>
      <c r="L13" s="62"/>
      <c r="M13" s="62"/>
      <c r="N13" s="62"/>
    </row>
    <row r="14" spans="1:35" ht="9.75" customHeight="1">
      <c r="B14" s="1304"/>
      <c r="C14" s="1304"/>
      <c r="D14" s="1304"/>
      <c r="E14" s="1304"/>
      <c r="F14" s="1304"/>
      <c r="G14" s="1304"/>
      <c r="H14" s="1304"/>
      <c r="I14" s="1304"/>
      <c r="J14" s="1304"/>
      <c r="K14" s="1304"/>
      <c r="L14" s="1304"/>
      <c r="M14" s="1304"/>
      <c r="N14" s="1304"/>
      <c r="O14" s="1304"/>
      <c r="P14" s="1304"/>
      <c r="Q14" s="1304"/>
      <c r="R14" s="1304"/>
    </row>
    <row r="15" spans="1:35" ht="12" customHeight="1">
      <c r="A15" s="62"/>
      <c r="B15" s="62"/>
      <c r="C15" s="179"/>
      <c r="D15" s="179"/>
      <c r="E15" s="1596"/>
      <c r="F15" s="1086"/>
      <c r="G15" s="179"/>
      <c r="H15" s="179"/>
      <c r="I15" s="179"/>
      <c r="J15" s="1612"/>
      <c r="K15" s="1612"/>
      <c r="L15" s="1612"/>
      <c r="M15" s="899" t="s">
        <v>1945</v>
      </c>
      <c r="N15" s="899"/>
      <c r="O15" s="899"/>
      <c r="P15" s="899"/>
      <c r="Q15" s="899"/>
      <c r="R15" s="899"/>
    </row>
    <row r="16" spans="1:35" ht="21" customHeight="1">
      <c r="B16" s="1052" t="s">
        <v>745</v>
      </c>
      <c r="C16" s="1340"/>
      <c r="D16" s="1340"/>
      <c r="E16" s="1187" t="s">
        <v>57</v>
      </c>
      <c r="F16" s="1321"/>
      <c r="G16" s="1052" t="s">
        <v>1946</v>
      </c>
      <c r="H16" s="1187" t="s">
        <v>1947</v>
      </c>
      <c r="I16" s="1321"/>
      <c r="J16" s="1052" t="s">
        <v>1948</v>
      </c>
      <c r="K16" s="1239"/>
      <c r="L16" s="1053"/>
      <c r="M16" s="1052" t="s">
        <v>1949</v>
      </c>
      <c r="N16" s="1239"/>
      <c r="O16" s="1053"/>
      <c r="P16" s="1239" t="s">
        <v>1950</v>
      </c>
      <c r="Q16" s="1239"/>
      <c r="R16" s="1053"/>
    </row>
    <row r="17" spans="2:18" ht="21" customHeight="1">
      <c r="B17" s="1342"/>
      <c r="C17" s="1216"/>
      <c r="D17" s="1216"/>
      <c r="E17" s="1589"/>
      <c r="F17" s="1314"/>
      <c r="G17" s="927"/>
      <c r="H17" s="1589"/>
      <c r="I17" s="1314"/>
      <c r="J17" s="1028" t="s">
        <v>611</v>
      </c>
      <c r="K17" s="1220"/>
      <c r="L17" s="1029"/>
      <c r="M17" s="1028" t="s">
        <v>611</v>
      </c>
      <c r="N17" s="1220"/>
      <c r="O17" s="1029"/>
      <c r="P17" s="1028" t="s">
        <v>611</v>
      </c>
      <c r="Q17" s="872"/>
      <c r="R17" s="873"/>
    </row>
    <row r="18" spans="2:18" ht="21" customHeight="1">
      <c r="B18" s="1625" t="s">
        <v>60</v>
      </c>
      <c r="C18" s="1626"/>
      <c r="D18" s="1627"/>
      <c r="E18" s="1631">
        <v>39733</v>
      </c>
      <c r="F18" s="1632"/>
      <c r="G18" s="1635">
        <v>1</v>
      </c>
      <c r="H18" s="1637">
        <v>4</v>
      </c>
      <c r="I18" s="1638"/>
      <c r="J18" s="1641">
        <v>39300</v>
      </c>
      <c r="K18" s="1642"/>
      <c r="L18" s="1643"/>
      <c r="M18" s="1597">
        <v>21974</v>
      </c>
      <c r="N18" s="1598"/>
      <c r="O18" s="1599"/>
      <c r="P18" s="1603">
        <v>55.91</v>
      </c>
      <c r="Q18" s="1604"/>
      <c r="R18" s="1605"/>
    </row>
    <row r="19" spans="2:18" ht="21" customHeight="1">
      <c r="B19" s="1628"/>
      <c r="C19" s="1629"/>
      <c r="D19" s="1630"/>
      <c r="E19" s="1633"/>
      <c r="F19" s="1634"/>
      <c r="G19" s="1636"/>
      <c r="H19" s="1639"/>
      <c r="I19" s="1640"/>
      <c r="J19" s="1644"/>
      <c r="K19" s="1645"/>
      <c r="L19" s="1646"/>
      <c r="M19" s="1600"/>
      <c r="N19" s="1601"/>
      <c r="O19" s="1602"/>
      <c r="P19" s="1606"/>
      <c r="Q19" s="1607"/>
      <c r="R19" s="1608"/>
    </row>
    <row r="20" spans="2:18" ht="21" customHeight="1">
      <c r="B20" s="1191" t="s">
        <v>1951</v>
      </c>
      <c r="C20" s="1609"/>
      <c r="D20" s="1609"/>
      <c r="E20" s="1610">
        <v>38606</v>
      </c>
      <c r="F20" s="1611"/>
      <c r="G20" s="97">
        <v>1</v>
      </c>
      <c r="H20" s="838"/>
      <c r="I20" s="815">
        <v>3</v>
      </c>
      <c r="J20" s="1590">
        <v>39036</v>
      </c>
      <c r="K20" s="1340"/>
      <c r="L20" s="1341"/>
      <c r="M20" s="1593">
        <v>28491</v>
      </c>
      <c r="N20" s="1594"/>
      <c r="O20" s="1595"/>
      <c r="P20" s="1591">
        <v>72.989999999999995</v>
      </c>
      <c r="Q20" s="1591"/>
      <c r="R20" s="1592"/>
    </row>
    <row r="21" spans="2:18" ht="21" customHeight="1">
      <c r="B21" s="239"/>
      <c r="C21" s="179" t="s">
        <v>1952</v>
      </c>
      <c r="D21" s="179"/>
      <c r="E21" s="1610">
        <v>40055</v>
      </c>
      <c r="F21" s="1611"/>
      <c r="G21" s="63">
        <v>1</v>
      </c>
      <c r="H21" s="155"/>
      <c r="I21" s="275">
        <v>4</v>
      </c>
      <c r="J21" s="1070">
        <v>39779</v>
      </c>
      <c r="K21" s="1013"/>
      <c r="L21" s="1014"/>
      <c r="M21" s="1582">
        <v>29612</v>
      </c>
      <c r="N21" s="1583"/>
      <c r="O21" s="1584"/>
      <c r="P21" s="1580">
        <v>74.44</v>
      </c>
      <c r="Q21" s="1580"/>
      <c r="R21" s="1581"/>
    </row>
    <row r="22" spans="2:18" ht="21" customHeight="1">
      <c r="B22" s="1052" t="s">
        <v>61</v>
      </c>
      <c r="C22" s="1239"/>
      <c r="D22" s="1053"/>
      <c r="E22" s="1610">
        <v>38648</v>
      </c>
      <c r="F22" s="1611"/>
      <c r="G22" s="98">
        <v>24</v>
      </c>
      <c r="H22" s="183"/>
      <c r="I22" s="225">
        <v>27</v>
      </c>
      <c r="J22" s="1623">
        <v>38646</v>
      </c>
      <c r="K22" s="1624"/>
      <c r="L22" s="1346"/>
      <c r="M22" s="1593">
        <v>25056</v>
      </c>
      <c r="N22" s="1594"/>
      <c r="O22" s="1595"/>
      <c r="P22" s="1591">
        <v>64.83</v>
      </c>
      <c r="Q22" s="1591"/>
      <c r="R22" s="1592"/>
    </row>
    <row r="23" spans="2:18" ht="21" customHeight="1">
      <c r="B23" s="1036"/>
      <c r="C23" s="1240"/>
      <c r="D23" s="1054"/>
      <c r="E23" s="1610">
        <v>40104</v>
      </c>
      <c r="F23" s="1611"/>
      <c r="G23" s="97">
        <v>20</v>
      </c>
      <c r="H23" s="838"/>
      <c r="I23" s="815">
        <v>23</v>
      </c>
      <c r="J23" s="1590">
        <v>39359</v>
      </c>
      <c r="K23" s="1340"/>
      <c r="L23" s="1341"/>
      <c r="M23" s="1582">
        <v>23993</v>
      </c>
      <c r="N23" s="1587"/>
      <c r="O23" s="1588"/>
      <c r="P23" s="1586">
        <v>60.96</v>
      </c>
      <c r="Q23" s="1587"/>
      <c r="R23" s="1588"/>
    </row>
    <row r="24" spans="2:18" ht="21" customHeight="1">
      <c r="B24" s="1052" t="s">
        <v>270</v>
      </c>
      <c r="C24" s="1239"/>
      <c r="D24" s="1053"/>
      <c r="E24" s="1610">
        <v>38900</v>
      </c>
      <c r="F24" s="1611"/>
      <c r="G24" s="63">
        <v>1</v>
      </c>
      <c r="H24" s="155"/>
      <c r="I24" s="275">
        <v>3</v>
      </c>
      <c r="J24" s="1084">
        <v>38586</v>
      </c>
      <c r="K24" s="1198"/>
      <c r="L24" s="1085"/>
      <c r="M24" s="1582">
        <v>18654</v>
      </c>
      <c r="N24" s="1583"/>
      <c r="O24" s="1584"/>
      <c r="P24" s="1586">
        <v>48.34</v>
      </c>
      <c r="Q24" s="1580"/>
      <c r="R24" s="1581"/>
    </row>
    <row r="25" spans="2:18" ht="21" customHeight="1">
      <c r="B25" s="1036"/>
      <c r="C25" s="1240"/>
      <c r="D25" s="1054"/>
      <c r="E25" s="1613">
        <v>40370</v>
      </c>
      <c r="F25" s="1208"/>
      <c r="G25" s="63">
        <v>1</v>
      </c>
      <c r="H25" s="155"/>
      <c r="I25" s="275">
        <v>3</v>
      </c>
      <c r="J25" s="1084">
        <v>39336</v>
      </c>
      <c r="K25" s="1199"/>
      <c r="L25" s="940"/>
      <c r="M25" s="1582">
        <v>25684</v>
      </c>
      <c r="N25" s="1583"/>
      <c r="O25" s="1584"/>
      <c r="P25" s="1580">
        <v>65.290000000000006</v>
      </c>
      <c r="Q25" s="1580"/>
      <c r="R25" s="1581"/>
    </row>
    <row r="26" spans="2:18" ht="21" customHeight="1">
      <c r="B26" s="1344" t="s">
        <v>58</v>
      </c>
      <c r="C26" s="1345"/>
      <c r="D26" s="1312"/>
      <c r="E26" s="1613">
        <v>39180</v>
      </c>
      <c r="F26" s="1614"/>
      <c r="G26" s="839">
        <v>2</v>
      </c>
      <c r="H26" s="184"/>
      <c r="I26" s="562">
        <v>2</v>
      </c>
      <c r="J26" s="563"/>
      <c r="K26" s="228" t="s">
        <v>59</v>
      </c>
      <c r="L26" s="562"/>
      <c r="M26" s="1585" t="s">
        <v>2236</v>
      </c>
      <c r="N26" s="1585"/>
      <c r="O26" s="1585"/>
      <c r="P26" s="1585" t="s">
        <v>2236</v>
      </c>
      <c r="Q26" s="1585"/>
      <c r="R26" s="1585"/>
    </row>
    <row r="27" spans="2:18" ht="21" customHeight="1">
      <c r="B27" s="242" t="s">
        <v>268</v>
      </c>
      <c r="C27" s="62"/>
      <c r="D27" s="62"/>
      <c r="E27" s="1613">
        <v>39292</v>
      </c>
      <c r="F27" s="1614"/>
      <c r="G27" s="63">
        <v>1</v>
      </c>
      <c r="H27" s="155"/>
      <c r="I27" s="275">
        <v>3</v>
      </c>
      <c r="J27" s="1084">
        <v>39640</v>
      </c>
      <c r="K27" s="1198"/>
      <c r="L27" s="1085"/>
      <c r="M27" s="1615">
        <v>25631</v>
      </c>
      <c r="N27" s="1616"/>
      <c r="O27" s="1617"/>
      <c r="P27" s="1618">
        <v>64.66</v>
      </c>
      <c r="Q27" s="1619"/>
      <c r="R27" s="1620"/>
    </row>
    <row r="28" spans="2:18" ht="21" customHeight="1">
      <c r="B28" s="239"/>
      <c r="C28" s="179" t="s">
        <v>269</v>
      </c>
      <c r="D28" s="271"/>
      <c r="E28" s="1621">
        <v>40370</v>
      </c>
      <c r="F28" s="1179"/>
      <c r="G28" s="98">
        <v>1</v>
      </c>
      <c r="H28" s="183"/>
      <c r="I28" s="225">
        <v>4</v>
      </c>
      <c r="J28" s="1070">
        <v>39967</v>
      </c>
      <c r="K28" s="1013"/>
      <c r="L28" s="1014"/>
      <c r="M28" s="1582">
        <v>25723</v>
      </c>
      <c r="N28" s="1583"/>
      <c r="O28" s="1584"/>
      <c r="P28" s="1586">
        <v>64.36</v>
      </c>
      <c r="Q28" s="1580"/>
      <c r="R28" s="1581"/>
    </row>
    <row r="29" spans="2:18" ht="13.5" customHeight="1">
      <c r="C29" s="39" t="s">
        <v>64</v>
      </c>
      <c r="D29" s="39" t="s">
        <v>62</v>
      </c>
      <c r="H29" s="39" t="s">
        <v>65</v>
      </c>
      <c r="I29" s="39" t="s">
        <v>63</v>
      </c>
    </row>
    <row r="30" spans="2:18" ht="13.5" customHeight="1"/>
  </sheetData>
  <mergeCells count="88">
    <mergeCell ref="B26:D26"/>
    <mergeCell ref="E26:F26"/>
    <mergeCell ref="B24:D25"/>
    <mergeCell ref="E24:F24"/>
    <mergeCell ref="M23:O23"/>
    <mergeCell ref="M24:O24"/>
    <mergeCell ref="E25:F25"/>
    <mergeCell ref="J25:L25"/>
    <mergeCell ref="A4:D4"/>
    <mergeCell ref="A5:D5"/>
    <mergeCell ref="A6:D6"/>
    <mergeCell ref="J24:L24"/>
    <mergeCell ref="B22:D23"/>
    <mergeCell ref="A8:D8"/>
    <mergeCell ref="A9:D9"/>
    <mergeCell ref="J22:L22"/>
    <mergeCell ref="E21:F21"/>
    <mergeCell ref="B18:D19"/>
    <mergeCell ref="E18:F19"/>
    <mergeCell ref="G18:G19"/>
    <mergeCell ref="H18:I19"/>
    <mergeCell ref="J18:L19"/>
    <mergeCell ref="E4:H4"/>
    <mergeCell ref="I9:L9"/>
    <mergeCell ref="E6:H6"/>
    <mergeCell ref="I4:L4"/>
    <mergeCell ref="E9:H9"/>
    <mergeCell ref="E8:H8"/>
    <mergeCell ref="E5:H5"/>
    <mergeCell ref="I5:L5"/>
    <mergeCell ref="E7:H7"/>
    <mergeCell ref="I7:L7"/>
    <mergeCell ref="I8:L8"/>
    <mergeCell ref="E27:F27"/>
    <mergeCell ref="J27:L27"/>
    <mergeCell ref="M27:O27"/>
    <mergeCell ref="P27:R27"/>
    <mergeCell ref="E28:F28"/>
    <mergeCell ref="J28:L28"/>
    <mergeCell ref="P28:R28"/>
    <mergeCell ref="M28:O28"/>
    <mergeCell ref="E20:F20"/>
    <mergeCell ref="J15:L15"/>
    <mergeCell ref="E23:F23"/>
    <mergeCell ref="J23:L23"/>
    <mergeCell ref="J16:L16"/>
    <mergeCell ref="E22:F22"/>
    <mergeCell ref="E16:F17"/>
    <mergeCell ref="G16:G17"/>
    <mergeCell ref="A7:D7"/>
    <mergeCell ref="P21:R21"/>
    <mergeCell ref="J21:L21"/>
    <mergeCell ref="M8:P8"/>
    <mergeCell ref="B10:E10"/>
    <mergeCell ref="E15:F15"/>
    <mergeCell ref="B16:D17"/>
    <mergeCell ref="B14:D14"/>
    <mergeCell ref="E14:R14"/>
    <mergeCell ref="M17:O17"/>
    <mergeCell ref="M16:O16"/>
    <mergeCell ref="P16:R16"/>
    <mergeCell ref="M15:R15"/>
    <mergeCell ref="M18:O19"/>
    <mergeCell ref="P18:R19"/>
    <mergeCell ref="B20:D20"/>
    <mergeCell ref="P25:R25"/>
    <mergeCell ref="M25:O25"/>
    <mergeCell ref="M26:O26"/>
    <mergeCell ref="P26:R26"/>
    <mergeCell ref="I6:L6"/>
    <mergeCell ref="P24:R24"/>
    <mergeCell ref="P23:R23"/>
    <mergeCell ref="H16:I17"/>
    <mergeCell ref="J17:L17"/>
    <mergeCell ref="J20:L20"/>
    <mergeCell ref="P22:R22"/>
    <mergeCell ref="M22:O22"/>
    <mergeCell ref="M20:O20"/>
    <mergeCell ref="P20:R20"/>
    <mergeCell ref="P17:R17"/>
    <mergeCell ref="M21:O21"/>
    <mergeCell ref="M9:P9"/>
    <mergeCell ref="M3:P3"/>
    <mergeCell ref="M2:P2"/>
    <mergeCell ref="M7:P7"/>
    <mergeCell ref="M6:P6"/>
    <mergeCell ref="M4:P4"/>
    <mergeCell ref="M5:P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zoomScaleNormal="100" workbookViewId="0"/>
  </sheetViews>
  <sheetFormatPr defaultRowHeight="13.5"/>
  <cols>
    <col min="1" max="1" width="1.375" style="449" customWidth="1"/>
    <col min="2" max="3" width="3.625" style="449" customWidth="1"/>
    <col min="4" max="4" width="15.375" style="449" customWidth="1"/>
    <col min="5" max="5" width="12.375" style="449" hidden="1" customWidth="1"/>
    <col min="6" max="6" width="7.375" style="449" hidden="1" customWidth="1"/>
    <col min="7" max="7" width="12.375" style="449" hidden="1" customWidth="1"/>
    <col min="8" max="8" width="7.375" style="449" hidden="1" customWidth="1"/>
    <col min="9" max="9" width="11.75" style="449" hidden="1" customWidth="1"/>
    <col min="10" max="10" width="7.375" style="449" hidden="1" customWidth="1"/>
    <col min="11" max="11" width="12.375" style="449" hidden="1" customWidth="1"/>
    <col min="12" max="12" width="9.25" style="449" hidden="1" customWidth="1"/>
    <col min="13" max="13" width="11.875" style="449" hidden="1" customWidth="1"/>
    <col min="14" max="14" width="9.25" style="449" hidden="1" customWidth="1"/>
    <col min="15" max="15" width="13.75" style="449" customWidth="1"/>
    <col min="16" max="16" width="7.625" style="449" customWidth="1"/>
    <col min="17" max="17" width="13.75" style="449" customWidth="1"/>
    <col min="18" max="18" width="8.875" style="449" customWidth="1"/>
    <col min="19" max="19" width="13.75" style="449" customWidth="1"/>
    <col min="20" max="20" width="8.75" style="449" customWidth="1"/>
    <col min="21" max="21" width="12.375" style="449" customWidth="1"/>
    <col min="22" max="22" width="9.25" style="449" customWidth="1"/>
    <col min="23" max="23" width="12.375" style="449" customWidth="1"/>
    <col min="24" max="24" width="9.25" style="449" customWidth="1"/>
    <col min="25" max="25" width="12.375" style="449" customWidth="1"/>
    <col min="26" max="26" width="9.25" style="449" customWidth="1"/>
    <col min="27" max="27" width="12.375" style="449" customWidth="1"/>
    <col min="28" max="28" width="9.25" style="449" customWidth="1"/>
    <col min="29" max="16384" width="9" style="449"/>
  </cols>
  <sheetData>
    <row r="1" spans="1:35" s="570" customFormat="1" ht="26.25" customHeight="1">
      <c r="A1" s="568" t="s">
        <v>907</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 thickBot="1">
      <c r="B2" s="1671" t="s">
        <v>66</v>
      </c>
      <c r="C2" s="1672"/>
      <c r="D2" s="1672"/>
      <c r="E2" s="1673"/>
      <c r="F2" s="1673"/>
      <c r="G2" s="1673"/>
      <c r="H2" s="1673"/>
      <c r="I2" s="1673"/>
      <c r="J2" s="1673"/>
      <c r="K2" s="1673"/>
      <c r="L2" s="1673"/>
      <c r="M2" s="1673"/>
      <c r="N2" s="1673"/>
      <c r="O2" s="1672"/>
      <c r="P2" s="1672"/>
      <c r="Q2" s="1669" t="s">
        <v>902</v>
      </c>
      <c r="R2" s="1669"/>
      <c r="S2" s="1670"/>
      <c r="T2" s="1670"/>
    </row>
    <row r="3" spans="1:35">
      <c r="B3" s="450"/>
      <c r="C3" s="451"/>
      <c r="D3" s="481"/>
      <c r="E3" s="1665" t="s">
        <v>67</v>
      </c>
      <c r="F3" s="1666"/>
      <c r="G3" s="1665" t="s">
        <v>68</v>
      </c>
      <c r="H3" s="1666"/>
      <c r="I3" s="1665" t="s">
        <v>69</v>
      </c>
      <c r="J3" s="1666"/>
      <c r="K3" s="1665" t="s">
        <v>70</v>
      </c>
      <c r="L3" s="1666"/>
      <c r="M3" s="1665" t="s">
        <v>71</v>
      </c>
      <c r="N3" s="1667"/>
      <c r="O3" s="1668" t="s">
        <v>355</v>
      </c>
      <c r="P3" s="1229"/>
      <c r="Q3" s="1668" t="s">
        <v>1343</v>
      </c>
      <c r="R3" s="1229"/>
      <c r="S3" s="1668" t="s">
        <v>1300</v>
      </c>
      <c r="T3" s="1229"/>
    </row>
    <row r="4" spans="1:35" ht="14.25" thickBot="1">
      <c r="B4" s="512"/>
      <c r="C4" s="513"/>
      <c r="D4" s="484"/>
      <c r="E4" s="514" t="s">
        <v>72</v>
      </c>
      <c r="F4" s="514" t="s">
        <v>73</v>
      </c>
      <c r="G4" s="514" t="s">
        <v>72</v>
      </c>
      <c r="H4" s="514" t="s">
        <v>73</v>
      </c>
      <c r="I4" s="514" t="s">
        <v>72</v>
      </c>
      <c r="J4" s="514" t="s">
        <v>73</v>
      </c>
      <c r="K4" s="514" t="s">
        <v>72</v>
      </c>
      <c r="L4" s="514" t="s">
        <v>73</v>
      </c>
      <c r="M4" s="514" t="s">
        <v>72</v>
      </c>
      <c r="N4" s="515" t="s">
        <v>73</v>
      </c>
      <c r="O4" s="453" t="s">
        <v>72</v>
      </c>
      <c r="P4" s="453" t="s">
        <v>73</v>
      </c>
      <c r="Q4" s="453" t="s">
        <v>474</v>
      </c>
      <c r="R4" s="453" t="s">
        <v>73</v>
      </c>
      <c r="S4" s="654" t="s">
        <v>474</v>
      </c>
      <c r="T4" s="654" t="s">
        <v>73</v>
      </c>
    </row>
    <row r="5" spans="1:35">
      <c r="B5" s="1650" t="s">
        <v>74</v>
      </c>
      <c r="C5" s="1651"/>
      <c r="D5" s="1652"/>
      <c r="E5" s="516">
        <v>6712779</v>
      </c>
      <c r="F5" s="517">
        <f>ROUND(E5/E28*100,1)</f>
        <v>59.2</v>
      </c>
      <c r="G5" s="516">
        <v>7218792</v>
      </c>
      <c r="H5" s="517">
        <f>ROUND(G5/G28*100,1)</f>
        <v>62.8</v>
      </c>
      <c r="I5" s="516">
        <v>8162946</v>
      </c>
      <c r="J5" s="517">
        <f>ROUND(I5/I28*100,1)</f>
        <v>62</v>
      </c>
      <c r="K5" s="516">
        <v>7361350</v>
      </c>
      <c r="L5" s="517">
        <f>ROUND(K5/K28*100,1)</f>
        <v>55.5</v>
      </c>
      <c r="M5" s="516">
        <v>7439799</v>
      </c>
      <c r="N5" s="518">
        <f>ROUND(M5/M28*100,1)</f>
        <v>54.6</v>
      </c>
      <c r="O5" s="655">
        <v>9319026</v>
      </c>
      <c r="P5" s="656">
        <v>53.4</v>
      </c>
      <c r="Q5" s="655">
        <v>8493394</v>
      </c>
      <c r="R5" s="656">
        <v>48.6</v>
      </c>
      <c r="S5" s="655">
        <v>7884984</v>
      </c>
      <c r="T5" s="656">
        <v>42.4</v>
      </c>
    </row>
    <row r="6" spans="1:35">
      <c r="B6" s="1650" t="s">
        <v>75</v>
      </c>
      <c r="C6" s="1651"/>
      <c r="D6" s="1652"/>
      <c r="E6" s="454">
        <v>276255</v>
      </c>
      <c r="F6" s="455">
        <f>ROUND(E6/E28*100,1)</f>
        <v>2.4</v>
      </c>
      <c r="G6" s="454">
        <v>288366</v>
      </c>
      <c r="H6" s="455">
        <f>ROUND(G6/G28*100,1)</f>
        <v>2.5</v>
      </c>
      <c r="I6" s="454">
        <v>172806</v>
      </c>
      <c r="J6" s="455">
        <f>ROUND(I6/I28*100,1)</f>
        <v>1.3</v>
      </c>
      <c r="K6" s="457">
        <v>103324</v>
      </c>
      <c r="L6" s="456">
        <f>ROUND(K6/K28*100,1)</f>
        <v>0.8</v>
      </c>
      <c r="M6" s="454">
        <v>106289</v>
      </c>
      <c r="N6" s="456">
        <f>ROUND(M6/M28*100,1)</f>
        <v>0.8</v>
      </c>
      <c r="O6" s="655">
        <v>190928</v>
      </c>
      <c r="P6" s="656">
        <v>1.1000000000000001</v>
      </c>
      <c r="Q6" s="655">
        <v>186393</v>
      </c>
      <c r="R6" s="656">
        <v>1.1000000000000001</v>
      </c>
      <c r="S6" s="655">
        <v>175057</v>
      </c>
      <c r="T6" s="656">
        <v>0.9</v>
      </c>
    </row>
    <row r="7" spans="1:35">
      <c r="B7" s="1650" t="s">
        <v>76</v>
      </c>
      <c r="C7" s="1651"/>
      <c r="D7" s="1652"/>
      <c r="E7" s="454">
        <v>123916</v>
      </c>
      <c r="F7" s="455">
        <f>ROUND(E7/E28*100,1)</f>
        <v>1.1000000000000001</v>
      </c>
      <c r="G7" s="454">
        <v>73126</v>
      </c>
      <c r="H7" s="455">
        <f>ROUND(G7/G28*100,1)</f>
        <v>0.6</v>
      </c>
      <c r="I7" s="454">
        <v>58440</v>
      </c>
      <c r="J7" s="455">
        <f>ROUND(I7/I28*100,1)</f>
        <v>0.4</v>
      </c>
      <c r="K7" s="457">
        <v>43668</v>
      </c>
      <c r="L7" s="456">
        <f>ROUND(K7/K28*100,1)</f>
        <v>0.3</v>
      </c>
      <c r="M7" s="454">
        <v>45999</v>
      </c>
      <c r="N7" s="456">
        <f>ROUND(M7/M28*100,1)</f>
        <v>0.3</v>
      </c>
      <c r="O7" s="655">
        <v>31586</v>
      </c>
      <c r="P7" s="656">
        <v>0.2</v>
      </c>
      <c r="Q7" s="655">
        <v>32010</v>
      </c>
      <c r="R7" s="656">
        <v>0.2</v>
      </c>
      <c r="S7" s="655">
        <v>28943</v>
      </c>
      <c r="T7" s="656">
        <v>0.2</v>
      </c>
    </row>
    <row r="8" spans="1:35">
      <c r="B8" s="1650" t="s">
        <v>1965</v>
      </c>
      <c r="C8" s="1675"/>
      <c r="D8" s="1660"/>
      <c r="E8" s="454"/>
      <c r="F8" s="455"/>
      <c r="G8" s="454"/>
      <c r="H8" s="455"/>
      <c r="I8" s="454"/>
      <c r="J8" s="455"/>
      <c r="K8" s="457"/>
      <c r="L8" s="456"/>
      <c r="M8" s="454"/>
      <c r="N8" s="456"/>
      <c r="O8" s="655">
        <v>29798</v>
      </c>
      <c r="P8" s="656">
        <v>0.2</v>
      </c>
      <c r="Q8" s="655">
        <v>11681</v>
      </c>
      <c r="R8" s="656">
        <v>0.1</v>
      </c>
      <c r="S8" s="655">
        <v>9253</v>
      </c>
      <c r="T8" s="656">
        <v>0</v>
      </c>
    </row>
    <row r="9" spans="1:35">
      <c r="B9" s="1650" t="s">
        <v>1966</v>
      </c>
      <c r="C9" s="1675"/>
      <c r="D9" s="1660"/>
      <c r="E9" s="454"/>
      <c r="F9" s="455"/>
      <c r="G9" s="454"/>
      <c r="H9" s="455"/>
      <c r="I9" s="454"/>
      <c r="J9" s="455"/>
      <c r="K9" s="457"/>
      <c r="L9" s="456"/>
      <c r="M9" s="454"/>
      <c r="N9" s="456"/>
      <c r="O9" s="655">
        <v>18750</v>
      </c>
      <c r="P9" s="656">
        <v>0.1</v>
      </c>
      <c r="Q9" s="655">
        <v>4160</v>
      </c>
      <c r="R9" s="656">
        <v>0</v>
      </c>
      <c r="S9" s="655">
        <v>5217</v>
      </c>
      <c r="T9" s="656">
        <v>0</v>
      </c>
      <c r="W9" s="671"/>
    </row>
    <row r="10" spans="1:35">
      <c r="B10" s="1650" t="s">
        <v>77</v>
      </c>
      <c r="C10" s="1651"/>
      <c r="D10" s="1652"/>
      <c r="E10" s="454"/>
      <c r="F10" s="455"/>
      <c r="G10" s="458" t="s">
        <v>274</v>
      </c>
      <c r="H10" s="459" t="s">
        <v>274</v>
      </c>
      <c r="I10" s="454">
        <v>78081</v>
      </c>
      <c r="J10" s="455">
        <f>ROUND(I10/I28*100,1)</f>
        <v>0.6</v>
      </c>
      <c r="K10" s="457">
        <v>341849</v>
      </c>
      <c r="L10" s="456">
        <f>ROUND(K10/K28*100,1)</f>
        <v>2.6</v>
      </c>
      <c r="M10" s="454">
        <v>319521</v>
      </c>
      <c r="N10" s="456">
        <f>ROUND(M10/M28*100,1)</f>
        <v>2.2999999999999998</v>
      </c>
      <c r="O10" s="655">
        <v>449252</v>
      </c>
      <c r="P10" s="656">
        <v>2.6</v>
      </c>
      <c r="Q10" s="655">
        <v>407463</v>
      </c>
      <c r="R10" s="656">
        <v>2.2999999999999998</v>
      </c>
      <c r="S10" s="655">
        <v>434409</v>
      </c>
      <c r="T10" s="656">
        <v>2.2999999999999998</v>
      </c>
    </row>
    <row r="11" spans="1:35">
      <c r="B11" s="1650" t="s">
        <v>78</v>
      </c>
      <c r="C11" s="1651"/>
      <c r="D11" s="1652"/>
      <c r="E11" s="454">
        <v>116255</v>
      </c>
      <c r="F11" s="455">
        <f>ROUND(E11/E28*100,1)</f>
        <v>1</v>
      </c>
      <c r="G11" s="454">
        <v>126866</v>
      </c>
      <c r="H11" s="455">
        <f>ROUND(G11/G28*100,1)</f>
        <v>1.1000000000000001</v>
      </c>
      <c r="I11" s="454">
        <v>112703</v>
      </c>
      <c r="J11" s="455">
        <f>ROUND(I11/I28*100,1)</f>
        <v>0.9</v>
      </c>
      <c r="K11" s="457">
        <v>88624</v>
      </c>
      <c r="L11" s="456">
        <f>ROUND(K11/K28*100,1)</f>
        <v>0.7</v>
      </c>
      <c r="M11" s="454">
        <v>87121</v>
      </c>
      <c r="N11" s="456">
        <f>ROUND(M11/M28*100,1)</f>
        <v>0.6</v>
      </c>
      <c r="O11" s="655">
        <v>120420</v>
      </c>
      <c r="P11" s="656">
        <v>0.7</v>
      </c>
      <c r="Q11" s="655">
        <v>110606</v>
      </c>
      <c r="R11" s="656">
        <v>0.6</v>
      </c>
      <c r="S11" s="655">
        <v>66688</v>
      </c>
      <c r="T11" s="656">
        <v>0.4</v>
      </c>
    </row>
    <row r="12" spans="1:35">
      <c r="B12" s="1650" t="s">
        <v>79</v>
      </c>
      <c r="C12" s="1651"/>
      <c r="D12" s="1652"/>
      <c r="E12" s="454"/>
      <c r="F12" s="455"/>
      <c r="G12" s="454"/>
      <c r="H12" s="455"/>
      <c r="I12" s="452" t="s">
        <v>275</v>
      </c>
      <c r="J12" s="460" t="s">
        <v>275</v>
      </c>
      <c r="K12" s="461" t="s">
        <v>275</v>
      </c>
      <c r="L12" s="462" t="s">
        <v>275</v>
      </c>
      <c r="M12" s="463">
        <v>163378</v>
      </c>
      <c r="N12" s="456">
        <f>ROUND(M12/M28*100,1)</f>
        <v>1.2</v>
      </c>
      <c r="O12" s="657">
        <v>71911</v>
      </c>
      <c r="P12" s="656">
        <v>0.4</v>
      </c>
      <c r="Q12" s="657">
        <v>119365</v>
      </c>
      <c r="R12" s="656">
        <v>0.7</v>
      </c>
      <c r="S12" s="657">
        <v>118765</v>
      </c>
      <c r="T12" s="656">
        <v>0.6</v>
      </c>
      <c r="Z12" s="671"/>
    </row>
    <row r="13" spans="1:35">
      <c r="B13" s="1650" t="s">
        <v>80</v>
      </c>
      <c r="C13" s="1651"/>
      <c r="D13" s="1652"/>
      <c r="E13" s="454">
        <v>152884</v>
      </c>
      <c r="F13" s="455">
        <v>1.4</v>
      </c>
      <c r="G13" s="454">
        <v>159074</v>
      </c>
      <c r="H13" s="455">
        <f>ROUND(G13/G28*100,1)</f>
        <v>1.4</v>
      </c>
      <c r="I13" s="454">
        <v>163631</v>
      </c>
      <c r="J13" s="455">
        <f>ROUND(I13/I28*100,1)</f>
        <v>1.2</v>
      </c>
      <c r="K13" s="457">
        <v>178337</v>
      </c>
      <c r="L13" s="456">
        <f>ROUND(K13/K28*100,1)</f>
        <v>1.3</v>
      </c>
      <c r="M13" s="454">
        <v>244849</v>
      </c>
      <c r="N13" s="456">
        <f>ROUND(M13/M28*100,1)</f>
        <v>1.8</v>
      </c>
      <c r="O13" s="655">
        <v>1735610</v>
      </c>
      <c r="P13" s="656">
        <v>9.9</v>
      </c>
      <c r="Q13" s="655">
        <v>1833981</v>
      </c>
      <c r="R13" s="656">
        <v>10.5</v>
      </c>
      <c r="S13" s="655">
        <v>1949272</v>
      </c>
      <c r="T13" s="656">
        <v>10.5</v>
      </c>
    </row>
    <row r="14" spans="1:35">
      <c r="B14" s="1650" t="s">
        <v>81</v>
      </c>
      <c r="C14" s="1651"/>
      <c r="D14" s="1652"/>
      <c r="E14" s="454">
        <v>7292</v>
      </c>
      <c r="F14" s="455">
        <f>ROUND(E14/E28*100,1)</f>
        <v>0.1</v>
      </c>
      <c r="G14" s="454">
        <v>7393</v>
      </c>
      <c r="H14" s="455">
        <f>ROUND(G14/G28*100,1)</f>
        <v>0.1</v>
      </c>
      <c r="I14" s="454">
        <v>7462</v>
      </c>
      <c r="J14" s="455">
        <f>ROUND(I14/I28*100,1)</f>
        <v>0.1</v>
      </c>
      <c r="K14" s="457">
        <v>7098</v>
      </c>
      <c r="L14" s="456">
        <f>ROUND(K14/K28*100,1)</f>
        <v>0.1</v>
      </c>
      <c r="M14" s="454">
        <v>6963</v>
      </c>
      <c r="N14" s="456">
        <f>ROUND(M14/M28*100,1)</f>
        <v>0.1</v>
      </c>
      <c r="O14" s="655">
        <v>9645</v>
      </c>
      <c r="P14" s="656">
        <v>0.1</v>
      </c>
      <c r="Q14" s="655">
        <v>8771</v>
      </c>
      <c r="R14" s="656">
        <v>0.1</v>
      </c>
      <c r="S14" s="655">
        <v>8898</v>
      </c>
      <c r="T14" s="656">
        <v>0</v>
      </c>
    </row>
    <row r="15" spans="1:35" ht="14.25" thickBot="1">
      <c r="B15" s="1653" t="s">
        <v>82</v>
      </c>
      <c r="C15" s="1654"/>
      <c r="D15" s="1655"/>
      <c r="E15" s="519">
        <f>SUM(E5:E14)</f>
        <v>7389381</v>
      </c>
      <c r="F15" s="520">
        <f>ROUND(E15/E28*100,1)</f>
        <v>65.2</v>
      </c>
      <c r="G15" s="519">
        <f>SUM(G5:G14)</f>
        <v>7873617</v>
      </c>
      <c r="H15" s="520">
        <f>ROUND(G15/G28*100,1)</f>
        <v>68.5</v>
      </c>
      <c r="I15" s="519">
        <f>SUM(I5:I14)</f>
        <v>8756069</v>
      </c>
      <c r="J15" s="520">
        <f>ROUND(I15/I28*100,1)</f>
        <v>66.5</v>
      </c>
      <c r="K15" s="521">
        <f>SUM(K5:K14)</f>
        <v>8124250</v>
      </c>
      <c r="L15" s="522">
        <f>ROUND(K15/K28*100,1)</f>
        <v>61.3</v>
      </c>
      <c r="M15" s="519">
        <f>SUM(M5:M14)</f>
        <v>8413919</v>
      </c>
      <c r="N15" s="522">
        <f>ROUND(M15/M28*100,1)</f>
        <v>61.7</v>
      </c>
      <c r="O15" s="658">
        <v>11976926</v>
      </c>
      <c r="P15" s="659">
        <v>68.599999999999994</v>
      </c>
      <c r="Q15" s="658">
        <v>11207824</v>
      </c>
      <c r="R15" s="659">
        <v>64.099999999999994</v>
      </c>
      <c r="S15" s="658">
        <v>10681486</v>
      </c>
      <c r="T15" s="659">
        <v>57.4</v>
      </c>
    </row>
    <row r="16" spans="1:35">
      <c r="B16" s="1647" t="s">
        <v>83</v>
      </c>
      <c r="C16" s="1648"/>
      <c r="D16" s="1649"/>
      <c r="E16" s="512">
        <v>208470</v>
      </c>
      <c r="F16" s="523">
        <f>ROUND(E16/E28*100,1)</f>
        <v>1.8</v>
      </c>
      <c r="G16" s="512">
        <v>171633</v>
      </c>
      <c r="H16" s="523">
        <f>ROUND(G16/G28*100,1)</f>
        <v>1.5</v>
      </c>
      <c r="I16" s="512">
        <v>184523</v>
      </c>
      <c r="J16" s="523">
        <f>ROUND(I16/I28*100,1)</f>
        <v>1.4</v>
      </c>
      <c r="K16" s="513">
        <v>227725</v>
      </c>
      <c r="L16" s="524">
        <f>ROUND(K16/K28*100,1)</f>
        <v>1.7</v>
      </c>
      <c r="M16" s="512">
        <v>227109</v>
      </c>
      <c r="N16" s="524">
        <f>ROUND(M16/M28*100,1)</f>
        <v>1.7</v>
      </c>
      <c r="O16" s="660">
        <v>371848</v>
      </c>
      <c r="P16" s="661">
        <v>2.1</v>
      </c>
      <c r="Q16" s="660">
        <v>403864</v>
      </c>
      <c r="R16" s="661">
        <v>2.2999999999999998</v>
      </c>
      <c r="S16" s="660">
        <v>408721</v>
      </c>
      <c r="T16" s="661">
        <v>2.2000000000000002</v>
      </c>
    </row>
    <row r="17" spans="2:20">
      <c r="B17" s="1650" t="s">
        <v>163</v>
      </c>
      <c r="C17" s="1651"/>
      <c r="D17" s="1652"/>
      <c r="E17" s="454">
        <v>287581</v>
      </c>
      <c r="F17" s="455">
        <f>ROUND(E17/E28*100,1)</f>
        <v>2.5</v>
      </c>
      <c r="G17" s="454">
        <v>281246</v>
      </c>
      <c r="H17" s="455">
        <f>ROUND(G17/G28*100,1)</f>
        <v>2.4</v>
      </c>
      <c r="I17" s="454">
        <v>294388</v>
      </c>
      <c r="J17" s="455">
        <f>ROUND(I17/I28*100,1)</f>
        <v>2.2000000000000002</v>
      </c>
      <c r="K17" s="457">
        <v>307178</v>
      </c>
      <c r="L17" s="456">
        <f>ROUND(K17/K28*100,1)</f>
        <v>2.2999999999999998</v>
      </c>
      <c r="M17" s="454">
        <v>323558</v>
      </c>
      <c r="N17" s="456">
        <f>ROUND(M17/M28*100,1)</f>
        <v>2.4</v>
      </c>
      <c r="O17" s="655">
        <v>612287</v>
      </c>
      <c r="P17" s="656">
        <v>3.5</v>
      </c>
      <c r="Q17" s="655">
        <v>613146</v>
      </c>
      <c r="R17" s="656">
        <v>3.5</v>
      </c>
      <c r="S17" s="655">
        <v>606971</v>
      </c>
      <c r="T17" s="656">
        <v>3.3</v>
      </c>
    </row>
    <row r="18" spans="2:20">
      <c r="B18" s="1650" t="s">
        <v>164</v>
      </c>
      <c r="C18" s="1651"/>
      <c r="D18" s="1652"/>
      <c r="E18" s="454">
        <v>533780</v>
      </c>
      <c r="F18" s="455">
        <f>ROUND(E18/E28*100,1)</f>
        <v>4.7</v>
      </c>
      <c r="G18" s="454">
        <v>498950</v>
      </c>
      <c r="H18" s="455">
        <v>4.4000000000000004</v>
      </c>
      <c r="I18" s="454">
        <v>808233</v>
      </c>
      <c r="J18" s="455">
        <f>ROUND(I18/I28*100,1)</f>
        <v>6.1</v>
      </c>
      <c r="K18" s="457">
        <v>789557</v>
      </c>
      <c r="L18" s="456">
        <f>ROUND(K18/K28*100,1)</f>
        <v>6</v>
      </c>
      <c r="M18" s="454">
        <v>1237076</v>
      </c>
      <c r="N18" s="456">
        <f>ROUND(M18/M28*100,1)</f>
        <v>9.1</v>
      </c>
      <c r="O18" s="655">
        <v>937702</v>
      </c>
      <c r="P18" s="656">
        <v>5.4</v>
      </c>
      <c r="Q18" s="655">
        <v>895649</v>
      </c>
      <c r="R18" s="656">
        <v>5.0999999999999996</v>
      </c>
      <c r="S18" s="655">
        <v>2028186</v>
      </c>
      <c r="T18" s="656">
        <v>10.9</v>
      </c>
    </row>
    <row r="19" spans="2:20">
      <c r="B19" s="1650" t="s">
        <v>165</v>
      </c>
      <c r="C19" s="1651"/>
      <c r="D19" s="1652"/>
      <c r="E19" s="454">
        <v>463507</v>
      </c>
      <c r="F19" s="455">
        <f>ROUND(E19/E28*100,1)</f>
        <v>4.0999999999999996</v>
      </c>
      <c r="G19" s="454">
        <v>563952</v>
      </c>
      <c r="H19" s="455">
        <f>ROUND(G19/G28*100,1)</f>
        <v>4.9000000000000004</v>
      </c>
      <c r="I19" s="454">
        <v>648176</v>
      </c>
      <c r="J19" s="455">
        <f>ROUND(I19/I28*100,1)</f>
        <v>4.9000000000000004</v>
      </c>
      <c r="K19" s="457">
        <v>663565</v>
      </c>
      <c r="L19" s="456">
        <f>ROUND(K19/K28*100,1)</f>
        <v>5</v>
      </c>
      <c r="M19" s="454">
        <v>622725</v>
      </c>
      <c r="N19" s="456">
        <f>ROUND(M19/M28*100,1)</f>
        <v>4.5999999999999996</v>
      </c>
      <c r="O19" s="655">
        <v>882988</v>
      </c>
      <c r="P19" s="656">
        <v>5.0999999999999996</v>
      </c>
      <c r="Q19" s="655">
        <v>886079</v>
      </c>
      <c r="R19" s="656">
        <v>5.0999999999999996</v>
      </c>
      <c r="S19" s="655">
        <v>862368</v>
      </c>
      <c r="T19" s="656">
        <v>4.5999999999999996</v>
      </c>
    </row>
    <row r="20" spans="2:20">
      <c r="B20" s="1650" t="s">
        <v>166</v>
      </c>
      <c r="C20" s="1651"/>
      <c r="D20" s="1652"/>
      <c r="E20" s="454">
        <v>248161</v>
      </c>
      <c r="F20" s="455">
        <f>ROUND(E20/E28*100,1)</f>
        <v>2.2000000000000002</v>
      </c>
      <c r="G20" s="454">
        <v>131732</v>
      </c>
      <c r="H20" s="455">
        <v>1.2</v>
      </c>
      <c r="I20" s="454">
        <v>136960</v>
      </c>
      <c r="J20" s="455">
        <f>ROUND(I20/I28*100,1)</f>
        <v>1</v>
      </c>
      <c r="K20" s="457">
        <v>110778</v>
      </c>
      <c r="L20" s="456">
        <f>ROUND(K20/K28*100,1)</f>
        <v>0.8</v>
      </c>
      <c r="M20" s="454">
        <v>141044</v>
      </c>
      <c r="N20" s="456">
        <f>ROUND(M20/M28*100,1)</f>
        <v>1</v>
      </c>
      <c r="O20" s="655">
        <v>74400</v>
      </c>
      <c r="P20" s="656">
        <v>0.4</v>
      </c>
      <c r="Q20" s="655">
        <v>86315</v>
      </c>
      <c r="R20" s="656">
        <v>0.5</v>
      </c>
      <c r="S20" s="655">
        <v>156368</v>
      </c>
      <c r="T20" s="656">
        <v>0.8</v>
      </c>
    </row>
    <row r="21" spans="2:20">
      <c r="B21" s="1650" t="s">
        <v>167</v>
      </c>
      <c r="C21" s="1651"/>
      <c r="D21" s="1652"/>
      <c r="E21" s="454">
        <v>29549</v>
      </c>
      <c r="F21" s="455">
        <f>ROUND(E21/E28*100,1)</f>
        <v>0.3</v>
      </c>
      <c r="G21" s="454">
        <v>29290</v>
      </c>
      <c r="H21" s="455">
        <f>ROUND(G21/G28*100,1)</f>
        <v>0.3</v>
      </c>
      <c r="I21" s="454">
        <v>59900</v>
      </c>
      <c r="J21" s="455">
        <f>ROUND(I21/I28*100,1)</f>
        <v>0.5</v>
      </c>
      <c r="K21" s="457">
        <v>28521</v>
      </c>
      <c r="L21" s="456">
        <f>ROUND(K21/K28*100,1)</f>
        <v>0.2</v>
      </c>
      <c r="M21" s="454">
        <v>6634</v>
      </c>
      <c r="N21" s="456">
        <f>ROUND(M21/M28*100,1)</f>
        <v>0</v>
      </c>
      <c r="O21" s="655">
        <v>0</v>
      </c>
      <c r="P21" s="656">
        <v>0</v>
      </c>
      <c r="Q21" s="655">
        <v>765</v>
      </c>
      <c r="R21" s="656">
        <v>0</v>
      </c>
      <c r="S21" s="655">
        <v>1131</v>
      </c>
      <c r="T21" s="656">
        <v>0</v>
      </c>
    </row>
    <row r="22" spans="2:20">
      <c r="B22" s="1650" t="s">
        <v>168</v>
      </c>
      <c r="C22" s="1651"/>
      <c r="D22" s="1652"/>
      <c r="E22" s="454">
        <v>474467</v>
      </c>
      <c r="F22" s="455">
        <f>ROUND(E22/E28*100,1)</f>
        <v>4.2</v>
      </c>
      <c r="G22" s="454">
        <v>487928</v>
      </c>
      <c r="H22" s="455">
        <f>ROUND(G22/G28*100,1)</f>
        <v>4.2</v>
      </c>
      <c r="I22" s="454">
        <v>74000</v>
      </c>
      <c r="J22" s="455">
        <f>ROUND(I22/I28*100,1)</f>
        <v>0.6</v>
      </c>
      <c r="K22" s="457">
        <v>886710</v>
      </c>
      <c r="L22" s="456">
        <f>ROUND(K22/K28*100,1)</f>
        <v>6.7</v>
      </c>
      <c r="M22" s="454">
        <v>285000</v>
      </c>
      <c r="N22" s="456">
        <f>ROUND(M22/M28*100,1)</f>
        <v>2.1</v>
      </c>
      <c r="O22" s="655">
        <v>516952</v>
      </c>
      <c r="P22" s="656">
        <v>3</v>
      </c>
      <c r="Q22" s="655">
        <v>449762</v>
      </c>
      <c r="R22" s="656">
        <v>2.6</v>
      </c>
      <c r="S22" s="655">
        <v>1269938</v>
      </c>
      <c r="T22" s="656">
        <v>6.8</v>
      </c>
    </row>
    <row r="23" spans="2:20">
      <c r="B23" s="1650" t="s">
        <v>169</v>
      </c>
      <c r="C23" s="1651"/>
      <c r="D23" s="1652"/>
      <c r="E23" s="454">
        <v>249870</v>
      </c>
      <c r="F23" s="455">
        <f>ROUND(E23/E28*100,1)</f>
        <v>2.2000000000000002</v>
      </c>
      <c r="G23" s="454">
        <v>207492</v>
      </c>
      <c r="H23" s="455">
        <f>ROUND(G23/G28*100,1)</f>
        <v>1.8</v>
      </c>
      <c r="I23" s="454">
        <v>288297</v>
      </c>
      <c r="J23" s="455">
        <f>ROUND(I23/I28*100,1)</f>
        <v>2.2000000000000002</v>
      </c>
      <c r="K23" s="457">
        <v>392349</v>
      </c>
      <c r="L23" s="456">
        <f>ROUND(K23/K28*100,1)</f>
        <v>3</v>
      </c>
      <c r="M23" s="454">
        <v>568521</v>
      </c>
      <c r="N23" s="456">
        <f>ROUND(M23/M28*100,1)</f>
        <v>4.2</v>
      </c>
      <c r="O23" s="655">
        <v>506970</v>
      </c>
      <c r="P23" s="656">
        <v>2.9</v>
      </c>
      <c r="Q23" s="655">
        <v>443372</v>
      </c>
      <c r="R23" s="656">
        <v>2.5</v>
      </c>
      <c r="S23" s="655">
        <v>508148</v>
      </c>
      <c r="T23" s="656">
        <v>2.7</v>
      </c>
    </row>
    <row r="24" spans="2:20">
      <c r="B24" s="1650" t="s">
        <v>170</v>
      </c>
      <c r="C24" s="1651"/>
      <c r="D24" s="1652"/>
      <c r="E24" s="454">
        <v>351109</v>
      </c>
      <c r="F24" s="455">
        <f>ROUND(E24/E28*100,1)</f>
        <v>3.1</v>
      </c>
      <c r="G24" s="454">
        <v>338069</v>
      </c>
      <c r="H24" s="455">
        <f>ROUND(G24/G28*100,1)</f>
        <v>2.9</v>
      </c>
      <c r="I24" s="454">
        <v>394589</v>
      </c>
      <c r="J24" s="455">
        <f>ROUND(I24/I28*100,1)</f>
        <v>3</v>
      </c>
      <c r="K24" s="457">
        <v>377196</v>
      </c>
      <c r="L24" s="456">
        <f>ROUND(K24/K28*100,1)</f>
        <v>2.8</v>
      </c>
      <c r="M24" s="454">
        <v>396602</v>
      </c>
      <c r="N24" s="456">
        <f>ROUND(M24/M28*100,1)</f>
        <v>2.9</v>
      </c>
      <c r="O24" s="655">
        <v>314467</v>
      </c>
      <c r="P24" s="656">
        <v>1.8</v>
      </c>
      <c r="Q24" s="655">
        <v>394780</v>
      </c>
      <c r="R24" s="656">
        <v>2.2999999999999998</v>
      </c>
      <c r="S24" s="655">
        <v>245333</v>
      </c>
      <c r="T24" s="656">
        <v>1.3</v>
      </c>
    </row>
    <row r="25" spans="2:20">
      <c r="B25" s="1661" t="s">
        <v>171</v>
      </c>
      <c r="C25" s="1651"/>
      <c r="D25" s="1652"/>
      <c r="E25" s="454">
        <v>1097960</v>
      </c>
      <c r="F25" s="455">
        <f>ROUND(E25/E28*100,1)</f>
        <v>9.6999999999999993</v>
      </c>
      <c r="G25" s="454">
        <v>910500</v>
      </c>
      <c r="H25" s="455">
        <f>ROUND(G25/G28*100,1)</f>
        <v>7.9</v>
      </c>
      <c r="I25" s="454">
        <v>1525700</v>
      </c>
      <c r="J25" s="455">
        <f>ROUND(I25/I28*100,1)</f>
        <v>11.6</v>
      </c>
      <c r="K25" s="457">
        <v>1350600</v>
      </c>
      <c r="L25" s="456">
        <f>ROUND(K25/K28*100,1)</f>
        <v>10.199999999999999</v>
      </c>
      <c r="M25" s="454">
        <v>1415600</v>
      </c>
      <c r="N25" s="456">
        <f>ROUND(M25/M28*100,1)</f>
        <v>10.4</v>
      </c>
      <c r="O25" s="655">
        <v>1260021</v>
      </c>
      <c r="P25" s="656">
        <v>7.2</v>
      </c>
      <c r="Q25" s="655">
        <v>2110795</v>
      </c>
      <c r="R25" s="656">
        <v>12.1</v>
      </c>
      <c r="S25" s="655">
        <v>1841219</v>
      </c>
      <c r="T25" s="656">
        <v>9.9</v>
      </c>
    </row>
    <row r="26" spans="2:20">
      <c r="B26" s="525"/>
      <c r="C26" s="1650" t="s">
        <v>172</v>
      </c>
      <c r="D26" s="1660"/>
      <c r="E26" s="454">
        <v>360800</v>
      </c>
      <c r="F26" s="455">
        <f>ROUND(E26/E28*100,1)</f>
        <v>3.2</v>
      </c>
      <c r="G26" s="454">
        <v>438200</v>
      </c>
      <c r="H26" s="455">
        <f>ROUND(G26/G28*100,1)</f>
        <v>3.8</v>
      </c>
      <c r="I26" s="454">
        <v>220500</v>
      </c>
      <c r="J26" s="455"/>
      <c r="K26" s="457">
        <v>240300</v>
      </c>
      <c r="L26" s="456">
        <f>ROUND(K26/K28*100,1)</f>
        <v>1.8</v>
      </c>
      <c r="M26" s="454">
        <v>68400</v>
      </c>
      <c r="N26" s="456">
        <f>ROUND(M26/M28*100,1)</f>
        <v>0.5</v>
      </c>
      <c r="O26" s="655">
        <v>0</v>
      </c>
      <c r="P26" s="656">
        <v>0</v>
      </c>
      <c r="Q26" s="655">
        <v>0</v>
      </c>
      <c r="R26" s="656">
        <v>0</v>
      </c>
      <c r="S26" s="655">
        <v>0</v>
      </c>
      <c r="T26" s="656">
        <v>0</v>
      </c>
    </row>
    <row r="27" spans="2:20">
      <c r="B27" s="468"/>
      <c r="C27" s="1650" t="s">
        <v>173</v>
      </c>
      <c r="D27" s="1660"/>
      <c r="E27" s="454"/>
      <c r="F27" s="455"/>
      <c r="G27" s="454"/>
      <c r="H27" s="455"/>
      <c r="I27" s="454"/>
      <c r="J27" s="455"/>
      <c r="K27" s="457"/>
      <c r="L27" s="456"/>
      <c r="M27" s="454"/>
      <c r="N27" s="456"/>
      <c r="O27" s="655">
        <v>510221</v>
      </c>
      <c r="P27" s="656">
        <v>2.9</v>
      </c>
      <c r="Q27" s="655">
        <v>477895</v>
      </c>
      <c r="R27" s="656">
        <v>2.7</v>
      </c>
      <c r="S27" s="655">
        <v>741719</v>
      </c>
      <c r="T27" s="656">
        <v>4</v>
      </c>
    </row>
    <row r="28" spans="2:20">
      <c r="B28" s="1656" t="s">
        <v>174</v>
      </c>
      <c r="C28" s="1657"/>
      <c r="D28" s="1658"/>
      <c r="E28" s="469">
        <f>SUM(E15:E25)</f>
        <v>11333835</v>
      </c>
      <c r="F28" s="470">
        <f>ROUND(E28/E28*100,1)</f>
        <v>100</v>
      </c>
      <c r="G28" s="469">
        <f>SUM(G15:G25)</f>
        <v>11494409</v>
      </c>
      <c r="H28" s="470">
        <f>ROUND(G28/G28*100,1)</f>
        <v>100</v>
      </c>
      <c r="I28" s="469">
        <f>SUM(I15:I25)</f>
        <v>13170835</v>
      </c>
      <c r="J28" s="470">
        <f>ROUND(I28/I28*100,1)</f>
        <v>100</v>
      </c>
      <c r="K28" s="471">
        <f>SUM(K15:K25)</f>
        <v>13258429</v>
      </c>
      <c r="L28" s="472">
        <f>ROUND(K28/K28*100,1)</f>
        <v>100</v>
      </c>
      <c r="M28" s="469">
        <f>SUM(M15:M25)</f>
        <v>13637788</v>
      </c>
      <c r="N28" s="472">
        <f>ROUND(M28/M28*100,1)</f>
        <v>100</v>
      </c>
      <c r="O28" s="473">
        <f>SUM(O15:O25)</f>
        <v>17454561</v>
      </c>
      <c r="P28" s="474">
        <v>100</v>
      </c>
      <c r="Q28" s="473">
        <f>SUM(Q15:Q25)</f>
        <v>17492351</v>
      </c>
      <c r="R28" s="474">
        <v>100</v>
      </c>
      <c r="S28" s="473">
        <f>SUM(S15:S25)</f>
        <v>18609869</v>
      </c>
      <c r="T28" s="474">
        <v>100</v>
      </c>
    </row>
    <row r="29" spans="2:20">
      <c r="B29" s="1650" t="s">
        <v>175</v>
      </c>
      <c r="C29" s="1651"/>
      <c r="D29" s="1652"/>
      <c r="E29" s="454">
        <v>2811958</v>
      </c>
      <c r="F29" s="455">
        <f>ROUND(E29/E53*100,1)</f>
        <v>25.3</v>
      </c>
      <c r="G29" s="454">
        <v>2924101</v>
      </c>
      <c r="H29" s="455">
        <f>ROUND(G29/G53*100,1)</f>
        <v>26.1</v>
      </c>
      <c r="I29" s="454">
        <v>3003187</v>
      </c>
      <c r="J29" s="455">
        <f>ROUND(I29/I53*100,1)</f>
        <v>23.5</v>
      </c>
      <c r="K29" s="457">
        <v>3024235</v>
      </c>
      <c r="L29" s="456">
        <f>ROUND(K29/K53*100,1)</f>
        <v>23.8</v>
      </c>
      <c r="M29" s="454">
        <v>3069145</v>
      </c>
      <c r="N29" s="456">
        <f>ROUND(M29/M53*100,1)</f>
        <v>23.2</v>
      </c>
      <c r="O29" s="655">
        <v>3811054</v>
      </c>
      <c r="P29" s="656">
        <v>22.4</v>
      </c>
      <c r="Q29" s="655">
        <v>3806519</v>
      </c>
      <c r="R29" s="656">
        <v>22.4</v>
      </c>
      <c r="S29" s="655">
        <v>3968238</v>
      </c>
      <c r="T29" s="656">
        <v>21.8</v>
      </c>
    </row>
    <row r="30" spans="2:20">
      <c r="B30" s="1650" t="s">
        <v>176</v>
      </c>
      <c r="C30" s="1651"/>
      <c r="D30" s="1652"/>
      <c r="E30" s="454">
        <v>434749</v>
      </c>
      <c r="F30" s="455">
        <f>ROUND(E30/E53*100,1)</f>
        <v>3.9</v>
      </c>
      <c r="G30" s="454">
        <v>473728</v>
      </c>
      <c r="H30" s="455">
        <f>ROUND(G30/G53*100,1)</f>
        <v>4.2</v>
      </c>
      <c r="I30" s="454">
        <v>503485</v>
      </c>
      <c r="J30" s="455">
        <f>ROUND(I30/I53*100,1)</f>
        <v>3.9</v>
      </c>
      <c r="K30" s="457">
        <v>530213</v>
      </c>
      <c r="L30" s="456">
        <f>ROUND(K30/K53*100,1)</f>
        <v>4.2</v>
      </c>
      <c r="M30" s="454">
        <v>564890</v>
      </c>
      <c r="N30" s="456">
        <f>ROUND(M30/M53*100,1)</f>
        <v>4.3</v>
      </c>
      <c r="O30" s="655">
        <v>1884292</v>
      </c>
      <c r="P30" s="656">
        <v>11.1</v>
      </c>
      <c r="Q30" s="655">
        <v>2032303</v>
      </c>
      <c r="R30" s="656">
        <v>12</v>
      </c>
      <c r="S30" s="655">
        <v>2192065</v>
      </c>
      <c r="T30" s="656">
        <v>12</v>
      </c>
    </row>
    <row r="31" spans="2:20">
      <c r="B31" s="1650" t="s">
        <v>177</v>
      </c>
      <c r="C31" s="1651"/>
      <c r="D31" s="1652"/>
      <c r="E31" s="475">
        <f>E32+E33</f>
        <v>1458037</v>
      </c>
      <c r="F31" s="455">
        <f>ROUND(E31/E53*100,1)</f>
        <v>13.1</v>
      </c>
      <c r="G31" s="475">
        <f>G32+G33</f>
        <v>1350794</v>
      </c>
      <c r="H31" s="455">
        <f>ROUND(G31/G53*100,1)</f>
        <v>12.1</v>
      </c>
      <c r="I31" s="475">
        <v>1014533</v>
      </c>
      <c r="J31" s="455">
        <f>ROUND(I31/I53*100,1)</f>
        <v>7.9</v>
      </c>
      <c r="K31" s="476">
        <v>1065244</v>
      </c>
      <c r="L31" s="456">
        <f>ROUND(K31/K53*100,1)</f>
        <v>8.4</v>
      </c>
      <c r="M31" s="475">
        <v>1049170</v>
      </c>
      <c r="N31" s="456">
        <f>ROUND(M31/M53*100,1)</f>
        <v>7.9</v>
      </c>
      <c r="O31" s="662">
        <v>2757738</v>
      </c>
      <c r="P31" s="656">
        <v>16.2</v>
      </c>
      <c r="Q31" s="662">
        <v>2795287</v>
      </c>
      <c r="R31" s="656">
        <v>16.5</v>
      </c>
      <c r="S31" s="662">
        <v>2839082</v>
      </c>
      <c r="T31" s="656">
        <v>15.6</v>
      </c>
    </row>
    <row r="32" spans="2:20">
      <c r="B32" s="477" t="s">
        <v>178</v>
      </c>
      <c r="C32" s="454" t="s">
        <v>179</v>
      </c>
      <c r="D32" s="478"/>
      <c r="E32" s="454">
        <v>1454157</v>
      </c>
      <c r="F32" s="455">
        <f>ROUND(E32/E53*100,1)</f>
        <v>13.1</v>
      </c>
      <c r="G32" s="454">
        <v>1349683</v>
      </c>
      <c r="H32" s="455">
        <v>12.1</v>
      </c>
      <c r="I32" s="454">
        <v>1012957</v>
      </c>
      <c r="J32" s="455">
        <f>ROUND(I32/I53*100,1)</f>
        <v>7.9</v>
      </c>
      <c r="K32" s="457">
        <v>1062882</v>
      </c>
      <c r="L32" s="456">
        <f>ROUND(K32/K53*100,1)</f>
        <v>8.4</v>
      </c>
      <c r="M32" s="454">
        <v>1048150</v>
      </c>
      <c r="N32" s="456">
        <f>ROUND(M32/M53*100,1)</f>
        <v>7.9</v>
      </c>
      <c r="O32" s="655">
        <v>2756927</v>
      </c>
      <c r="P32" s="656">
        <v>16.2</v>
      </c>
      <c r="Q32" s="655">
        <v>2792394</v>
      </c>
      <c r="R32" s="656">
        <v>16.399999999999999</v>
      </c>
      <c r="S32" s="655">
        <v>2835192</v>
      </c>
      <c r="T32" s="656">
        <v>15.6</v>
      </c>
    </row>
    <row r="33" spans="2:20">
      <c r="B33" s="479" t="s">
        <v>180</v>
      </c>
      <c r="C33" s="454" t="s">
        <v>181</v>
      </c>
      <c r="D33" s="478"/>
      <c r="E33" s="454">
        <v>3880</v>
      </c>
      <c r="F33" s="455">
        <f>ROUND(E33/E53*100,1)</f>
        <v>0</v>
      </c>
      <c r="G33" s="454">
        <v>1111</v>
      </c>
      <c r="H33" s="455">
        <f>ROUND(G33/G53*100,1)</f>
        <v>0</v>
      </c>
      <c r="I33" s="454">
        <v>1576</v>
      </c>
      <c r="J33" s="455">
        <f>ROUND(I33/I53*100,1)</f>
        <v>0</v>
      </c>
      <c r="K33" s="457">
        <v>2362</v>
      </c>
      <c r="L33" s="456">
        <f>ROUND(K33/K53*100,1)</f>
        <v>0</v>
      </c>
      <c r="M33" s="454">
        <v>1020</v>
      </c>
      <c r="N33" s="456">
        <f>ROUND(M33/M53*100,1)</f>
        <v>0</v>
      </c>
      <c r="O33" s="655">
        <v>811</v>
      </c>
      <c r="P33" s="656">
        <v>0</v>
      </c>
      <c r="Q33" s="655">
        <v>2893</v>
      </c>
      <c r="R33" s="656">
        <v>0</v>
      </c>
      <c r="S33" s="655">
        <v>3890</v>
      </c>
      <c r="T33" s="656">
        <v>0</v>
      </c>
    </row>
    <row r="34" spans="2:20" ht="14.25" thickBot="1">
      <c r="B34" s="1653" t="s">
        <v>82</v>
      </c>
      <c r="C34" s="1654"/>
      <c r="D34" s="1655"/>
      <c r="E34" s="519">
        <f>SUM(E29:E31)</f>
        <v>4704744</v>
      </c>
      <c r="F34" s="520">
        <f>ROUND(E34/E53*100,1)</f>
        <v>42.3</v>
      </c>
      <c r="G34" s="519">
        <f>SUM(G29:G31)</f>
        <v>4748623</v>
      </c>
      <c r="H34" s="520">
        <f>ROUND(G34/G53*100,1)</f>
        <v>42.4</v>
      </c>
      <c r="I34" s="519">
        <f>SUM(I29:I31)</f>
        <v>4521205</v>
      </c>
      <c r="J34" s="520">
        <f>ROUND(I34/I53*100,1)</f>
        <v>35.4</v>
      </c>
      <c r="K34" s="521">
        <f>SUM(K29:K31)</f>
        <v>4619692</v>
      </c>
      <c r="L34" s="522">
        <f>ROUND(K34/K53*100,1)</f>
        <v>36.4</v>
      </c>
      <c r="M34" s="519">
        <f>SUM(M29:M31)</f>
        <v>4683205</v>
      </c>
      <c r="N34" s="522">
        <f>ROUND(M34/M53*100,1)</f>
        <v>35.299999999999997</v>
      </c>
      <c r="O34" s="658">
        <v>8453084</v>
      </c>
      <c r="P34" s="663">
        <v>49.7</v>
      </c>
      <c r="Q34" s="658">
        <v>8634109</v>
      </c>
      <c r="R34" s="663">
        <v>50.8</v>
      </c>
      <c r="S34" s="658">
        <v>8999385</v>
      </c>
      <c r="T34" s="663">
        <v>49.4</v>
      </c>
    </row>
    <row r="35" spans="2:20">
      <c r="B35" s="1647" t="s">
        <v>182</v>
      </c>
      <c r="C35" s="1648"/>
      <c r="D35" s="1649"/>
      <c r="E35" s="512">
        <v>1401866</v>
      </c>
      <c r="F35" s="523">
        <f>ROUND(E35/E53*100,1)</f>
        <v>12.6</v>
      </c>
      <c r="G35" s="512">
        <v>1485273</v>
      </c>
      <c r="H35" s="523">
        <f>ROUND(G35/G53*100,1)</f>
        <v>13.3</v>
      </c>
      <c r="I35" s="512">
        <v>1667492</v>
      </c>
      <c r="J35" s="523">
        <f>ROUND(I35/I53*100,1)</f>
        <v>13</v>
      </c>
      <c r="K35" s="513">
        <v>1903247</v>
      </c>
      <c r="L35" s="524">
        <f>ROUND(K35/K53*100,1)</f>
        <v>15</v>
      </c>
      <c r="M35" s="512">
        <v>1795074</v>
      </c>
      <c r="N35" s="524">
        <f>ROUND(M35/M53*100,1)</f>
        <v>13.5</v>
      </c>
      <c r="O35" s="660">
        <v>3067000</v>
      </c>
      <c r="P35" s="661">
        <v>18</v>
      </c>
      <c r="Q35" s="660">
        <v>2940288</v>
      </c>
      <c r="R35" s="661">
        <v>17.3</v>
      </c>
      <c r="S35" s="660">
        <v>2924869</v>
      </c>
      <c r="T35" s="661">
        <v>16.100000000000001</v>
      </c>
    </row>
    <row r="36" spans="2:20">
      <c r="B36" s="1650" t="s">
        <v>183</v>
      </c>
      <c r="C36" s="1651"/>
      <c r="D36" s="1652"/>
      <c r="E36" s="454">
        <v>57454</v>
      </c>
      <c r="F36" s="455">
        <f>ROUND(E36/E53*100,1)</f>
        <v>0.5</v>
      </c>
      <c r="G36" s="454">
        <v>56738</v>
      </c>
      <c r="H36" s="455">
        <f>ROUND(G36/G53*100,1)</f>
        <v>0.5</v>
      </c>
      <c r="I36" s="454">
        <v>48388</v>
      </c>
      <c r="J36" s="455">
        <f>ROUND(I36/I53*100,1)</f>
        <v>0.4</v>
      </c>
      <c r="K36" s="457">
        <v>60999</v>
      </c>
      <c r="L36" s="456">
        <f>ROUND(K36/K53*100,1)</f>
        <v>0.5</v>
      </c>
      <c r="M36" s="454">
        <v>57828</v>
      </c>
      <c r="N36" s="456">
        <f>ROUND(M36/M53*100,1)</f>
        <v>0.4</v>
      </c>
      <c r="O36" s="655">
        <v>51237</v>
      </c>
      <c r="P36" s="656">
        <v>0.3</v>
      </c>
      <c r="Q36" s="655">
        <v>46101</v>
      </c>
      <c r="R36" s="656">
        <v>0.3</v>
      </c>
      <c r="S36" s="655">
        <v>37462</v>
      </c>
      <c r="T36" s="656">
        <v>0.2</v>
      </c>
    </row>
    <row r="37" spans="2:20">
      <c r="B37" s="1661" t="s">
        <v>184</v>
      </c>
      <c r="C37" s="1662"/>
      <c r="D37" s="1663"/>
      <c r="E37" s="454">
        <v>1377512</v>
      </c>
      <c r="F37" s="455">
        <f>ROUND(E37/E53*100,1)</f>
        <v>12.4</v>
      </c>
      <c r="G37" s="454">
        <v>1271224</v>
      </c>
      <c r="H37" s="455">
        <f>ROUND(G37/G53*100,1)</f>
        <v>11.3</v>
      </c>
      <c r="I37" s="454">
        <v>1387512</v>
      </c>
      <c r="J37" s="455">
        <f>ROUND(I37/I53*100,1)</f>
        <v>10.9</v>
      </c>
      <c r="K37" s="457">
        <v>1438390</v>
      </c>
      <c r="L37" s="456">
        <f>ROUND(K37/K53*100,1)</f>
        <v>11.3</v>
      </c>
      <c r="M37" s="454">
        <v>1851278</v>
      </c>
      <c r="N37" s="456">
        <f>ROUND(M37/M53*100,1)</f>
        <v>14</v>
      </c>
      <c r="O37" s="655">
        <v>1480867</v>
      </c>
      <c r="P37" s="656">
        <v>8.6999999999999993</v>
      </c>
      <c r="Q37" s="655">
        <v>1498703</v>
      </c>
      <c r="R37" s="656">
        <v>8.8000000000000007</v>
      </c>
      <c r="S37" s="655">
        <v>2494047</v>
      </c>
      <c r="T37" s="656">
        <v>13.7</v>
      </c>
    </row>
    <row r="38" spans="2:20" ht="29.25" customHeight="1">
      <c r="B38" s="479"/>
      <c r="C38" s="1664" t="s">
        <v>185</v>
      </c>
      <c r="D38" s="1488"/>
      <c r="E38" s="454">
        <v>826794</v>
      </c>
      <c r="F38" s="455">
        <f>ROUND(E38/E53*100,1)</f>
        <v>7.4</v>
      </c>
      <c r="G38" s="454">
        <v>716510</v>
      </c>
      <c r="H38" s="455">
        <f>ROUND(G38/G53*100,1)</f>
        <v>6.4</v>
      </c>
      <c r="I38" s="454">
        <v>778201</v>
      </c>
      <c r="J38" s="455">
        <f>ROUND(I38/I53*100,1)</f>
        <v>6.1</v>
      </c>
      <c r="K38" s="457">
        <v>795432</v>
      </c>
      <c r="L38" s="456">
        <f>ROUND(K38/K53*100,1)</f>
        <v>6.3</v>
      </c>
      <c r="M38" s="454">
        <v>958261</v>
      </c>
      <c r="N38" s="456">
        <f>ROUND(M38/M53*100,1)</f>
        <v>7.2</v>
      </c>
      <c r="O38" s="655">
        <v>773032</v>
      </c>
      <c r="P38" s="656">
        <v>4.5</v>
      </c>
      <c r="Q38" s="655">
        <v>697734</v>
      </c>
      <c r="R38" s="656">
        <v>4.0999999999999996</v>
      </c>
      <c r="S38" s="655">
        <v>708046</v>
      </c>
      <c r="T38" s="656">
        <v>3.9</v>
      </c>
    </row>
    <row r="39" spans="2:20" ht="14.25" thickBot="1">
      <c r="B39" s="1653" t="s">
        <v>82</v>
      </c>
      <c r="C39" s="1654"/>
      <c r="D39" s="1655"/>
      <c r="E39" s="519">
        <f>SUM(E35:E37)</f>
        <v>2836832</v>
      </c>
      <c r="F39" s="520">
        <f>ROUND(E39/E53*100,1)</f>
        <v>25.5</v>
      </c>
      <c r="G39" s="519">
        <f>SUM(G35:G37)</f>
        <v>2813235</v>
      </c>
      <c r="H39" s="520">
        <f>ROUND(G39/G53*100,1)</f>
        <v>25.1</v>
      </c>
      <c r="I39" s="519">
        <f>SUM(I35:I37)</f>
        <v>3103392</v>
      </c>
      <c r="J39" s="520">
        <f>ROUND(I39/I53*100,1)</f>
        <v>24.3</v>
      </c>
      <c r="K39" s="521">
        <f>SUM(K35:K37)</f>
        <v>3402636</v>
      </c>
      <c r="L39" s="522">
        <f>ROUND(K39/K53*100,1)</f>
        <v>26.8</v>
      </c>
      <c r="M39" s="519">
        <f>SUM(M35:M37)</f>
        <v>3704180</v>
      </c>
      <c r="N39" s="522">
        <f>ROUND(M39/M53*100,1)</f>
        <v>27.9</v>
      </c>
      <c r="O39" s="658">
        <v>4599104</v>
      </c>
      <c r="P39" s="664">
        <v>27</v>
      </c>
      <c r="Q39" s="658">
        <v>4485092</v>
      </c>
      <c r="R39" s="664">
        <v>26.4</v>
      </c>
      <c r="S39" s="658">
        <v>5456378</v>
      </c>
      <c r="T39" s="664">
        <v>30</v>
      </c>
    </row>
    <row r="40" spans="2:20">
      <c r="B40" s="1647" t="s">
        <v>186</v>
      </c>
      <c r="C40" s="1648"/>
      <c r="D40" s="1649"/>
      <c r="E40" s="512">
        <v>626278</v>
      </c>
      <c r="F40" s="523">
        <f>ROUND(E40/E53*100,1)</f>
        <v>5.6</v>
      </c>
      <c r="G40" s="512">
        <v>956420</v>
      </c>
      <c r="H40" s="523">
        <f>ROUND(G40/G53*100,1)</f>
        <v>8.5</v>
      </c>
      <c r="I40" s="512">
        <v>806974</v>
      </c>
      <c r="J40" s="523">
        <f>ROUND(I40/I53*100,1)</f>
        <v>6.3</v>
      </c>
      <c r="K40" s="513">
        <v>946949</v>
      </c>
      <c r="L40" s="524">
        <f>ROUND(K40/K53*100,1)</f>
        <v>7.5</v>
      </c>
      <c r="M40" s="512">
        <v>931129</v>
      </c>
      <c r="N40" s="524">
        <f>ROUND(M40/M53*100,1)</f>
        <v>7</v>
      </c>
      <c r="O40" s="660">
        <v>1277524</v>
      </c>
      <c r="P40" s="665">
        <v>7.5</v>
      </c>
      <c r="Q40" s="660">
        <v>1369368</v>
      </c>
      <c r="R40" s="665">
        <v>8.1</v>
      </c>
      <c r="S40" s="660">
        <v>1585047</v>
      </c>
      <c r="T40" s="665">
        <v>8.6999999999999993</v>
      </c>
    </row>
    <row r="41" spans="2:20">
      <c r="B41" s="1650" t="s">
        <v>187</v>
      </c>
      <c r="C41" s="1651"/>
      <c r="D41" s="1652"/>
      <c r="E41" s="454">
        <v>564773</v>
      </c>
      <c r="F41" s="455">
        <f>ROUND(E41/E53*100,1)</f>
        <v>5.0999999999999996</v>
      </c>
      <c r="G41" s="454">
        <v>27720</v>
      </c>
      <c r="H41" s="455">
        <f>ROUND(G41/G53*100,1)</f>
        <v>0.2</v>
      </c>
      <c r="I41" s="454">
        <v>38251</v>
      </c>
      <c r="J41" s="455">
        <f>ROUND(I41/I53*100,1)</f>
        <v>0.3</v>
      </c>
      <c r="K41" s="457">
        <v>59754</v>
      </c>
      <c r="L41" s="456">
        <f>ROUND(K41/K53*100,1)</f>
        <v>0.5</v>
      </c>
      <c r="M41" s="454">
        <v>87801</v>
      </c>
      <c r="N41" s="456">
        <f>ROUND(M41/M53*100,1)</f>
        <v>0.7</v>
      </c>
      <c r="O41" s="655">
        <v>51408</v>
      </c>
      <c r="P41" s="666">
        <v>0.3</v>
      </c>
      <c r="Q41" s="655">
        <v>32600</v>
      </c>
      <c r="R41" s="666">
        <v>0.2</v>
      </c>
      <c r="S41" s="655">
        <v>19000</v>
      </c>
      <c r="T41" s="666">
        <v>0.1</v>
      </c>
    </row>
    <row r="42" spans="2:20">
      <c r="B42" s="1650" t="s">
        <v>188</v>
      </c>
      <c r="C42" s="1651"/>
      <c r="D42" s="1652"/>
      <c r="E42" s="454">
        <v>710949</v>
      </c>
      <c r="F42" s="455">
        <f>ROUND(E42/E53*100,1)</f>
        <v>6.4</v>
      </c>
      <c r="G42" s="454">
        <v>606304</v>
      </c>
      <c r="H42" s="455">
        <f>ROUND(G42/G53*100,1)</f>
        <v>5.4</v>
      </c>
      <c r="I42" s="454">
        <v>603420</v>
      </c>
      <c r="J42" s="455">
        <f>ROUND(I42/I53*100,1)</f>
        <v>4.7</v>
      </c>
      <c r="K42" s="457">
        <v>257091</v>
      </c>
      <c r="L42" s="456">
        <f>ROUND(K42/K53*100,1)</f>
        <v>2</v>
      </c>
      <c r="M42" s="454">
        <v>478307</v>
      </c>
      <c r="N42" s="456">
        <f>ROUND(M42/M53*100,1)</f>
        <v>3.6</v>
      </c>
      <c r="O42" s="655">
        <v>417852</v>
      </c>
      <c r="P42" s="666">
        <v>2.5</v>
      </c>
      <c r="Q42" s="655">
        <v>510829</v>
      </c>
      <c r="R42" s="666">
        <v>3</v>
      </c>
      <c r="S42" s="655">
        <v>542602</v>
      </c>
      <c r="T42" s="666">
        <v>3</v>
      </c>
    </row>
    <row r="43" spans="2:20" ht="14.25" thickBot="1">
      <c r="B43" s="1653" t="s">
        <v>189</v>
      </c>
      <c r="C43" s="1654"/>
      <c r="D43" s="1655"/>
      <c r="E43" s="519">
        <f>SUM(E40:E42)+E34+E39</f>
        <v>9443576</v>
      </c>
      <c r="F43" s="520">
        <f>ROUND(E43/E53*100,1)</f>
        <v>84.9</v>
      </c>
      <c r="G43" s="519">
        <f>SUM(G40:G42)+G34+G39</f>
        <v>9152302</v>
      </c>
      <c r="H43" s="520">
        <f>ROUND(G43/G53*100,1)</f>
        <v>81.7</v>
      </c>
      <c r="I43" s="519">
        <f>SUM(I40:I42)+I34+I39</f>
        <v>9073242</v>
      </c>
      <c r="J43" s="520">
        <f>ROUND(I43/I53*100,1)</f>
        <v>71</v>
      </c>
      <c r="K43" s="521">
        <f>SUM(K40:K42)+K34+K39</f>
        <v>9286122</v>
      </c>
      <c r="L43" s="522">
        <f>ROUND(K43/K53*100,1)</f>
        <v>73.2</v>
      </c>
      <c r="M43" s="519">
        <f>SUM(M40:M42)+M34+M39</f>
        <v>9884622</v>
      </c>
      <c r="N43" s="522">
        <f>ROUND(M43/M53*100,1)</f>
        <v>74.599999999999994</v>
      </c>
      <c r="O43" s="658">
        <v>14798972</v>
      </c>
      <c r="P43" s="664">
        <v>87</v>
      </c>
      <c r="Q43" s="658">
        <v>15031998</v>
      </c>
      <c r="R43" s="664">
        <v>88.5</v>
      </c>
      <c r="S43" s="658">
        <v>16602412</v>
      </c>
      <c r="T43" s="664">
        <v>91.2</v>
      </c>
    </row>
    <row r="44" spans="2:20">
      <c r="B44" s="480" t="s">
        <v>190</v>
      </c>
      <c r="C44" s="1647" t="s">
        <v>191</v>
      </c>
      <c r="D44" s="1659"/>
      <c r="E44" s="526">
        <f>SUM(E45:E49)</f>
        <v>1683981</v>
      </c>
      <c r="F44" s="523">
        <f>ROUND(E44/E53*100,1)</f>
        <v>15.1</v>
      </c>
      <c r="G44" s="526">
        <f>SUM(G45:G49)</f>
        <v>2055220</v>
      </c>
      <c r="H44" s="523">
        <f>ROUND(G44/G53*100,1)</f>
        <v>18.3</v>
      </c>
      <c r="I44" s="526">
        <v>3707822</v>
      </c>
      <c r="J44" s="523">
        <f>ROUND(I44/I53*100,1)</f>
        <v>29</v>
      </c>
      <c r="K44" s="527">
        <v>3406641</v>
      </c>
      <c r="L44" s="524">
        <f>ROUND(K44/K53*100,1)</f>
        <v>26.8</v>
      </c>
      <c r="M44" s="526">
        <v>3369930</v>
      </c>
      <c r="N44" s="524">
        <f>ROUND(M44/M53*100,1)</f>
        <v>25.4</v>
      </c>
      <c r="O44" s="667">
        <v>2212217</v>
      </c>
      <c r="P44" s="665">
        <v>13</v>
      </c>
      <c r="Q44" s="667">
        <v>1952205</v>
      </c>
      <c r="R44" s="665">
        <v>11.5</v>
      </c>
      <c r="S44" s="667">
        <v>1610887</v>
      </c>
      <c r="T44" s="665">
        <v>8.8000000000000007</v>
      </c>
    </row>
    <row r="45" spans="2:20">
      <c r="B45" s="480"/>
      <c r="C45" s="481"/>
      <c r="D45" s="482" t="s">
        <v>192</v>
      </c>
      <c r="E45" s="454">
        <v>689345</v>
      </c>
      <c r="F45" s="455">
        <f>ROUND(E45/E53*100,1)</f>
        <v>6.2</v>
      </c>
      <c r="G45" s="454">
        <v>618646</v>
      </c>
      <c r="H45" s="455">
        <f>ROUND(G45/G53*100,1)</f>
        <v>5.5</v>
      </c>
      <c r="I45" s="454">
        <v>1024181</v>
      </c>
      <c r="J45" s="455">
        <f>ROUND(I45/I53*100,1)</f>
        <v>8</v>
      </c>
      <c r="K45" s="457">
        <v>1021678</v>
      </c>
      <c r="L45" s="456">
        <f>ROUND(K45/K53*100,1)</f>
        <v>8</v>
      </c>
      <c r="M45" s="454">
        <v>1216101</v>
      </c>
      <c r="N45" s="456">
        <f>ROUND(M45/M53*100,1)</f>
        <v>9.1999999999999993</v>
      </c>
      <c r="O45" s="655">
        <v>117608</v>
      </c>
      <c r="P45" s="666">
        <v>0.7</v>
      </c>
      <c r="Q45" s="655">
        <v>93929</v>
      </c>
      <c r="R45" s="666">
        <v>0.6</v>
      </c>
      <c r="S45" s="655">
        <v>78967</v>
      </c>
      <c r="T45" s="666">
        <v>0.4</v>
      </c>
    </row>
    <row r="46" spans="2:20">
      <c r="B46" s="480" t="s">
        <v>193</v>
      </c>
      <c r="C46" s="483" t="s">
        <v>178</v>
      </c>
      <c r="D46" s="482" t="s">
        <v>194</v>
      </c>
      <c r="E46" s="454">
        <v>965329</v>
      </c>
      <c r="F46" s="455">
        <f>ROUND(E46/E53*100,1)</f>
        <v>8.6999999999999993</v>
      </c>
      <c r="G46" s="454">
        <v>1423925</v>
      </c>
      <c r="H46" s="455">
        <f>ROUND(G46/G53*100,1)</f>
        <v>12.7</v>
      </c>
      <c r="I46" s="454">
        <v>2677864</v>
      </c>
      <c r="J46" s="455">
        <f>ROUND(I46/I53*100,1)</f>
        <v>21</v>
      </c>
      <c r="K46" s="457">
        <v>2338748</v>
      </c>
      <c r="L46" s="456">
        <f>ROUND(K46/K53*100,1)</f>
        <v>18.399999999999999</v>
      </c>
      <c r="M46" s="454">
        <v>2119637</v>
      </c>
      <c r="N46" s="456">
        <f>ROUND(M46/M53*100,1)</f>
        <v>16</v>
      </c>
      <c r="O46" s="655">
        <v>1873981</v>
      </c>
      <c r="P46" s="666">
        <v>11</v>
      </c>
      <c r="Q46" s="655">
        <v>1773273</v>
      </c>
      <c r="R46" s="666">
        <v>10.4</v>
      </c>
      <c r="S46" s="655">
        <v>1393160</v>
      </c>
      <c r="T46" s="666">
        <v>7.6</v>
      </c>
    </row>
    <row r="47" spans="2:20">
      <c r="B47" s="480"/>
      <c r="C47" s="483"/>
      <c r="D47" s="482" t="s">
        <v>195</v>
      </c>
      <c r="E47" s="454">
        <v>29307</v>
      </c>
      <c r="F47" s="455">
        <v>0.2</v>
      </c>
      <c r="G47" s="454">
        <v>12649</v>
      </c>
      <c r="H47" s="455">
        <f>ROUND(G47/G53*100,1)</f>
        <v>0.1</v>
      </c>
      <c r="I47" s="454">
        <v>5777</v>
      </c>
      <c r="J47" s="455">
        <f>ROUND(I47/I53*100,1)</f>
        <v>0</v>
      </c>
      <c r="K47" s="457">
        <v>46215</v>
      </c>
      <c r="L47" s="456">
        <f>ROUND(K47/K53*100,1)</f>
        <v>0.4</v>
      </c>
      <c r="M47" s="454">
        <v>34192</v>
      </c>
      <c r="N47" s="456">
        <f>ROUND(M47/M53*100,1)</f>
        <v>0.3</v>
      </c>
      <c r="O47" s="655">
        <v>220628</v>
      </c>
      <c r="P47" s="666">
        <v>1.3</v>
      </c>
      <c r="Q47" s="655">
        <v>85003</v>
      </c>
      <c r="R47" s="666">
        <v>0.5</v>
      </c>
      <c r="S47" s="655">
        <v>138760</v>
      </c>
      <c r="T47" s="666">
        <v>0.8</v>
      </c>
    </row>
    <row r="48" spans="2:20">
      <c r="B48" s="480" t="s">
        <v>196</v>
      </c>
      <c r="C48" s="483" t="s">
        <v>180</v>
      </c>
      <c r="D48" s="482" t="s">
        <v>197</v>
      </c>
      <c r="E48" s="454"/>
      <c r="F48" s="455">
        <f>ROUND(E48/E11*100,1)</f>
        <v>0</v>
      </c>
      <c r="G48" s="454"/>
      <c r="H48" s="455">
        <f>ROUND(G48/G11*100,1)</f>
        <v>0</v>
      </c>
      <c r="I48" s="452" t="s">
        <v>276</v>
      </c>
      <c r="J48" s="460" t="s">
        <v>1794</v>
      </c>
      <c r="K48" s="452" t="s">
        <v>1794</v>
      </c>
      <c r="L48" s="462" t="s">
        <v>1794</v>
      </c>
      <c r="M48" s="452" t="s">
        <v>1794</v>
      </c>
      <c r="N48" s="462" t="s">
        <v>1794</v>
      </c>
      <c r="O48" s="668" t="s">
        <v>1967</v>
      </c>
      <c r="P48" s="668" t="s">
        <v>1967</v>
      </c>
      <c r="Q48" s="668" t="s">
        <v>1967</v>
      </c>
      <c r="R48" s="668" t="s">
        <v>1967</v>
      </c>
      <c r="S48" s="668" t="s">
        <v>1036</v>
      </c>
      <c r="T48" s="668" t="s">
        <v>1036</v>
      </c>
    </row>
    <row r="49" spans="2:20">
      <c r="B49" s="480"/>
      <c r="C49" s="484"/>
      <c r="D49" s="482" t="s">
        <v>198</v>
      </c>
      <c r="E49" s="454"/>
      <c r="F49" s="455">
        <f>ROUND(E49/E53*100,1)</f>
        <v>0</v>
      </c>
      <c r="G49" s="454"/>
      <c r="H49" s="455">
        <f>ROUND(G49/G53*100,1)</f>
        <v>0</v>
      </c>
      <c r="I49" s="452" t="s">
        <v>277</v>
      </c>
      <c r="J49" s="460" t="s">
        <v>1794</v>
      </c>
      <c r="K49" s="452" t="s">
        <v>1794</v>
      </c>
      <c r="L49" s="462" t="s">
        <v>1794</v>
      </c>
      <c r="M49" s="452" t="s">
        <v>1794</v>
      </c>
      <c r="N49" s="462" t="s">
        <v>1794</v>
      </c>
      <c r="O49" s="668" t="s">
        <v>1967</v>
      </c>
      <c r="P49" s="668" t="s">
        <v>1967</v>
      </c>
      <c r="Q49" s="668" t="s">
        <v>1967</v>
      </c>
      <c r="R49" s="668" t="s">
        <v>1967</v>
      </c>
      <c r="S49" s="668" t="s">
        <v>1036</v>
      </c>
      <c r="T49" s="668" t="s">
        <v>1036</v>
      </c>
    </row>
    <row r="50" spans="2:20">
      <c r="B50" s="480" t="s">
        <v>199</v>
      </c>
      <c r="C50" s="1650" t="s">
        <v>200</v>
      </c>
      <c r="D50" s="1660"/>
      <c r="E50" s="454"/>
      <c r="F50" s="455">
        <f>ROUND(E50/E53*100,1)</f>
        <v>0</v>
      </c>
      <c r="G50" s="454"/>
      <c r="H50" s="455">
        <f>ROUND(G50/G53*100,1)</f>
        <v>0</v>
      </c>
      <c r="I50" s="452" t="s">
        <v>278</v>
      </c>
      <c r="J50" s="460" t="s">
        <v>1794</v>
      </c>
      <c r="K50" s="452" t="s">
        <v>1794</v>
      </c>
      <c r="L50" s="462" t="s">
        <v>1794</v>
      </c>
      <c r="M50" s="452" t="s">
        <v>1794</v>
      </c>
      <c r="N50" s="462" t="s">
        <v>1794</v>
      </c>
      <c r="O50" s="668" t="s">
        <v>1967</v>
      </c>
      <c r="P50" s="668" t="s">
        <v>1967</v>
      </c>
      <c r="Q50" s="668" t="s">
        <v>1967</v>
      </c>
      <c r="R50" s="668" t="s">
        <v>1967</v>
      </c>
      <c r="S50" s="668" t="s">
        <v>1036</v>
      </c>
      <c r="T50" s="668" t="s">
        <v>1036</v>
      </c>
    </row>
    <row r="51" spans="2:20">
      <c r="B51" s="480"/>
      <c r="C51" s="1650" t="s">
        <v>271</v>
      </c>
      <c r="D51" s="1660"/>
      <c r="E51" s="454"/>
      <c r="F51" s="455">
        <f>ROUND(E51/E53*100,1)</f>
        <v>0</v>
      </c>
      <c r="G51" s="454"/>
      <c r="H51" s="455">
        <f>ROUND(G51/G53*100,1)</f>
        <v>0</v>
      </c>
      <c r="I51" s="452" t="s">
        <v>279</v>
      </c>
      <c r="J51" s="460" t="s">
        <v>1794</v>
      </c>
      <c r="K51" s="452" t="s">
        <v>1794</v>
      </c>
      <c r="L51" s="462" t="s">
        <v>1794</v>
      </c>
      <c r="M51" s="452" t="s">
        <v>1794</v>
      </c>
      <c r="N51" s="462" t="s">
        <v>1794</v>
      </c>
      <c r="O51" s="668" t="s">
        <v>1967</v>
      </c>
      <c r="P51" s="668" t="s">
        <v>1967</v>
      </c>
      <c r="Q51" s="668" t="s">
        <v>1967</v>
      </c>
      <c r="R51" s="668" t="s">
        <v>1967</v>
      </c>
      <c r="S51" s="668" t="s">
        <v>1036</v>
      </c>
      <c r="T51" s="668" t="s">
        <v>1036</v>
      </c>
    </row>
    <row r="52" spans="2:20">
      <c r="B52" s="479" t="s">
        <v>272</v>
      </c>
      <c r="C52" s="1650" t="s">
        <v>189</v>
      </c>
      <c r="D52" s="1660"/>
      <c r="E52" s="464">
        <f>E44+E50+E51</f>
        <v>1683981</v>
      </c>
      <c r="F52" s="465">
        <f>ROUND(E52/E53*100,1)</f>
        <v>15.1</v>
      </c>
      <c r="G52" s="464">
        <f>G44+G50+G51</f>
        <v>2055220</v>
      </c>
      <c r="H52" s="465">
        <f>ROUND(G52/G53*100,1)</f>
        <v>18.3</v>
      </c>
      <c r="I52" s="464">
        <f>I44</f>
        <v>3707822</v>
      </c>
      <c r="J52" s="465">
        <f>ROUND(I52/I53*100,1)</f>
        <v>29</v>
      </c>
      <c r="K52" s="466">
        <f>K44</f>
        <v>3406641</v>
      </c>
      <c r="L52" s="467">
        <f>ROUND(K52/K53*100,1)</f>
        <v>26.8</v>
      </c>
      <c r="M52" s="464">
        <f>M44</f>
        <v>3369930</v>
      </c>
      <c r="N52" s="467">
        <f>ROUND(M52/M53*100,1)</f>
        <v>25.4</v>
      </c>
      <c r="O52" s="669">
        <v>2212217</v>
      </c>
      <c r="P52" s="670">
        <v>13</v>
      </c>
      <c r="Q52" s="669">
        <v>1952205</v>
      </c>
      <c r="R52" s="670">
        <v>11.5</v>
      </c>
      <c r="S52" s="669">
        <v>1610887</v>
      </c>
      <c r="T52" s="670">
        <v>8.8000000000000007</v>
      </c>
    </row>
    <row r="53" spans="2:20" ht="14.25" thickBot="1">
      <c r="B53" s="1656" t="s">
        <v>273</v>
      </c>
      <c r="C53" s="1657"/>
      <c r="D53" s="1658"/>
      <c r="E53" s="528">
        <f>E43+E52</f>
        <v>11127557</v>
      </c>
      <c r="F53" s="529">
        <f>ROUND(E53/E53*100,1)</f>
        <v>100</v>
      </c>
      <c r="G53" s="528">
        <f>G43+G52</f>
        <v>11207522</v>
      </c>
      <c r="H53" s="529">
        <f>ROUND(G53/G53*100,1)</f>
        <v>100</v>
      </c>
      <c r="I53" s="528">
        <f>I43+I52</f>
        <v>12781064</v>
      </c>
      <c r="J53" s="529">
        <f>ROUND(I53/I53*100,1)</f>
        <v>100</v>
      </c>
      <c r="K53" s="530">
        <f>K43+K52</f>
        <v>12692763</v>
      </c>
      <c r="L53" s="531">
        <f>ROUND(K53/K53*100,1)</f>
        <v>100</v>
      </c>
      <c r="M53" s="528">
        <f>M43+M52</f>
        <v>13254552</v>
      </c>
      <c r="N53" s="531">
        <f>ROUND(M53/M53*100,1)</f>
        <v>100</v>
      </c>
      <c r="O53" s="473">
        <f>O43+O52</f>
        <v>17011189</v>
      </c>
      <c r="P53" s="474">
        <v>100</v>
      </c>
      <c r="Q53" s="473">
        <f>Q43+Q52</f>
        <v>16984203</v>
      </c>
      <c r="R53" s="474">
        <v>100</v>
      </c>
      <c r="S53" s="473">
        <f>S43+S52</f>
        <v>18213299</v>
      </c>
      <c r="T53" s="474">
        <v>100</v>
      </c>
    </row>
    <row r="54" spans="2:20">
      <c r="L54" s="485"/>
      <c r="N54" s="485"/>
      <c r="P54" s="485"/>
      <c r="R54" s="485"/>
      <c r="S54" s="1674"/>
      <c r="T54" s="1674"/>
    </row>
  </sheetData>
  <mergeCells count="53">
    <mergeCell ref="S54:T54"/>
    <mergeCell ref="B8:D8"/>
    <mergeCell ref="B9:D9"/>
    <mergeCell ref="B16:D16"/>
    <mergeCell ref="B17:D17"/>
    <mergeCell ref="B22:D22"/>
    <mergeCell ref="B23:D23"/>
    <mergeCell ref="B18:D18"/>
    <mergeCell ref="B19:D19"/>
    <mergeCell ref="B20:D20"/>
    <mergeCell ref="B41:D41"/>
    <mergeCell ref="B28:D28"/>
    <mergeCell ref="B29:D29"/>
    <mergeCell ref="B30:D30"/>
    <mergeCell ref="B31:D31"/>
    <mergeCell ref="B34:D34"/>
    <mergeCell ref="Q3:R3"/>
    <mergeCell ref="Q2:T2"/>
    <mergeCell ref="B21:D21"/>
    <mergeCell ref="S3:T3"/>
    <mergeCell ref="B13:D13"/>
    <mergeCell ref="B14:D14"/>
    <mergeCell ref="B15:D15"/>
    <mergeCell ref="B7:D7"/>
    <mergeCell ref="B10:D10"/>
    <mergeCell ref="B11:D11"/>
    <mergeCell ref="B12:D12"/>
    <mergeCell ref="B5:D5"/>
    <mergeCell ref="B2:P2"/>
    <mergeCell ref="E3:F3"/>
    <mergeCell ref="G3:H3"/>
    <mergeCell ref="I3:J3"/>
    <mergeCell ref="K3:L3"/>
    <mergeCell ref="M3:N3"/>
    <mergeCell ref="O3:P3"/>
    <mergeCell ref="C26:D26"/>
    <mergeCell ref="C27:D27"/>
    <mergeCell ref="B24:D24"/>
    <mergeCell ref="B25:D25"/>
    <mergeCell ref="B6:D6"/>
    <mergeCell ref="B35:D35"/>
    <mergeCell ref="B36:D36"/>
    <mergeCell ref="B37:D37"/>
    <mergeCell ref="C38:D38"/>
    <mergeCell ref="B39:D39"/>
    <mergeCell ref="B40:D40"/>
    <mergeCell ref="B42:D42"/>
    <mergeCell ref="B43:D43"/>
    <mergeCell ref="B53:D53"/>
    <mergeCell ref="C44:D44"/>
    <mergeCell ref="C50:D50"/>
    <mergeCell ref="C51:D51"/>
    <mergeCell ref="C52:D52"/>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zoomScaleNormal="100" workbookViewId="0">
      <selection activeCell="F47" sqref="F47"/>
    </sheetView>
  </sheetViews>
  <sheetFormatPr defaultRowHeight="13.5"/>
  <cols>
    <col min="1" max="1" width="0.125" style="487" customWidth="1"/>
    <col min="2" max="2" width="10.875" style="487" customWidth="1"/>
    <col min="3" max="3" width="11.75" style="487" customWidth="1"/>
    <col min="4" max="4" width="13" style="487" bestFit="1" customWidth="1"/>
    <col min="5" max="5" width="10.875" style="487" customWidth="1"/>
    <col min="6" max="6" width="11.625" style="487" customWidth="1"/>
    <col min="7" max="7" width="10.75" style="487" customWidth="1"/>
    <col min="8" max="8" width="12.875" style="487" bestFit="1" customWidth="1"/>
    <col min="9" max="9" width="10.75" style="487" customWidth="1"/>
    <col min="10" max="10" width="9.75" style="487" customWidth="1"/>
    <col min="11" max="11" width="9.5" style="487" bestFit="1" customWidth="1"/>
    <col min="12" max="13" width="9" style="487"/>
    <col min="14" max="14" width="9.5" style="487" bestFit="1" customWidth="1"/>
    <col min="15" max="15" width="9" style="487"/>
    <col min="16" max="16" width="9.5" style="487" bestFit="1" customWidth="1"/>
    <col min="17" max="16384" width="9" style="487"/>
  </cols>
  <sheetData>
    <row r="1" spans="2:11" ht="14.25">
      <c r="B1" s="486" t="s">
        <v>1968</v>
      </c>
      <c r="D1" s="1691" t="s">
        <v>903</v>
      </c>
      <c r="E1" s="1691"/>
      <c r="F1" s="1692"/>
      <c r="G1" s="1692"/>
      <c r="H1" s="1692"/>
      <c r="I1" s="1692"/>
    </row>
    <row r="2" spans="2:11">
      <c r="B2" s="488"/>
      <c r="C2" s="489"/>
      <c r="D2" s="1693" t="s">
        <v>355</v>
      </c>
      <c r="E2" s="1229"/>
      <c r="F2" s="1693" t="s">
        <v>1343</v>
      </c>
      <c r="G2" s="1229"/>
      <c r="H2" s="1693" t="s">
        <v>1300</v>
      </c>
      <c r="I2" s="1229"/>
    </row>
    <row r="3" spans="2:11">
      <c r="B3" s="490"/>
      <c r="C3" s="491"/>
      <c r="D3" s="492" t="s">
        <v>280</v>
      </c>
      <c r="E3" s="502" t="s">
        <v>73</v>
      </c>
      <c r="F3" s="492" t="s">
        <v>538</v>
      </c>
      <c r="G3" s="492" t="s">
        <v>2028</v>
      </c>
      <c r="H3" s="492" t="s">
        <v>538</v>
      </c>
      <c r="I3" s="492" t="s">
        <v>2028</v>
      </c>
    </row>
    <row r="4" spans="2:11">
      <c r="B4" s="1676" t="s">
        <v>281</v>
      </c>
      <c r="C4" s="495" t="s">
        <v>2143</v>
      </c>
      <c r="D4" s="497">
        <v>2944031</v>
      </c>
      <c r="E4" s="494">
        <v>31.6</v>
      </c>
      <c r="F4" s="497">
        <v>2957106</v>
      </c>
      <c r="G4" s="494">
        <v>34.799999999999997</v>
      </c>
      <c r="H4" s="497">
        <v>2947692</v>
      </c>
      <c r="I4" s="494">
        <v>37.4</v>
      </c>
    </row>
    <row r="5" spans="2:11">
      <c r="B5" s="1676"/>
      <c r="C5" s="495" t="s">
        <v>282</v>
      </c>
      <c r="D5" s="497">
        <v>2047777</v>
      </c>
      <c r="E5" s="494">
        <v>22</v>
      </c>
      <c r="F5" s="497">
        <v>1042088</v>
      </c>
      <c r="G5" s="494">
        <v>12.3</v>
      </c>
      <c r="H5" s="497">
        <v>460902</v>
      </c>
      <c r="I5" s="494">
        <v>5.8</v>
      </c>
    </row>
    <row r="6" spans="2:11">
      <c r="B6" s="1676" t="s">
        <v>283</v>
      </c>
      <c r="C6" s="533" t="s">
        <v>284</v>
      </c>
      <c r="D6" s="497">
        <v>3948296</v>
      </c>
      <c r="E6" s="494">
        <v>42.4</v>
      </c>
      <c r="F6" s="497">
        <v>4111782</v>
      </c>
      <c r="G6" s="494">
        <v>48.4</v>
      </c>
      <c r="H6" s="497">
        <v>4104148</v>
      </c>
      <c r="I6" s="494">
        <v>52.1</v>
      </c>
    </row>
    <row r="7" spans="2:11">
      <c r="B7" s="1677"/>
      <c r="C7" s="495" t="s">
        <v>285</v>
      </c>
      <c r="D7" s="497">
        <v>17732</v>
      </c>
      <c r="E7" s="494">
        <v>0.2</v>
      </c>
      <c r="F7" s="497">
        <v>16008</v>
      </c>
      <c r="G7" s="494">
        <v>0.2</v>
      </c>
      <c r="H7" s="497">
        <v>16009</v>
      </c>
      <c r="I7" s="494">
        <v>0.2</v>
      </c>
      <c r="K7" s="496"/>
    </row>
    <row r="8" spans="2:11">
      <c r="B8" s="1678" t="s">
        <v>286</v>
      </c>
      <c r="C8" s="1679"/>
      <c r="D8" s="497">
        <v>85446</v>
      </c>
      <c r="E8" s="494">
        <v>0.9</v>
      </c>
      <c r="F8" s="497">
        <v>91842</v>
      </c>
      <c r="G8" s="494">
        <v>1.1000000000000001</v>
      </c>
      <c r="H8" s="497">
        <v>93933</v>
      </c>
      <c r="I8" s="494">
        <v>1.2</v>
      </c>
    </row>
    <row r="9" spans="2:11">
      <c r="B9" s="1678" t="s">
        <v>287</v>
      </c>
      <c r="C9" s="1679"/>
      <c r="D9" s="497">
        <v>275744</v>
      </c>
      <c r="E9" s="494">
        <v>3</v>
      </c>
      <c r="F9" s="497">
        <v>272563</v>
      </c>
      <c r="G9" s="494">
        <v>3.2</v>
      </c>
      <c r="H9" s="497">
        <v>260338</v>
      </c>
      <c r="I9" s="494">
        <v>3.3</v>
      </c>
    </row>
    <row r="10" spans="2:11">
      <c r="B10" s="1678" t="s">
        <v>288</v>
      </c>
      <c r="C10" s="1679"/>
      <c r="D10" s="497" t="s">
        <v>1036</v>
      </c>
      <c r="E10" s="532" t="s">
        <v>1036</v>
      </c>
      <c r="F10" s="497" t="s">
        <v>1036</v>
      </c>
      <c r="G10" s="532" t="s">
        <v>1036</v>
      </c>
      <c r="H10" s="497" t="s">
        <v>1237</v>
      </c>
      <c r="I10" s="532" t="s">
        <v>1237</v>
      </c>
    </row>
    <row r="11" spans="2:11">
      <c r="B11" s="1682" t="s">
        <v>289</v>
      </c>
      <c r="C11" s="495" t="s">
        <v>290</v>
      </c>
      <c r="D11" s="497" t="s">
        <v>2029</v>
      </c>
      <c r="E11" s="532" t="s">
        <v>2029</v>
      </c>
      <c r="F11" s="497" t="s">
        <v>2029</v>
      </c>
      <c r="G11" s="532" t="s">
        <v>2029</v>
      </c>
      <c r="H11" s="497" t="s">
        <v>1237</v>
      </c>
      <c r="I11" s="532" t="s">
        <v>1237</v>
      </c>
    </row>
    <row r="12" spans="2:11">
      <c r="B12" s="1683"/>
      <c r="C12" s="495" t="s">
        <v>291</v>
      </c>
      <c r="D12" s="497" t="s">
        <v>2029</v>
      </c>
      <c r="E12" s="532" t="s">
        <v>2029</v>
      </c>
      <c r="F12" s="497" t="s">
        <v>2029</v>
      </c>
      <c r="G12" s="532" t="s">
        <v>2029</v>
      </c>
      <c r="H12" s="497" t="s">
        <v>1237</v>
      </c>
      <c r="I12" s="532" t="s">
        <v>1237</v>
      </c>
    </row>
    <row r="13" spans="2:11">
      <c r="B13" s="1678" t="s">
        <v>292</v>
      </c>
      <c r="C13" s="1679"/>
      <c r="D13" s="499">
        <v>9319026</v>
      </c>
      <c r="E13" s="494">
        <v>100</v>
      </c>
      <c r="F13" s="499">
        <v>8491389</v>
      </c>
      <c r="G13" s="494">
        <v>100</v>
      </c>
      <c r="H13" s="499">
        <v>7883022</v>
      </c>
      <c r="I13" s="494">
        <v>100</v>
      </c>
    </row>
    <row r="14" spans="2:11">
      <c r="B14" s="1678" t="s">
        <v>293</v>
      </c>
      <c r="C14" s="1679"/>
      <c r="D14" s="497" t="s">
        <v>2030</v>
      </c>
      <c r="E14" s="532" t="s">
        <v>2030</v>
      </c>
      <c r="F14" s="532" t="s">
        <v>1036</v>
      </c>
      <c r="G14" s="532" t="s">
        <v>1036</v>
      </c>
      <c r="H14" s="532" t="s">
        <v>1237</v>
      </c>
      <c r="I14" s="532" t="s">
        <v>1237</v>
      </c>
    </row>
    <row r="15" spans="2:11">
      <c r="B15" s="1677" t="s">
        <v>1891</v>
      </c>
      <c r="C15" s="498" t="s">
        <v>1892</v>
      </c>
      <c r="D15" s="497" t="s">
        <v>1036</v>
      </c>
      <c r="E15" s="532" t="s">
        <v>1036</v>
      </c>
      <c r="F15" s="532" t="s">
        <v>1036</v>
      </c>
      <c r="G15" s="532" t="s">
        <v>1036</v>
      </c>
      <c r="H15" s="532" t="s">
        <v>1237</v>
      </c>
      <c r="I15" s="532" t="s">
        <v>1237</v>
      </c>
    </row>
    <row r="16" spans="2:11">
      <c r="B16" s="1684"/>
      <c r="C16" s="534" t="s">
        <v>1893</v>
      </c>
      <c r="D16" s="497" t="s">
        <v>1959</v>
      </c>
      <c r="E16" s="532" t="s">
        <v>1959</v>
      </c>
      <c r="F16" s="532" t="s">
        <v>1036</v>
      </c>
      <c r="G16" s="532" t="s">
        <v>1036</v>
      </c>
      <c r="H16" s="532" t="s">
        <v>1237</v>
      </c>
      <c r="I16" s="532" t="s">
        <v>1237</v>
      </c>
    </row>
    <row r="17" spans="2:10">
      <c r="B17" s="1678" t="s">
        <v>294</v>
      </c>
      <c r="C17" s="1679"/>
      <c r="D17" s="497" t="s">
        <v>2236</v>
      </c>
      <c r="E17" s="532" t="s">
        <v>2236</v>
      </c>
      <c r="F17" s="711">
        <v>2005</v>
      </c>
      <c r="G17" s="532">
        <v>0</v>
      </c>
      <c r="H17" s="711">
        <v>1962</v>
      </c>
      <c r="I17" s="532">
        <v>0</v>
      </c>
    </row>
    <row r="18" spans="2:10">
      <c r="B18" s="1680" t="s">
        <v>605</v>
      </c>
      <c r="C18" s="1681"/>
      <c r="D18" s="672">
        <f>SUM(D13:D17)</f>
        <v>9319026</v>
      </c>
      <c r="E18" s="673">
        <v>100</v>
      </c>
      <c r="F18" s="672">
        <v>8493394</v>
      </c>
      <c r="G18" s="673">
        <v>100</v>
      </c>
      <c r="H18" s="672">
        <v>7884984</v>
      </c>
      <c r="I18" s="673">
        <v>100</v>
      </c>
    </row>
    <row r="19" spans="2:10">
      <c r="E19" s="500"/>
      <c r="G19" s="1689"/>
      <c r="H19" s="1690"/>
      <c r="I19" s="1690"/>
    </row>
    <row r="20" spans="2:10">
      <c r="E20" s="500"/>
      <c r="G20" s="500"/>
      <c r="I20" s="500"/>
    </row>
    <row r="21" spans="2:10">
      <c r="E21" s="500"/>
      <c r="G21" s="500"/>
      <c r="I21" s="500"/>
    </row>
    <row r="23" spans="2:10" ht="14.25">
      <c r="B23" s="486" t="s">
        <v>1969</v>
      </c>
      <c r="G23" s="1688" t="s">
        <v>902</v>
      </c>
      <c r="H23" s="1688"/>
      <c r="I23" s="1688"/>
      <c r="J23" s="1688"/>
    </row>
    <row r="24" spans="2:10">
      <c r="B24" s="501"/>
      <c r="C24" s="503" t="s">
        <v>1964</v>
      </c>
      <c r="D24" s="503" t="s">
        <v>1964</v>
      </c>
      <c r="E24" s="503" t="s">
        <v>85</v>
      </c>
      <c r="F24" s="503" t="s">
        <v>84</v>
      </c>
      <c r="G24" s="503" t="s">
        <v>171</v>
      </c>
      <c r="H24" s="503" t="s">
        <v>1970</v>
      </c>
      <c r="I24" s="503" t="s">
        <v>177</v>
      </c>
      <c r="J24" s="535" t="s">
        <v>1971</v>
      </c>
    </row>
    <row r="25" spans="2:10">
      <c r="B25" s="504"/>
      <c r="C25" s="536" t="s">
        <v>1972</v>
      </c>
      <c r="D25" s="536" t="s">
        <v>448</v>
      </c>
      <c r="E25" s="536" t="s">
        <v>87</v>
      </c>
      <c r="F25" s="537" t="s">
        <v>86</v>
      </c>
      <c r="G25" s="537" t="s">
        <v>449</v>
      </c>
      <c r="H25" s="537" t="s">
        <v>527</v>
      </c>
      <c r="I25" s="536" t="s">
        <v>528</v>
      </c>
      <c r="J25" s="131" t="s">
        <v>529</v>
      </c>
    </row>
    <row r="26" spans="2:10">
      <c r="B26" s="493" t="s">
        <v>356</v>
      </c>
      <c r="C26" s="674">
        <v>7910399</v>
      </c>
      <c r="D26" s="674">
        <v>7591936</v>
      </c>
      <c r="E26" s="675">
        <v>11308780</v>
      </c>
      <c r="F26" s="676">
        <v>0.93700000000000006</v>
      </c>
      <c r="G26" s="675">
        <v>25789125</v>
      </c>
      <c r="H26" s="677">
        <v>88.9</v>
      </c>
      <c r="I26" s="678">
        <v>19.8</v>
      </c>
      <c r="J26" s="678">
        <v>14.6</v>
      </c>
    </row>
    <row r="27" spans="2:10">
      <c r="B27" s="493" t="s">
        <v>959</v>
      </c>
      <c r="C27" s="674">
        <v>8119391</v>
      </c>
      <c r="D27" s="674">
        <v>8085309</v>
      </c>
      <c r="E27" s="675">
        <v>12504301</v>
      </c>
      <c r="F27" s="676">
        <v>0.98199999999999998</v>
      </c>
      <c r="G27" s="675">
        <v>25563237</v>
      </c>
      <c r="H27" s="677">
        <v>88.1</v>
      </c>
      <c r="I27" s="678">
        <v>19.899999999999999</v>
      </c>
      <c r="J27" s="678">
        <v>13.6</v>
      </c>
    </row>
    <row r="28" spans="2:10">
      <c r="B28" s="493" t="s">
        <v>1301</v>
      </c>
      <c r="C28" s="674">
        <v>8100916</v>
      </c>
      <c r="D28" s="674">
        <v>7036484</v>
      </c>
      <c r="E28" s="675">
        <v>11455928</v>
      </c>
      <c r="F28" s="676">
        <v>0.94199999999999995</v>
      </c>
      <c r="G28" s="675">
        <v>24944461</v>
      </c>
      <c r="H28" s="677">
        <v>94</v>
      </c>
      <c r="I28" s="678">
        <v>19.7</v>
      </c>
      <c r="J28" s="678">
        <v>13.6</v>
      </c>
    </row>
    <row r="29" spans="2:10">
      <c r="J29" s="500"/>
    </row>
    <row r="30" spans="2:10">
      <c r="J30" s="500"/>
    </row>
    <row r="31" spans="2:10">
      <c r="J31" s="500"/>
    </row>
    <row r="32" spans="2:10">
      <c r="J32" s="500"/>
    </row>
    <row r="34" spans="2:10" ht="14.25">
      <c r="B34" s="486" t="s">
        <v>318</v>
      </c>
      <c r="C34" s="505"/>
      <c r="D34" s="505"/>
      <c r="E34" s="505"/>
      <c r="F34" s="505"/>
      <c r="G34" s="505"/>
      <c r="H34" s="1688" t="s">
        <v>904</v>
      </c>
      <c r="I34" s="1105"/>
      <c r="J34" s="1105"/>
    </row>
    <row r="35" spans="2:10">
      <c r="B35" s="506"/>
      <c r="C35" s="1685" t="s">
        <v>327</v>
      </c>
      <c r="D35" s="1685" t="s">
        <v>328</v>
      </c>
      <c r="E35" s="538" t="s">
        <v>530</v>
      </c>
      <c r="F35" s="539" t="s">
        <v>531</v>
      </c>
      <c r="G35" s="1685" t="s">
        <v>329</v>
      </c>
      <c r="H35" s="1686" t="s">
        <v>1903</v>
      </c>
      <c r="I35" s="1685" t="s">
        <v>188</v>
      </c>
      <c r="J35" s="1687" t="s">
        <v>324</v>
      </c>
    </row>
    <row r="36" spans="2:10">
      <c r="B36" s="507"/>
      <c r="C36" s="877"/>
      <c r="D36" s="877"/>
      <c r="E36" s="540" t="s">
        <v>532</v>
      </c>
      <c r="F36" s="596" t="s">
        <v>533</v>
      </c>
      <c r="G36" s="877"/>
      <c r="H36" s="1077"/>
      <c r="I36" s="877"/>
      <c r="J36" s="965"/>
    </row>
    <row r="37" spans="2:10">
      <c r="B37" s="493" t="s">
        <v>356</v>
      </c>
      <c r="C37" s="679">
        <v>17454561</v>
      </c>
      <c r="D37" s="679">
        <v>17011189</v>
      </c>
      <c r="E37" s="680">
        <v>443372</v>
      </c>
      <c r="F37" s="679">
        <v>53971</v>
      </c>
      <c r="G37" s="680">
        <v>389401</v>
      </c>
      <c r="H37" s="681" t="s">
        <v>2200</v>
      </c>
      <c r="I37" s="679">
        <v>312182</v>
      </c>
      <c r="J37" s="682" t="s">
        <v>2201</v>
      </c>
    </row>
    <row r="38" spans="2:10">
      <c r="B38" s="493" t="s">
        <v>959</v>
      </c>
      <c r="C38" s="679">
        <v>17492351</v>
      </c>
      <c r="D38" s="679">
        <v>16984203</v>
      </c>
      <c r="E38" s="680">
        <v>508148</v>
      </c>
      <c r="F38" s="679">
        <v>82231</v>
      </c>
      <c r="G38" s="680">
        <v>425917</v>
      </c>
      <c r="H38" s="681">
        <v>36516</v>
      </c>
      <c r="I38" s="679">
        <v>325499</v>
      </c>
      <c r="J38" s="712">
        <v>13246</v>
      </c>
    </row>
    <row r="39" spans="2:10">
      <c r="B39" s="493" t="s">
        <v>1301</v>
      </c>
      <c r="C39" s="679">
        <v>18609869</v>
      </c>
      <c r="D39" s="679">
        <v>18213299</v>
      </c>
      <c r="E39" s="680">
        <v>396570</v>
      </c>
      <c r="F39" s="679">
        <v>117859</v>
      </c>
      <c r="G39" s="680">
        <v>278711</v>
      </c>
      <c r="H39" s="683">
        <v>-147206</v>
      </c>
      <c r="I39" s="679">
        <v>293617</v>
      </c>
      <c r="J39" s="712">
        <v>494</v>
      </c>
    </row>
    <row r="40" spans="2:10">
      <c r="B40" s="510"/>
      <c r="C40" s="508"/>
      <c r="D40" s="508"/>
      <c r="E40" s="509"/>
      <c r="F40" s="508"/>
      <c r="G40" s="509"/>
      <c r="H40" s="508"/>
      <c r="I40" s="508"/>
      <c r="J40" s="510"/>
    </row>
    <row r="41" spans="2:10">
      <c r="B41" s="510"/>
      <c r="C41" s="508"/>
      <c r="D41" s="508"/>
      <c r="E41" s="509"/>
      <c r="F41" s="508"/>
      <c r="G41" s="509"/>
      <c r="H41" s="508"/>
      <c r="I41" s="508"/>
      <c r="J41" s="510"/>
    </row>
    <row r="42" spans="2:10">
      <c r="B42" s="510"/>
      <c r="C42" s="508"/>
      <c r="D42" s="508"/>
      <c r="E42" s="509"/>
      <c r="F42" s="508"/>
      <c r="G42" s="509"/>
      <c r="H42" s="508"/>
      <c r="I42" s="508"/>
      <c r="J42" s="510"/>
    </row>
    <row r="43" spans="2:10">
      <c r="B43" s="541"/>
      <c r="C43" s="505"/>
      <c r="D43" s="505"/>
    </row>
    <row r="44" spans="2:10">
      <c r="B44" s="538"/>
      <c r="C44" s="538" t="s">
        <v>1963</v>
      </c>
      <c r="D44" s="538" t="s">
        <v>534</v>
      </c>
      <c r="E44" s="538" t="s">
        <v>74</v>
      </c>
    </row>
    <row r="45" spans="2:10" ht="27">
      <c r="B45" s="540"/>
      <c r="C45" s="540" t="s">
        <v>535</v>
      </c>
      <c r="D45" s="558" t="s">
        <v>536</v>
      </c>
      <c r="E45" s="558" t="s">
        <v>537</v>
      </c>
    </row>
    <row r="46" spans="2:10">
      <c r="B46" s="493" t="s">
        <v>356</v>
      </c>
      <c r="C46" s="683">
        <v>171122</v>
      </c>
      <c r="D46" s="683">
        <v>76244</v>
      </c>
      <c r="E46" s="679">
        <v>9319026</v>
      </c>
    </row>
    <row r="47" spans="2:10">
      <c r="B47" s="493" t="s">
        <v>959</v>
      </c>
      <c r="C47" s="683">
        <v>266000</v>
      </c>
      <c r="D47" s="683">
        <v>109261</v>
      </c>
      <c r="E47" s="679">
        <v>8493394</v>
      </c>
    </row>
    <row r="48" spans="2:10">
      <c r="B48" s="493" t="s">
        <v>1301</v>
      </c>
      <c r="C48" s="683">
        <v>990000</v>
      </c>
      <c r="D48" s="683">
        <v>-843095</v>
      </c>
      <c r="E48" s="679">
        <v>7884984</v>
      </c>
    </row>
    <row r="49" spans="5:5">
      <c r="E49" s="500"/>
    </row>
  </sheetData>
  <mergeCells count="24">
    <mergeCell ref="G23:J23"/>
    <mergeCell ref="G19:I19"/>
    <mergeCell ref="H34:J34"/>
    <mergeCell ref="D1:I1"/>
    <mergeCell ref="F2:G2"/>
    <mergeCell ref="H2:I2"/>
    <mergeCell ref="D2:E2"/>
    <mergeCell ref="G35:G36"/>
    <mergeCell ref="H35:H36"/>
    <mergeCell ref="I35:I36"/>
    <mergeCell ref="J35:J36"/>
    <mergeCell ref="C35:C36"/>
    <mergeCell ref="D35:D36"/>
    <mergeCell ref="B17:C17"/>
    <mergeCell ref="B18:C18"/>
    <mergeCell ref="B11:B12"/>
    <mergeCell ref="B13:C13"/>
    <mergeCell ref="B14:C14"/>
    <mergeCell ref="B15:B16"/>
    <mergeCell ref="B4:B5"/>
    <mergeCell ref="B6:B7"/>
    <mergeCell ref="B8:C8"/>
    <mergeCell ref="B9:C9"/>
    <mergeCell ref="B10:C10"/>
  </mergeCells>
  <phoneticPr fontId="7"/>
  <pageMargins left="0.78740157480314965" right="0.78740157480314965" top="0.59055118110236227" bottom="0.59055118110236227" header="0.39370078740157483" footer="0.39370078740157483"/>
  <pageSetup paperSize="9" scale="85"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zoomScaleNormal="100" workbookViewId="0"/>
  </sheetViews>
  <sheetFormatPr defaultRowHeight="14.45" customHeight="1"/>
  <cols>
    <col min="1" max="1" width="2.125" style="542" customWidth="1"/>
    <col min="2" max="2" width="5" style="542" customWidth="1"/>
    <col min="3" max="3" width="12.875" style="542" customWidth="1"/>
    <col min="4" max="10" width="9" style="542"/>
    <col min="11" max="11" width="10.875" style="542" customWidth="1"/>
    <col min="12" max="16384" width="9" style="542"/>
  </cols>
  <sheetData>
    <row r="1" spans="1:35" s="570" customFormat="1" ht="26.25" customHeight="1">
      <c r="A1" s="568" t="s">
        <v>2031</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5.95" customHeight="1"/>
    <row r="3" spans="1:35" ht="16.5" customHeight="1">
      <c r="B3" s="542">
        <v>2004</v>
      </c>
      <c r="C3" s="542" t="s">
        <v>2032</v>
      </c>
      <c r="D3" s="1694" t="s">
        <v>2033</v>
      </c>
      <c r="E3" s="1694"/>
      <c r="F3" s="1694"/>
      <c r="G3" s="1694"/>
      <c r="H3" s="1694"/>
      <c r="I3" s="1694"/>
      <c r="J3" s="1694"/>
      <c r="K3" s="1694"/>
      <c r="L3" s="1694"/>
    </row>
    <row r="4" spans="1:35" ht="16.5" customHeight="1">
      <c r="B4" s="543"/>
      <c r="D4" s="1694" t="s">
        <v>2034</v>
      </c>
      <c r="E4" s="1694"/>
      <c r="F4" s="1694"/>
      <c r="G4" s="1694"/>
      <c r="H4" s="1694"/>
      <c r="I4" s="1694"/>
      <c r="J4" s="1694"/>
      <c r="K4" s="1694"/>
      <c r="L4" s="1694"/>
    </row>
    <row r="5" spans="1:35" ht="16.5" customHeight="1">
      <c r="D5" s="1694" t="s">
        <v>1879</v>
      </c>
      <c r="E5" s="1694"/>
      <c r="F5" s="1694"/>
      <c r="G5" s="1694"/>
      <c r="H5" s="1694"/>
      <c r="I5" s="1694"/>
      <c r="J5" s="1694"/>
      <c r="K5" s="1694"/>
      <c r="L5" s="1694"/>
    </row>
    <row r="6" spans="1:35" ht="16.5" customHeight="1">
      <c r="D6" s="1694" t="s">
        <v>1880</v>
      </c>
      <c r="E6" s="1694"/>
      <c r="F6" s="1694"/>
      <c r="G6" s="1694"/>
      <c r="H6" s="1694"/>
      <c r="I6" s="1694"/>
      <c r="J6" s="1694"/>
      <c r="K6" s="1694"/>
      <c r="L6" s="1694"/>
    </row>
    <row r="7" spans="1:35" ht="16.5" customHeight="1">
      <c r="B7" s="542">
        <v>2005</v>
      </c>
      <c r="C7" s="542" t="s">
        <v>1881</v>
      </c>
      <c r="D7" s="1694" t="s">
        <v>2038</v>
      </c>
      <c r="E7" s="1694"/>
      <c r="F7" s="1694"/>
      <c r="G7" s="1694"/>
      <c r="H7" s="1694"/>
      <c r="I7" s="1694"/>
      <c r="J7" s="1694"/>
      <c r="K7" s="1694"/>
      <c r="L7" s="1694"/>
    </row>
    <row r="8" spans="1:35" ht="16.5" customHeight="1">
      <c r="D8" s="1694" t="s">
        <v>2068</v>
      </c>
      <c r="E8" s="1694"/>
      <c r="F8" s="1694"/>
      <c r="G8" s="1694"/>
      <c r="H8" s="1694"/>
      <c r="I8" s="1694"/>
      <c r="J8" s="1694"/>
      <c r="K8" s="1694"/>
      <c r="L8" s="1694"/>
    </row>
    <row r="9" spans="1:35" ht="16.5" customHeight="1">
      <c r="D9" s="1694" t="s">
        <v>2039</v>
      </c>
      <c r="E9" s="1694"/>
      <c r="F9" s="1694"/>
      <c r="G9" s="1694"/>
      <c r="H9" s="1694"/>
      <c r="I9" s="1694"/>
      <c r="J9" s="1694"/>
      <c r="K9" s="1694"/>
      <c r="L9" s="1694"/>
    </row>
    <row r="10" spans="1:35" ht="16.5" customHeight="1">
      <c r="D10" s="1694" t="s">
        <v>2040</v>
      </c>
      <c r="E10" s="1694"/>
      <c r="F10" s="1694"/>
      <c r="G10" s="1694"/>
      <c r="H10" s="1694"/>
      <c r="I10" s="1694"/>
      <c r="J10" s="1694"/>
      <c r="K10" s="1694"/>
      <c r="L10" s="1694"/>
    </row>
    <row r="11" spans="1:35" ht="16.5" customHeight="1">
      <c r="D11" s="1694" t="s">
        <v>2041</v>
      </c>
      <c r="E11" s="1694"/>
      <c r="F11" s="1694"/>
      <c r="G11" s="1694"/>
      <c r="H11" s="1694"/>
      <c r="I11" s="1694"/>
      <c r="J11" s="1694"/>
      <c r="K11" s="1694"/>
      <c r="L11" s="1694"/>
    </row>
    <row r="12" spans="1:35" ht="16.5" customHeight="1">
      <c r="B12" s="542">
        <v>2006</v>
      </c>
      <c r="C12" s="542" t="s">
        <v>2042</v>
      </c>
      <c r="D12" s="1694" t="s">
        <v>2043</v>
      </c>
      <c r="E12" s="1694"/>
      <c r="F12" s="1694"/>
      <c r="G12" s="1694"/>
      <c r="H12" s="1694"/>
      <c r="I12" s="1694"/>
      <c r="J12" s="1694"/>
      <c r="K12" s="1694"/>
      <c r="L12" s="1694"/>
    </row>
    <row r="13" spans="1:35" ht="16.5" customHeight="1">
      <c r="D13" s="1694" t="s">
        <v>2047</v>
      </c>
      <c r="E13" s="1694"/>
      <c r="F13" s="1694"/>
      <c r="G13" s="1694"/>
      <c r="H13" s="1694"/>
      <c r="I13" s="1694"/>
      <c r="J13" s="1694"/>
      <c r="K13" s="1694"/>
      <c r="L13" s="1694"/>
    </row>
    <row r="14" spans="1:35" ht="16.5" customHeight="1">
      <c r="D14" s="1694" t="s">
        <v>2046</v>
      </c>
      <c r="E14" s="1694"/>
      <c r="F14" s="1694"/>
      <c r="G14" s="1694"/>
      <c r="H14" s="1694"/>
      <c r="I14" s="1694"/>
      <c r="J14" s="1694"/>
      <c r="K14" s="1694"/>
      <c r="L14" s="1694"/>
    </row>
    <row r="15" spans="1:35" ht="16.5" customHeight="1">
      <c r="D15" s="1694" t="s">
        <v>2069</v>
      </c>
      <c r="E15" s="1694"/>
      <c r="F15" s="1694"/>
      <c r="G15" s="1694"/>
      <c r="H15" s="1694"/>
      <c r="I15" s="1694"/>
      <c r="J15" s="1694"/>
      <c r="K15" s="1694"/>
      <c r="L15" s="1694"/>
    </row>
    <row r="16" spans="1:35" ht="16.5" customHeight="1">
      <c r="D16" s="1694" t="s">
        <v>565</v>
      </c>
      <c r="E16" s="1694"/>
      <c r="F16" s="1694"/>
      <c r="G16" s="1694"/>
      <c r="H16" s="1694"/>
      <c r="I16" s="1694"/>
      <c r="J16" s="1694"/>
      <c r="K16" s="1694"/>
      <c r="L16" s="1694"/>
    </row>
    <row r="17" spans="2:12" ht="16.5" customHeight="1">
      <c r="B17" s="542">
        <v>2007</v>
      </c>
      <c r="C17" s="542" t="s">
        <v>566</v>
      </c>
      <c r="D17" s="1694" t="s">
        <v>2070</v>
      </c>
      <c r="E17" s="1694"/>
      <c r="F17" s="1694"/>
      <c r="G17" s="1694"/>
      <c r="H17" s="1694"/>
      <c r="I17" s="1694"/>
      <c r="J17" s="1694"/>
      <c r="K17" s="1694"/>
      <c r="L17" s="1694"/>
    </row>
    <row r="18" spans="2:12" ht="16.5" customHeight="1">
      <c r="D18" s="1694" t="s">
        <v>567</v>
      </c>
      <c r="E18" s="1694"/>
      <c r="F18" s="1694"/>
      <c r="G18" s="1694"/>
      <c r="H18" s="1694"/>
      <c r="I18" s="1694"/>
      <c r="J18" s="1694"/>
      <c r="K18" s="1694"/>
      <c r="L18" s="1694"/>
    </row>
    <row r="19" spans="2:12" ht="16.5" customHeight="1">
      <c r="D19" s="1694" t="s">
        <v>2064</v>
      </c>
      <c r="E19" s="1694"/>
      <c r="F19" s="1694"/>
      <c r="G19" s="1694"/>
      <c r="H19" s="1694"/>
      <c r="I19" s="1694"/>
      <c r="J19" s="1694"/>
      <c r="K19" s="1694"/>
      <c r="L19" s="1694"/>
    </row>
    <row r="20" spans="2:12" ht="16.5" customHeight="1">
      <c r="D20" s="1694" t="s">
        <v>2065</v>
      </c>
      <c r="E20" s="1694"/>
      <c r="F20" s="1694"/>
      <c r="G20" s="1694"/>
      <c r="H20" s="1694"/>
      <c r="I20" s="1694"/>
      <c r="J20" s="1694"/>
      <c r="K20" s="1694"/>
      <c r="L20" s="1694"/>
    </row>
    <row r="21" spans="2:12" ht="16.5" customHeight="1">
      <c r="D21" s="1694" t="s">
        <v>2066</v>
      </c>
      <c r="E21" s="1694"/>
      <c r="F21" s="1694"/>
      <c r="G21" s="1694"/>
      <c r="H21" s="1694"/>
      <c r="I21" s="1694"/>
      <c r="J21" s="1694"/>
      <c r="K21" s="1694"/>
      <c r="L21" s="1694"/>
    </row>
    <row r="22" spans="2:12" ht="16.5" customHeight="1">
      <c r="D22" s="1694" t="s">
        <v>2067</v>
      </c>
      <c r="E22" s="1694"/>
      <c r="F22" s="1694"/>
      <c r="G22" s="1694"/>
      <c r="H22" s="1694"/>
      <c r="I22" s="1694"/>
      <c r="J22" s="1694"/>
      <c r="K22" s="1694"/>
      <c r="L22" s="1694"/>
    </row>
    <row r="23" spans="2:12" ht="16.5" customHeight="1">
      <c r="B23" s="542">
        <v>2008</v>
      </c>
      <c r="C23" s="542" t="s">
        <v>1846</v>
      </c>
      <c r="D23" s="1694" t="s">
        <v>430</v>
      </c>
      <c r="E23" s="1694"/>
      <c r="F23" s="1694"/>
      <c r="G23" s="1694"/>
      <c r="H23" s="1694"/>
      <c r="I23" s="1694"/>
      <c r="J23" s="1694"/>
      <c r="K23" s="1694"/>
      <c r="L23" s="1694"/>
    </row>
    <row r="24" spans="2:12" ht="16.5" customHeight="1">
      <c r="D24" s="1694" t="s">
        <v>431</v>
      </c>
      <c r="E24" s="1694"/>
      <c r="F24" s="1694"/>
      <c r="G24" s="1694"/>
      <c r="H24" s="1694"/>
      <c r="I24" s="1694"/>
      <c r="J24" s="1694"/>
      <c r="K24" s="1694"/>
      <c r="L24" s="1694"/>
    </row>
    <row r="25" spans="2:12" ht="16.5" customHeight="1">
      <c r="D25" s="1694" t="s">
        <v>1848</v>
      </c>
      <c r="E25" s="1694"/>
      <c r="F25" s="1694"/>
      <c r="G25" s="1694"/>
      <c r="H25" s="1694"/>
      <c r="I25" s="1694"/>
      <c r="J25" s="1694"/>
      <c r="K25" s="1694"/>
      <c r="L25" s="1694"/>
    </row>
    <row r="26" spans="2:12" ht="16.5" customHeight="1">
      <c r="D26" s="1694" t="s">
        <v>1847</v>
      </c>
      <c r="E26" s="1694"/>
      <c r="F26" s="1694"/>
      <c r="G26" s="1694"/>
      <c r="H26" s="1694"/>
      <c r="I26" s="1694"/>
      <c r="J26" s="1694"/>
      <c r="K26" s="1694"/>
      <c r="L26" s="1694"/>
    </row>
    <row r="27" spans="2:12" ht="16.5" customHeight="1">
      <c r="D27" s="1694" t="s">
        <v>432</v>
      </c>
      <c r="E27" s="1694"/>
      <c r="F27" s="1694"/>
      <c r="G27" s="1694"/>
      <c r="H27" s="1694"/>
      <c r="I27" s="1694"/>
      <c r="J27" s="1694"/>
      <c r="K27" s="1694"/>
      <c r="L27" s="1694"/>
    </row>
    <row r="28" spans="2:12" ht="16.5" customHeight="1">
      <c r="D28" s="1694" t="s">
        <v>433</v>
      </c>
      <c r="E28" s="1694"/>
      <c r="F28" s="1694"/>
      <c r="G28" s="1694"/>
      <c r="H28" s="1694"/>
      <c r="I28" s="1694"/>
      <c r="J28" s="1694"/>
      <c r="K28" s="1694"/>
      <c r="L28" s="1694"/>
    </row>
    <row r="29" spans="2:12" ht="16.5" customHeight="1">
      <c r="D29" s="1694" t="s">
        <v>1884</v>
      </c>
      <c r="E29" s="1694"/>
      <c r="F29" s="1694"/>
      <c r="G29" s="1694"/>
      <c r="H29" s="1694"/>
      <c r="I29" s="1694"/>
      <c r="J29" s="1694"/>
      <c r="K29" s="1694"/>
      <c r="L29" s="1694"/>
    </row>
    <row r="30" spans="2:12" ht="16.5" customHeight="1">
      <c r="D30" s="1694" t="s">
        <v>1885</v>
      </c>
      <c r="E30" s="1694"/>
      <c r="F30" s="1694"/>
      <c r="G30" s="1694"/>
      <c r="H30" s="1694"/>
      <c r="I30" s="1694"/>
      <c r="J30" s="1694"/>
      <c r="K30" s="1694"/>
      <c r="L30" s="1694"/>
    </row>
    <row r="31" spans="2:12" ht="16.5" customHeight="1">
      <c r="D31" s="1694" t="s">
        <v>1849</v>
      </c>
      <c r="E31" s="1694"/>
      <c r="F31" s="1694"/>
      <c r="G31" s="1694"/>
      <c r="H31" s="1694"/>
      <c r="I31" s="1694"/>
      <c r="J31" s="1694"/>
      <c r="K31" s="1694"/>
      <c r="L31" s="1694"/>
    </row>
    <row r="32" spans="2:12" ht="16.5" customHeight="1">
      <c r="B32" s="542">
        <v>2009</v>
      </c>
      <c r="C32" s="542" t="s">
        <v>957</v>
      </c>
      <c r="D32" s="1694" t="s">
        <v>958</v>
      </c>
      <c r="E32" s="1694"/>
      <c r="F32" s="1694"/>
      <c r="G32" s="1694"/>
      <c r="H32" s="1694"/>
      <c r="I32" s="1694"/>
      <c r="J32" s="1694"/>
      <c r="K32" s="1694"/>
      <c r="L32" s="1694"/>
    </row>
    <row r="33" spans="2:12" ht="16.5" customHeight="1">
      <c r="D33" s="1694" t="s">
        <v>2040</v>
      </c>
      <c r="E33" s="1694"/>
      <c r="F33" s="1694"/>
      <c r="G33" s="1694"/>
      <c r="H33" s="1694"/>
      <c r="I33" s="1694"/>
      <c r="J33" s="1694"/>
      <c r="K33" s="1694"/>
      <c r="L33" s="1694"/>
    </row>
    <row r="34" spans="2:12" ht="21.75">
      <c r="D34" s="1695" t="s" ph="1">
        <v>1827</v>
      </c>
      <c r="E34" s="1695" ph="1"/>
      <c r="F34" s="1695" ph="1"/>
      <c r="G34" s="1695" ph="1"/>
      <c r="H34" s="1695" ph="1"/>
      <c r="I34" s="1695" ph="1"/>
      <c r="J34" s="1695" ph="1"/>
      <c r="K34" s="1695" ph="1"/>
      <c r="L34" s="1695" ph="1"/>
    </row>
    <row r="35" spans="2:12" ht="16.5" customHeight="1">
      <c r="D35" s="1695" t="s">
        <v>1826</v>
      </c>
      <c r="E35" s="1695"/>
      <c r="F35" s="1695"/>
      <c r="G35" s="1695"/>
      <c r="H35" s="1695"/>
      <c r="I35" s="1695"/>
      <c r="J35" s="1695"/>
      <c r="K35" s="1695"/>
      <c r="L35" s="1695"/>
    </row>
    <row r="36" spans="2:12" ht="14.45" customHeight="1">
      <c r="B36" s="542">
        <v>2010</v>
      </c>
      <c r="C36" s="542" t="s">
        <v>418</v>
      </c>
      <c r="D36" s="1694" t="s">
        <v>639</v>
      </c>
      <c r="E36" s="1694"/>
      <c r="F36" s="1694"/>
      <c r="G36" s="1694"/>
      <c r="H36" s="1694"/>
      <c r="I36" s="1694"/>
      <c r="J36" s="1694"/>
      <c r="K36" s="1694"/>
      <c r="L36" s="1694"/>
    </row>
    <row r="37" spans="2:12" ht="14.45" customHeight="1">
      <c r="D37" s="1694" t="s">
        <v>640</v>
      </c>
      <c r="E37" s="1694"/>
      <c r="F37" s="1694"/>
      <c r="G37" s="1694"/>
      <c r="H37" s="1694"/>
      <c r="I37" s="1694"/>
      <c r="J37" s="1694"/>
      <c r="K37" s="1694"/>
    </row>
    <row r="38" spans="2:12" ht="14.45" customHeight="1">
      <c r="D38" s="1694" t="s">
        <v>419</v>
      </c>
      <c r="E38" s="1694"/>
      <c r="F38" s="1694"/>
      <c r="G38" s="1694"/>
      <c r="H38" s="1694"/>
      <c r="I38" s="1694"/>
      <c r="J38" s="1694"/>
      <c r="K38" s="1694"/>
      <c r="L38" s="1694"/>
    </row>
    <row r="39" spans="2:12" ht="14.45" customHeight="1">
      <c r="D39" s="1694" t="s">
        <v>638</v>
      </c>
      <c r="E39" s="1694"/>
      <c r="F39" s="1694"/>
      <c r="G39" s="1694"/>
      <c r="H39" s="1694"/>
      <c r="I39" s="1694"/>
      <c r="J39" s="1694"/>
      <c r="K39" s="1694"/>
      <c r="L39" s="1694"/>
    </row>
  </sheetData>
  <mergeCells count="37">
    <mergeCell ref="D35:L35"/>
    <mergeCell ref="D32:L32"/>
    <mergeCell ref="D33:L33"/>
    <mergeCell ref="D28:L28"/>
    <mergeCell ref="D29:L29"/>
    <mergeCell ref="D30:L30"/>
    <mergeCell ref="D31:L31"/>
    <mergeCell ref="D19:L19"/>
    <mergeCell ref="D20:L20"/>
    <mergeCell ref="D21:L21"/>
    <mergeCell ref="D22:L22"/>
    <mergeCell ref="D34:L34"/>
    <mergeCell ref="D3:L3"/>
    <mergeCell ref="D4:L4"/>
    <mergeCell ref="D5:L5"/>
    <mergeCell ref="D6:L6"/>
    <mergeCell ref="D15:L15"/>
    <mergeCell ref="D11:L11"/>
    <mergeCell ref="D12:L12"/>
    <mergeCell ref="D13:L13"/>
    <mergeCell ref="D14:L14"/>
    <mergeCell ref="D36:L36"/>
    <mergeCell ref="D38:L38"/>
    <mergeCell ref="D39:L39"/>
    <mergeCell ref="D37:K37"/>
    <mergeCell ref="D7:L7"/>
    <mergeCell ref="D8:L8"/>
    <mergeCell ref="D9:L9"/>
    <mergeCell ref="D10:L10"/>
    <mergeCell ref="D16:L16"/>
    <mergeCell ref="D17:L17"/>
    <mergeCell ref="D18:L18"/>
    <mergeCell ref="D23:L23"/>
    <mergeCell ref="D25:L25"/>
    <mergeCell ref="D26:L26"/>
    <mergeCell ref="D27:L27"/>
    <mergeCell ref="D24:L24"/>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&amp;C－５６－</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zoomScaleNormal="100" workbookViewId="0"/>
  </sheetViews>
  <sheetFormatPr defaultRowHeight="14.45" customHeight="1"/>
  <cols>
    <col min="1" max="1" width="1.75" style="542" customWidth="1"/>
    <col min="2" max="2" width="5" style="542" customWidth="1"/>
    <col min="3" max="3" width="12.875" style="542" customWidth="1"/>
    <col min="4" max="4" width="58" style="542" bestFit="1" customWidth="1"/>
    <col min="5" max="16384" width="9" style="542"/>
  </cols>
  <sheetData>
    <row r="1" spans="1:35" s="570" customFormat="1" ht="26.25" customHeight="1">
      <c r="A1" s="568" t="s">
        <v>2274</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7.25">
      <c r="B2" s="511"/>
    </row>
    <row r="3" spans="1:35" ht="17.100000000000001" customHeight="1">
      <c r="B3" s="543">
        <v>1955</v>
      </c>
      <c r="C3" s="543" t="s">
        <v>2071</v>
      </c>
      <c r="D3" s="542" t="s">
        <v>2114</v>
      </c>
    </row>
    <row r="4" spans="1:35" ht="17.100000000000001" customHeight="1">
      <c r="B4" s="543"/>
      <c r="C4" s="543"/>
      <c r="D4" s="542" t="s">
        <v>2072</v>
      </c>
    </row>
    <row r="5" spans="1:35" ht="17.100000000000001" customHeight="1">
      <c r="B5" s="543">
        <v>1960</v>
      </c>
      <c r="C5" s="543" t="s">
        <v>2073</v>
      </c>
      <c r="D5" s="542" t="s">
        <v>2074</v>
      </c>
    </row>
    <row r="6" spans="1:35" ht="17.100000000000001" customHeight="1">
      <c r="B6" s="543">
        <v>1961</v>
      </c>
      <c r="C6" s="543" t="s">
        <v>2075</v>
      </c>
      <c r="D6" s="542" t="s">
        <v>2076</v>
      </c>
    </row>
    <row r="7" spans="1:35" ht="17.100000000000001" customHeight="1">
      <c r="B7" s="543">
        <v>1962</v>
      </c>
      <c r="C7" s="543" t="s">
        <v>2077</v>
      </c>
      <c r="D7" s="542" t="s">
        <v>2078</v>
      </c>
    </row>
    <row r="8" spans="1:35" ht="17.100000000000001" customHeight="1">
      <c r="B8" s="543">
        <v>1965</v>
      </c>
      <c r="C8" s="543" t="s">
        <v>2097</v>
      </c>
      <c r="D8" s="542" t="s">
        <v>2098</v>
      </c>
    </row>
    <row r="9" spans="1:35" ht="17.100000000000001" customHeight="1">
      <c r="B9" s="543">
        <v>1967</v>
      </c>
      <c r="C9" s="543" t="s">
        <v>2099</v>
      </c>
      <c r="D9" s="542" t="s">
        <v>2100</v>
      </c>
    </row>
    <row r="10" spans="1:35" ht="17.100000000000001" customHeight="1">
      <c r="B10" s="543">
        <v>1968</v>
      </c>
      <c r="C10" s="543" t="s">
        <v>358</v>
      </c>
      <c r="D10" s="542" t="s">
        <v>359</v>
      </c>
    </row>
    <row r="11" spans="1:35" ht="17.100000000000001" customHeight="1">
      <c r="B11" s="543">
        <v>1969</v>
      </c>
      <c r="C11" s="543" t="s">
        <v>360</v>
      </c>
      <c r="D11" s="542" t="s">
        <v>361</v>
      </c>
    </row>
    <row r="12" spans="1:35" ht="17.100000000000001" customHeight="1">
      <c r="B12" s="543">
        <v>1970</v>
      </c>
      <c r="C12" s="543" t="s">
        <v>362</v>
      </c>
      <c r="D12" s="542" t="s">
        <v>2275</v>
      </c>
    </row>
    <row r="13" spans="1:35" ht="17.100000000000001" customHeight="1">
      <c r="B13" s="543"/>
      <c r="C13" s="543"/>
      <c r="D13" s="542" t="s">
        <v>363</v>
      </c>
    </row>
    <row r="14" spans="1:35" ht="17.100000000000001" customHeight="1">
      <c r="B14" s="543">
        <v>1972</v>
      </c>
      <c r="C14" s="543" t="s">
        <v>364</v>
      </c>
      <c r="D14" s="542" t="s">
        <v>365</v>
      </c>
    </row>
    <row r="15" spans="1:35" ht="17.100000000000001" customHeight="1">
      <c r="B15" s="543">
        <v>1974</v>
      </c>
      <c r="C15" s="543" t="s">
        <v>366</v>
      </c>
      <c r="D15" s="542" t="s">
        <v>367</v>
      </c>
    </row>
    <row r="16" spans="1:35" ht="17.100000000000001" customHeight="1">
      <c r="B16" s="543">
        <v>1975</v>
      </c>
      <c r="C16" s="543" t="s">
        <v>368</v>
      </c>
      <c r="D16" s="544" t="s">
        <v>2276</v>
      </c>
    </row>
    <row r="17" spans="2:4" ht="17.100000000000001" customHeight="1">
      <c r="B17" s="543"/>
      <c r="C17" s="543"/>
      <c r="D17" s="544" t="s">
        <v>2277</v>
      </c>
    </row>
    <row r="18" spans="2:4" ht="17.100000000000001" customHeight="1">
      <c r="B18" s="543"/>
      <c r="C18" s="543"/>
      <c r="D18" s="544" t="s">
        <v>369</v>
      </c>
    </row>
    <row r="19" spans="2:4" ht="17.100000000000001" customHeight="1">
      <c r="B19" s="543"/>
      <c r="C19" s="543"/>
      <c r="D19" s="544" t="s">
        <v>370</v>
      </c>
    </row>
    <row r="20" spans="2:4" ht="17.100000000000001" customHeight="1">
      <c r="B20" s="543">
        <v>1976</v>
      </c>
      <c r="C20" s="543" t="s">
        <v>371</v>
      </c>
      <c r="D20" s="542" t="s">
        <v>372</v>
      </c>
    </row>
    <row r="21" spans="2:4" ht="17.100000000000001" customHeight="1">
      <c r="B21" s="543">
        <v>1978</v>
      </c>
      <c r="C21" s="543" t="s">
        <v>373</v>
      </c>
      <c r="D21" s="542" t="s">
        <v>374</v>
      </c>
    </row>
    <row r="22" spans="2:4" ht="17.100000000000001" customHeight="1">
      <c r="B22" s="543">
        <v>1979</v>
      </c>
      <c r="C22" s="543" t="s">
        <v>375</v>
      </c>
      <c r="D22" s="544" t="s">
        <v>2278</v>
      </c>
    </row>
    <row r="23" spans="2:4" ht="17.100000000000001" customHeight="1">
      <c r="B23" s="543"/>
      <c r="C23" s="543"/>
      <c r="D23" s="544" t="s">
        <v>376</v>
      </c>
    </row>
    <row r="24" spans="2:4" ht="17.100000000000001" customHeight="1">
      <c r="B24" s="543"/>
      <c r="C24" s="543"/>
      <c r="D24" s="544" t="s">
        <v>377</v>
      </c>
    </row>
    <row r="25" spans="2:4" ht="17.100000000000001" customHeight="1">
      <c r="B25" s="543"/>
      <c r="C25" s="543"/>
      <c r="D25" s="544" t="s">
        <v>378</v>
      </c>
    </row>
    <row r="26" spans="2:4" ht="17.100000000000001" customHeight="1">
      <c r="B26" s="543">
        <v>1981</v>
      </c>
      <c r="C26" s="543" t="s">
        <v>379</v>
      </c>
      <c r="D26" s="542" t="s">
        <v>380</v>
      </c>
    </row>
    <row r="27" spans="2:4" ht="17.100000000000001" customHeight="1">
      <c r="B27" s="543">
        <v>1982</v>
      </c>
      <c r="C27" s="543" t="s">
        <v>381</v>
      </c>
      <c r="D27" s="542" t="s">
        <v>2279</v>
      </c>
    </row>
    <row r="28" spans="2:4" ht="17.100000000000001" customHeight="1">
      <c r="B28" s="543"/>
      <c r="C28" s="543"/>
      <c r="D28" s="542" t="s">
        <v>382</v>
      </c>
    </row>
    <row r="29" spans="2:4" ht="17.100000000000001" customHeight="1">
      <c r="B29" s="543">
        <v>1983</v>
      </c>
      <c r="C29" s="543" t="s">
        <v>383</v>
      </c>
      <c r="D29" s="544" t="s">
        <v>2280</v>
      </c>
    </row>
    <row r="30" spans="2:4" ht="17.100000000000001" customHeight="1">
      <c r="B30" s="543"/>
      <c r="C30" s="543"/>
      <c r="D30" s="544" t="s">
        <v>2250</v>
      </c>
    </row>
    <row r="31" spans="2:4" ht="17.100000000000001" customHeight="1">
      <c r="B31" s="543"/>
      <c r="C31" s="543"/>
      <c r="D31" s="544" t="s">
        <v>2251</v>
      </c>
    </row>
    <row r="32" spans="2:4" ht="17.100000000000001" customHeight="1">
      <c r="B32" s="543"/>
      <c r="C32" s="543"/>
      <c r="D32" s="544" t="s">
        <v>2252</v>
      </c>
    </row>
    <row r="33" spans="2:4" ht="17.100000000000001" customHeight="1">
      <c r="B33" s="543"/>
      <c r="C33" s="543"/>
      <c r="D33" s="544" t="s">
        <v>2253</v>
      </c>
    </row>
    <row r="34" spans="2:4" ht="17.100000000000001" customHeight="1">
      <c r="B34" s="543">
        <v>1984</v>
      </c>
      <c r="C34" s="543" t="s">
        <v>2254</v>
      </c>
      <c r="D34" s="542" t="s">
        <v>2281</v>
      </c>
    </row>
    <row r="35" spans="2:4" ht="17.100000000000001" customHeight="1">
      <c r="B35" s="543">
        <v>1985</v>
      </c>
      <c r="C35" s="543" t="s">
        <v>2255</v>
      </c>
      <c r="D35" s="542" t="s">
        <v>2256</v>
      </c>
    </row>
    <row r="36" spans="2:4" ht="17.100000000000001" customHeight="1">
      <c r="B36" s="543">
        <v>1986</v>
      </c>
      <c r="C36" s="543" t="s">
        <v>2257</v>
      </c>
      <c r="D36" s="542" t="s">
        <v>2282</v>
      </c>
    </row>
    <row r="37" spans="2:4" ht="17.100000000000001" customHeight="1">
      <c r="B37" s="543"/>
      <c r="C37" s="543"/>
      <c r="D37" s="542" t="s">
        <v>2258</v>
      </c>
    </row>
    <row r="38" spans="2:4" ht="17.100000000000001" customHeight="1">
      <c r="B38" s="543">
        <v>1987</v>
      </c>
      <c r="C38" s="543" t="s">
        <v>2259</v>
      </c>
      <c r="D38" s="542" t="s">
        <v>2260</v>
      </c>
    </row>
    <row r="39" spans="2:4" ht="17.100000000000001" customHeight="1">
      <c r="B39" s="543">
        <v>1988</v>
      </c>
      <c r="C39" s="543" t="s">
        <v>2261</v>
      </c>
      <c r="D39" s="542" t="s">
        <v>2262</v>
      </c>
    </row>
    <row r="40" spans="2:4" ht="17.100000000000001" customHeight="1">
      <c r="B40" s="543"/>
      <c r="C40" s="543"/>
      <c r="D40" s="542" t="s">
        <v>2263</v>
      </c>
    </row>
    <row r="41" spans="2:4" ht="17.100000000000001" customHeight="1">
      <c r="B41" s="543">
        <v>1989</v>
      </c>
      <c r="C41" s="543" t="s">
        <v>2264</v>
      </c>
      <c r="D41" s="542" t="s">
        <v>2265</v>
      </c>
    </row>
    <row r="42" spans="2:4" ht="17.100000000000001" customHeight="1">
      <c r="B42" s="543"/>
      <c r="C42" s="543"/>
      <c r="D42" s="542" t="s">
        <v>2266</v>
      </c>
    </row>
    <row r="43" spans="2:4" ht="17.100000000000001" customHeight="1">
      <c r="B43" s="543">
        <v>1990</v>
      </c>
      <c r="C43" s="543" t="s">
        <v>2267</v>
      </c>
      <c r="D43" s="542" t="s">
        <v>2101</v>
      </c>
    </row>
    <row r="44" spans="2:4" ht="17.100000000000001" customHeight="1">
      <c r="B44" s="543"/>
      <c r="C44" s="543"/>
      <c r="D44" s="542" t="s">
        <v>2268</v>
      </c>
    </row>
    <row r="45" spans="2:4" ht="17.100000000000001" customHeight="1">
      <c r="B45" s="543">
        <v>1991</v>
      </c>
      <c r="C45" s="543" t="s">
        <v>2269</v>
      </c>
      <c r="D45" s="542" t="s">
        <v>2270</v>
      </c>
    </row>
    <row r="46" spans="2:4" ht="17.100000000000001" customHeight="1">
      <c r="B46" s="543">
        <v>1992</v>
      </c>
      <c r="C46" s="543" t="s">
        <v>2271</v>
      </c>
      <c r="D46" s="542" t="s">
        <v>2102</v>
      </c>
    </row>
    <row r="47" spans="2:4" ht="16.5" customHeight="1">
      <c r="B47" s="543"/>
      <c r="C47" s="543"/>
      <c r="D47" s="542" t="s">
        <v>2272</v>
      </c>
    </row>
    <row r="48" spans="2:4" ht="17.100000000000001" customHeight="1">
      <c r="B48" s="543"/>
      <c r="C48" s="543"/>
      <c r="D48" s="542" t="s">
        <v>2273</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&amp;C－５７－</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2"/>
  <sheetViews>
    <sheetView view="pageBreakPreview" zoomScale="60" zoomScaleNormal="100" workbookViewId="0">
      <selection activeCell="C5" sqref="C5"/>
    </sheetView>
  </sheetViews>
  <sheetFormatPr defaultRowHeight="14.25"/>
  <cols>
    <col min="1" max="1" width="1.75" style="542" customWidth="1"/>
    <col min="2" max="2" width="7.25" style="542" customWidth="1"/>
    <col min="3" max="3" width="12.875" style="542" customWidth="1"/>
    <col min="4" max="4" width="71.25" style="542" customWidth="1"/>
    <col min="5" max="5" width="2.625" style="542" customWidth="1"/>
    <col min="6" max="16384" width="9" style="542"/>
  </cols>
  <sheetData>
    <row r="2" spans="2:4" ht="16.5" customHeight="1">
      <c r="B2" s="543">
        <v>1993</v>
      </c>
      <c r="C2" s="542" t="s">
        <v>2103</v>
      </c>
      <c r="D2" s="544" t="s">
        <v>513</v>
      </c>
    </row>
    <row r="3" spans="2:4" ht="17.100000000000001" customHeight="1">
      <c r="B3" s="543"/>
      <c r="C3" s="543"/>
      <c r="D3" s="544" t="s">
        <v>2104</v>
      </c>
    </row>
    <row r="4" spans="2:4" ht="17.100000000000001" customHeight="1">
      <c r="B4" s="543"/>
      <c r="C4" s="543"/>
      <c r="D4" s="544" t="s">
        <v>2105</v>
      </c>
    </row>
    <row r="5" spans="2:4" ht="17.100000000000001" customHeight="1">
      <c r="B5" s="543"/>
      <c r="C5" s="543"/>
      <c r="D5" s="544" t="s">
        <v>2106</v>
      </c>
    </row>
    <row r="6" spans="2:4" ht="17.100000000000001" customHeight="1">
      <c r="B6" s="543">
        <v>1994</v>
      </c>
      <c r="C6" s="542" t="s">
        <v>2107</v>
      </c>
      <c r="D6" s="542" t="s">
        <v>2108</v>
      </c>
    </row>
    <row r="7" spans="2:4" ht="17.100000000000001" customHeight="1">
      <c r="B7" s="543">
        <v>1995</v>
      </c>
      <c r="C7" s="542" t="s">
        <v>2109</v>
      </c>
      <c r="D7" s="542" t="s">
        <v>514</v>
      </c>
    </row>
    <row r="8" spans="2:4" ht="17.100000000000001" customHeight="1">
      <c r="B8" s="543"/>
      <c r="C8" s="543"/>
      <c r="D8" s="542" t="s">
        <v>2110</v>
      </c>
    </row>
    <row r="9" spans="2:4" ht="17.100000000000001" customHeight="1">
      <c r="B9" s="543"/>
      <c r="C9" s="543"/>
      <c r="D9" s="542" t="s">
        <v>2111</v>
      </c>
    </row>
    <row r="10" spans="2:4" ht="17.100000000000001" customHeight="1">
      <c r="B10" s="543">
        <v>1996</v>
      </c>
      <c r="C10" s="542" t="s">
        <v>2112</v>
      </c>
      <c r="D10" s="542" t="s">
        <v>515</v>
      </c>
    </row>
    <row r="11" spans="2:4" ht="17.100000000000001" customHeight="1">
      <c r="B11" s="543"/>
      <c r="C11" s="543"/>
      <c r="D11" s="542" t="s">
        <v>2113</v>
      </c>
    </row>
    <row r="12" spans="2:4" ht="17.100000000000001" customHeight="1">
      <c r="B12" s="543"/>
      <c r="C12" s="543"/>
      <c r="D12" s="542" t="s">
        <v>641</v>
      </c>
    </row>
    <row r="13" spans="2:4" ht="17.100000000000001" customHeight="1">
      <c r="B13" s="543">
        <v>1997</v>
      </c>
      <c r="C13" s="542" t="s">
        <v>642</v>
      </c>
      <c r="D13" s="544" t="s">
        <v>516</v>
      </c>
    </row>
    <row r="14" spans="2:4" ht="17.100000000000001" customHeight="1">
      <c r="B14" s="543"/>
      <c r="C14" s="22"/>
      <c r="D14" s="544" t="s">
        <v>643</v>
      </c>
    </row>
    <row r="15" spans="2:4" ht="17.100000000000001" customHeight="1">
      <c r="B15" s="543"/>
      <c r="C15" s="22"/>
      <c r="D15" s="544" t="s">
        <v>644</v>
      </c>
    </row>
    <row r="16" spans="2:4" ht="17.100000000000001" customHeight="1">
      <c r="B16" s="543"/>
      <c r="C16" s="22"/>
      <c r="D16" s="544" t="s">
        <v>1113</v>
      </c>
    </row>
    <row r="17" spans="2:5" ht="17.100000000000001" customHeight="1">
      <c r="B17" s="543">
        <v>1998</v>
      </c>
      <c r="C17" s="542" t="s">
        <v>645</v>
      </c>
      <c r="D17" s="544" t="s">
        <v>517</v>
      </c>
    </row>
    <row r="18" spans="2:5" ht="17.100000000000001" customHeight="1">
      <c r="B18" s="543"/>
      <c r="C18" s="22"/>
      <c r="D18" s="544" t="s">
        <v>425</v>
      </c>
    </row>
    <row r="19" spans="2:5" ht="17.100000000000001" customHeight="1">
      <c r="B19" s="543"/>
      <c r="C19" s="22"/>
      <c r="D19" s="544" t="s">
        <v>2161</v>
      </c>
    </row>
    <row r="20" spans="2:5" ht="17.100000000000001" customHeight="1">
      <c r="B20" s="543"/>
      <c r="C20" s="22"/>
      <c r="D20" s="544" t="s">
        <v>2162</v>
      </c>
    </row>
    <row r="21" spans="2:5" ht="17.100000000000001" customHeight="1">
      <c r="B21" s="543">
        <v>1999</v>
      </c>
      <c r="C21" s="542" t="s">
        <v>2163</v>
      </c>
      <c r="D21" s="542" t="s">
        <v>518</v>
      </c>
    </row>
    <row r="22" spans="2:5" ht="17.100000000000001" customHeight="1">
      <c r="B22" s="543"/>
      <c r="C22" s="22"/>
      <c r="D22" s="542" t="s">
        <v>2164</v>
      </c>
    </row>
    <row r="23" spans="2:5" ht="17.100000000000001" customHeight="1">
      <c r="B23" s="543">
        <v>2000</v>
      </c>
      <c r="C23" s="542" t="s">
        <v>2165</v>
      </c>
      <c r="D23" s="542" t="s">
        <v>519</v>
      </c>
    </row>
    <row r="24" spans="2:5" ht="17.100000000000001" customHeight="1">
      <c r="B24" s="543"/>
      <c r="C24" s="22"/>
      <c r="D24" s="542" t="s">
        <v>2166</v>
      </c>
    </row>
    <row r="25" spans="2:5" ht="17.100000000000001" customHeight="1">
      <c r="B25" s="543">
        <v>2001</v>
      </c>
      <c r="C25" s="542" t="s">
        <v>2167</v>
      </c>
      <c r="D25" s="542" t="s">
        <v>520</v>
      </c>
    </row>
    <row r="26" spans="2:5" ht="17.100000000000001" customHeight="1">
      <c r="B26" s="543"/>
      <c r="C26" s="22"/>
      <c r="D26" s="542" t="s">
        <v>2168</v>
      </c>
    </row>
    <row r="27" spans="2:5" ht="17.100000000000001" customHeight="1">
      <c r="B27" s="543"/>
      <c r="C27" s="22"/>
      <c r="D27" s="542" t="s">
        <v>2169</v>
      </c>
    </row>
    <row r="28" spans="2:5" ht="17.100000000000001" customHeight="1">
      <c r="B28" s="543">
        <v>2002</v>
      </c>
      <c r="C28" s="542" t="s">
        <v>2170</v>
      </c>
      <c r="D28" s="542" t="s">
        <v>521</v>
      </c>
    </row>
    <row r="29" spans="2:5" ht="17.100000000000001" customHeight="1">
      <c r="B29" s="543"/>
      <c r="C29" s="22"/>
      <c r="D29" s="542" t="s">
        <v>2171</v>
      </c>
    </row>
    <row r="30" spans="2:5" ht="17.100000000000001" customHeight="1">
      <c r="B30" s="543"/>
      <c r="C30" s="22"/>
      <c r="D30" s="542" t="s">
        <v>2172</v>
      </c>
    </row>
    <row r="31" spans="2:5" ht="17.100000000000001" customHeight="1">
      <c r="B31" s="543">
        <v>2003</v>
      </c>
      <c r="C31" s="542" t="s">
        <v>2173</v>
      </c>
      <c r="D31" s="1694" t="s">
        <v>1828</v>
      </c>
      <c r="E31" s="1694"/>
    </row>
    <row r="32" spans="2:5" ht="17.100000000000001" customHeight="1">
      <c r="B32" s="543"/>
      <c r="C32" s="22"/>
      <c r="D32" s="542" t="s">
        <v>2174</v>
      </c>
    </row>
    <row r="33" spans="2:4" ht="17.100000000000001" customHeight="1">
      <c r="B33" s="543"/>
      <c r="C33" s="22"/>
      <c r="D33" s="542" t="s">
        <v>2175</v>
      </c>
    </row>
    <row r="34" spans="2:4" ht="17.100000000000001" customHeight="1">
      <c r="B34" s="543"/>
      <c r="C34" s="22"/>
      <c r="D34" s="542" t="s">
        <v>2176</v>
      </c>
    </row>
    <row r="35" spans="2:4" ht="17.100000000000001" customHeight="1">
      <c r="B35" s="543">
        <v>2004</v>
      </c>
      <c r="C35" s="542" t="s">
        <v>2032</v>
      </c>
      <c r="D35" s="542" t="s">
        <v>2177</v>
      </c>
    </row>
    <row r="36" spans="2:4" ht="17.100000000000001" customHeight="1">
      <c r="C36" s="22"/>
      <c r="D36" s="542" t="s">
        <v>2090</v>
      </c>
    </row>
    <row r="37" spans="2:4" ht="17.100000000000001" customHeight="1">
      <c r="C37" s="22"/>
      <c r="D37" s="542" t="s">
        <v>510</v>
      </c>
    </row>
    <row r="38" spans="2:4" ht="17.100000000000001" customHeight="1">
      <c r="C38" s="22"/>
      <c r="D38" s="542" t="s">
        <v>511</v>
      </c>
    </row>
    <row r="39" spans="2:4">
      <c r="D39" s="542" t="s">
        <v>512</v>
      </c>
    </row>
    <row r="40" spans="2:4">
      <c r="B40" s="543" t="s">
        <v>512</v>
      </c>
      <c r="C40" s="543" t="s">
        <v>512</v>
      </c>
    </row>
    <row r="41" spans="2:4">
      <c r="B41" s="543"/>
    </row>
    <row r="42" spans="2:4">
      <c r="B42" s="543" t="s">
        <v>512</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&amp;C－５８－</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zoomScaleNormal="100" workbookViewId="0">
      <selection activeCell="D4" sqref="D4"/>
    </sheetView>
  </sheetViews>
  <sheetFormatPr defaultRowHeight="14.45" customHeight="1"/>
  <cols>
    <col min="1" max="1" width="1.75" style="542" customWidth="1"/>
    <col min="2" max="2" width="5" style="542" customWidth="1"/>
    <col min="3" max="3" width="12.875" style="542" customWidth="1"/>
    <col min="4" max="4" width="63.375" style="542" bestFit="1" customWidth="1"/>
    <col min="5" max="16384" width="9" style="542"/>
  </cols>
  <sheetData>
    <row r="1" spans="1:35" s="570" customFormat="1" ht="26.25" customHeight="1">
      <c r="A1" s="568" t="s">
        <v>2215</v>
      </c>
      <c r="B1" s="572"/>
      <c r="C1" s="572"/>
      <c r="D1" s="572"/>
      <c r="E1" s="572"/>
      <c r="F1" s="572"/>
      <c r="G1" s="572"/>
      <c r="H1" s="572"/>
      <c r="I1" s="572"/>
      <c r="J1" s="572"/>
      <c r="K1" s="572"/>
      <c r="L1" s="572"/>
      <c r="M1" s="572"/>
      <c r="N1" s="572"/>
      <c r="O1" s="572"/>
      <c r="P1" s="572"/>
      <c r="Q1" s="572"/>
      <c r="R1" s="572"/>
      <c r="S1" s="572"/>
      <c r="T1" s="572"/>
      <c r="U1" s="572"/>
      <c r="V1" s="572"/>
      <c r="W1" s="572"/>
      <c r="X1" s="571"/>
      <c r="Y1" s="571"/>
      <c r="Z1" s="571"/>
      <c r="AA1" s="571"/>
      <c r="AB1" s="571"/>
      <c r="AC1" s="571"/>
      <c r="AD1" s="571"/>
      <c r="AE1" s="571"/>
      <c r="AF1" s="571"/>
      <c r="AG1" s="571"/>
      <c r="AH1" s="571"/>
      <c r="AI1" s="571"/>
    </row>
    <row r="2" spans="1:35" ht="14.45" customHeight="1">
      <c r="B2" s="543"/>
    </row>
    <row r="3" spans="1:35" ht="17.100000000000001" customHeight="1">
      <c r="B3" s="543">
        <v>1955</v>
      </c>
      <c r="C3" s="542" t="s">
        <v>522</v>
      </c>
      <c r="D3" s="542" t="s">
        <v>384</v>
      </c>
    </row>
    <row r="4" spans="1:35" ht="17.100000000000001" customHeight="1">
      <c r="B4" s="543">
        <v>1957</v>
      </c>
      <c r="C4" s="542" t="s">
        <v>385</v>
      </c>
      <c r="D4" s="542" t="s">
        <v>2115</v>
      </c>
    </row>
    <row r="5" spans="1:35" ht="17.100000000000001" customHeight="1">
      <c r="B5" s="543">
        <v>1959</v>
      </c>
      <c r="C5" s="542" t="s">
        <v>386</v>
      </c>
      <c r="D5" s="542" t="s">
        <v>387</v>
      </c>
    </row>
    <row r="6" spans="1:35" ht="17.100000000000001" customHeight="1">
      <c r="B6" s="543">
        <v>1960</v>
      </c>
      <c r="C6" s="542" t="s">
        <v>2073</v>
      </c>
      <c r="D6" s="542" t="s">
        <v>388</v>
      </c>
    </row>
    <row r="7" spans="1:35" ht="17.100000000000001" customHeight="1">
      <c r="B7" s="543">
        <v>1961</v>
      </c>
      <c r="C7" s="542" t="s">
        <v>389</v>
      </c>
      <c r="D7" s="542" t="s">
        <v>390</v>
      </c>
    </row>
    <row r="8" spans="1:35" ht="17.100000000000001" customHeight="1">
      <c r="B8" s="543">
        <v>1962</v>
      </c>
      <c r="C8" s="542" t="s">
        <v>391</v>
      </c>
      <c r="D8" s="542" t="s">
        <v>392</v>
      </c>
    </row>
    <row r="9" spans="1:35" ht="17.100000000000001" customHeight="1">
      <c r="B9" s="543">
        <v>1964</v>
      </c>
      <c r="C9" s="542" t="s">
        <v>393</v>
      </c>
      <c r="D9" s="542" t="s">
        <v>394</v>
      </c>
    </row>
    <row r="10" spans="1:35" ht="17.100000000000001" customHeight="1">
      <c r="B10" s="543">
        <v>1965</v>
      </c>
      <c r="C10" s="542" t="s">
        <v>395</v>
      </c>
      <c r="D10" s="542" t="s">
        <v>396</v>
      </c>
    </row>
    <row r="11" spans="1:35" ht="17.100000000000001" customHeight="1">
      <c r="B11" s="543">
        <v>1966</v>
      </c>
      <c r="C11" s="542" t="s">
        <v>397</v>
      </c>
      <c r="D11" s="542" t="s">
        <v>398</v>
      </c>
    </row>
    <row r="12" spans="1:35" ht="17.100000000000001" customHeight="1">
      <c r="B12" s="543">
        <v>1967</v>
      </c>
      <c r="C12" s="542" t="s">
        <v>399</v>
      </c>
      <c r="D12" s="542" t="s">
        <v>2291</v>
      </c>
    </row>
    <row r="13" spans="1:35" ht="17.100000000000001" customHeight="1">
      <c r="B13" s="543">
        <v>1968</v>
      </c>
      <c r="C13" s="542" t="s">
        <v>2292</v>
      </c>
      <c r="D13" s="542" t="s">
        <v>2293</v>
      </c>
    </row>
    <row r="14" spans="1:35" ht="17.100000000000001" customHeight="1">
      <c r="B14" s="543">
        <v>1969</v>
      </c>
      <c r="C14" s="542" t="s">
        <v>2294</v>
      </c>
      <c r="D14" s="542" t="s">
        <v>2295</v>
      </c>
    </row>
    <row r="15" spans="1:35" ht="17.100000000000001" customHeight="1">
      <c r="B15" s="543">
        <v>1971</v>
      </c>
      <c r="C15" s="542" t="s">
        <v>2296</v>
      </c>
      <c r="D15" s="542" t="s">
        <v>2297</v>
      </c>
    </row>
    <row r="16" spans="1:35" ht="17.100000000000001" customHeight="1">
      <c r="B16" s="543">
        <v>1972</v>
      </c>
      <c r="C16" s="542" t="s">
        <v>2298</v>
      </c>
      <c r="D16" s="542" t="s">
        <v>2299</v>
      </c>
    </row>
    <row r="17" spans="2:4" ht="17.100000000000001" customHeight="1">
      <c r="B17" s="543">
        <v>1973</v>
      </c>
      <c r="C17" s="542" t="s">
        <v>2300</v>
      </c>
      <c r="D17" s="542" t="s">
        <v>2301</v>
      </c>
    </row>
    <row r="18" spans="2:4" ht="17.100000000000001" customHeight="1">
      <c r="B18" s="543">
        <v>1974</v>
      </c>
      <c r="C18" s="542" t="s">
        <v>2302</v>
      </c>
      <c r="D18" s="542" t="s">
        <v>2303</v>
      </c>
    </row>
    <row r="19" spans="2:4" ht="17.100000000000001" customHeight="1">
      <c r="B19" s="543">
        <v>1977</v>
      </c>
      <c r="C19" s="542" t="s">
        <v>2304</v>
      </c>
      <c r="D19" s="542" t="s">
        <v>2305</v>
      </c>
    </row>
    <row r="20" spans="2:4" ht="17.100000000000001" customHeight="1">
      <c r="B20" s="543"/>
      <c r="D20" s="542" t="s">
        <v>2306</v>
      </c>
    </row>
    <row r="21" spans="2:4" ht="17.100000000000001" customHeight="1">
      <c r="B21" s="543">
        <v>1978</v>
      </c>
      <c r="C21" s="542" t="s">
        <v>373</v>
      </c>
      <c r="D21" s="542" t="s">
        <v>2307</v>
      </c>
    </row>
    <row r="22" spans="2:4" ht="17.100000000000001" customHeight="1">
      <c r="B22" s="543"/>
      <c r="D22" s="542" t="s">
        <v>2184</v>
      </c>
    </row>
    <row r="23" spans="2:4" ht="17.100000000000001" customHeight="1">
      <c r="B23" s="543"/>
      <c r="D23" s="542" t="s">
        <v>2185</v>
      </c>
    </row>
    <row r="24" spans="2:4" ht="17.100000000000001" customHeight="1">
      <c r="B24" s="543">
        <v>1979</v>
      </c>
      <c r="C24" s="542" t="s">
        <v>2186</v>
      </c>
      <c r="D24" s="542" t="s">
        <v>2187</v>
      </c>
    </row>
    <row r="25" spans="2:4" ht="17.100000000000001" customHeight="1">
      <c r="B25" s="543"/>
      <c r="D25" s="542" t="s">
        <v>2188</v>
      </c>
    </row>
    <row r="26" spans="2:4" ht="17.100000000000001" customHeight="1">
      <c r="B26" s="543"/>
      <c r="D26" s="542" t="s">
        <v>2189</v>
      </c>
    </row>
    <row r="27" spans="2:4" ht="17.100000000000001" customHeight="1">
      <c r="B27" s="543"/>
      <c r="D27" s="542" t="s">
        <v>2190</v>
      </c>
    </row>
    <row r="28" spans="2:4" ht="17.100000000000001" customHeight="1">
      <c r="B28" s="543"/>
      <c r="D28" s="542" t="s">
        <v>2191</v>
      </c>
    </row>
    <row r="29" spans="2:4" ht="17.100000000000001" customHeight="1">
      <c r="B29" s="543">
        <v>1980</v>
      </c>
      <c r="C29" s="542" t="s">
        <v>2192</v>
      </c>
      <c r="D29" s="542" t="s">
        <v>2193</v>
      </c>
    </row>
    <row r="30" spans="2:4" ht="17.100000000000001" customHeight="1">
      <c r="B30" s="543"/>
      <c r="D30" s="542" t="s">
        <v>2194</v>
      </c>
    </row>
    <row r="31" spans="2:4" ht="17.100000000000001" customHeight="1">
      <c r="B31" s="543">
        <v>1981</v>
      </c>
      <c r="C31" s="542" t="s">
        <v>2195</v>
      </c>
      <c r="D31" s="542" t="s">
        <v>2196</v>
      </c>
    </row>
    <row r="32" spans="2:4" ht="17.100000000000001" customHeight="1">
      <c r="B32" s="543"/>
      <c r="D32" s="542" t="s">
        <v>2197</v>
      </c>
    </row>
    <row r="33" spans="2:4" ht="17.100000000000001" customHeight="1">
      <c r="B33" s="543">
        <v>1982</v>
      </c>
      <c r="C33" s="542" t="s">
        <v>599</v>
      </c>
      <c r="D33" s="542" t="s">
        <v>600</v>
      </c>
    </row>
    <row r="34" spans="2:4" ht="17.100000000000001" customHeight="1">
      <c r="B34" s="543">
        <v>1983</v>
      </c>
      <c r="C34" s="542" t="s">
        <v>383</v>
      </c>
      <c r="D34" s="542" t="s">
        <v>601</v>
      </c>
    </row>
    <row r="35" spans="2:4" ht="17.100000000000001" customHeight="1">
      <c r="B35" s="543"/>
      <c r="D35" s="542" t="s">
        <v>574</v>
      </c>
    </row>
    <row r="36" spans="2:4" ht="17.100000000000001" customHeight="1">
      <c r="B36" s="543">
        <v>1984</v>
      </c>
      <c r="C36" s="542" t="s">
        <v>2254</v>
      </c>
      <c r="D36" s="542" t="s">
        <v>575</v>
      </c>
    </row>
    <row r="37" spans="2:4" ht="17.100000000000001" customHeight="1">
      <c r="B37" s="543">
        <v>1985</v>
      </c>
      <c r="C37" s="542" t="s">
        <v>576</v>
      </c>
      <c r="D37" s="542" t="s">
        <v>584</v>
      </c>
    </row>
    <row r="38" spans="2:4" ht="17.100000000000001" customHeight="1">
      <c r="B38" s="543"/>
      <c r="D38" s="542" t="s">
        <v>585</v>
      </c>
    </row>
    <row r="39" spans="2:4" ht="17.100000000000001" customHeight="1">
      <c r="B39" s="543"/>
      <c r="D39" s="542" t="s">
        <v>2203</v>
      </c>
    </row>
    <row r="40" spans="2:4" ht="17.100000000000001" customHeight="1">
      <c r="B40" s="543">
        <v>1986</v>
      </c>
      <c r="C40" s="542" t="s">
        <v>2257</v>
      </c>
      <c r="D40" s="542" t="s">
        <v>2204</v>
      </c>
    </row>
    <row r="41" spans="2:4" ht="17.100000000000001" customHeight="1">
      <c r="B41" s="543"/>
      <c r="D41" s="542" t="s">
        <v>2205</v>
      </c>
    </row>
    <row r="42" spans="2:4" ht="17.100000000000001" customHeight="1">
      <c r="B42" s="543"/>
      <c r="D42" s="542" t="s">
        <v>2206</v>
      </c>
    </row>
    <row r="43" spans="2:4" ht="17.100000000000001" customHeight="1">
      <c r="B43" s="543">
        <v>1987</v>
      </c>
      <c r="C43" s="542" t="s">
        <v>2207</v>
      </c>
      <c r="D43" s="542" t="s">
        <v>2208</v>
      </c>
    </row>
    <row r="44" spans="2:4" ht="17.100000000000001" customHeight="1">
      <c r="B44" s="543"/>
      <c r="D44" s="542" t="s">
        <v>2209</v>
      </c>
    </row>
    <row r="45" spans="2:4" ht="17.100000000000001" customHeight="1">
      <c r="B45" s="543">
        <v>1988</v>
      </c>
      <c r="C45" s="542" t="s">
        <v>2210</v>
      </c>
      <c r="D45" s="542" t="s">
        <v>2211</v>
      </c>
    </row>
    <row r="46" spans="2:4" ht="17.100000000000001" customHeight="1">
      <c r="B46" s="543"/>
      <c r="D46" s="542" t="s">
        <v>2212</v>
      </c>
    </row>
    <row r="47" spans="2:4" ht="16.5" customHeight="1">
      <c r="B47" s="543"/>
      <c r="D47" s="542" t="s">
        <v>2213</v>
      </c>
    </row>
    <row r="48" spans="2:4" ht="16.5" customHeight="1">
      <c r="B48" s="543"/>
      <c r="D48" s="542" t="s">
        <v>2214</v>
      </c>
    </row>
    <row r="59" spans="2:2" ht="14.45" customHeight="1">
      <c r="B59" s="543"/>
    </row>
    <row r="60" spans="2:2" ht="14.45" customHeight="1">
      <c r="B60" s="543"/>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&amp;C－５９－</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zoomScaleNormal="100" workbookViewId="0">
      <selection activeCell="F12" sqref="F12"/>
    </sheetView>
  </sheetViews>
  <sheetFormatPr defaultRowHeight="14.45" customHeight="1"/>
  <cols>
    <col min="1" max="1" width="1.75" style="542" customWidth="1"/>
    <col min="2" max="2" width="5" style="542" customWidth="1"/>
    <col min="3" max="3" width="12.875" style="542" customWidth="1"/>
    <col min="4" max="4" width="62.25" style="542" bestFit="1" customWidth="1"/>
    <col min="5" max="16384" width="9" style="542"/>
  </cols>
  <sheetData>
    <row r="2" spans="2:4" ht="17.100000000000001" customHeight="1">
      <c r="B2" s="543">
        <v>1989</v>
      </c>
      <c r="C2" s="542" t="s">
        <v>2216</v>
      </c>
      <c r="D2" s="542" t="s">
        <v>2217</v>
      </c>
    </row>
    <row r="3" spans="2:4" ht="17.100000000000001" customHeight="1">
      <c r="B3" s="543">
        <v>1990</v>
      </c>
      <c r="C3" s="542" t="s">
        <v>2218</v>
      </c>
      <c r="D3" s="542" t="s">
        <v>2219</v>
      </c>
    </row>
    <row r="4" spans="2:4" ht="17.100000000000001" customHeight="1">
      <c r="B4" s="543"/>
      <c r="D4" s="542" t="s">
        <v>2220</v>
      </c>
    </row>
    <row r="5" spans="2:4" ht="17.100000000000001" customHeight="1">
      <c r="B5" s="543"/>
      <c r="D5" s="542" t="s">
        <v>617</v>
      </c>
    </row>
    <row r="6" spans="2:4" ht="17.100000000000001" customHeight="1">
      <c r="B6" s="543">
        <v>1991</v>
      </c>
      <c r="C6" s="542" t="s">
        <v>618</v>
      </c>
      <c r="D6" s="542" t="s">
        <v>2178</v>
      </c>
    </row>
    <row r="7" spans="2:4" ht="17.100000000000001" customHeight="1">
      <c r="B7" s="543"/>
      <c r="D7" s="542" t="s">
        <v>2179</v>
      </c>
    </row>
    <row r="8" spans="2:4" ht="17.100000000000001" customHeight="1">
      <c r="B8" s="543">
        <v>1992</v>
      </c>
      <c r="C8" s="542" t="s">
        <v>2180</v>
      </c>
      <c r="D8" s="542" t="s">
        <v>2181</v>
      </c>
    </row>
    <row r="9" spans="2:4" ht="17.100000000000001" customHeight="1">
      <c r="B9" s="543"/>
      <c r="D9" s="542" t="s">
        <v>2182</v>
      </c>
    </row>
    <row r="10" spans="2:4" ht="17.100000000000001" customHeight="1">
      <c r="B10" s="543"/>
      <c r="D10" s="542" t="s">
        <v>2183</v>
      </c>
    </row>
    <row r="11" spans="2:4" ht="17.100000000000001" customHeight="1">
      <c r="B11" s="543">
        <v>1993</v>
      </c>
      <c r="C11" s="542" t="s">
        <v>2103</v>
      </c>
      <c r="D11" s="542" t="s">
        <v>751</v>
      </c>
    </row>
    <row r="12" spans="2:4" ht="17.100000000000001" customHeight="1">
      <c r="B12" s="543">
        <v>1994</v>
      </c>
      <c r="C12" s="542" t="s">
        <v>2107</v>
      </c>
      <c r="D12" s="542" t="s">
        <v>752</v>
      </c>
    </row>
    <row r="13" spans="2:4" ht="17.100000000000001" customHeight="1">
      <c r="B13" s="543"/>
      <c r="D13" s="542" t="s">
        <v>753</v>
      </c>
    </row>
    <row r="14" spans="2:4" ht="17.100000000000001" customHeight="1">
      <c r="B14" s="543">
        <v>1995</v>
      </c>
      <c r="C14" s="542" t="s">
        <v>2109</v>
      </c>
      <c r="D14" s="542" t="s">
        <v>754</v>
      </c>
    </row>
    <row r="15" spans="2:4" ht="17.100000000000001" customHeight="1">
      <c r="B15" s="543"/>
      <c r="D15" s="542" t="s">
        <v>755</v>
      </c>
    </row>
    <row r="16" spans="2:4" ht="17.100000000000001" customHeight="1">
      <c r="B16" s="543">
        <v>1996</v>
      </c>
      <c r="C16" s="542" t="s">
        <v>2112</v>
      </c>
      <c r="D16" s="542" t="s">
        <v>756</v>
      </c>
    </row>
    <row r="17" spans="2:4" ht="17.100000000000001" customHeight="1">
      <c r="B17" s="543">
        <v>1999</v>
      </c>
      <c r="C17" s="542" t="s">
        <v>2163</v>
      </c>
      <c r="D17" s="542" t="s">
        <v>757</v>
      </c>
    </row>
    <row r="18" spans="2:4" ht="17.100000000000001" customHeight="1">
      <c r="B18" s="543">
        <v>2000</v>
      </c>
      <c r="C18" s="542" t="s">
        <v>2165</v>
      </c>
      <c r="D18" s="542" t="s">
        <v>2289</v>
      </c>
    </row>
    <row r="19" spans="2:4" ht="17.100000000000001" customHeight="1">
      <c r="B19" s="543"/>
      <c r="D19" s="542" t="s">
        <v>758</v>
      </c>
    </row>
    <row r="20" spans="2:4" ht="17.100000000000001" customHeight="1">
      <c r="B20" s="543"/>
      <c r="D20" s="542" t="s">
        <v>759</v>
      </c>
    </row>
    <row r="21" spans="2:4" ht="17.100000000000001" customHeight="1">
      <c r="B21" s="543"/>
      <c r="D21" s="542" t="s">
        <v>760</v>
      </c>
    </row>
    <row r="22" spans="2:4" ht="17.100000000000001" customHeight="1">
      <c r="B22" s="543">
        <v>2001</v>
      </c>
      <c r="C22" s="542" t="s">
        <v>2167</v>
      </c>
      <c r="D22" s="542" t="s">
        <v>761</v>
      </c>
    </row>
    <row r="23" spans="2:4" ht="17.100000000000001" customHeight="1">
      <c r="B23" s="543">
        <v>2002</v>
      </c>
      <c r="C23" s="542" t="s">
        <v>2170</v>
      </c>
      <c r="D23" s="542" t="s">
        <v>2290</v>
      </c>
    </row>
    <row r="24" spans="2:4" ht="17.100000000000001" customHeight="1">
      <c r="B24" s="543"/>
      <c r="D24" s="542" t="s">
        <v>762</v>
      </c>
    </row>
    <row r="25" spans="2:4" ht="17.100000000000001" customHeight="1">
      <c r="B25" s="543"/>
      <c r="D25" s="542" t="s">
        <v>763</v>
      </c>
    </row>
    <row r="26" spans="2:4" ht="17.100000000000001" customHeight="1">
      <c r="B26" s="543">
        <v>2003</v>
      </c>
      <c r="C26" s="542" t="s">
        <v>2173</v>
      </c>
      <c r="D26" s="542" t="s">
        <v>2283</v>
      </c>
    </row>
    <row r="27" spans="2:4" ht="17.100000000000001" customHeight="1">
      <c r="B27" s="543"/>
      <c r="D27" s="542" t="s">
        <v>2176</v>
      </c>
    </row>
    <row r="28" spans="2:4" ht="17.100000000000001" customHeight="1">
      <c r="B28" s="543">
        <v>2004</v>
      </c>
      <c r="C28" s="542" t="s">
        <v>2032</v>
      </c>
      <c r="D28" s="542" t="s">
        <v>2284</v>
      </c>
    </row>
    <row r="29" spans="2:4" ht="17.100000000000001" customHeight="1">
      <c r="B29" s="543"/>
      <c r="D29" s="542" t="s">
        <v>2285</v>
      </c>
    </row>
    <row r="30" spans="2:4" ht="17.100000000000001" customHeight="1">
      <c r="B30" s="543"/>
      <c r="D30" s="542" t="s">
        <v>2286</v>
      </c>
    </row>
    <row r="31" spans="2:4" ht="17.100000000000001" customHeight="1">
      <c r="B31" s="543"/>
      <c r="D31" s="542" t="s">
        <v>2287</v>
      </c>
    </row>
    <row r="32" spans="2:4" ht="17.100000000000001" customHeight="1">
      <c r="B32" s="543"/>
      <c r="D32" s="542" t="s">
        <v>2288</v>
      </c>
    </row>
    <row r="33" spans="2:4" ht="14.45" customHeight="1">
      <c r="B33" s="543"/>
      <c r="D33" s="542" t="s">
        <v>512</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&amp;C－６０－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57</vt:i4>
      </vt:variant>
    </vt:vector>
  </HeadingPairs>
  <TitlesOfParts>
    <vt:vector size="119" baseType="lpstr">
      <vt:lpstr>目次</vt:lpstr>
      <vt:lpstr>凡例</vt:lpstr>
      <vt:lpstr>1~3.位置・地勢・市域の変遷</vt:lpstr>
      <vt:lpstr>4,5.面積</vt:lpstr>
      <vt:lpstr>6,7.気象・河川(1)</vt:lpstr>
      <vt:lpstr>7.河川(2)</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16,17.外国人人口</vt:lpstr>
      <vt:lpstr>18,19.人口動態</vt:lpstr>
      <vt:lpstr>20.転出入地別移動状況</vt:lpstr>
      <vt:lpstr>21,22.従業者数</vt:lpstr>
      <vt:lpstr>23~25.農家数・耕地面積</vt:lpstr>
      <vt:lpstr>26.作付面積</vt:lpstr>
      <vt:lpstr>27.農地</vt:lpstr>
      <vt:lpstr>28~31.漁業</vt:lpstr>
      <vt:lpstr>32.工業</vt:lpstr>
      <vt:lpstr>33.給与額・出荷額(1)</vt:lpstr>
      <vt:lpstr>33.給与額・出荷額(2)</vt:lpstr>
      <vt:lpstr>34.工業用地</vt:lpstr>
      <vt:lpstr>35,36.商業</vt:lpstr>
      <vt:lpstr>37.商店数・従業者数</vt:lpstr>
      <vt:lpstr>38,39.電気・水道(1)</vt:lpstr>
      <vt:lpstr>40.水道 (2)</vt:lpstr>
      <vt:lpstr>41,42.都市計画区域・市営住宅</vt:lpstr>
      <vt:lpstr>43~45.公園・道路・橋梁</vt:lpstr>
      <vt:lpstr>46.用途別家屋の状況</vt:lpstr>
      <vt:lpstr>47,48.自動車数</vt:lpstr>
      <vt:lpstr>49.JR乗車数</vt:lpstr>
      <vt:lpstr>50,51.医療</vt:lpstr>
      <vt:lpstr>52,53.死因・予防接種</vt:lpstr>
      <vt:lpstr>54~56.健診・ごみ</vt:lpstr>
      <vt:lpstr>57,58.国民健康保険</vt:lpstr>
      <vt:lpstr>59,60.医療費助成・園児数</vt:lpstr>
      <vt:lpstr>61,62.介護保険</vt:lpstr>
      <vt:lpstr>63,64.国民年金</vt:lpstr>
      <vt:lpstr>65~69.就園・就学状況</vt:lpstr>
      <vt:lpstr>70,71.図書館利用状況(1)</vt:lpstr>
      <vt:lpstr>72,73.図書館利用状況(2)</vt:lpstr>
      <vt:lpstr>74.文化財(1)</vt:lpstr>
      <vt:lpstr>74.文化財(2)</vt:lpstr>
      <vt:lpstr>74.文化財(3)</vt:lpstr>
      <vt:lpstr>74.文化財(4)</vt:lpstr>
      <vt:lpstr>75,76.入込客数</vt:lpstr>
      <vt:lpstr>77,78.火災</vt:lpstr>
      <vt:lpstr>79~81.交通事故・犯罪</vt:lpstr>
      <vt:lpstr>82,83.選挙 </vt:lpstr>
      <vt:lpstr>84.市財政 (1)</vt:lpstr>
      <vt:lpstr>84.市財政 (2)</vt:lpstr>
      <vt:lpstr>市のあゆみ</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'16,17.外国人人口'!Print_Area</vt:lpstr>
      <vt:lpstr>'18,19.人口動態'!Print_Area</vt:lpstr>
      <vt:lpstr>'20.転出入地別移動状況'!Print_Area</vt:lpstr>
      <vt:lpstr>'21,22.従業者数'!Print_Area</vt:lpstr>
      <vt:lpstr>'23~25.農家数・耕地面積'!Print_Area</vt:lpstr>
      <vt:lpstr>'26.作付面積'!Print_Area</vt:lpstr>
      <vt:lpstr>'27.農地'!Print_Area</vt:lpstr>
      <vt:lpstr>'28~31.漁業'!Print_Area</vt:lpstr>
      <vt:lpstr>'32.工業'!Print_Area</vt:lpstr>
      <vt:lpstr>'33.給与額・出荷額(1)'!Print_Area</vt:lpstr>
      <vt:lpstr>'33.給与額・出荷額(2)'!Print_Area</vt:lpstr>
      <vt:lpstr>'34.工業用地'!Print_Area</vt:lpstr>
      <vt:lpstr>'35,36.商業'!Print_Area</vt:lpstr>
      <vt:lpstr>'37.商店数・従業者数'!Print_Area</vt:lpstr>
      <vt:lpstr>'38,39.電気・水道(1)'!Print_Area</vt:lpstr>
      <vt:lpstr>'4,5.面積'!Print_Area</vt:lpstr>
      <vt:lpstr>'40.水道 (2)'!Print_Area</vt:lpstr>
      <vt:lpstr>'41,42.都市計画区域・市営住宅'!Print_Area</vt:lpstr>
      <vt:lpstr>'43~45.公園・道路・橋梁'!Print_Area</vt:lpstr>
      <vt:lpstr>'46.用途別家屋の状況'!Print_Area</vt:lpstr>
      <vt:lpstr>'47,48.自動車数'!Print_Area</vt:lpstr>
      <vt:lpstr>'49.JR乗車数'!Print_Area</vt:lpstr>
      <vt:lpstr>'50,51.医療'!Print_Area</vt:lpstr>
      <vt:lpstr>'52,53.死因・予防接種'!Print_Area</vt:lpstr>
      <vt:lpstr>'54~56.健診・ごみ'!Print_Area</vt:lpstr>
      <vt:lpstr>'57,58.国民健康保険'!Print_Area</vt:lpstr>
      <vt:lpstr>'59,60.医療費助成・園児数'!Print_Area</vt:lpstr>
      <vt:lpstr>'6,7.気象・河川(1)'!Print_Area</vt:lpstr>
      <vt:lpstr>'63,64.国民年金'!Print_Area</vt:lpstr>
      <vt:lpstr>'65~69.就園・就学状況'!Print_Area</vt:lpstr>
      <vt:lpstr>'7.河川(2)'!Print_Area</vt:lpstr>
      <vt:lpstr>'70,71.図書館利用状況(1)'!Print_Area</vt:lpstr>
      <vt:lpstr>'72,73.図書館利用状況(2)'!Print_Area</vt:lpstr>
      <vt:lpstr>'74.文化財(1)'!Print_Area</vt:lpstr>
      <vt:lpstr>'74.文化財(2)'!Print_Area</vt:lpstr>
      <vt:lpstr>'74.文化財(3)'!Print_Area</vt:lpstr>
      <vt:lpstr>'74.文化財(4)'!Print_Area</vt:lpstr>
      <vt:lpstr>'75,76.入込客数'!Print_Area</vt:lpstr>
      <vt:lpstr>'77,78.火災'!Print_Area</vt:lpstr>
      <vt:lpstr>'79~81.交通事故・犯罪'!Print_Area</vt:lpstr>
      <vt:lpstr>'8.国勢調査人口'!Print_Area</vt:lpstr>
      <vt:lpstr>'82,83.選挙 '!Print_Area</vt:lpstr>
      <vt:lpstr>'84.市財政 (1)'!Print_Area</vt:lpstr>
      <vt:lpstr>'9.年齢区分別人口'!Print_Area</vt:lpstr>
      <vt:lpstr>市のあゆみ!Print_Area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2011-05-10T09:01:39Z</cp:lastPrinted>
  <dcterms:created xsi:type="dcterms:W3CDTF">2001-06-04T00:29:13Z</dcterms:created>
  <dcterms:modified xsi:type="dcterms:W3CDTF">2021-02-19T07:58:27Z</dcterms:modified>
</cp:coreProperties>
</file>