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drawings/drawing15.xml" ContentType="application/vnd.openxmlformats-officedocument.drawing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企画経営\3.行財政改革\91.行政改革\オープンデータ\データ作業用\統計\"/>
    </mc:Choice>
  </mc:AlternateContent>
  <bookViews>
    <workbookView xWindow="315" yWindow="495" windowWidth="8295" windowHeight="8490" tabRatio="773"/>
  </bookViews>
  <sheets>
    <sheet name="目次" sheetId="81" r:id="rId1"/>
    <sheet name="凡例" sheetId="85" r:id="rId2"/>
    <sheet name="1~3.位置・地勢・市域の変遷" sheetId="1" r:id="rId3"/>
    <sheet name="4,5.面積" sheetId="45" r:id="rId4"/>
    <sheet name="6,7.気象・河川(1)" sheetId="16" r:id="rId5"/>
    <sheet name="7.河川(2)" sheetId="36" r:id="rId6"/>
    <sheet name="8.国勢調査人口" sheetId="12" r:id="rId7"/>
    <sheet name="9.年齢区分別人口" sheetId="19" r:id="rId8"/>
    <sheet name="10.産業別就業者数" sheetId="20" r:id="rId9"/>
    <sheet name="11.従業地・通学地人口" sheetId="37" r:id="rId10"/>
    <sheet name="12.DID人口" sheetId="21" r:id="rId11"/>
    <sheet name="13.行政区別人口(1)" sheetId="17" r:id="rId12"/>
    <sheet name="13.行政区別人口(2)" sheetId="18" r:id="rId13"/>
    <sheet name="14.年齢別人口" sheetId="39" r:id="rId14"/>
    <sheet name="15.学区別人口(1)" sheetId="41" r:id="rId15"/>
    <sheet name="15.学区別人口(2)" sheetId="42" r:id="rId16"/>
    <sheet name="16,17.外国人人口" sheetId="22" r:id="rId17"/>
    <sheet name="18,19.人口動態" sheetId="40" r:id="rId18"/>
    <sheet name="20.転出入地別移動状況" sheetId="43" r:id="rId19"/>
    <sheet name="21,22.従業者数" sheetId="10" r:id="rId20"/>
    <sheet name="23~25.農家数・耕地面積" sheetId="4" r:id="rId21"/>
    <sheet name="26.作付面積" sheetId="23" r:id="rId22"/>
    <sheet name="27.農地" sheetId="24" r:id="rId23"/>
    <sheet name="28~31.漁業" sheetId="25" r:id="rId24"/>
    <sheet name="32.工業" sheetId="5" r:id="rId25"/>
    <sheet name="33.給与額・出荷額(1)" sheetId="46" r:id="rId26"/>
    <sheet name="33.給与額・出荷額(2)" sheetId="47" r:id="rId27"/>
    <sheet name="34.工業用地" sheetId="27" r:id="rId28"/>
    <sheet name="35,36.商業" sheetId="6" r:id="rId29"/>
    <sheet name="37.商店数・従業者数" sheetId="29" r:id="rId30"/>
    <sheet name="38,39.電気・水道(1)" sheetId="7" r:id="rId31"/>
    <sheet name="40.水道(2)" sheetId="31" r:id="rId32"/>
    <sheet name="41,42.都市計画区域・市営住宅" sheetId="8" r:id="rId33"/>
    <sheet name="43~45.公園・道路・橋梁" sheetId="32" r:id="rId34"/>
    <sheet name="46.用途別家屋の状況" sheetId="33" r:id="rId35"/>
    <sheet name="47,48.自動車数" sheetId="9" r:id="rId36"/>
    <sheet name="49.JR乗車数" sheetId="34" r:id="rId37"/>
    <sheet name="50,51.医療" sheetId="48" r:id="rId38"/>
    <sheet name="52,53.死因・予防接種" sheetId="49" r:id="rId39"/>
    <sheet name="54~56.健診・ごみ" sheetId="50" r:id="rId40"/>
    <sheet name="57.国民健康保険" sheetId="51" r:id="rId41"/>
    <sheet name="58,59.医療費助成・園児数" sheetId="52" r:id="rId42"/>
    <sheet name="60,61.介護保険" sheetId="53" r:id="rId43"/>
    <sheet name="62,63.国民年金" sheetId="54" r:id="rId44"/>
    <sheet name="64~67.就園・就学状況" sheetId="56" r:id="rId45"/>
    <sheet name="68,69.図書館利用状況(1)" sheetId="57" r:id="rId46"/>
    <sheet name="70,71.図書館利用状況(2)" sheetId="58" r:id="rId47"/>
    <sheet name="72.文化財(1)" sheetId="59" r:id="rId48"/>
    <sheet name="72.文化財(2)" sheetId="60" r:id="rId49"/>
    <sheet name="72.文化財(3)" sheetId="61" r:id="rId50"/>
    <sheet name="72.文化財(4)" sheetId="62" r:id="rId51"/>
    <sheet name="73,74.入込客数" sheetId="63" r:id="rId52"/>
    <sheet name="75,76.火災" sheetId="64" r:id="rId53"/>
    <sheet name="77~79.交通事故・犯罪" sheetId="65" r:id="rId54"/>
    <sheet name="80,81.選挙" sheetId="66" r:id="rId55"/>
    <sheet name="82.旧野洲町財政(1)" sheetId="67" r:id="rId56"/>
    <sheet name="82.旧野洲町財政(2)" sheetId="68" r:id="rId57"/>
    <sheet name="83.旧中主町財政(1)" sheetId="69" r:id="rId58"/>
    <sheet name="83.旧中主町財政(2)" sheetId="70" r:id="rId59"/>
    <sheet name="83.旧中主町財政(3)" sheetId="71" r:id="rId60"/>
    <sheet name="83.旧中主町財政(4)" sheetId="72" r:id="rId61"/>
    <sheet name="84.市財政 (1)" sheetId="73" r:id="rId62"/>
    <sheet name="84.市財政 (2）" sheetId="74" r:id="rId63"/>
    <sheet name="84.市財政 (3)" sheetId="75" r:id="rId64"/>
    <sheet name="市のあゆみ" sheetId="76" r:id="rId65"/>
    <sheet name="市までのあゆみ(1)" sheetId="77" r:id="rId66"/>
    <sheet name="市までのあゆみ(2)" sheetId="78" r:id="rId67"/>
    <sheet name="市までのあゆみ(3)" sheetId="79" r:id="rId68"/>
    <sheet name="市までのあゆみ(4)" sheetId="80" r:id="rId69"/>
  </sheets>
  <definedNames>
    <definedName name="_xlnm.Print_Area" localSheetId="2">'1~3.位置・地勢・市域の変遷'!$A$1:$M$19</definedName>
    <definedName name="_xlnm.Print_Area" localSheetId="8">'10.産業別就業者数'!$A$1:$K$24</definedName>
    <definedName name="_xlnm.Print_Area" localSheetId="9">'11.従業地・通学地人口'!$A$1:$J$47</definedName>
    <definedName name="_xlnm.Print_Area" localSheetId="10">'12.DID人口'!$A$1:$P$50</definedName>
    <definedName name="_xlnm.Print_Area" localSheetId="11">'13.行政区別人口(1)'!$A$1:$K$62</definedName>
    <definedName name="_xlnm.Print_Area" localSheetId="12">'13.行政区別人口(2)'!$A$1:$L$62</definedName>
    <definedName name="_xlnm.Print_Area" localSheetId="13">'14.年齢別人口'!$A$1:$M$54</definedName>
    <definedName name="_xlnm.Print_Area" localSheetId="14">'15.学区別人口(1)'!$A$1:$P$38</definedName>
    <definedName name="_xlnm.Print_Area" localSheetId="15">'15.学区別人口(2)'!$A$1:$P$57</definedName>
    <definedName name="_xlnm.Print_Area" localSheetId="16">'16,17.外国人人口'!$A$1:$L$46</definedName>
    <definedName name="_xlnm.Print_Area" localSheetId="17">'18,19.人口動態'!$A$1:$L$28</definedName>
    <definedName name="_xlnm.Print_Area" localSheetId="18">'20.転出入地別移動状況'!$A$1:$N$45</definedName>
    <definedName name="_xlnm.Print_Area" localSheetId="19">'21,22.従業者数'!$A$1:$K$33</definedName>
    <definedName name="_xlnm.Print_Area" localSheetId="20">'23~25.農家数・耕地面積'!$A$1:$U$40</definedName>
    <definedName name="_xlnm.Print_Area" localSheetId="21">'26.作付面積'!$A$1:$W$40</definedName>
    <definedName name="_xlnm.Print_Area" localSheetId="22">'27.農地'!$A$1:$U$13</definedName>
    <definedName name="_xlnm.Print_Area" localSheetId="23">'28~31.漁業'!$A$1:$W$33</definedName>
    <definedName name="_xlnm.Print_Area" localSheetId="24">'32.工業'!$A$1:$V$19</definedName>
    <definedName name="_xlnm.Print_Area" localSheetId="25">'33.給与額・出荷額(1)'!$A$1:$V$60</definedName>
    <definedName name="_xlnm.Print_Area" localSheetId="26">'33.給与額・出荷額(2)'!$A$1:$V$60</definedName>
    <definedName name="_xlnm.Print_Area" localSheetId="27">'34.工業用地'!$A$1:$V$33</definedName>
    <definedName name="_xlnm.Print_Area" localSheetId="28">'35,36.商業'!$A$1:$T$41</definedName>
    <definedName name="_xlnm.Print_Area" localSheetId="29">'37.商店数・従業者数'!$A$1:$V$64</definedName>
    <definedName name="_xlnm.Print_Area" localSheetId="30">'38,39.電気・水道(1)'!$A$1:$R$45</definedName>
    <definedName name="_xlnm.Print_Area" localSheetId="3">'4,5.面積'!$A$1:$BA$29</definedName>
    <definedName name="_xlnm.Print_Area" localSheetId="31">'40.水道(2)'!$A$1:$J$14</definedName>
    <definedName name="_xlnm.Print_Area" localSheetId="32">'41,42.都市計画区域・市営住宅'!$A$1:$V$60</definedName>
    <definedName name="_xlnm.Print_Area" localSheetId="33">'43~45.公園・道路・橋梁'!$A$1:$U$39</definedName>
    <definedName name="_xlnm.Print_Area" localSheetId="34">'46.用途別家屋の状況'!$A$1:$Z$15</definedName>
    <definedName name="_xlnm.Print_Area" localSheetId="35">'47,48.自動車数'!$A$1:$P$29</definedName>
    <definedName name="_xlnm.Print_Area" localSheetId="36">'49.JR乗車数'!$A$1:$L$52</definedName>
    <definedName name="_xlnm.Print_Area" localSheetId="37">'50,51.医療'!$A$1:$V$27</definedName>
    <definedName name="_xlnm.Print_Area" localSheetId="38">'52,53.死因・予防接種'!$A$1:$P$32</definedName>
    <definedName name="_xlnm.Print_Area" localSheetId="39">'54~56.健診・ごみ'!$A$1:$AB$46</definedName>
    <definedName name="_xlnm.Print_Area" localSheetId="40">'57.国民健康保険'!$A$1:$N$31</definedName>
    <definedName name="_xlnm.Print_Area" localSheetId="41">'58,59.医療費助成・園児数'!$A$1:$K$48</definedName>
    <definedName name="_xlnm.Print_Area" localSheetId="4">'6,7.気象・河川(1)'!$A$1:$L$51</definedName>
    <definedName name="_xlnm.Print_Area" localSheetId="43">'62,63.国民年金'!$A$1:$S$31</definedName>
    <definedName name="_xlnm.Print_Area" localSheetId="44">'64~67.就園・就学状況'!$A$1:$W$43</definedName>
    <definedName name="_xlnm.Print_Area" localSheetId="45">'68,69.図書館利用状況(1)'!$A$1:$N$36</definedName>
    <definedName name="_xlnm.Print_Area" localSheetId="5">'7.河川(2)'!$A$1:$L$38</definedName>
    <definedName name="_xlnm.Print_Area" localSheetId="46">'70,71.図書館利用状況(2)'!$A$1:$L$43</definedName>
    <definedName name="_xlnm.Print_Area" localSheetId="47">'72.文化財(1)'!$A$1:$G$59</definedName>
    <definedName name="_xlnm.Print_Area" localSheetId="48">'72.文化財(2)'!$A$1:$G$60</definedName>
    <definedName name="_xlnm.Print_Area" localSheetId="49">'72.文化財(3)'!$A$1:$G$59</definedName>
    <definedName name="_xlnm.Print_Area" localSheetId="50">'72.文化財(4)'!$A$1:$G$24</definedName>
    <definedName name="_xlnm.Print_Area" localSheetId="51">'73,74.入込客数'!$A$1:$P$29</definedName>
    <definedName name="_xlnm.Print_Area" localSheetId="52">'75,76.火災'!$A$1:$S$29</definedName>
    <definedName name="_xlnm.Print_Area" localSheetId="53">'77~79.交通事故・犯罪'!$A$1:$Q$45</definedName>
    <definedName name="_xlnm.Print_Area" localSheetId="6">'8.国勢調査人口'!$A$1:$V$44</definedName>
    <definedName name="_xlnm.Print_Area" localSheetId="54">'80,81.選挙'!$A$1:$R$64</definedName>
    <definedName name="_xlnm.Print_Area" localSheetId="55">'82.旧野洲町財政(1)'!$A$1:$T$52</definedName>
    <definedName name="_xlnm.Print_Area" localSheetId="57">'83.旧中主町財政(1)'!$A$1:$S$46</definedName>
    <definedName name="_xlnm.Print_Area" localSheetId="59">'83.旧中主町財政(3)'!$A$1:$S$51</definedName>
    <definedName name="_xlnm.Print_Area" localSheetId="60">'83.旧中主町財政(4)'!$A$1:$S$25</definedName>
    <definedName name="_xlnm.Print_Area" localSheetId="61">'84.市財政 (1)'!$A$1:$T$55</definedName>
    <definedName name="_xlnm.Print_Area" localSheetId="63">'84.市財政 (3)'!$A$1:$T$55</definedName>
    <definedName name="_xlnm.Print_Area" localSheetId="7">'9.年齢区分別人口'!$A$1:$N$48</definedName>
    <definedName name="_xlnm.Print_Area" localSheetId="64">市のあゆみ!$A$1:$K$22</definedName>
    <definedName name="_xlnm.Print_Area" localSheetId="65">'市までのあゆみ(1)'!$A$1:$D$48</definedName>
    <definedName name="_xlnm.Print_Area" localSheetId="66">'市までのあゆみ(2)'!$A$1:$D$38</definedName>
    <definedName name="_xlnm.Print_Area" localSheetId="67">'市までのあゆみ(3)'!$A$1:$E$48</definedName>
  </definedNames>
  <calcPr calcId="152511"/>
</workbook>
</file>

<file path=xl/calcChain.xml><?xml version="1.0" encoding="utf-8"?>
<calcChain xmlns="http://schemas.openxmlformats.org/spreadsheetml/2006/main">
  <c r="P23" i="9" l="1"/>
  <c r="P21" i="9"/>
  <c r="L7" i="9"/>
  <c r="L6" i="9"/>
  <c r="L5" i="9"/>
  <c r="E9" i="34"/>
  <c r="E10" i="34"/>
  <c r="E7" i="34"/>
  <c r="G7" i="63"/>
  <c r="H7" i="63"/>
  <c r="J7" i="63"/>
  <c r="K7" i="63"/>
  <c r="L7" i="63"/>
  <c r="N7" i="63"/>
  <c r="O7" i="63"/>
  <c r="P7" i="63"/>
  <c r="E10" i="63"/>
  <c r="F10" i="63"/>
  <c r="G10" i="63"/>
  <c r="H10" i="63"/>
  <c r="I10" i="63"/>
  <c r="J10" i="63"/>
  <c r="K10" i="63"/>
  <c r="L10" i="63"/>
  <c r="M10" i="63"/>
  <c r="N10" i="63"/>
  <c r="O10" i="63"/>
  <c r="P10" i="63"/>
  <c r="D13" i="63"/>
  <c r="E13" i="63"/>
  <c r="F13" i="63"/>
  <c r="G13" i="63"/>
  <c r="H13" i="63"/>
  <c r="I13" i="63"/>
  <c r="J13" i="63"/>
  <c r="K13" i="63"/>
  <c r="L13" i="63"/>
  <c r="M13" i="63"/>
  <c r="N13" i="63"/>
  <c r="O13" i="63"/>
  <c r="P13" i="63"/>
  <c r="D22" i="63"/>
  <c r="E22" i="63"/>
  <c r="F22" i="63"/>
  <c r="G22" i="63"/>
  <c r="H22" i="63"/>
  <c r="I22" i="63"/>
  <c r="J22" i="63"/>
  <c r="K22" i="63"/>
  <c r="L22" i="63"/>
  <c r="M22" i="63"/>
  <c r="N22" i="63"/>
  <c r="D25" i="63"/>
  <c r="E25" i="63"/>
  <c r="F25" i="63"/>
  <c r="G25" i="63"/>
  <c r="H25" i="63"/>
  <c r="I25" i="63"/>
  <c r="J25" i="63"/>
  <c r="K25" i="63"/>
  <c r="L25" i="63"/>
  <c r="M25" i="63"/>
  <c r="N25" i="63"/>
  <c r="E16" i="57"/>
  <c r="F16" i="57"/>
  <c r="G16" i="57"/>
  <c r="H16" i="57"/>
  <c r="I16" i="57"/>
  <c r="J16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E35" i="57"/>
  <c r="F35" i="57"/>
  <c r="E10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E34" i="58"/>
  <c r="F34" i="58"/>
  <c r="E39" i="58"/>
  <c r="G39" i="58"/>
  <c r="F13" i="68"/>
  <c r="F18" i="68" s="1"/>
  <c r="G13" i="68" s="1"/>
  <c r="G18" i="68" s="1"/>
  <c r="H18" i="68"/>
  <c r="I4" i="68" s="1"/>
  <c r="K4" i="68"/>
  <c r="L18" i="68"/>
  <c r="M4" i="68"/>
  <c r="N18" i="68"/>
  <c r="P18" i="68"/>
  <c r="Q4" i="68"/>
  <c r="R18" i="68"/>
  <c r="D13" i="68"/>
  <c r="D18" i="68"/>
  <c r="K5" i="68"/>
  <c r="M5" i="68"/>
  <c r="Q5" i="68"/>
  <c r="S5" i="68"/>
  <c r="K6" i="68"/>
  <c r="M6" i="68"/>
  <c r="Q6" i="68"/>
  <c r="S6" i="68"/>
  <c r="M7" i="68"/>
  <c r="Q7" i="68"/>
  <c r="S7" i="68"/>
  <c r="I8" i="68"/>
  <c r="K8" i="68"/>
  <c r="M8" i="68"/>
  <c r="Q8" i="68"/>
  <c r="S8" i="68"/>
  <c r="I9" i="68"/>
  <c r="K9" i="68"/>
  <c r="M9" i="68"/>
  <c r="Q9" i="68"/>
  <c r="S9" i="68"/>
  <c r="M11" i="68"/>
  <c r="I13" i="68"/>
  <c r="K13" i="68"/>
  <c r="M13" i="68"/>
  <c r="O13" i="68"/>
  <c r="Q13" i="68"/>
  <c r="I18" i="68"/>
  <c r="K18" i="68"/>
  <c r="M18" i="68"/>
  <c r="O18" i="68"/>
  <c r="Q18" i="68"/>
  <c r="Q26" i="68"/>
  <c r="R26" i="68"/>
  <c r="Q27" i="68"/>
  <c r="Q28" i="68"/>
  <c r="Q29" i="68"/>
  <c r="Q30" i="68"/>
  <c r="R30" i="68"/>
  <c r="O41" i="68"/>
  <c r="O42" i="68"/>
  <c r="O43" i="68"/>
  <c r="E15" i="73"/>
  <c r="E28" i="73" s="1"/>
  <c r="G15" i="73"/>
  <c r="G28" i="73"/>
  <c r="I15" i="73"/>
  <c r="I28" i="73" s="1"/>
  <c r="J5" i="73" s="1"/>
  <c r="K15" i="73"/>
  <c r="M15" i="73"/>
  <c r="M28" i="73" s="1"/>
  <c r="O15" i="73"/>
  <c r="O28" i="73"/>
  <c r="J6" i="73"/>
  <c r="F7" i="73"/>
  <c r="J10" i="73"/>
  <c r="P13" i="73"/>
  <c r="J15" i="73"/>
  <c r="Q15" i="73"/>
  <c r="S15" i="73"/>
  <c r="J17" i="73"/>
  <c r="J19" i="73"/>
  <c r="F20" i="73"/>
  <c r="J20" i="73"/>
  <c r="J22" i="73"/>
  <c r="P22" i="73"/>
  <c r="J24" i="73"/>
  <c r="P27" i="73"/>
  <c r="S28" i="73"/>
  <c r="E31" i="73"/>
  <c r="E34" i="73" s="1"/>
  <c r="E43" i="73" s="1"/>
  <c r="E39" i="73"/>
  <c r="E44" i="73"/>
  <c r="E52" i="73" s="1"/>
  <c r="G31" i="73"/>
  <c r="G34" i="73" s="1"/>
  <c r="G39" i="73"/>
  <c r="G43" i="73"/>
  <c r="G44" i="73"/>
  <c r="G52" i="73" s="1"/>
  <c r="I34" i="73"/>
  <c r="I39" i="73"/>
  <c r="I52" i="73"/>
  <c r="K34" i="73"/>
  <c r="K39" i="73"/>
  <c r="K52" i="73"/>
  <c r="M34" i="73"/>
  <c r="M39" i="73"/>
  <c r="M52" i="73"/>
  <c r="O34" i="73"/>
  <c r="O39" i="73"/>
  <c r="O43" i="73" s="1"/>
  <c r="O44" i="73"/>
  <c r="O52" i="73" s="1"/>
  <c r="O53" i="73"/>
  <c r="Q34" i="73"/>
  <c r="Q39" i="73"/>
  <c r="Q43" i="73" s="1"/>
  <c r="Q44" i="73"/>
  <c r="Q52" i="73" s="1"/>
  <c r="Q53" i="73"/>
  <c r="S34" i="73"/>
  <c r="S39" i="73"/>
  <c r="F48" i="73"/>
  <c r="H48" i="73"/>
  <c r="S53" i="73"/>
  <c r="D13" i="74"/>
  <c r="D18" i="74"/>
  <c r="F18" i="74"/>
  <c r="G7" i="74" s="1"/>
  <c r="G5" i="74"/>
  <c r="E8" i="74"/>
  <c r="G8" i="74"/>
  <c r="E13" i="74"/>
  <c r="G13" i="74"/>
  <c r="H18" i="74"/>
  <c r="E37" i="74"/>
  <c r="E15" i="75"/>
  <c r="E28" i="75" s="1"/>
  <c r="F5" i="75"/>
  <c r="G15" i="75"/>
  <c r="G28" i="75" s="1"/>
  <c r="I15" i="75"/>
  <c r="K15" i="75"/>
  <c r="K28" i="75"/>
  <c r="M15" i="75"/>
  <c r="M28" i="75" s="1"/>
  <c r="O15" i="75"/>
  <c r="O28" i="75" s="1"/>
  <c r="F6" i="75"/>
  <c r="P8" i="75"/>
  <c r="P14" i="75"/>
  <c r="Q15" i="75"/>
  <c r="Q28" i="75"/>
  <c r="S15" i="75"/>
  <c r="P16" i="75"/>
  <c r="L17" i="75"/>
  <c r="F19" i="75"/>
  <c r="L20" i="75"/>
  <c r="P21" i="75"/>
  <c r="P23" i="75"/>
  <c r="P25" i="75"/>
  <c r="P28" i="75"/>
  <c r="S28" i="75"/>
  <c r="E31" i="75"/>
  <c r="E34" i="75"/>
  <c r="E39" i="75"/>
  <c r="E44" i="75"/>
  <c r="E52" i="75"/>
  <c r="G31" i="75"/>
  <c r="G34" i="75"/>
  <c r="G43" i="75" s="1"/>
  <c r="G53" i="75" s="1"/>
  <c r="G39" i="75"/>
  <c r="G44" i="75"/>
  <c r="G52" i="75"/>
  <c r="I34" i="75"/>
  <c r="I39" i="75"/>
  <c r="I43" i="75" s="1"/>
  <c r="I53" i="75" s="1"/>
  <c r="J33" i="75" s="1"/>
  <c r="I52" i="75"/>
  <c r="K34" i="75"/>
  <c r="K43" i="75" s="1"/>
  <c r="K39" i="75"/>
  <c r="K52" i="75"/>
  <c r="M34" i="75"/>
  <c r="M39" i="75"/>
  <c r="M43" i="75"/>
  <c r="M53" i="75" s="1"/>
  <c r="N32" i="75" s="1"/>
  <c r="M52" i="75"/>
  <c r="O34" i="75"/>
  <c r="O39" i="75"/>
  <c r="O44" i="75"/>
  <c r="O52" i="75" s="1"/>
  <c r="H30" i="75"/>
  <c r="N31" i="75"/>
  <c r="H33" i="75"/>
  <c r="N33" i="75"/>
  <c r="H34" i="75"/>
  <c r="N34" i="75"/>
  <c r="Q34" i="75"/>
  <c r="Q39" i="75"/>
  <c r="Q43" i="75"/>
  <c r="Q44" i="75"/>
  <c r="Q52" i="75" s="1"/>
  <c r="S34" i="75"/>
  <c r="H35" i="75"/>
  <c r="J35" i="75"/>
  <c r="H36" i="75"/>
  <c r="N36" i="75"/>
  <c r="H37" i="75"/>
  <c r="J37" i="75"/>
  <c r="H38" i="75"/>
  <c r="N38" i="75"/>
  <c r="H39" i="75"/>
  <c r="J39" i="75"/>
  <c r="S39" i="75"/>
  <c r="H40" i="75"/>
  <c r="J40" i="75"/>
  <c r="H41" i="75"/>
  <c r="N41" i="75"/>
  <c r="H42" i="75"/>
  <c r="J42" i="75"/>
  <c r="H43" i="75"/>
  <c r="N43" i="75"/>
  <c r="H44" i="75"/>
  <c r="N44" i="75"/>
  <c r="H45" i="75"/>
  <c r="J45" i="75"/>
  <c r="H46" i="75"/>
  <c r="N46" i="75"/>
  <c r="H47" i="75"/>
  <c r="J47" i="75"/>
  <c r="F48" i="75"/>
  <c r="H48" i="75"/>
  <c r="H49" i="75"/>
  <c r="H50" i="75"/>
  <c r="H51" i="75"/>
  <c r="H52" i="75"/>
  <c r="J52" i="75"/>
  <c r="N52" i="75"/>
  <c r="H53" i="75"/>
  <c r="J53" i="75"/>
  <c r="S53" i="75"/>
  <c r="E13" i="67"/>
  <c r="E26" i="67"/>
  <c r="F5" i="67" s="1"/>
  <c r="G13" i="67"/>
  <c r="G26" i="67" s="1"/>
  <c r="I13" i="67"/>
  <c r="K13" i="67"/>
  <c r="K26" i="67"/>
  <c r="M13" i="67"/>
  <c r="M26" i="67"/>
  <c r="N5" i="67" s="1"/>
  <c r="O13" i="67"/>
  <c r="O26" i="67" s="1"/>
  <c r="Q13" i="67"/>
  <c r="S13" i="67"/>
  <c r="S26" i="67"/>
  <c r="T18" i="67" s="1"/>
  <c r="N8" i="67"/>
  <c r="F9" i="67"/>
  <c r="N9" i="67"/>
  <c r="N10" i="67"/>
  <c r="N11" i="67"/>
  <c r="P11" i="67"/>
  <c r="N12" i="67"/>
  <c r="P12" i="67"/>
  <c r="N13" i="67"/>
  <c r="P13" i="67"/>
  <c r="N14" i="67"/>
  <c r="P14" i="67"/>
  <c r="N15" i="67"/>
  <c r="P15" i="67"/>
  <c r="T19" i="67"/>
  <c r="T23" i="67"/>
  <c r="F24" i="67"/>
  <c r="N24" i="67"/>
  <c r="F26" i="67"/>
  <c r="N26" i="67"/>
  <c r="E29" i="67"/>
  <c r="E32" i="67"/>
  <c r="E37" i="67"/>
  <c r="E42" i="67"/>
  <c r="E50" i="67"/>
  <c r="G29" i="67"/>
  <c r="G32" i="67"/>
  <c r="G37" i="67"/>
  <c r="G42" i="67"/>
  <c r="G50" i="67"/>
  <c r="I32" i="67"/>
  <c r="I37" i="67"/>
  <c r="I41" i="67"/>
  <c r="I50" i="67"/>
  <c r="K32" i="67"/>
  <c r="K41" i="67" s="1"/>
  <c r="K37" i="67"/>
  <c r="K50" i="67"/>
  <c r="M32" i="67"/>
  <c r="M37" i="67"/>
  <c r="M41" i="67"/>
  <c r="M50" i="67"/>
  <c r="O32" i="67"/>
  <c r="O37" i="67"/>
  <c r="O50" i="67"/>
  <c r="Q32" i="67"/>
  <c r="Q37" i="67"/>
  <c r="Q41" i="67"/>
  <c r="Q50" i="67"/>
  <c r="S32" i="67"/>
  <c r="S41" i="67" s="1"/>
  <c r="S51" i="67" s="1"/>
  <c r="S37" i="67"/>
  <c r="S50" i="67"/>
  <c r="F46" i="67"/>
  <c r="H46" i="67"/>
  <c r="M18" i="69"/>
  <c r="D7" i="65"/>
  <c r="D6" i="65"/>
  <c r="D8" i="65"/>
  <c r="N19" i="65"/>
  <c r="D5" i="64"/>
  <c r="F5" i="64"/>
  <c r="D15" i="64"/>
  <c r="F5" i="53"/>
  <c r="N16" i="53"/>
  <c r="N17" i="53"/>
  <c r="N18" i="53"/>
  <c r="K7" i="54"/>
  <c r="Q7" i="54"/>
  <c r="G27" i="32"/>
  <c r="E16" i="32"/>
  <c r="F9" i="33"/>
  <c r="F8" i="33"/>
  <c r="F7" i="33"/>
  <c r="F6" i="33"/>
  <c r="N59" i="8"/>
  <c r="R11" i="6"/>
  <c r="L11" i="6"/>
  <c r="R10" i="6"/>
  <c r="L10" i="6"/>
  <c r="R9" i="6"/>
  <c r="L9" i="6"/>
  <c r="R8" i="6"/>
  <c r="L8" i="6"/>
  <c r="R7" i="6"/>
  <c r="L7" i="6"/>
  <c r="R6" i="6"/>
  <c r="L6" i="6"/>
  <c r="K6" i="12"/>
  <c r="K16" i="12"/>
  <c r="K15" i="12"/>
  <c r="K14" i="12"/>
  <c r="K13" i="12"/>
  <c r="K12" i="12"/>
  <c r="K11" i="12"/>
  <c r="K10" i="12"/>
  <c r="K9" i="12"/>
  <c r="K8" i="12"/>
  <c r="K7" i="12"/>
  <c r="L8" i="42"/>
  <c r="H8" i="42"/>
  <c r="P8" i="42" s="1"/>
  <c r="D8" i="42"/>
  <c r="L7" i="42"/>
  <c r="H7" i="42"/>
  <c r="D7" i="42"/>
  <c r="L6" i="42"/>
  <c r="H6" i="42"/>
  <c r="D6" i="42"/>
  <c r="P6" i="42"/>
  <c r="D8" i="22"/>
  <c r="G25" i="40"/>
  <c r="G24" i="40"/>
  <c r="G5" i="40"/>
  <c r="G7" i="40"/>
  <c r="G8" i="40"/>
  <c r="G19" i="40"/>
  <c r="G20" i="40"/>
  <c r="G21" i="40"/>
  <c r="G22" i="40"/>
  <c r="N42" i="43"/>
  <c r="M42" i="43"/>
  <c r="L42" i="43"/>
  <c r="K42" i="43"/>
  <c r="J42" i="43"/>
  <c r="I42" i="43"/>
  <c r="H42" i="43"/>
  <c r="G42" i="43"/>
  <c r="F42" i="43"/>
  <c r="E42" i="43"/>
  <c r="D42" i="43"/>
  <c r="C42" i="43"/>
  <c r="N31" i="43"/>
  <c r="M31" i="43"/>
  <c r="L31" i="43"/>
  <c r="K31" i="43"/>
  <c r="J31" i="43"/>
  <c r="I31" i="43"/>
  <c r="H31" i="43"/>
  <c r="H43" i="43" s="1"/>
  <c r="G31" i="43"/>
  <c r="F31" i="43"/>
  <c r="E31" i="43"/>
  <c r="D31" i="43"/>
  <c r="D43" i="43" s="1"/>
  <c r="C31" i="43"/>
  <c r="G43" i="43"/>
  <c r="F43" i="43"/>
  <c r="K43" i="43"/>
  <c r="J43" i="43"/>
  <c r="I43" i="43"/>
  <c r="E43" i="43"/>
  <c r="C43" i="43"/>
  <c r="L5" i="19"/>
  <c r="L6" i="19"/>
  <c r="L7" i="19"/>
  <c r="L8" i="19"/>
  <c r="L9" i="19"/>
  <c r="L10" i="19"/>
  <c r="C5" i="20"/>
  <c r="C6" i="20"/>
  <c r="F6" i="20"/>
  <c r="C7" i="20"/>
  <c r="F7" i="20"/>
  <c r="F8" i="20"/>
  <c r="C10" i="20"/>
  <c r="F10" i="20"/>
  <c r="C11" i="20"/>
  <c r="F11" i="20"/>
  <c r="C12" i="20"/>
  <c r="F12" i="20"/>
  <c r="C13" i="20"/>
  <c r="F13" i="20"/>
  <c r="C14" i="20"/>
  <c r="F14" i="20"/>
  <c r="C15" i="20"/>
  <c r="F15" i="20"/>
  <c r="C16" i="20"/>
  <c r="F16" i="20"/>
  <c r="F17" i="20"/>
  <c r="F18" i="20"/>
  <c r="C19" i="20"/>
  <c r="F19" i="20"/>
  <c r="C20" i="20"/>
  <c r="F20" i="20"/>
  <c r="C21" i="20"/>
  <c r="F21" i="20"/>
  <c r="C22" i="20"/>
  <c r="F22" i="20"/>
  <c r="E13" i="37"/>
  <c r="C13" i="37" s="1"/>
  <c r="D13" i="37"/>
  <c r="D24" i="37"/>
  <c r="C24" i="37"/>
  <c r="C43" i="37"/>
  <c r="C42" i="37"/>
  <c r="C41" i="37"/>
  <c r="C40" i="37"/>
  <c r="C39" i="37"/>
  <c r="C37" i="37"/>
  <c r="C35" i="37"/>
  <c r="C34" i="37"/>
  <c r="C23" i="37"/>
  <c r="C21" i="37"/>
  <c r="C20" i="37"/>
  <c r="C19" i="37"/>
  <c r="C18" i="37"/>
  <c r="C17" i="37"/>
  <c r="C16" i="37"/>
  <c r="C15" i="37"/>
  <c r="C14" i="37"/>
  <c r="C12" i="37"/>
  <c r="C10" i="37"/>
  <c r="C9" i="37"/>
  <c r="C7" i="37"/>
  <c r="C5" i="37"/>
  <c r="K5" i="17"/>
  <c r="K13" i="17"/>
  <c r="K60" i="18" s="1"/>
  <c r="K49" i="17"/>
  <c r="J5" i="17"/>
  <c r="J13" i="17"/>
  <c r="J49" i="17"/>
  <c r="J60" i="18" s="1"/>
  <c r="I5" i="17"/>
  <c r="I13" i="17"/>
  <c r="I49" i="17"/>
  <c r="H5" i="17"/>
  <c r="H60" i="18" s="1"/>
  <c r="H13" i="17"/>
  <c r="H49" i="17"/>
  <c r="G5" i="17"/>
  <c r="G13" i="17"/>
  <c r="G60" i="18" s="1"/>
  <c r="G49" i="17"/>
  <c r="F5" i="17"/>
  <c r="F13" i="17"/>
  <c r="F49" i="17"/>
  <c r="F60" i="18" s="1"/>
  <c r="E5" i="17"/>
  <c r="E13" i="17"/>
  <c r="E49" i="17"/>
  <c r="D5" i="17"/>
  <c r="D60" i="18" s="1"/>
  <c r="D13" i="17"/>
  <c r="D49" i="17"/>
  <c r="K27" i="18"/>
  <c r="J27" i="18"/>
  <c r="I27" i="18"/>
  <c r="I60" i="18"/>
  <c r="H27" i="18"/>
  <c r="G27" i="18"/>
  <c r="F27" i="18"/>
  <c r="E27" i="18"/>
  <c r="E60" i="18"/>
  <c r="D27" i="18"/>
  <c r="L37" i="41"/>
  <c r="O37" i="41" s="1"/>
  <c r="H37" i="41"/>
  <c r="K37" i="41" s="1"/>
  <c r="D37" i="41"/>
  <c r="L36" i="41"/>
  <c r="H36" i="41"/>
  <c r="K36" i="41" s="1"/>
  <c r="D36" i="41"/>
  <c r="L35" i="41"/>
  <c r="H35" i="41"/>
  <c r="D35" i="41"/>
  <c r="L30" i="41"/>
  <c r="H30" i="41"/>
  <c r="D30" i="41"/>
  <c r="L29" i="41"/>
  <c r="O29" i="41" s="1"/>
  <c r="H29" i="41"/>
  <c r="K29" i="41" s="1"/>
  <c r="D29" i="41"/>
  <c r="L28" i="41"/>
  <c r="H28" i="41"/>
  <c r="D28" i="41"/>
  <c r="P28" i="41" s="1"/>
  <c r="L23" i="41"/>
  <c r="H23" i="41"/>
  <c r="K23" i="41" s="1"/>
  <c r="D23" i="41"/>
  <c r="G23" i="41" s="1"/>
  <c r="L22" i="41"/>
  <c r="H22" i="41"/>
  <c r="D22" i="41"/>
  <c r="L21" i="41"/>
  <c r="O21" i="41" s="1"/>
  <c r="H21" i="41"/>
  <c r="P21" i="41" s="1"/>
  <c r="D21" i="41"/>
  <c r="L16" i="41"/>
  <c r="H16" i="41"/>
  <c r="K16" i="41" s="1"/>
  <c r="D16" i="41"/>
  <c r="L15" i="41"/>
  <c r="H15" i="41"/>
  <c r="D15" i="41"/>
  <c r="P15" i="41" s="1"/>
  <c r="L14" i="41"/>
  <c r="O14" i="41" s="1"/>
  <c r="H14" i="41"/>
  <c r="D14" i="41"/>
  <c r="L9" i="41"/>
  <c r="O9" i="41" s="1"/>
  <c r="H9" i="41"/>
  <c r="K9" i="41" s="1"/>
  <c r="D9" i="41"/>
  <c r="L7" i="41"/>
  <c r="H7" i="41"/>
  <c r="D7" i="41"/>
  <c r="P7" i="41" s="1"/>
  <c r="P14" i="41"/>
  <c r="K14" i="41" s="1"/>
  <c r="P36" i="41"/>
  <c r="G36" i="41" s="1"/>
  <c r="P29" i="41"/>
  <c r="G29" i="41" s="1"/>
  <c r="P22" i="41"/>
  <c r="G22" i="41" s="1"/>
  <c r="P8" i="41"/>
  <c r="O8" i="41" s="1"/>
  <c r="P37" i="41"/>
  <c r="G37" i="41" s="1"/>
  <c r="P30" i="41"/>
  <c r="O30" i="41" s="1"/>
  <c r="P23" i="41"/>
  <c r="O23" i="41" s="1"/>
  <c r="P16" i="41"/>
  <c r="O16" i="41" s="1"/>
  <c r="P9" i="41"/>
  <c r="G9" i="41" s="1"/>
  <c r="I26" i="45"/>
  <c r="D32" i="25"/>
  <c r="D31" i="25"/>
  <c r="O8" i="42" l="1"/>
  <c r="G8" i="42"/>
  <c r="G7" i="41"/>
  <c r="K7" i="41"/>
  <c r="O7" i="41"/>
  <c r="G21" i="41"/>
  <c r="K21" i="41"/>
  <c r="G28" i="41"/>
  <c r="K28" i="41"/>
  <c r="O28" i="41"/>
  <c r="K15" i="41"/>
  <c r="O15" i="41"/>
  <c r="T27" i="67"/>
  <c r="T28" i="67"/>
  <c r="T29" i="67"/>
  <c r="T46" i="67"/>
  <c r="T47" i="67"/>
  <c r="T50" i="67"/>
  <c r="T51" i="67"/>
  <c r="T45" i="67"/>
  <c r="T30" i="67"/>
  <c r="T34" i="67"/>
  <c r="T36" i="67"/>
  <c r="T38" i="67"/>
  <c r="T40" i="67"/>
  <c r="T42" i="67"/>
  <c r="T44" i="67"/>
  <c r="T31" i="67"/>
  <c r="T33" i="67"/>
  <c r="T35" i="67"/>
  <c r="T37" i="67"/>
  <c r="T39" i="67"/>
  <c r="T43" i="67"/>
  <c r="G7" i="42"/>
  <c r="G16" i="41"/>
  <c r="O22" i="41"/>
  <c r="G14" i="41"/>
  <c r="T41" i="67"/>
  <c r="K51" i="67"/>
  <c r="L41" i="67" s="1"/>
  <c r="G41" i="67"/>
  <c r="T22" i="67"/>
  <c r="H9" i="67"/>
  <c r="H19" i="67"/>
  <c r="H20" i="67"/>
  <c r="H21" i="67"/>
  <c r="H22" i="67"/>
  <c r="H23" i="67"/>
  <c r="H5" i="67"/>
  <c r="H6" i="67"/>
  <c r="H7" i="67"/>
  <c r="H17" i="67"/>
  <c r="H11" i="67"/>
  <c r="H12" i="67"/>
  <c r="H13" i="67"/>
  <c r="H14" i="67"/>
  <c r="H15" i="67"/>
  <c r="H24" i="67"/>
  <c r="H26" i="67"/>
  <c r="P32" i="73"/>
  <c r="P34" i="73"/>
  <c r="P36" i="73"/>
  <c r="P38" i="73"/>
  <c r="P41" i="73"/>
  <c r="P46" i="73"/>
  <c r="P30" i="73"/>
  <c r="P47" i="73"/>
  <c r="P29" i="73"/>
  <c r="P35" i="73"/>
  <c r="P39" i="73"/>
  <c r="P40" i="73"/>
  <c r="P45" i="73"/>
  <c r="P31" i="73"/>
  <c r="P37" i="73"/>
  <c r="P44" i="73"/>
  <c r="P52" i="73"/>
  <c r="P53" i="73"/>
  <c r="P33" i="73"/>
  <c r="K43" i="73"/>
  <c r="O6" i="42"/>
  <c r="K6" i="42"/>
  <c r="G6" i="42"/>
  <c r="O41" i="67"/>
  <c r="T5" i="67"/>
  <c r="T6" i="67"/>
  <c r="T7" i="67"/>
  <c r="T16" i="67"/>
  <c r="T17" i="67"/>
  <c r="T11" i="67"/>
  <c r="T12" i="67"/>
  <c r="T14" i="67"/>
  <c r="T15" i="67"/>
  <c r="T10" i="67"/>
  <c r="T25" i="67"/>
  <c r="T26" i="67"/>
  <c r="T8" i="67"/>
  <c r="T9" i="67"/>
  <c r="T24" i="67"/>
  <c r="G30" i="41"/>
  <c r="O36" i="41"/>
  <c r="K30" i="41"/>
  <c r="G15" i="41"/>
  <c r="K22" i="41"/>
  <c r="P35" i="41"/>
  <c r="Q51" i="67"/>
  <c r="R41" i="67"/>
  <c r="M51" i="67"/>
  <c r="I51" i="67"/>
  <c r="J41" i="67"/>
  <c r="T21" i="67"/>
  <c r="L5" i="67"/>
  <c r="L6" i="67"/>
  <c r="L7" i="67"/>
  <c r="L16" i="67"/>
  <c r="L17" i="67"/>
  <c r="L11" i="67"/>
  <c r="L12" i="67"/>
  <c r="L14" i="67"/>
  <c r="L15" i="67"/>
  <c r="L8" i="67"/>
  <c r="L9" i="67"/>
  <c r="L26" i="67"/>
  <c r="L18" i="67"/>
  <c r="L19" i="67"/>
  <c r="L20" i="67"/>
  <c r="L21" i="67"/>
  <c r="L22" i="67"/>
  <c r="L23" i="67"/>
  <c r="L24" i="67"/>
  <c r="P42" i="73"/>
  <c r="K8" i="42"/>
  <c r="G34" i="58"/>
  <c r="G41" i="58" s="1"/>
  <c r="P7" i="42"/>
  <c r="T32" i="67"/>
  <c r="E41" i="67"/>
  <c r="T20" i="67"/>
  <c r="P8" i="67"/>
  <c r="P9" i="67"/>
  <c r="P10" i="67"/>
  <c r="P18" i="67"/>
  <c r="P19" i="67"/>
  <c r="P20" i="67"/>
  <c r="P21" i="67"/>
  <c r="P22" i="67"/>
  <c r="P23" i="67"/>
  <c r="P5" i="67"/>
  <c r="P24" i="67"/>
  <c r="P6" i="67"/>
  <c r="P7" i="67"/>
  <c r="P16" i="67"/>
  <c r="P17" i="67"/>
  <c r="P26" i="67"/>
  <c r="T13" i="67"/>
  <c r="L13" i="67"/>
  <c r="R43" i="75"/>
  <c r="Q53" i="75"/>
  <c r="Q26" i="67"/>
  <c r="R13" i="67"/>
  <c r="N18" i="67"/>
  <c r="N19" i="67"/>
  <c r="N20" i="67"/>
  <c r="N21" i="67"/>
  <c r="N22" i="67"/>
  <c r="N23" i="67"/>
  <c r="N6" i="67"/>
  <c r="N7" i="67"/>
  <c r="N16" i="67"/>
  <c r="N17" i="67"/>
  <c r="I26" i="67"/>
  <c r="J13" i="67"/>
  <c r="F19" i="67"/>
  <c r="F20" i="67"/>
  <c r="F21" i="67"/>
  <c r="F22" i="67"/>
  <c r="F23" i="67"/>
  <c r="F6" i="67"/>
  <c r="F7" i="67"/>
  <c r="F17" i="67"/>
  <c r="F18" i="67"/>
  <c r="N13" i="75"/>
  <c r="N15" i="75"/>
  <c r="N17" i="75"/>
  <c r="N20" i="75"/>
  <c r="N22" i="75"/>
  <c r="N24" i="75"/>
  <c r="N7" i="75"/>
  <c r="N11" i="75"/>
  <c r="N18" i="75"/>
  <c r="N14" i="75"/>
  <c r="N16" i="75"/>
  <c r="N21" i="75"/>
  <c r="N23" i="75"/>
  <c r="N25" i="75"/>
  <c r="N28" i="75"/>
  <c r="N5" i="75"/>
  <c r="N12" i="75"/>
  <c r="N19" i="75"/>
  <c r="N10" i="75"/>
  <c r="H6" i="75"/>
  <c r="H19" i="75"/>
  <c r="H13" i="75"/>
  <c r="H15" i="75"/>
  <c r="H17" i="75"/>
  <c r="H22" i="75"/>
  <c r="H24" i="75"/>
  <c r="H26" i="75"/>
  <c r="H5" i="75"/>
  <c r="H7" i="75"/>
  <c r="H11" i="75"/>
  <c r="H16" i="75"/>
  <c r="H28" i="75"/>
  <c r="H25" i="75"/>
  <c r="H14" i="75"/>
  <c r="H23" i="75"/>
  <c r="H14" i="73"/>
  <c r="H16" i="73"/>
  <c r="H21" i="73"/>
  <c r="H23" i="73"/>
  <c r="H25" i="73"/>
  <c r="H28" i="73"/>
  <c r="H6" i="73"/>
  <c r="H19" i="73"/>
  <c r="H5" i="73"/>
  <c r="H7" i="73"/>
  <c r="H13" i="73"/>
  <c r="H22" i="73"/>
  <c r="H26" i="73"/>
  <c r="H11" i="73"/>
  <c r="H15" i="73"/>
  <c r="H17" i="73"/>
  <c r="F16" i="67"/>
  <c r="F15" i="67"/>
  <c r="F14" i="67"/>
  <c r="F13" i="67"/>
  <c r="F12" i="67"/>
  <c r="N26" i="75"/>
  <c r="H21" i="75"/>
  <c r="N6" i="75"/>
  <c r="H24" i="73"/>
  <c r="R15" i="75"/>
  <c r="R28" i="75"/>
  <c r="L5" i="75"/>
  <c r="L7" i="75"/>
  <c r="L11" i="75"/>
  <c r="L18" i="75"/>
  <c r="L14" i="75"/>
  <c r="L16" i="75"/>
  <c r="L21" i="75"/>
  <c r="L23" i="75"/>
  <c r="L25" i="75"/>
  <c r="L28" i="75"/>
  <c r="L6" i="75"/>
  <c r="L10" i="75"/>
  <c r="L19" i="75"/>
  <c r="L26" i="75"/>
  <c r="R44" i="73"/>
  <c r="R34" i="73"/>
  <c r="R53" i="73"/>
  <c r="N5" i="73"/>
  <c r="N6" i="73"/>
  <c r="N10" i="73"/>
  <c r="N12" i="73"/>
  <c r="N19" i="73"/>
  <c r="N26" i="73"/>
  <c r="N13" i="73"/>
  <c r="N17" i="73"/>
  <c r="N20" i="73"/>
  <c r="N22" i="73"/>
  <c r="N24" i="73"/>
  <c r="N21" i="73"/>
  <c r="N25" i="73"/>
  <c r="N7" i="73"/>
  <c r="N14" i="73"/>
  <c r="N16" i="73"/>
  <c r="N23" i="73"/>
  <c r="N28" i="73"/>
  <c r="N53" i="75"/>
  <c r="J46" i="75"/>
  <c r="N45" i="75"/>
  <c r="J43" i="75"/>
  <c r="N42" i="75"/>
  <c r="J41" i="75"/>
  <c r="N40" i="75"/>
  <c r="N39" i="75"/>
  <c r="J38" i="75"/>
  <c r="N37" i="75"/>
  <c r="J36" i="75"/>
  <c r="N35" i="75"/>
  <c r="J34" i="75"/>
  <c r="N30" i="75"/>
  <c r="O43" i="75"/>
  <c r="K53" i="75"/>
  <c r="H29" i="75"/>
  <c r="H31" i="75"/>
  <c r="L22" i="75"/>
  <c r="L13" i="75"/>
  <c r="P6" i="75"/>
  <c r="P9" i="75"/>
  <c r="P10" i="75"/>
  <c r="P12" i="75"/>
  <c r="P19" i="75"/>
  <c r="P26" i="75"/>
  <c r="P13" i="75"/>
  <c r="P17" i="75"/>
  <c r="P20" i="75"/>
  <c r="P22" i="75"/>
  <c r="P24" i="75"/>
  <c r="P27" i="75"/>
  <c r="P5" i="75"/>
  <c r="P7" i="75"/>
  <c r="P11" i="75"/>
  <c r="P18" i="75"/>
  <c r="F15" i="75"/>
  <c r="F17" i="75"/>
  <c r="F22" i="75"/>
  <c r="F24" i="75"/>
  <c r="F26" i="75"/>
  <c r="F7" i="75"/>
  <c r="F11" i="75"/>
  <c r="F20" i="75"/>
  <c r="F14" i="75"/>
  <c r="F16" i="75"/>
  <c r="F18" i="75"/>
  <c r="F21" i="75"/>
  <c r="F23" i="75"/>
  <c r="F25" i="75"/>
  <c r="F28" i="75"/>
  <c r="P43" i="73"/>
  <c r="M43" i="73"/>
  <c r="G53" i="73"/>
  <c r="K28" i="73"/>
  <c r="F5" i="73"/>
  <c r="F6" i="73"/>
  <c r="F19" i="73"/>
  <c r="F17" i="73"/>
  <c r="F22" i="73"/>
  <c r="F24" i="73"/>
  <c r="F26" i="73"/>
  <c r="F14" i="73"/>
  <c r="F16" i="73"/>
  <c r="F23" i="73"/>
  <c r="F28" i="73"/>
  <c r="F11" i="73"/>
  <c r="F18" i="73"/>
  <c r="F21" i="73"/>
  <c r="F25" i="73"/>
  <c r="R27" i="68"/>
  <c r="R29" i="68"/>
  <c r="R28" i="68"/>
  <c r="E8" i="68"/>
  <c r="E9" i="68"/>
  <c r="E13" i="68"/>
  <c r="E18" i="68" s="1"/>
  <c r="E5" i="68"/>
  <c r="E6" i="68"/>
  <c r="E7" i="68"/>
  <c r="N47" i="75"/>
  <c r="J44" i="75"/>
  <c r="J32" i="75"/>
  <c r="J31" i="75"/>
  <c r="J30" i="75"/>
  <c r="N29" i="75"/>
  <c r="J29" i="75"/>
  <c r="E43" i="75"/>
  <c r="L24" i="75"/>
  <c r="L15" i="75"/>
  <c r="I28" i="75"/>
  <c r="J15" i="75" s="1"/>
  <c r="E4" i="74"/>
  <c r="E6" i="74"/>
  <c r="E7" i="74"/>
  <c r="E9" i="74"/>
  <c r="E18" i="74"/>
  <c r="E5" i="74"/>
  <c r="R52" i="73"/>
  <c r="R43" i="73"/>
  <c r="E53" i="73"/>
  <c r="N18" i="73"/>
  <c r="N11" i="73"/>
  <c r="P8" i="73"/>
  <c r="P14" i="73"/>
  <c r="P16" i="73"/>
  <c r="P21" i="73"/>
  <c r="P23" i="73"/>
  <c r="P25" i="73"/>
  <c r="P28" i="73"/>
  <c r="P6" i="73"/>
  <c r="P9" i="73"/>
  <c r="P10" i="73"/>
  <c r="P12" i="73"/>
  <c r="P19" i="73"/>
  <c r="P26" i="73"/>
  <c r="P5" i="73"/>
  <c r="P11" i="73"/>
  <c r="P18" i="73"/>
  <c r="P15" i="73"/>
  <c r="P17" i="73"/>
  <c r="P20" i="73"/>
  <c r="P24" i="73"/>
  <c r="P7" i="73"/>
  <c r="G18" i="74"/>
  <c r="G9" i="74"/>
  <c r="I43" i="73"/>
  <c r="Q28" i="73"/>
  <c r="R28" i="73" s="1"/>
  <c r="J13" i="73"/>
  <c r="O4" i="68"/>
  <c r="O5" i="68"/>
  <c r="O6" i="68"/>
  <c r="O7" i="68"/>
  <c r="O8" i="68"/>
  <c r="O9" i="68"/>
  <c r="P15" i="75"/>
  <c r="G4" i="74"/>
  <c r="G6" i="74"/>
  <c r="R39" i="73"/>
  <c r="H34" i="73"/>
  <c r="J7" i="73"/>
  <c r="J11" i="73"/>
  <c r="J18" i="73"/>
  <c r="J14" i="73"/>
  <c r="J16" i="73"/>
  <c r="J21" i="73"/>
  <c r="J23" i="73"/>
  <c r="J25" i="73"/>
  <c r="J28" i="73"/>
  <c r="S4" i="68"/>
  <c r="S13" i="68"/>
  <c r="S18" i="68" s="1"/>
  <c r="I5" i="68"/>
  <c r="I6" i="68"/>
  <c r="G35" i="57"/>
  <c r="N15" i="73"/>
  <c r="F15" i="73"/>
  <c r="G5" i="68"/>
  <c r="G6" i="68"/>
  <c r="G4" i="68"/>
  <c r="G8" i="68"/>
  <c r="G9" i="68"/>
  <c r="L13" i="73" l="1"/>
  <c r="L17" i="73"/>
  <c r="L20" i="73"/>
  <c r="L22" i="73"/>
  <c r="L24" i="73"/>
  <c r="L5" i="73"/>
  <c r="L7" i="73"/>
  <c r="L11" i="73"/>
  <c r="L18" i="73"/>
  <c r="L10" i="73"/>
  <c r="L14" i="73"/>
  <c r="L16" i="73"/>
  <c r="L23" i="73"/>
  <c r="L28" i="73"/>
  <c r="L6" i="73"/>
  <c r="L19" i="73"/>
  <c r="L26" i="73"/>
  <c r="L21" i="73"/>
  <c r="L25" i="73"/>
  <c r="I53" i="73"/>
  <c r="J43" i="73" s="1"/>
  <c r="H36" i="73"/>
  <c r="H38" i="73"/>
  <c r="H41" i="73"/>
  <c r="H46" i="73"/>
  <c r="H30" i="73"/>
  <c r="H47" i="73"/>
  <c r="H49" i="73"/>
  <c r="H51" i="73"/>
  <c r="H31" i="73"/>
  <c r="H37" i="73"/>
  <c r="H44" i="73"/>
  <c r="H50" i="73"/>
  <c r="H53" i="73"/>
  <c r="H29" i="73"/>
  <c r="H33" i="73"/>
  <c r="H42" i="73"/>
  <c r="H35" i="73"/>
  <c r="H39" i="73"/>
  <c r="H40" i="73"/>
  <c r="H45" i="73"/>
  <c r="H52" i="73"/>
  <c r="L29" i="75"/>
  <c r="L30" i="75"/>
  <c r="L35" i="75"/>
  <c r="L37" i="75"/>
  <c r="L39" i="75"/>
  <c r="L40" i="75"/>
  <c r="L42" i="75"/>
  <c r="L45" i="75"/>
  <c r="L53" i="75"/>
  <c r="L31" i="75"/>
  <c r="L32" i="75"/>
  <c r="L33" i="75"/>
  <c r="L44" i="75"/>
  <c r="L34" i="75"/>
  <c r="L36" i="75"/>
  <c r="L38" i="75"/>
  <c r="L43" i="75"/>
  <c r="L41" i="75"/>
  <c r="L47" i="75"/>
  <c r="L46" i="75"/>
  <c r="J11" i="67"/>
  <c r="J12" i="67"/>
  <c r="J14" i="67"/>
  <c r="J15" i="67"/>
  <c r="J5" i="67"/>
  <c r="J8" i="67"/>
  <c r="J9" i="67"/>
  <c r="J18" i="67"/>
  <c r="J19" i="67"/>
  <c r="J20" i="67"/>
  <c r="J21" i="67"/>
  <c r="J22" i="67"/>
  <c r="J23" i="67"/>
  <c r="J6" i="67"/>
  <c r="J7" i="67"/>
  <c r="J16" i="67"/>
  <c r="J17" i="67"/>
  <c r="J26" i="67"/>
  <c r="R11" i="67"/>
  <c r="R12" i="67"/>
  <c r="R14" i="67"/>
  <c r="R15" i="67"/>
  <c r="R5" i="67"/>
  <c r="R8" i="67"/>
  <c r="R9" i="67"/>
  <c r="R10" i="67"/>
  <c r="R24" i="67"/>
  <c r="R18" i="67"/>
  <c r="R19" i="67"/>
  <c r="R20" i="67"/>
  <c r="R21" i="67"/>
  <c r="R22" i="67"/>
  <c r="R23" i="67"/>
  <c r="R6" i="67"/>
  <c r="R16" i="67"/>
  <c r="R7" i="67"/>
  <c r="R17" i="67"/>
  <c r="R25" i="67"/>
  <c r="R26" i="67"/>
  <c r="E51" i="67"/>
  <c r="J50" i="67"/>
  <c r="J51" i="67"/>
  <c r="J45" i="67"/>
  <c r="J27" i="67"/>
  <c r="J30" i="67"/>
  <c r="J31" i="67"/>
  <c r="J32" i="67"/>
  <c r="J33" i="67"/>
  <c r="J34" i="67"/>
  <c r="J35" i="67"/>
  <c r="J36" i="67"/>
  <c r="J37" i="67"/>
  <c r="J38" i="67"/>
  <c r="J39" i="67"/>
  <c r="J40" i="67"/>
  <c r="J42" i="67"/>
  <c r="J43" i="67"/>
  <c r="J44" i="67"/>
  <c r="J29" i="67"/>
  <c r="J28" i="67"/>
  <c r="R47" i="67"/>
  <c r="R50" i="67"/>
  <c r="R51" i="67"/>
  <c r="R45" i="67"/>
  <c r="R27" i="67"/>
  <c r="R30" i="67"/>
  <c r="R31" i="67"/>
  <c r="R32" i="67"/>
  <c r="R33" i="67"/>
  <c r="R34" i="67"/>
  <c r="R35" i="67"/>
  <c r="R36" i="67"/>
  <c r="R37" i="67"/>
  <c r="R38" i="67"/>
  <c r="R39" i="67"/>
  <c r="R40" i="67"/>
  <c r="R42" i="67"/>
  <c r="R43" i="67"/>
  <c r="R44" i="67"/>
  <c r="R28" i="67"/>
  <c r="R29" i="67"/>
  <c r="H41" i="67"/>
  <c r="G51" i="67"/>
  <c r="F30" i="73"/>
  <c r="F32" i="73"/>
  <c r="F33" i="73"/>
  <c r="F35" i="73"/>
  <c r="F37" i="73"/>
  <c r="F39" i="73"/>
  <c r="F40" i="73"/>
  <c r="F42" i="73"/>
  <c r="F45" i="73"/>
  <c r="F53" i="73"/>
  <c r="F29" i="73"/>
  <c r="F34" i="73"/>
  <c r="F36" i="73"/>
  <c r="F51" i="73"/>
  <c r="F41" i="73"/>
  <c r="F46" i="73"/>
  <c r="F49" i="73"/>
  <c r="F31" i="73"/>
  <c r="F38" i="73"/>
  <c r="F50" i="73"/>
  <c r="M53" i="73"/>
  <c r="N43" i="73" s="1"/>
  <c r="R15" i="73"/>
  <c r="F44" i="73"/>
  <c r="H43" i="73"/>
  <c r="O53" i="75"/>
  <c r="P43" i="75" s="1"/>
  <c r="L52" i="75"/>
  <c r="N30" i="67"/>
  <c r="N31" i="67"/>
  <c r="N33" i="67"/>
  <c r="N34" i="67"/>
  <c r="N35" i="67"/>
  <c r="N36" i="67"/>
  <c r="N37" i="67"/>
  <c r="N38" i="67"/>
  <c r="N39" i="67"/>
  <c r="N40" i="67"/>
  <c r="N42" i="67"/>
  <c r="N43" i="67"/>
  <c r="N44" i="67"/>
  <c r="N28" i="67"/>
  <c r="N29" i="67"/>
  <c r="N27" i="67"/>
  <c r="N50" i="67"/>
  <c r="N51" i="67"/>
  <c r="N45" i="67"/>
  <c r="K35" i="41"/>
  <c r="O35" i="41"/>
  <c r="O51" i="67"/>
  <c r="P41" i="67" s="1"/>
  <c r="K53" i="73"/>
  <c r="L43" i="73"/>
  <c r="L27" i="67"/>
  <c r="L28" i="67"/>
  <c r="L29" i="67"/>
  <c r="L50" i="67"/>
  <c r="L51" i="67"/>
  <c r="L45" i="67"/>
  <c r="L30" i="67"/>
  <c r="L34" i="67"/>
  <c r="L38" i="67"/>
  <c r="L44" i="67"/>
  <c r="L31" i="67"/>
  <c r="L33" i="67"/>
  <c r="L35" i="67"/>
  <c r="L37" i="67"/>
  <c r="L39" i="67"/>
  <c r="L43" i="67"/>
  <c r="L32" i="67"/>
  <c r="L36" i="67"/>
  <c r="L42" i="67"/>
  <c r="L40" i="67"/>
  <c r="G35" i="41"/>
  <c r="F43" i="73"/>
  <c r="J14" i="75"/>
  <c r="J16" i="75"/>
  <c r="J21" i="75"/>
  <c r="J23" i="75"/>
  <c r="J25" i="75"/>
  <c r="J28" i="75"/>
  <c r="J5" i="75"/>
  <c r="J6" i="75"/>
  <c r="J10" i="75"/>
  <c r="J19" i="75"/>
  <c r="J13" i="75"/>
  <c r="J17" i="75"/>
  <c r="J20" i="75"/>
  <c r="J22" i="75"/>
  <c r="J24" i="75"/>
  <c r="J7" i="75"/>
  <c r="J18" i="75"/>
  <c r="J11" i="75"/>
  <c r="E53" i="75"/>
  <c r="F43" i="75"/>
  <c r="L15" i="73"/>
  <c r="F52" i="73"/>
  <c r="R44" i="75"/>
  <c r="R34" i="75"/>
  <c r="R39" i="75"/>
  <c r="R53" i="75"/>
  <c r="R52" i="75"/>
  <c r="O7" i="42"/>
  <c r="K7" i="42"/>
  <c r="N41" i="67"/>
  <c r="N32" i="67"/>
  <c r="F29" i="75" l="1"/>
  <c r="F49" i="75"/>
  <c r="F51" i="75"/>
  <c r="F35" i="75"/>
  <c r="F37" i="75"/>
  <c r="F39" i="75"/>
  <c r="F40" i="75"/>
  <c r="F42" i="75"/>
  <c r="F45" i="75"/>
  <c r="F53" i="75"/>
  <c r="F30" i="75"/>
  <c r="F36" i="75"/>
  <c r="F32" i="75"/>
  <c r="F38" i="75"/>
  <c r="F46" i="75"/>
  <c r="F33" i="75"/>
  <c r="F44" i="75"/>
  <c r="F31" i="75"/>
  <c r="F41" i="75"/>
  <c r="F50" i="75"/>
  <c r="F34" i="75"/>
  <c r="F52" i="75"/>
  <c r="N29" i="73"/>
  <c r="N30" i="73"/>
  <c r="N33" i="73"/>
  <c r="N35" i="73"/>
  <c r="N37" i="73"/>
  <c r="N39" i="73"/>
  <c r="N40" i="73"/>
  <c r="N42" i="73"/>
  <c r="N45" i="73"/>
  <c r="N53" i="73"/>
  <c r="N32" i="73"/>
  <c r="N41" i="73"/>
  <c r="N46" i="73"/>
  <c r="N31" i="73"/>
  <c r="N38" i="73"/>
  <c r="N44" i="73"/>
  <c r="N52" i="73"/>
  <c r="N36" i="73"/>
  <c r="N47" i="73"/>
  <c r="N34" i="73"/>
  <c r="F27" i="67"/>
  <c r="F31" i="67"/>
  <c r="F32" i="67"/>
  <c r="F33" i="67"/>
  <c r="F34" i="67"/>
  <c r="F35" i="67"/>
  <c r="F36" i="67"/>
  <c r="F38" i="67"/>
  <c r="F39" i="67"/>
  <c r="F40" i="67"/>
  <c r="F42" i="67"/>
  <c r="F43" i="67"/>
  <c r="F44" i="67"/>
  <c r="F49" i="67"/>
  <c r="F28" i="67"/>
  <c r="F29" i="67"/>
  <c r="F30" i="67"/>
  <c r="F47" i="67"/>
  <c r="F48" i="67"/>
  <c r="F50" i="67"/>
  <c r="F51" i="67"/>
  <c r="F37" i="67"/>
  <c r="L33" i="73"/>
  <c r="L35" i="73"/>
  <c r="L37" i="73"/>
  <c r="L40" i="73"/>
  <c r="L42" i="73"/>
  <c r="L45" i="73"/>
  <c r="L31" i="73"/>
  <c r="L44" i="73"/>
  <c r="L52" i="73"/>
  <c r="L38" i="73"/>
  <c r="L34" i="73"/>
  <c r="L29" i="73"/>
  <c r="L30" i="73"/>
  <c r="L36" i="73"/>
  <c r="L47" i="73"/>
  <c r="L53" i="73"/>
  <c r="L32" i="73"/>
  <c r="L41" i="73"/>
  <c r="L46" i="73"/>
  <c r="L39" i="73"/>
  <c r="H27" i="67"/>
  <c r="H45" i="67"/>
  <c r="H31" i="67"/>
  <c r="H32" i="67"/>
  <c r="H33" i="67"/>
  <c r="H34" i="67"/>
  <c r="H35" i="67"/>
  <c r="H36" i="67"/>
  <c r="H38" i="67"/>
  <c r="H39" i="67"/>
  <c r="H40" i="67"/>
  <c r="H42" i="67"/>
  <c r="H43" i="67"/>
  <c r="H44" i="67"/>
  <c r="H49" i="67"/>
  <c r="H28" i="67"/>
  <c r="H29" i="67"/>
  <c r="H47" i="67"/>
  <c r="H51" i="67"/>
  <c r="H48" i="67"/>
  <c r="H50" i="67"/>
  <c r="H37" i="67"/>
  <c r="F41" i="67"/>
  <c r="P27" i="67"/>
  <c r="P45" i="67"/>
  <c r="P30" i="67"/>
  <c r="P31" i="67"/>
  <c r="P33" i="67"/>
  <c r="P34" i="67"/>
  <c r="P35" i="67"/>
  <c r="P36" i="67"/>
  <c r="P37" i="67"/>
  <c r="P38" i="67"/>
  <c r="P39" i="67"/>
  <c r="P40" i="67"/>
  <c r="P42" i="67"/>
  <c r="P43" i="67"/>
  <c r="P44" i="67"/>
  <c r="P28" i="67"/>
  <c r="P29" i="67"/>
  <c r="P51" i="67"/>
  <c r="P50" i="67"/>
  <c r="P32" i="67"/>
  <c r="P29" i="75"/>
  <c r="P31" i="75"/>
  <c r="P34" i="75"/>
  <c r="P36" i="75"/>
  <c r="P38" i="75"/>
  <c r="P41" i="75"/>
  <c r="P46" i="75"/>
  <c r="P47" i="75"/>
  <c r="P30" i="75"/>
  <c r="P32" i="75"/>
  <c r="P35" i="75"/>
  <c r="P37" i="75"/>
  <c r="P39" i="75"/>
  <c r="P45" i="75"/>
  <c r="P33" i="75"/>
  <c r="P42" i="75"/>
  <c r="P44" i="75"/>
  <c r="P53" i="75"/>
  <c r="P40" i="75"/>
  <c r="P52" i="75"/>
  <c r="J29" i="73"/>
  <c r="J31" i="73"/>
  <c r="J44" i="73"/>
  <c r="J32" i="73"/>
  <c r="J36" i="73"/>
  <c r="J38" i="73"/>
  <c r="J41" i="73"/>
  <c r="J46" i="73"/>
  <c r="J40" i="73"/>
  <c r="J45" i="73"/>
  <c r="J52" i="73"/>
  <c r="J30" i="73"/>
  <c r="J37" i="73"/>
  <c r="J47" i="73"/>
  <c r="J53" i="73"/>
  <c r="J33" i="73"/>
  <c r="J42" i="73"/>
  <c r="J35" i="73"/>
  <c r="J39" i="73"/>
  <c r="J34" i="73"/>
</calcChain>
</file>

<file path=xl/sharedStrings.xml><?xml version="1.0" encoding="utf-8"?>
<sst xmlns="http://schemas.openxmlformats.org/spreadsheetml/2006/main" count="5588" uniqueCount="2689">
  <si>
    <t>(注)各年10月1日現在</t>
    <rPh sb="1" eb="2">
      <t>チュウ</t>
    </rPh>
    <rPh sb="3" eb="4">
      <t>オノオノ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</si>
  <si>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２１．産業別従業者数(男女別15歳以上)</t>
    <rPh sb="3" eb="6">
      <t>サンギョウベツ</t>
    </rPh>
    <rPh sb="6" eb="8">
      <t>ジュウギョウ</t>
    </rPh>
    <rPh sb="8" eb="9">
      <t>シュウギョウシャ</t>
    </rPh>
    <rPh sb="9" eb="10">
      <t>スウ</t>
    </rPh>
    <rPh sb="11" eb="14">
      <t>ダンジョベツ</t>
    </rPh>
    <rPh sb="16" eb="17">
      <t>サイ</t>
    </rPh>
    <rPh sb="17" eb="19">
      <t>イジョウ</t>
    </rPh>
    <phoneticPr fontId="2"/>
  </si>
  <si>
    <t>資料：事業所統計調査および事業所・企業統計調査　(単位：事業所・人)</t>
    <rPh sb="0" eb="2">
      <t>シリョウ</t>
    </rPh>
    <rPh sb="3" eb="6">
      <t>ジギョウショ</t>
    </rPh>
    <rPh sb="6" eb="8">
      <t>トウケイ</t>
    </rPh>
    <rPh sb="8" eb="10">
      <t>チョウサ</t>
    </rPh>
    <rPh sb="13" eb="16">
      <t>ジギョウショ</t>
    </rPh>
    <rPh sb="17" eb="19">
      <t>キギョウ</t>
    </rPh>
    <rPh sb="19" eb="21">
      <t>トウケイ</t>
    </rPh>
    <rPh sb="21" eb="23">
      <t>チョウサ</t>
    </rPh>
    <rPh sb="25" eb="27">
      <t>タンイ</t>
    </rPh>
    <rPh sb="28" eb="31">
      <t>ジギョウショ</t>
    </rPh>
    <rPh sb="32" eb="33">
      <t>ヒト</t>
    </rPh>
    <phoneticPr fontId="2"/>
  </si>
  <si>
    <t>資料：事業所・企業統計調査　　　　(単位：事業所・人)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8" eb="20">
      <t>タンイ</t>
    </rPh>
    <rPh sb="21" eb="24">
      <t>ジギョウショ</t>
    </rPh>
    <rPh sb="25" eb="26">
      <t>ヒト</t>
    </rPh>
    <phoneticPr fontId="2"/>
  </si>
  <si>
    <t>平成14年度</t>
    <rPh sb="0" eb="2">
      <t>ヘイセイ</t>
    </rPh>
    <rPh sb="4" eb="6">
      <t>ネンド</t>
    </rPh>
    <phoneticPr fontId="7"/>
  </si>
  <si>
    <t>－</t>
    <phoneticPr fontId="7"/>
  </si>
  <si>
    <t>平成15年度</t>
    <rPh sb="0" eb="2">
      <t>ヘイセイ</t>
    </rPh>
    <phoneticPr fontId="7"/>
  </si>
  <si>
    <t>８３．旧中主町財政</t>
    <rPh sb="3" eb="4">
      <t>キュウ</t>
    </rPh>
    <rPh sb="4" eb="6">
      <t>チュウズ</t>
    </rPh>
    <rPh sb="6" eb="7">
      <t>チョウ</t>
    </rPh>
    <rPh sb="7" eb="9">
      <t>ザイセイ</t>
    </rPh>
    <phoneticPr fontId="2"/>
  </si>
  <si>
    <t>１町税収入状況</t>
    <rPh sb="1" eb="3">
      <t>チョウゼイ</t>
    </rPh>
    <rPh sb="3" eb="5">
      <t>シュウニュウ</t>
    </rPh>
    <rPh sb="5" eb="7">
      <t>ジョウキョウ</t>
    </rPh>
    <phoneticPr fontId="2"/>
  </si>
  <si>
    <t>（A：収納率　　B：前年比収納額）</t>
    <rPh sb="3" eb="5">
      <t>シュウノウ</t>
    </rPh>
    <rPh sb="5" eb="6">
      <t>リツ</t>
    </rPh>
    <rPh sb="10" eb="13">
      <t>ゼンネンヒ</t>
    </rPh>
    <rPh sb="13" eb="15">
      <t>シュウノウ</t>
    </rPh>
    <rPh sb="15" eb="16">
      <t>ガク</t>
    </rPh>
    <phoneticPr fontId="2"/>
  </si>
  <si>
    <t>資料：税務課</t>
    <rPh sb="0" eb="2">
      <t>シリョウ</t>
    </rPh>
    <rPh sb="3" eb="6">
      <t>ゼイムカ</t>
    </rPh>
    <phoneticPr fontId="2"/>
  </si>
  <si>
    <t>（単位：千円・％）</t>
    <rPh sb="1" eb="3">
      <t>タンイ</t>
    </rPh>
    <rPh sb="4" eb="6">
      <t>センエン</t>
    </rPh>
    <phoneticPr fontId="2"/>
  </si>
  <si>
    <t>　　　区分
税目</t>
    <rPh sb="7" eb="9">
      <t>ゼイモク</t>
    </rPh>
    <phoneticPr fontId="2"/>
  </si>
  <si>
    <t>平成13年度</t>
    <rPh sb="0" eb="2">
      <t>ヘイセイ</t>
    </rPh>
    <rPh sb="4" eb="6">
      <t>ネンド</t>
    </rPh>
    <phoneticPr fontId="2"/>
  </si>
  <si>
    <t>収納額</t>
    <rPh sb="0" eb="2">
      <t>シュウノウ</t>
    </rPh>
    <rPh sb="2" eb="3">
      <t>ガク</t>
    </rPh>
    <phoneticPr fontId="2"/>
  </si>
  <si>
    <t>調定額</t>
    <rPh sb="0" eb="1">
      <t>チョウテイ</t>
    </rPh>
    <rPh sb="1" eb="2">
      <t>テイ</t>
    </rPh>
    <rPh sb="2" eb="3">
      <t>ガク</t>
    </rPh>
    <phoneticPr fontId="2"/>
  </si>
  <si>
    <t>収納
率</t>
    <rPh sb="0" eb="4">
      <t>シュウノウリツ</t>
    </rPh>
    <phoneticPr fontId="2"/>
  </si>
  <si>
    <t>前年比
収納額</t>
    <rPh sb="0" eb="2">
      <t>ゼンネン</t>
    </rPh>
    <rPh sb="2" eb="3">
      <t>ヒ</t>
    </rPh>
    <rPh sb="4" eb="7">
      <t>シュウノウガク</t>
    </rPh>
    <phoneticPr fontId="2"/>
  </si>
  <si>
    <t>町　民　税</t>
    <rPh sb="0" eb="3">
      <t>チョウミン</t>
    </rPh>
    <rPh sb="4" eb="5">
      <t>ゼイ</t>
    </rPh>
    <phoneticPr fontId="2"/>
  </si>
  <si>
    <t>個 人 分</t>
    <rPh sb="0" eb="3">
      <t>コジン</t>
    </rPh>
    <rPh sb="4" eb="5">
      <t>ブン</t>
    </rPh>
    <phoneticPr fontId="2"/>
  </si>
  <si>
    <t>現　年</t>
    <rPh sb="0" eb="1">
      <t>ゲン</t>
    </rPh>
    <rPh sb="2" eb="3">
      <t>ネン</t>
    </rPh>
    <phoneticPr fontId="2"/>
  </si>
  <si>
    <t>滞　納</t>
    <rPh sb="0" eb="3">
      <t>タイノウ</t>
    </rPh>
    <phoneticPr fontId="2"/>
  </si>
  <si>
    <t>法 人 分</t>
    <rPh sb="0" eb="1">
      <t>ホウ</t>
    </rPh>
    <rPh sb="1" eb="3">
      <t>コジン</t>
    </rPh>
    <rPh sb="4" eb="5">
      <t>ブン</t>
    </rPh>
    <phoneticPr fontId="2"/>
  </si>
  <si>
    <t>純 固 定</t>
    <rPh sb="0" eb="1">
      <t>ジュン</t>
    </rPh>
    <rPh sb="2" eb="5">
      <t>コテイ</t>
    </rPh>
    <phoneticPr fontId="2"/>
  </si>
  <si>
    <t>交 付 金</t>
    <rPh sb="0" eb="5">
      <t>コウフキン</t>
    </rPh>
    <phoneticPr fontId="2"/>
  </si>
  <si>
    <t>軽自動車税</t>
    <rPh sb="0" eb="4">
      <t>ケイジドウシャ</t>
    </rPh>
    <rPh sb="4" eb="5">
      <t>シサンゼイ</t>
    </rPh>
    <phoneticPr fontId="2"/>
  </si>
  <si>
    <t>た ば こ 税</t>
    <rPh sb="6" eb="7">
      <t>ゼイ</t>
    </rPh>
    <phoneticPr fontId="2"/>
  </si>
  <si>
    <t>2．決算収支の状況</t>
    <rPh sb="2" eb="4">
      <t>ケッサン</t>
    </rPh>
    <rPh sb="4" eb="6">
      <t>シュウシ</t>
    </rPh>
    <rPh sb="7" eb="9">
      <t>ジョウキョウ</t>
    </rPh>
    <phoneticPr fontId="2"/>
  </si>
  <si>
    <t>資料：企画財政課</t>
    <rPh sb="0" eb="2">
      <t>シリョウ</t>
    </rPh>
    <rPh sb="3" eb="5">
      <t>キカク</t>
    </rPh>
    <rPh sb="5" eb="7">
      <t>ザイセイ</t>
    </rPh>
    <rPh sb="7" eb="8">
      <t>カ</t>
    </rPh>
    <phoneticPr fontId="2"/>
  </si>
  <si>
    <t>（単位：千円）</t>
    <rPh sb="1" eb="3">
      <t>タンイ</t>
    </rPh>
    <rPh sb="4" eb="6">
      <t>センエン</t>
    </rPh>
    <phoneticPr fontId="2"/>
  </si>
  <si>
    <t>歳出総額</t>
    <rPh sb="0" eb="1">
      <t>サイニュウ</t>
    </rPh>
    <rPh sb="1" eb="2">
      <t>デ</t>
    </rPh>
    <rPh sb="2" eb="4">
      <t>ソウガク</t>
    </rPh>
    <phoneticPr fontId="2"/>
  </si>
  <si>
    <t>歳入歳出
差引額</t>
    <rPh sb="0" eb="2">
      <t>サイニュウ</t>
    </rPh>
    <rPh sb="2" eb="4">
      <t>サイシュツ</t>
    </rPh>
    <rPh sb="5" eb="8">
      <t>サシヒキガク</t>
    </rPh>
    <phoneticPr fontId="2"/>
  </si>
  <si>
    <t>翌年度へ繰越
すべき財源</t>
    <rPh sb="0" eb="1">
      <t>ヨク</t>
    </rPh>
    <rPh sb="1" eb="3">
      <t>ネンド</t>
    </rPh>
    <rPh sb="4" eb="6">
      <t>クリコシ</t>
    </rPh>
    <rPh sb="10" eb="12">
      <t>ザイゲン</t>
    </rPh>
    <phoneticPr fontId="2"/>
  </si>
  <si>
    <t>単年度収支</t>
    <rPh sb="0" eb="1">
      <t>タン</t>
    </rPh>
    <rPh sb="1" eb="3">
      <t>ネンド</t>
    </rPh>
    <rPh sb="3" eb="5">
      <t>シュウシ</t>
    </rPh>
    <phoneticPr fontId="2"/>
  </si>
  <si>
    <t>積立金</t>
    <rPh sb="0" eb="2">
      <t>ツミタテ</t>
    </rPh>
    <rPh sb="2" eb="3">
      <t>キン</t>
    </rPh>
    <phoneticPr fontId="2"/>
  </si>
  <si>
    <t>平成 9年度</t>
    <rPh sb="0" eb="2">
      <t>ヘイセイ</t>
    </rPh>
    <rPh sb="4" eb="5">
      <t>ネン</t>
    </rPh>
    <rPh sb="5" eb="6">
      <t>ド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</si>
  <si>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</si>
  <si>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</si>
  <si>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積立金取り
くずし額</t>
    <rPh sb="0" eb="2">
      <t>ツミタテ</t>
    </rPh>
    <rPh sb="2" eb="3">
      <t>キン</t>
    </rPh>
    <rPh sb="3" eb="5">
      <t>トリクズ</t>
    </rPh>
    <rPh sb="9" eb="10">
      <t>ガク</t>
    </rPh>
    <phoneticPr fontId="2"/>
  </si>
  <si>
    <t>実質単年
度収支</t>
    <rPh sb="0" eb="2">
      <t>ジッシツ</t>
    </rPh>
    <rPh sb="2" eb="6">
      <t>タンネンド</t>
    </rPh>
    <rPh sb="6" eb="8">
      <t>シュウシ</t>
    </rPh>
    <phoneticPr fontId="2"/>
  </si>
  <si>
    <t>3．決算分析指数</t>
    <rPh sb="2" eb="4">
      <t>ケッサン</t>
    </rPh>
    <rPh sb="4" eb="6">
      <t>ブンセキ</t>
    </rPh>
    <rPh sb="6" eb="7">
      <t>シヒョウ</t>
    </rPh>
    <rPh sb="7" eb="8">
      <t>スウ</t>
    </rPh>
    <phoneticPr fontId="2"/>
  </si>
  <si>
    <t>資料：企画財政課</t>
    <rPh sb="0" eb="2">
      <t>シリョウ</t>
    </rPh>
    <rPh sb="3" eb="5">
      <t>キカク</t>
    </rPh>
    <rPh sb="5" eb="7">
      <t>ザイセイ</t>
    </rPh>
    <rPh sb="7" eb="8">
      <t>ゼイムカ</t>
    </rPh>
    <phoneticPr fontId="2"/>
  </si>
  <si>
    <t>(単位：千円・％)</t>
    <rPh sb="1" eb="3">
      <t>タンイ</t>
    </rPh>
    <rPh sb="4" eb="6">
      <t>センエン</t>
    </rPh>
    <phoneticPr fontId="2"/>
  </si>
  <si>
    <t>基準財政</t>
    <rPh sb="0" eb="2">
      <t>キジュン</t>
    </rPh>
    <rPh sb="2" eb="4">
      <t>ザイセイ</t>
    </rPh>
    <phoneticPr fontId="2"/>
  </si>
  <si>
    <t>積　立　金</t>
    <rPh sb="0" eb="3">
      <t>ツミタテ</t>
    </rPh>
    <rPh sb="4" eb="5">
      <t>キン</t>
    </rPh>
    <phoneticPr fontId="2"/>
  </si>
  <si>
    <t>地　方　債</t>
    <rPh sb="0" eb="3">
      <t>チホウ</t>
    </rPh>
    <rPh sb="4" eb="5">
      <t>サイ</t>
    </rPh>
    <phoneticPr fontId="2"/>
  </si>
  <si>
    <t>債務負担</t>
    <rPh sb="0" eb="2">
      <t>サイム</t>
    </rPh>
    <rPh sb="2" eb="4">
      <t>フタン</t>
    </rPh>
    <phoneticPr fontId="2"/>
  </si>
  <si>
    <t>土地開発</t>
    <rPh sb="0" eb="1">
      <t>ト</t>
    </rPh>
    <rPh sb="1" eb="2">
      <t>チ</t>
    </rPh>
    <rPh sb="2" eb="4">
      <t>カイハツ</t>
    </rPh>
    <phoneticPr fontId="2"/>
  </si>
  <si>
    <t>収　入　額</t>
    <rPh sb="0" eb="3">
      <t>シュウニュウ</t>
    </rPh>
    <rPh sb="4" eb="5">
      <t>ガク</t>
    </rPh>
    <phoneticPr fontId="2"/>
  </si>
  <si>
    <t>需　要　額</t>
    <rPh sb="0" eb="3">
      <t>ジュヨウ</t>
    </rPh>
    <rPh sb="4" eb="5">
      <t>ガク</t>
    </rPh>
    <phoneticPr fontId="2"/>
  </si>
  <si>
    <t>規　　　模</t>
    <rPh sb="0" eb="5">
      <t>キボ</t>
    </rPh>
    <phoneticPr fontId="2"/>
  </si>
  <si>
    <t>現　在　高</t>
    <rPh sb="0" eb="5">
      <t>ゲンザイダカ</t>
    </rPh>
    <phoneticPr fontId="2"/>
  </si>
  <si>
    <t>行　為　額</t>
    <rPh sb="0" eb="3">
      <t>コウイ</t>
    </rPh>
    <rPh sb="4" eb="5">
      <t>ガク</t>
    </rPh>
    <phoneticPr fontId="2"/>
  </si>
  <si>
    <t>基金現在高</t>
    <rPh sb="0" eb="2">
      <t>キキン</t>
    </rPh>
    <rPh sb="2" eb="5">
      <t>ゲンザイダカ</t>
    </rPh>
    <phoneticPr fontId="2"/>
  </si>
  <si>
    <t>財　政　力</t>
    <rPh sb="0" eb="5">
      <t>ザイセイリョク</t>
    </rPh>
    <phoneticPr fontId="2"/>
  </si>
  <si>
    <t>積立金現</t>
    <rPh sb="0" eb="2">
      <t>ツミタテ</t>
    </rPh>
    <rPh sb="2" eb="3">
      <t>キン</t>
    </rPh>
    <rPh sb="3" eb="4">
      <t>ゲン</t>
    </rPh>
    <phoneticPr fontId="2"/>
  </si>
  <si>
    <t>公　債　費</t>
    <rPh sb="0" eb="3">
      <t>コウサイ</t>
    </rPh>
    <rPh sb="4" eb="5">
      <t>ヒ</t>
    </rPh>
    <phoneticPr fontId="2"/>
  </si>
  <si>
    <t>地方債許可</t>
    <rPh sb="0" eb="2">
      <t>チホウ</t>
    </rPh>
    <rPh sb="2" eb="3">
      <t>サイ</t>
    </rPh>
    <rPh sb="3" eb="5">
      <t>キョカ</t>
    </rPh>
    <phoneticPr fontId="2"/>
  </si>
  <si>
    <t>地方債現在</t>
    <rPh sb="0" eb="2">
      <t>チホウ</t>
    </rPh>
    <rPh sb="2" eb="3">
      <t>サイ</t>
    </rPh>
    <rPh sb="3" eb="5">
      <t>ゲンザイ</t>
    </rPh>
    <phoneticPr fontId="2"/>
  </si>
  <si>
    <t>普通建設事業費の
財源充当比率</t>
    <rPh sb="0" eb="2">
      <t>フツウ</t>
    </rPh>
    <rPh sb="2" eb="4">
      <t>ケンセツ</t>
    </rPh>
    <rPh sb="4" eb="7">
      <t>ジギョウヒ</t>
    </rPh>
    <rPh sb="9" eb="11">
      <t>ザイゲン</t>
    </rPh>
    <rPh sb="11" eb="13">
      <t>ジュウトウ</t>
    </rPh>
    <rPh sb="13" eb="15">
      <t>ヒリツ</t>
    </rPh>
    <phoneticPr fontId="2"/>
  </si>
  <si>
    <t>指　　　数</t>
    <rPh sb="0" eb="5">
      <t>シスウ</t>
    </rPh>
    <phoneticPr fontId="2"/>
  </si>
  <si>
    <t>比　　　率</t>
    <rPh sb="0" eb="5">
      <t>ヒリツ</t>
    </rPh>
    <phoneticPr fontId="2"/>
  </si>
  <si>
    <t>-</t>
    <phoneticPr fontId="2"/>
  </si>
  <si>
    <t>(４号棟)</t>
    <rPh sb="2" eb="3">
      <t>ゴウ</t>
    </rPh>
    <rPh sb="3" eb="4">
      <t>ムネ</t>
    </rPh>
    <phoneticPr fontId="2"/>
  </si>
  <si>
    <t>北比江団地(改良住宅)</t>
    <rPh sb="0" eb="3">
      <t>キタヒエ</t>
    </rPh>
    <rPh sb="3" eb="5">
      <t>ダンチ</t>
    </rPh>
    <rPh sb="6" eb="8">
      <t>カイリョウ</t>
    </rPh>
    <rPh sb="8" eb="10">
      <t>ジュウタク</t>
    </rPh>
    <phoneticPr fontId="2"/>
  </si>
  <si>
    <t>資料：市街地整備課(都市公園)　環境課(自然公園)</t>
    <rPh sb="0" eb="2">
      <t>シリョウ</t>
    </rPh>
    <rPh sb="3" eb="6">
      <t>シガイチ</t>
    </rPh>
    <rPh sb="6" eb="9">
      <t>セイビカ</t>
    </rPh>
    <rPh sb="10" eb="12">
      <t>トシ</t>
    </rPh>
    <rPh sb="12" eb="14">
      <t>コウエン</t>
    </rPh>
    <rPh sb="16" eb="18">
      <t>カンキョウ</t>
    </rPh>
    <rPh sb="18" eb="19">
      <t>カ</t>
    </rPh>
    <rPh sb="20" eb="22">
      <t>シゼン</t>
    </rPh>
    <rPh sb="22" eb="24">
      <t>コウエン</t>
    </rPh>
    <phoneticPr fontId="2"/>
  </si>
  <si>
    <t>(単位：園・㎡)</t>
    <rPh sb="1" eb="3">
      <t>タンイ</t>
    </rPh>
    <rPh sb="4" eb="5">
      <t>エン</t>
    </rPh>
    <phoneticPr fontId="2"/>
  </si>
  <si>
    <t>資料：道路河川課　(単位：m・％)</t>
    <rPh sb="0" eb="2">
      <t>シリョウ</t>
    </rPh>
    <rPh sb="3" eb="8">
      <t>ドウロカセンカ</t>
    </rPh>
    <rPh sb="10" eb="12">
      <t>タンイ</t>
    </rPh>
    <phoneticPr fontId="2"/>
  </si>
  <si>
    <t>資料：道路河川課　(単位：m)</t>
    <rPh sb="0" eb="2">
      <t>シリョウ</t>
    </rPh>
    <rPh sb="3" eb="8">
      <t>ドウロカセンカ</t>
    </rPh>
    <rPh sb="10" eb="12">
      <t>タンイ</t>
    </rPh>
    <phoneticPr fontId="2"/>
  </si>
  <si>
    <t>(注) 市道数値は、「公共施設状況調査」による実延長等。</t>
    <rPh sb="1" eb="2">
      <t>チュウ</t>
    </rPh>
    <rPh sb="4" eb="6">
      <t>シドウ</t>
    </rPh>
    <rPh sb="6" eb="8">
      <t>スウチ</t>
    </rPh>
    <rPh sb="11" eb="13">
      <t>コウキョウ</t>
    </rPh>
    <rPh sb="13" eb="15">
      <t>シセツ</t>
    </rPh>
    <rPh sb="15" eb="17">
      <t>ジョウキョウ</t>
    </rPh>
    <rPh sb="17" eb="19">
      <t>チョウサ</t>
    </rPh>
    <rPh sb="23" eb="24">
      <t>ミ</t>
    </rPh>
    <rPh sb="24" eb="27">
      <t>エンチョウナド</t>
    </rPh>
    <phoneticPr fontId="2"/>
  </si>
  <si>
    <t>４６．用途別家屋の状況(木造)</t>
    <rPh sb="3" eb="5">
      <t>ヨウト</t>
    </rPh>
    <rPh sb="5" eb="6">
      <t>ベツ</t>
    </rPh>
    <rPh sb="6" eb="8">
      <t>カオク</t>
    </rPh>
    <rPh sb="9" eb="11">
      <t>ジョウキョウ</t>
    </rPh>
    <rPh sb="12" eb="14">
      <t>モクゾウ</t>
    </rPh>
    <phoneticPr fontId="2"/>
  </si>
  <si>
    <t>特種(殊)
自動車</t>
    <rPh sb="0" eb="1">
      <t>トク</t>
    </rPh>
    <rPh sb="1" eb="2">
      <t>シュ</t>
    </rPh>
    <rPh sb="3" eb="4">
      <t>シュ</t>
    </rPh>
    <rPh sb="6" eb="9">
      <t>ジドウシャ</t>
    </rPh>
    <phoneticPr fontId="2"/>
  </si>
  <si>
    <t>(単位：人)</t>
    <rPh sb="1" eb="3">
      <t>タンイ</t>
    </rPh>
    <rPh sb="4" eb="5">
      <t>ヒト</t>
    </rPh>
    <phoneticPr fontId="2"/>
  </si>
  <si>
    <t xml:space="preserve"> 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</si>
  <si>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</si>
  <si>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</si>
  <si>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</si>
  <si>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</si>
  <si>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</si>
  <si>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</si>
  <si>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プラスチック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</si>
  <si>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</si>
  <si>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</si>
  <si>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</si>
  <si>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</si>
  <si>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-</t>
    <phoneticPr fontId="2"/>
  </si>
  <si>
    <t>平　成　15　年　度</t>
    <rPh sb="0" eb="3">
      <t>ヘイセイ</t>
    </rPh>
    <rPh sb="7" eb="10">
      <t>ネンド</t>
    </rPh>
    <phoneticPr fontId="2"/>
  </si>
  <si>
    <t>決算額</t>
    <rPh sb="0" eb="2">
      <t>ケッサン</t>
    </rPh>
    <rPh sb="2" eb="3">
      <t>ガク</t>
    </rPh>
    <phoneticPr fontId="2"/>
  </si>
  <si>
    <t>一般財源</t>
    <rPh sb="0" eb="2">
      <t>イッパン</t>
    </rPh>
    <rPh sb="2" eb="4">
      <t>ザイゲン</t>
    </rPh>
    <phoneticPr fontId="2"/>
  </si>
  <si>
    <t>町税</t>
    <rPh sb="0" eb="2">
      <t>チョウゼイ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</si>
  <si>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</si>
  <si>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</si>
  <si>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―</t>
    <phoneticPr fontId="2"/>
  </si>
  <si>
    <t>―</t>
    <phoneticPr fontId="2"/>
  </si>
  <si>
    <t>―</t>
    <phoneticPr fontId="2"/>
  </si>
  <si>
    <t>―</t>
    <phoneticPr fontId="2"/>
  </si>
  <si>
    <t>―</t>
    <phoneticPr fontId="2"/>
  </si>
  <si>
    <t>ha</t>
    <phoneticPr fontId="2"/>
  </si>
  <si>
    <t>％</t>
    <phoneticPr fontId="2"/>
  </si>
  <si>
    <t>５ＬＤＫ</t>
    <phoneticPr fontId="2"/>
  </si>
  <si>
    <t>自然
増減</t>
    <rPh sb="0" eb="2">
      <t>シゼン</t>
    </rPh>
    <rPh sb="3" eb="5">
      <t>ゾウゲン</t>
    </rPh>
    <phoneticPr fontId="2"/>
  </si>
  <si>
    <t>(2) 平成18年度</t>
    <rPh sb="4" eb="6">
      <t>ヘイセイ</t>
    </rPh>
    <rPh sb="8" eb="10">
      <t>ネンド</t>
    </rPh>
    <phoneticPr fontId="2"/>
  </si>
  <si>
    <t>(2) 平成17年度</t>
    <rPh sb="4" eb="6">
      <t>ヘイセイ</t>
    </rPh>
    <rPh sb="8" eb="10">
      <t>ネンド</t>
    </rPh>
    <phoneticPr fontId="2"/>
  </si>
  <si>
    <t>電子･デバイス</t>
    <rPh sb="0" eb="2">
      <t>デンシ</t>
    </rPh>
    <phoneticPr fontId="2"/>
  </si>
  <si>
    <t>50㏄
以下</t>
    <rPh sb="4" eb="6">
      <t>イカ</t>
    </rPh>
    <phoneticPr fontId="2"/>
  </si>
  <si>
    <t>小型
四輪</t>
    <rPh sb="0" eb="2">
      <t>コガタ</t>
    </rPh>
    <rPh sb="3" eb="5">
      <t>ヨンリン</t>
    </rPh>
    <phoneticPr fontId="2"/>
  </si>
  <si>
    <t>被牽
引車</t>
    <rPh sb="0" eb="1">
      <t>ヒ</t>
    </rPh>
    <rPh sb="1" eb="2">
      <t>ケン</t>
    </rPh>
    <rPh sb="3" eb="4">
      <t>イン</t>
    </rPh>
    <rPh sb="4" eb="5">
      <t>シャ</t>
    </rPh>
    <phoneticPr fontId="2"/>
  </si>
  <si>
    <t>資料：近畿運輸局滋賀陸運支局(単位：台)</t>
    <rPh sb="0" eb="2">
      <t>シリョウ</t>
    </rPh>
    <rPh sb="3" eb="5">
      <t>キンキ</t>
    </rPh>
    <rPh sb="5" eb="7">
      <t>ウンユ</t>
    </rPh>
    <rPh sb="7" eb="8">
      <t>キョク</t>
    </rPh>
    <rPh sb="8" eb="10">
      <t>シガ</t>
    </rPh>
    <rPh sb="10" eb="12">
      <t>リクウン</t>
    </rPh>
    <rPh sb="12" eb="14">
      <t>シキョク</t>
    </rPh>
    <phoneticPr fontId="2"/>
  </si>
  <si>
    <t>資料：税務課 (単位：台)</t>
    <rPh sb="0" eb="2">
      <t>シリョウ</t>
    </rPh>
    <rPh sb="3" eb="5">
      <t>ゼイム</t>
    </rPh>
    <rPh sb="5" eb="6">
      <t>カ</t>
    </rPh>
    <phoneticPr fontId="2"/>
  </si>
  <si>
    <t>資料：税務課(固定資産税概要調書) (単位：戸・㎡)</t>
    <rPh sb="0" eb="2">
      <t>シリョウ</t>
    </rPh>
    <rPh sb="3" eb="5">
      <t>ゼイム</t>
    </rPh>
    <rPh sb="5" eb="6">
      <t>カ</t>
    </rPh>
    <rPh sb="7" eb="9">
      <t>コテイ</t>
    </rPh>
    <rPh sb="9" eb="12">
      <t>シサンゼイ</t>
    </rPh>
    <rPh sb="12" eb="14">
      <t>ガイヨウ</t>
    </rPh>
    <rPh sb="14" eb="16">
      <t>チョウショ</t>
    </rPh>
    <phoneticPr fontId="2"/>
  </si>
  <si>
    <t>一戸当り
床面積(㎡)</t>
    <rPh sb="0" eb="2">
      <t>イッコ</t>
    </rPh>
    <rPh sb="2" eb="3">
      <t>ア</t>
    </rPh>
    <rPh sb="5" eb="6">
      <t>ユカ</t>
    </rPh>
    <rPh sb="6" eb="8">
      <t>メンセキ</t>
    </rPh>
    <phoneticPr fontId="2"/>
  </si>
  <si>
    <t>平成 8年度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</si>
  <si>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6">
      <t>ネンド</t>
    </rPh>
    <phoneticPr fontId="2"/>
  </si>
  <si>
    <t>昭和39年度</t>
    <rPh sb="0" eb="2">
      <t>ショウワ</t>
    </rPh>
    <rPh sb="4" eb="5">
      <t>ネン</t>
    </rPh>
    <rPh sb="5" eb="6">
      <t>ド</t>
    </rPh>
    <phoneticPr fontId="2"/>
  </si>
  <si>
    <t>昭和40年度</t>
    <rPh sb="0" eb="2">
      <t>ショウワ</t>
    </rPh>
    <rPh sb="4" eb="6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</si>
  <si>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</si>
  <si>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6">
      <t>ネンド</t>
    </rPh>
    <phoneticPr fontId="2"/>
  </si>
  <si>
    <t>昭和44年度</t>
    <rPh sb="0" eb="2">
      <t>ショウワ</t>
    </rPh>
    <rPh sb="4" eb="5">
      <t>ネン</t>
    </rPh>
    <rPh sb="5" eb="6">
      <t>ド</t>
    </rPh>
    <phoneticPr fontId="2"/>
  </si>
  <si>
    <t>昭和45年度</t>
    <rPh sb="0" eb="2">
      <t>ショウワ</t>
    </rPh>
    <rPh sb="4" eb="6">
      <t>ネンド</t>
    </rPh>
    <phoneticPr fontId="2"/>
  </si>
  <si>
    <t>昭和46年度</t>
    <rPh sb="0" eb="2">
      <t>ショウワ</t>
    </rPh>
    <rPh sb="4" eb="5">
      <t>ネン</t>
    </rPh>
    <rPh sb="5" eb="6">
      <t>ド</t>
    </rPh>
    <phoneticPr fontId="2"/>
  </si>
  <si>
    <t>昭和48年度</t>
    <rPh sb="0" eb="2">
      <t>ショウワ</t>
    </rPh>
    <rPh sb="4" eb="5">
      <t>ネン</t>
    </rPh>
    <rPh sb="5" eb="6">
      <t>ド</t>
    </rPh>
    <phoneticPr fontId="2"/>
  </si>
  <si>
    <t>平成 9年度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</si>
  <si>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</si>
  <si>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昭和28年度</t>
    <rPh sb="0" eb="2">
      <t>ショウワ</t>
    </rPh>
    <rPh sb="4" eb="6">
      <t>ネンド</t>
    </rPh>
    <phoneticPr fontId="2"/>
  </si>
  <si>
    <t>昭和29年度</t>
    <rPh sb="0" eb="2">
      <t>ショウワ</t>
    </rPh>
    <rPh sb="4" eb="6">
      <t>ネンド</t>
    </rPh>
    <phoneticPr fontId="2"/>
  </si>
  <si>
    <t>昭和55年度</t>
    <rPh sb="0" eb="2">
      <t>ショウワ</t>
    </rPh>
    <rPh sb="4" eb="5">
      <t>ネン</t>
    </rPh>
    <rPh sb="5" eb="6">
      <t>ド</t>
    </rPh>
    <phoneticPr fontId="2"/>
  </si>
  <si>
    <t>昭和57年度</t>
    <rPh sb="0" eb="2">
      <t>ショウワ</t>
    </rPh>
    <rPh sb="4" eb="6">
      <t>ネンド</t>
    </rPh>
    <phoneticPr fontId="2"/>
  </si>
  <si>
    <t>琵 琶 湖</t>
    <rPh sb="0" eb="1">
      <t>ビ</t>
    </rPh>
    <rPh sb="2" eb="3">
      <t>ワ</t>
    </rPh>
    <rPh sb="4" eb="5">
      <t>ミズウミ</t>
    </rPh>
    <phoneticPr fontId="2"/>
  </si>
  <si>
    <t>自市に常住する        　  就業者・通学者</t>
    <rPh sb="0" eb="1">
      <t>ジ</t>
    </rPh>
    <rPh sb="1" eb="2">
      <t>シ</t>
    </rPh>
    <rPh sb="3" eb="4">
      <t>ジョウ</t>
    </rPh>
    <rPh sb="4" eb="5">
      <t>ジュウ</t>
    </rPh>
    <rPh sb="18" eb="21">
      <t>シュウギョウシャ</t>
    </rPh>
    <rPh sb="22" eb="25">
      <t>ツウガクシャ</t>
    </rPh>
    <phoneticPr fontId="2"/>
  </si>
  <si>
    <t>他の市区町村で
　　従業・通学</t>
    <rPh sb="0" eb="1">
      <t>タ</t>
    </rPh>
    <rPh sb="2" eb="4">
      <t>シク</t>
    </rPh>
    <rPh sb="4" eb="6">
      <t>チョウソン</t>
    </rPh>
    <rPh sb="10" eb="12">
      <t>ジュウギョウ</t>
    </rPh>
    <rPh sb="13" eb="15">
      <t>ツウガク</t>
    </rPh>
    <phoneticPr fontId="2"/>
  </si>
  <si>
    <t>支比率</t>
    <rPh sb="0" eb="1">
      <t>ササ</t>
    </rPh>
    <rPh sb="1" eb="3">
      <t>ヒリツ</t>
    </rPh>
    <phoneticPr fontId="2"/>
  </si>
  <si>
    <t>負担比率</t>
    <rPh sb="0" eb="2">
      <t>フタン</t>
    </rPh>
    <rPh sb="2" eb="4">
      <t>ヒリツ</t>
    </rPh>
    <phoneticPr fontId="2"/>
  </si>
  <si>
    <t>(過去3年平均)</t>
    <rPh sb="1" eb="3">
      <t>カコ</t>
    </rPh>
    <rPh sb="4" eb="5">
      <t>ネン</t>
    </rPh>
    <rPh sb="5" eb="7">
      <t>ヘイキン</t>
    </rPh>
    <phoneticPr fontId="2"/>
  </si>
  <si>
    <t>歳入歳出</t>
    <rPh sb="0" eb="2">
      <t>サイニュウ</t>
    </rPh>
    <rPh sb="2" eb="4">
      <t>サイシュツ</t>
    </rPh>
    <phoneticPr fontId="2"/>
  </si>
  <si>
    <t>翌年度へ繰越</t>
    <rPh sb="0" eb="3">
      <t>ヨクネンド</t>
    </rPh>
    <rPh sb="4" eb="6">
      <t>クリコ</t>
    </rPh>
    <phoneticPr fontId="2"/>
  </si>
  <si>
    <t>差引額</t>
    <rPh sb="0" eb="3">
      <t>サシヒキガク</t>
    </rPh>
    <phoneticPr fontId="2"/>
  </si>
  <si>
    <t>すべき財源</t>
    <rPh sb="3" eb="5">
      <t>ザイゲン</t>
    </rPh>
    <phoneticPr fontId="2"/>
  </si>
  <si>
    <t>実質単年度</t>
    <rPh sb="0" eb="2">
      <t>ジッシツ</t>
    </rPh>
    <rPh sb="2" eb="5">
      <t>タンネンド</t>
    </rPh>
    <phoneticPr fontId="2"/>
  </si>
  <si>
    <t>取りくずし額</t>
    <rPh sb="0" eb="2">
      <t>トリクズ</t>
    </rPh>
    <rPh sb="5" eb="6">
      <t>ガク</t>
    </rPh>
    <phoneticPr fontId="2"/>
  </si>
  <si>
    <t>収支</t>
    <rPh sb="0" eb="2">
      <t>シュウシ</t>
    </rPh>
    <phoneticPr fontId="2"/>
  </si>
  <si>
    <t>収入額</t>
    <rPh sb="0" eb="3">
      <t>シュウニュウガク</t>
    </rPh>
    <phoneticPr fontId="2"/>
  </si>
  <si>
    <t>平成18年度</t>
    <rPh sb="0" eb="2">
      <t>ヘイセイ</t>
    </rPh>
    <rPh sb="4" eb="5">
      <t>ネン</t>
    </rPh>
    <rPh sb="5" eb="6">
      <t>ド</t>
    </rPh>
    <phoneticPr fontId="7"/>
  </si>
  <si>
    <t>収入額</t>
    <rPh sb="0" eb="2">
      <t>シュウニュウ</t>
    </rPh>
    <rPh sb="2" eb="3">
      <t>ガク</t>
    </rPh>
    <phoneticPr fontId="7"/>
  </si>
  <si>
    <t>構成比</t>
    <rPh sb="0" eb="3">
      <t>コウセイヒ</t>
    </rPh>
    <phoneticPr fontId="7"/>
  </si>
  <si>
    <t>-</t>
    <phoneticPr fontId="2"/>
  </si>
  <si>
    <t>-</t>
    <phoneticPr fontId="2"/>
  </si>
  <si>
    <t>(資料：財政状況調査)</t>
    <rPh sb="1" eb="3">
      <t>シリョウ</t>
    </rPh>
    <rPh sb="4" eb="6">
      <t>ザイセイ</t>
    </rPh>
    <rPh sb="6" eb="8">
      <t>ジョウキョウ</t>
    </rPh>
    <rPh sb="8" eb="10">
      <t>チョウサ</t>
    </rPh>
    <phoneticPr fontId="7"/>
  </si>
  <si>
    <t>平成16年度</t>
    <rPh sb="0" eb="2">
      <t>ヘイセイ</t>
    </rPh>
    <phoneticPr fontId="7"/>
  </si>
  <si>
    <t>平成17年度</t>
    <rPh sb="0" eb="2">
      <t>ヘイセイ</t>
    </rPh>
    <rPh sb="4" eb="5">
      <t>ネン</t>
    </rPh>
    <rPh sb="5" eb="6">
      <t>ド</t>
    </rPh>
    <phoneticPr fontId="7"/>
  </si>
  <si>
    <t>-</t>
    <phoneticPr fontId="7"/>
  </si>
  <si>
    <t>△91,314</t>
    <phoneticPr fontId="7"/>
  </si>
  <si>
    <t>野洲市のあゆみ</t>
  </si>
  <si>
    <t>(平成16)年</t>
  </si>
  <si>
    <t>開庁式。野洲市誕生。</t>
    <rPh sb="0" eb="1">
      <t>カイ</t>
    </rPh>
    <rPh sb="1" eb="2">
      <t>チョウ</t>
    </rPh>
    <rPh sb="2" eb="3">
      <t>シキ</t>
    </rPh>
    <rPh sb="4" eb="5">
      <t>ヤ</t>
    </rPh>
    <rPh sb="5" eb="6">
      <t>ス</t>
    </rPh>
    <rPh sb="6" eb="7">
      <t>シ</t>
    </rPh>
    <rPh sb="7" eb="9">
      <t>タンジョウ</t>
    </rPh>
    <phoneticPr fontId="2"/>
  </si>
  <si>
    <t>市名、市章制定告知。</t>
    <rPh sb="0" eb="2">
      <t>シメイ</t>
    </rPh>
    <rPh sb="3" eb="4">
      <t>シ</t>
    </rPh>
    <rPh sb="4" eb="5">
      <t>ショウ</t>
    </rPh>
    <rPh sb="5" eb="7">
      <t>セイテイ</t>
    </rPh>
    <rPh sb="7" eb="9">
      <t>コクチ</t>
    </rPh>
    <phoneticPr fontId="2"/>
  </si>
  <si>
    <t>初代野洲市長選挙執行。</t>
    <rPh sb="0" eb="2">
      <t>ショダイ</t>
    </rPh>
    <rPh sb="2" eb="3">
      <t>ヤ</t>
    </rPh>
    <rPh sb="3" eb="4">
      <t>ス</t>
    </rPh>
    <rPh sb="4" eb="5">
      <t>シ</t>
    </rPh>
    <rPh sb="5" eb="6">
      <t>チョウ</t>
    </rPh>
    <rPh sb="6" eb="8">
      <t>センキョ</t>
    </rPh>
    <rPh sb="8" eb="10">
      <t>シッコウ</t>
    </rPh>
    <phoneticPr fontId="2"/>
  </si>
  <si>
    <t>野洲市誕生記念式典開催。</t>
  </si>
  <si>
    <t>(平成17)年</t>
    <rPh sb="1" eb="3">
      <t>ヘイセイ</t>
    </rPh>
    <rPh sb="6" eb="7">
      <t>ネン</t>
    </rPh>
    <phoneticPr fontId="2"/>
  </si>
  <si>
    <t>「三上のずいき祭」国の重要無形民俗文化財に指定。</t>
    <rPh sb="1" eb="3">
      <t>ミカミ</t>
    </rPh>
    <rPh sb="7" eb="8">
      <t>マツリ</t>
    </rPh>
    <rPh sb="9" eb="10">
      <t>クニ</t>
    </rPh>
    <rPh sb="11" eb="13">
      <t>ジュウヨウ</t>
    </rPh>
    <rPh sb="13" eb="15">
      <t>ムケイ</t>
    </rPh>
    <rPh sb="15" eb="17">
      <t>ミンゾク</t>
    </rPh>
    <rPh sb="17" eb="20">
      <t>ブンカザイ</t>
    </rPh>
    <rPh sb="21" eb="23">
      <t>シテイ</t>
    </rPh>
    <phoneticPr fontId="2"/>
  </si>
  <si>
    <t>野洲川歴史公園サッカー場「ビッグレイク」オープン。</t>
    <rPh sb="0" eb="2">
      <t>ヤス</t>
    </rPh>
    <rPh sb="2" eb="3">
      <t>ガワ</t>
    </rPh>
    <rPh sb="3" eb="5">
      <t>レキシ</t>
    </rPh>
    <rPh sb="5" eb="7">
      <t>コウエン</t>
    </rPh>
    <rPh sb="11" eb="12">
      <t>ジョウ</t>
    </rPh>
    <phoneticPr fontId="2"/>
  </si>
  <si>
    <t>市議会議員一般選挙執行。</t>
    <rPh sb="0" eb="1">
      <t>シ</t>
    </rPh>
    <rPh sb="1" eb="3">
      <t>ギカイ</t>
    </rPh>
    <rPh sb="3" eb="5">
      <t>ギイン</t>
    </rPh>
    <rPh sb="5" eb="7">
      <t>イッパン</t>
    </rPh>
    <rPh sb="7" eb="9">
      <t>センキョ</t>
    </rPh>
    <rPh sb="9" eb="11">
      <t>シッコウ</t>
    </rPh>
    <phoneticPr fontId="2"/>
  </si>
  <si>
    <t>第９回全国義民サミット開催。</t>
    <rPh sb="0" eb="1">
      <t>ダイ</t>
    </rPh>
    <rPh sb="2" eb="3">
      <t>カイ</t>
    </rPh>
    <rPh sb="3" eb="5">
      <t>ゼンコク</t>
    </rPh>
    <rPh sb="5" eb="7">
      <t>ギミン</t>
    </rPh>
    <rPh sb="11" eb="13">
      <t>カイサイ</t>
    </rPh>
    <phoneticPr fontId="2"/>
  </si>
  <si>
    <t>(平成18)年</t>
    <rPh sb="1" eb="3">
      <t>ヘイセイ</t>
    </rPh>
    <rPh sb="6" eb="7">
      <t>ネン</t>
    </rPh>
    <phoneticPr fontId="2"/>
  </si>
  <si>
    <t>全国高等学校サッカー選手権大会で野洲高等学校サッカー部優勝。</t>
    <rPh sb="0" eb="2">
      <t>ゼンコク</t>
    </rPh>
    <rPh sb="2" eb="4">
      <t>コウトウ</t>
    </rPh>
    <rPh sb="4" eb="6">
      <t>ガッコウ</t>
    </rPh>
    <rPh sb="10" eb="13">
      <t>センシュケン</t>
    </rPh>
    <rPh sb="13" eb="15">
      <t>タイカイ</t>
    </rPh>
    <rPh sb="16" eb="18">
      <t>ヤス</t>
    </rPh>
    <rPh sb="18" eb="20">
      <t>コウトウ</t>
    </rPh>
    <rPh sb="20" eb="22">
      <t>ガッコウ</t>
    </rPh>
    <rPh sb="26" eb="27">
      <t>ブ</t>
    </rPh>
    <rPh sb="27" eb="29">
      <t>ユウショウ</t>
    </rPh>
    <phoneticPr fontId="2"/>
  </si>
  <si>
    <t>野洲市の人口５万人突破。</t>
    <rPh sb="0" eb="2">
      <t>ヤス</t>
    </rPh>
    <rPh sb="2" eb="3">
      <t>シ</t>
    </rPh>
    <rPh sb="4" eb="6">
      <t>ジンコウ</t>
    </rPh>
    <rPh sb="7" eb="9">
      <t>マンニン</t>
    </rPh>
    <rPh sb="9" eb="11">
      <t>トッパ</t>
    </rPh>
    <phoneticPr fontId="2"/>
  </si>
  <si>
    <t>野洲市防災行政無線開局。</t>
    <rPh sb="0" eb="2">
      <t>ヤス</t>
    </rPh>
    <rPh sb="2" eb="3">
      <t>シ</t>
    </rPh>
    <rPh sb="3" eb="5">
      <t>ボウサイ</t>
    </rPh>
    <rPh sb="5" eb="7">
      <t>ギョウセイ</t>
    </rPh>
    <rPh sb="7" eb="9">
      <t>ムセン</t>
    </rPh>
    <rPh sb="9" eb="11">
      <t>カイキョク</t>
    </rPh>
    <phoneticPr fontId="2"/>
  </si>
  <si>
    <t>野洲川歴史公園田園空間センターオープン。</t>
    <rPh sb="0" eb="2">
      <t>ヤス</t>
    </rPh>
    <rPh sb="2" eb="3">
      <t>カワ</t>
    </rPh>
    <rPh sb="3" eb="5">
      <t>レキシ</t>
    </rPh>
    <rPh sb="5" eb="7">
      <t>コウエン</t>
    </rPh>
    <rPh sb="7" eb="9">
      <t>デンエン</t>
    </rPh>
    <rPh sb="9" eb="11">
      <t>クウカン</t>
    </rPh>
    <phoneticPr fontId="2"/>
  </si>
  <si>
    <t>(平成19)年</t>
    <rPh sb="1" eb="3">
      <t>ヘイセイ</t>
    </rPh>
    <rPh sb="6" eb="7">
      <t>ネン</t>
    </rPh>
    <phoneticPr fontId="2"/>
  </si>
  <si>
    <t>野洲市なかよし交流館オープン。</t>
    <rPh sb="0" eb="2">
      <t>ヤス</t>
    </rPh>
    <rPh sb="2" eb="3">
      <t>シ</t>
    </rPh>
    <rPh sb="7" eb="9">
      <t>コウリュウ</t>
    </rPh>
    <rPh sb="9" eb="10">
      <t>カン</t>
    </rPh>
    <phoneticPr fontId="2"/>
  </si>
  <si>
    <t>野洲市給食センター稼動。</t>
    <rPh sb="0" eb="2">
      <t>ヤス</t>
    </rPh>
    <rPh sb="2" eb="3">
      <t>シ</t>
    </rPh>
    <rPh sb="3" eb="5">
      <t>キュウショク</t>
    </rPh>
    <rPh sb="9" eb="10">
      <t>カセ</t>
    </rPh>
    <rPh sb="10" eb="11">
      <t>ドウ</t>
    </rPh>
    <phoneticPr fontId="2"/>
  </si>
  <si>
    <t>野洲市まちづくり協働推進センターオープン。</t>
    <rPh sb="0" eb="2">
      <t>ヤス</t>
    </rPh>
    <rPh sb="2" eb="3">
      <t>シ</t>
    </rPh>
    <rPh sb="8" eb="10">
      <t>キョウドウ</t>
    </rPh>
    <rPh sb="10" eb="12">
      <t>スイシン</t>
    </rPh>
    <phoneticPr fontId="2"/>
  </si>
  <si>
    <t>災害情報・不審者情報の電子メール配信開始。</t>
    <rPh sb="0" eb="2">
      <t>サイガイ</t>
    </rPh>
    <rPh sb="2" eb="4">
      <t>ジョウホウ</t>
    </rPh>
    <rPh sb="5" eb="8">
      <t>フシンシャ</t>
    </rPh>
    <rPh sb="8" eb="10">
      <t>ジョウホウ</t>
    </rPh>
    <rPh sb="11" eb="13">
      <t>デンシ</t>
    </rPh>
    <rPh sb="16" eb="18">
      <t>ハイシン</t>
    </rPh>
    <rPh sb="18" eb="20">
      <t>カイシ</t>
    </rPh>
    <phoneticPr fontId="2"/>
  </si>
  <si>
    <t>地域安全センターオープン。</t>
    <rPh sb="0" eb="2">
      <t>チイキ</t>
    </rPh>
    <rPh sb="2" eb="4">
      <t>アンゼン</t>
    </rPh>
    <phoneticPr fontId="2"/>
  </si>
  <si>
    <t>コミュニティセンターやすリニューアルオープン。</t>
    <phoneticPr fontId="2"/>
  </si>
  <si>
    <t>コミュニティセンターなかさとオープン。</t>
    <phoneticPr fontId="2"/>
  </si>
  <si>
    <t>コミュニティーセンターひょうずオープン。</t>
    <phoneticPr fontId="2"/>
  </si>
  <si>
    <t>(昭和30)年　</t>
  </si>
  <si>
    <t>町章制定。</t>
  </si>
  <si>
    <t>(昭和35)年</t>
  </si>
  <si>
    <t>野洲町役場、旧郡役所跡に移転。</t>
  </si>
  <si>
    <t>(昭和36)年　</t>
  </si>
  <si>
    <t>都市計画区域の決定。</t>
  </si>
  <si>
    <t>(昭和37)年　</t>
  </si>
  <si>
    <t>桜生大岩山から銅鐸10個発掘。</t>
  </si>
  <si>
    <t>(昭和40)年　</t>
  </si>
  <si>
    <t>野洲町制10周年記念式典。</t>
  </si>
  <si>
    <t>(昭和42)年　</t>
  </si>
  <si>
    <t>上水道工事完了、各戸給水開始。</t>
  </si>
  <si>
    <t>(昭和43)年　</t>
  </si>
  <si>
    <t>野洲町役場庁舎、野洲町立中央公民館新築完成。</t>
  </si>
  <si>
    <t>(昭和44)年　</t>
  </si>
  <si>
    <t>野洲駅北口の開発(区画整理、工場用地造成)。</t>
  </si>
  <si>
    <t>(昭和45)年　</t>
  </si>
  <si>
    <t>新都市計画区域、農業振興整備区域指定。</t>
  </si>
  <si>
    <t>(昭和47)年　</t>
  </si>
  <si>
    <t>野洲駅舎(橋上駅)完成。</t>
  </si>
  <si>
    <t>(昭和49)年　</t>
  </si>
  <si>
    <t>県立希望が丘文化公園完成。</t>
  </si>
  <si>
    <t>(昭和50)年</t>
  </si>
  <si>
    <t>野洲町制20周年記念式典。</t>
  </si>
  <si>
    <t>大津湖南都市計画、野洲町公共下水道計画決定。</t>
  </si>
  <si>
    <t>(昭和51)年　</t>
  </si>
  <si>
    <t>公共下水道事業着手。</t>
  </si>
  <si>
    <t>(昭和53)年</t>
  </si>
  <si>
    <t>母子健康センター開設。</t>
  </si>
  <si>
    <t>(昭和54)年　</t>
  </si>
  <si>
    <t>野洲駅前広場完成。</t>
  </si>
  <si>
    <t>総合センター・図書館開設。</t>
  </si>
  <si>
    <t>全国高校総体新体操競技会開催。</t>
  </si>
  <si>
    <t>(昭和56)年　</t>
  </si>
  <si>
    <t>びわこ国体ラグビーフットボール競技会開催。</t>
  </si>
  <si>
    <t>(昭和57)年　</t>
  </si>
  <si>
    <t>コンピューター自主導入。</t>
  </si>
  <si>
    <t>(昭和58)年</t>
  </si>
  <si>
    <t>中央公民館(野洲文化ホール)新築完成。</t>
  </si>
  <si>
    <t>野洲町民の歌制定。</t>
  </si>
  <si>
    <t>北村季吟像除幕式。</t>
  </si>
  <si>
    <t>中央公民館開館記念式典。</t>
  </si>
  <si>
    <t>(昭和59)年</t>
  </si>
  <si>
    <t>(昭和60)年　</t>
  </si>
  <si>
    <t>野洲町制30周年記念式典。</t>
  </si>
  <si>
    <t>(昭和61)年</t>
  </si>
  <si>
    <t>野洲川河川公園完成。</t>
  </si>
  <si>
    <t>(昭和62)年　</t>
  </si>
  <si>
    <t>「野洲町史」通史編(全２巻)発刊。</t>
  </si>
  <si>
    <t>(昭和63)年　</t>
  </si>
  <si>
    <t>歴史民俗資料館(銅鐸博物館)開館。</t>
  </si>
  <si>
    <t>弥生の森歴史公園開園。</t>
  </si>
  <si>
    <t>(平成元)年　</t>
  </si>
  <si>
    <t>(財)野洲町文化体育振興事業団設立。</t>
  </si>
  <si>
    <t>総合体育館完成。</t>
  </si>
  <si>
    <t>(平成 2)年　</t>
  </si>
  <si>
    <t>町民温水プール(すいむ８)、文化小劇場開館。</t>
  </si>
  <si>
    <t>(平成 3)年　</t>
  </si>
  <si>
    <t>祇王社会教育センター開館。</t>
  </si>
  <si>
    <t>(平成 4)年　</t>
  </si>
  <si>
    <t>総合福祉保健センター開館。</t>
  </si>
  <si>
    <t>幼稚園２年制移行。</t>
  </si>
  <si>
    <t>旧野洲町のあゆみ</t>
    <phoneticPr fontId="2"/>
  </si>
  <si>
    <t>野洲町、祇王村、篠原村が合併し、現在の野洲町が発足。</t>
    <phoneticPr fontId="2"/>
  </si>
  <si>
    <t>国鉄野洲電車基地完成。</t>
    <phoneticPr fontId="2"/>
  </si>
  <si>
    <t>給食センター新築移転。小集落地区改良事業着手。</t>
    <phoneticPr fontId="2"/>
  </si>
  <si>
    <t>町民憲章制定。</t>
    <phoneticPr fontId="2"/>
  </si>
  <si>
    <t>老人福祉センター完成。</t>
    <phoneticPr fontId="2"/>
  </si>
  <si>
    <t>大山川改修工事完成。</t>
    <phoneticPr fontId="2"/>
  </si>
  <si>
    <t>野洲川河川公園芝生広場・多目的運動場野球場完成。</t>
    <phoneticPr fontId="2"/>
  </si>
  <si>
    <t>野洲川河川公園テニスコート、ゲートボール場完成。</t>
    <phoneticPr fontId="2"/>
  </si>
  <si>
    <t>野洲町勤労者体育センター供用開始。</t>
    <phoneticPr fontId="2"/>
  </si>
  <si>
    <t>野洲町人権擁護のまち宣言。</t>
    <phoneticPr fontId="2"/>
  </si>
  <si>
    <t>篠原社会教育センター開館。</t>
    <phoneticPr fontId="2"/>
  </si>
  <si>
    <t>(平成 5)年</t>
  </si>
  <si>
    <t>野洲社会教育センター開設。</t>
  </si>
  <si>
    <t>野洲町国際交流協会設立。</t>
  </si>
  <si>
    <t>米国クリントン・タウンシップと姉妹都市提携調印。</t>
  </si>
  <si>
    <t>(平成 6)年</t>
  </si>
  <si>
    <t>大型共同作業所完成。</t>
  </si>
  <si>
    <t>(平成 7)年</t>
  </si>
  <si>
    <t>野洲町制施行40周年記念式典。</t>
  </si>
  <si>
    <t>野洲町のＣ Ｉ「ほほえみやすちょう」スタート。</t>
  </si>
  <si>
    <t>(平成 8)年</t>
  </si>
  <si>
    <t>空きびんの色別収集開始。</t>
  </si>
  <si>
    <t>野洲町、甲西町、竜王町の防災に関する応援協定を締結。</t>
  </si>
  <si>
    <t>(平成 9)年</t>
  </si>
  <si>
    <t>野洲町のホームページ開設。</t>
  </si>
  <si>
    <t>住民票・印鑑登録証明書等の自動交付サービス開始。</t>
  </si>
  <si>
    <t>(平成10)年</t>
  </si>
  <si>
    <t xml:space="preserve">防災センター開設。  </t>
  </si>
  <si>
    <t>野洲駅南口にエレベーター・エスカレーター設置。</t>
  </si>
  <si>
    <t>ペットボトル回収開始。</t>
    <rPh sb="7" eb="8">
      <t>シュウ</t>
    </rPh>
    <phoneticPr fontId="2"/>
  </si>
  <si>
    <t>(平成11)年</t>
  </si>
  <si>
    <t>町情報公開制度施行(役場に住民情報コーナー設置)。</t>
    <rPh sb="7" eb="9">
      <t>シコウ</t>
    </rPh>
    <phoneticPr fontId="2"/>
  </si>
  <si>
    <t>(平成12)年</t>
  </si>
  <si>
    <t>３ＹＡＳＵ友好交流協定調印。</t>
  </si>
  <si>
    <t>(平成13)年</t>
  </si>
  <si>
    <t>「環境自治体会議野洲・新旭びわこ会議」新旭町との共同開催。</t>
  </si>
  <si>
    <t>桜生史跡公園全面開園。</t>
  </si>
  <si>
    <t>(平成14)年</t>
  </si>
  <si>
    <t>野洲図書館、ほほえみ情報交流センター開館。</t>
  </si>
  <si>
    <t>中主町・野洲町合併協議会を設置。</t>
    <rPh sb="0" eb="2">
      <t>チュウズ</t>
    </rPh>
    <rPh sb="2" eb="3">
      <t>マチ</t>
    </rPh>
    <rPh sb="4" eb="5">
      <t>ヤ</t>
    </rPh>
    <rPh sb="5" eb="6">
      <t>ス</t>
    </rPh>
    <rPh sb="6" eb="7">
      <t>マチ</t>
    </rPh>
    <rPh sb="7" eb="9">
      <t>ガッペイ</t>
    </rPh>
    <rPh sb="9" eb="12">
      <t>キョウギカイ</t>
    </rPh>
    <rPh sb="13" eb="15">
      <t>セッチ</t>
    </rPh>
    <phoneticPr fontId="2"/>
  </si>
  <si>
    <t>(平成15)年</t>
  </si>
  <si>
    <t>野洲駅バリアフリー整備完成(駅構内の上下線ホームへのエレベーター等)。</t>
  </si>
  <si>
    <t>野洲町個人情報保護条例施行。</t>
    <rPh sb="0" eb="1">
      <t>ヤ</t>
    </rPh>
    <rPh sb="1" eb="2">
      <t>ス</t>
    </rPh>
    <rPh sb="2" eb="3">
      <t>チョウ</t>
    </rPh>
    <rPh sb="3" eb="5">
      <t>コジン</t>
    </rPh>
    <rPh sb="5" eb="7">
      <t>ジョウホウ</t>
    </rPh>
    <rPh sb="7" eb="9">
      <t>ホゴ</t>
    </rPh>
    <rPh sb="9" eb="11">
      <t>ジョウレイ</t>
    </rPh>
    <rPh sb="11" eb="13">
      <t>セコウ</t>
    </rPh>
    <phoneticPr fontId="2"/>
  </si>
  <si>
    <t>クリントン・タウンシップとの姉妹都市提携10周年記念式典。</t>
  </si>
  <si>
    <t>合併協定調印式。廃置分合に伴う合併関連議案議決。</t>
    <rPh sb="0" eb="2">
      <t>ガッペイ</t>
    </rPh>
    <rPh sb="2" eb="4">
      <t>キョウテイ</t>
    </rPh>
    <rPh sb="4" eb="6">
      <t>チョウイン</t>
    </rPh>
    <rPh sb="6" eb="7">
      <t>シキ</t>
    </rPh>
    <rPh sb="8" eb="10">
      <t>ハイチ</t>
    </rPh>
    <rPh sb="10" eb="12">
      <t>ブンゴウ</t>
    </rPh>
    <rPh sb="13" eb="14">
      <t>トモナ</t>
    </rPh>
    <rPh sb="15" eb="17">
      <t>ガッペイ</t>
    </rPh>
    <rPh sb="17" eb="19">
      <t>カンレン</t>
    </rPh>
    <rPh sb="19" eb="21">
      <t>ギアン</t>
    </rPh>
    <rPh sb="21" eb="23">
      <t>ギケツ</t>
    </rPh>
    <phoneticPr fontId="2"/>
  </si>
  <si>
    <t>野洲子育て支援センターオープン。</t>
  </si>
  <si>
    <t>第１回中主ペーロン大会開催</t>
  </si>
  <si>
    <t>地域改善事業完工式開催</t>
  </si>
  <si>
    <t>(平成 4)年</t>
  </si>
  <si>
    <t>中主町オフトーク通信開局</t>
  </si>
  <si>
    <t>豊積の里総合センター開館</t>
  </si>
  <si>
    <t>中学生海外派遣事業開始</t>
  </si>
  <si>
    <t>生きがい事業センター設立</t>
  </si>
  <si>
    <t>ビワコマイアミランド開設</t>
  </si>
  <si>
    <t>異常渇水により琵琶湖の水位マイナス１２３ｃｍを記録</t>
  </si>
  <si>
    <t>健康福祉センター(ふれあいセンター)開館</t>
  </si>
  <si>
    <t>グルメリゾートびわ湖「鮎家の郷」オープン</t>
  </si>
  <si>
    <t>アメリカ合衆国ミシガン州ベアリン・スプリングス中学校との交流開始</t>
  </si>
  <si>
    <t>学童保育所「ひまわりハウス」運営開始</t>
  </si>
  <si>
    <t>老人保健施設「寿々はうす」運営開始</t>
  </si>
  <si>
    <t>中主町情報公開制度開始</t>
  </si>
  <si>
    <t>特別養護老人ホーム「あやめの里」開設</t>
  </si>
  <si>
    <t>さざなみ振興事業団設立</t>
  </si>
  <si>
    <t>中主幼稚園移転新築完成(３年保育開始)</t>
  </si>
  <si>
    <t>中主町・野洲町合併協議会を設置</t>
    <rPh sb="0" eb="2">
      <t>チュウズ</t>
    </rPh>
    <rPh sb="2" eb="3">
      <t>マチ</t>
    </rPh>
    <rPh sb="4" eb="5">
      <t>ヤ</t>
    </rPh>
    <rPh sb="5" eb="6">
      <t>ス</t>
    </rPh>
    <rPh sb="6" eb="7">
      <t>マチ</t>
    </rPh>
    <rPh sb="7" eb="9">
      <t>ガッペイ</t>
    </rPh>
    <rPh sb="9" eb="12">
      <t>キョウギカイ</t>
    </rPh>
    <rPh sb="13" eb="15">
      <t>セッチ</t>
    </rPh>
    <phoneticPr fontId="2"/>
  </si>
  <si>
    <t>シルバーワークプラザ中主完成</t>
  </si>
  <si>
    <t>町営住宅吉地団地建替完成</t>
  </si>
  <si>
    <t>農村総合整備事業完了</t>
  </si>
  <si>
    <t>知事に合併を申請。廃置分合に関する総務大臣告示</t>
    <rPh sb="0" eb="2">
      <t>チジ</t>
    </rPh>
    <rPh sb="3" eb="5">
      <t>ガッペイ</t>
    </rPh>
    <rPh sb="6" eb="8">
      <t>シンセイ</t>
    </rPh>
    <rPh sb="9" eb="11">
      <t>ハイチ</t>
    </rPh>
    <rPh sb="11" eb="13">
      <t>ブンゴウ</t>
    </rPh>
    <rPh sb="14" eb="15">
      <t>カン</t>
    </rPh>
    <rPh sb="17" eb="19">
      <t>ソウム</t>
    </rPh>
    <rPh sb="19" eb="21">
      <t>ダイジン</t>
    </rPh>
    <rPh sb="21" eb="23">
      <t>コクジ</t>
    </rPh>
    <phoneticPr fontId="2"/>
  </si>
  <si>
    <t>中主町・野洲町合併協議会廃止</t>
    <rPh sb="0" eb="2">
      <t>チュウズ</t>
    </rPh>
    <rPh sb="2" eb="3">
      <t>マチ</t>
    </rPh>
    <rPh sb="4" eb="5">
      <t>ヤ</t>
    </rPh>
    <rPh sb="5" eb="6">
      <t>ス</t>
    </rPh>
    <rPh sb="6" eb="7">
      <t>マチ</t>
    </rPh>
    <rPh sb="7" eb="9">
      <t>ガッペイ</t>
    </rPh>
    <rPh sb="9" eb="12">
      <t>キョウギカイ</t>
    </rPh>
    <rPh sb="12" eb="14">
      <t>ハイシ</t>
    </rPh>
    <phoneticPr fontId="2"/>
  </si>
  <si>
    <t>閉町式・閉庁式</t>
    <rPh sb="0" eb="1">
      <t>ヘイ</t>
    </rPh>
    <rPh sb="1" eb="2">
      <t>マチ</t>
    </rPh>
    <rPh sb="2" eb="3">
      <t>シキ</t>
    </rPh>
    <rPh sb="4" eb="5">
      <t>ヘイ</t>
    </rPh>
    <rPh sb="5" eb="6">
      <t>チョウ</t>
    </rPh>
    <rPh sb="6" eb="7">
      <t>シキ</t>
    </rPh>
    <phoneticPr fontId="2"/>
  </si>
  <si>
    <t>中主中学校校舎改築工事完成</t>
    <phoneticPr fontId="2"/>
  </si>
  <si>
    <t>防災コミュニティセンター・東消防署分署完成</t>
    <phoneticPr fontId="2"/>
  </si>
  <si>
    <t>94,5%</t>
  </si>
  <si>
    <t>96,3%</t>
  </si>
  <si>
    <t>中主幼稚園開園</t>
  </si>
  <si>
    <t>(昭和43)年</t>
  </si>
  <si>
    <t>公民館完成</t>
  </si>
  <si>
    <t>(昭和44)年</t>
  </si>
  <si>
    <t>第１回町民文化祭開催</t>
  </si>
  <si>
    <t>(昭和46)年</t>
  </si>
  <si>
    <t>野洲川改修事業着手</t>
  </si>
  <si>
    <t>(昭和47)年</t>
  </si>
  <si>
    <t>中主土地改良区設立</t>
  </si>
  <si>
    <t>(昭和48)年</t>
  </si>
  <si>
    <t>琵琶湖総合開発事業着手</t>
  </si>
  <si>
    <t>(昭和49)年</t>
  </si>
  <si>
    <t>中主町役場新庁舎完成</t>
  </si>
  <si>
    <t>(昭和52)年</t>
  </si>
  <si>
    <t>第２次農業構造改善事業着手</t>
  </si>
  <si>
    <t>吉川と菖蒲漁協が合併し、中主町漁協発足</t>
  </si>
  <si>
    <t>草の根ハウス第１号完成(木部区)</t>
  </si>
  <si>
    <t>南部用水吉川浄水場受水開始</t>
  </si>
  <si>
    <t>第１回夏まつり開催</t>
  </si>
  <si>
    <t>(昭和54)年</t>
  </si>
  <si>
    <t>中主町民憲章を制定</t>
  </si>
  <si>
    <t>町民グラウンド完成</t>
  </si>
  <si>
    <t>児童館完成</t>
  </si>
  <si>
    <t>野洲川放水路(新川)通水</t>
  </si>
  <si>
    <t>公共下水道事業着手</t>
  </si>
  <si>
    <t>(昭和55)年</t>
  </si>
  <si>
    <t>農村総合整備モデル事業着工</t>
  </si>
  <si>
    <t>中主町文化協会設立</t>
  </si>
  <si>
    <t>(昭和56)年</t>
  </si>
  <si>
    <t>Ｂ＆Ｇ中主海洋センター体育館完成</t>
  </si>
  <si>
    <t>吉地・西河原地区土地区画整理事業着手</t>
  </si>
  <si>
    <t>(昭和57)年</t>
  </si>
  <si>
    <t>Ｂ＆Ｇ中主海洋センタープール完成</t>
  </si>
  <si>
    <t>中主中学校校舎改築完成</t>
  </si>
  <si>
    <t>平成14年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</si>
  <si>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</si>
  <si>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専　業</t>
    <rPh sb="0" eb="3">
      <t>センギョウ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</si>
  <si>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</si>
  <si>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1">
      <t>ダイ</t>
    </rPh>
    <rPh sb="2" eb="3">
      <t>シュ</t>
    </rPh>
    <rPh sb="3" eb="5">
      <t>ケンギョウ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</si>
  <si>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</si>
  <si>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</si>
  <si>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</si>
  <si>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堤</t>
    <rPh sb="0" eb="1">
      <t>ツツミ</t>
    </rPh>
    <phoneticPr fontId="2"/>
  </si>
  <si>
    <t>平成１５年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</si>
  <si>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</si>
  <si>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区　　分</t>
    <rPh sb="0" eb="4">
      <t>クブン</t>
    </rPh>
    <phoneticPr fontId="2"/>
  </si>
  <si>
    <t>転　　　　入</t>
    <rPh sb="0" eb="6">
      <t>テンニュウ</t>
    </rPh>
    <phoneticPr fontId="2"/>
  </si>
  <si>
    <t>転　　　　出</t>
    <rPh sb="0" eb="6">
      <t>テンシュツ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</si>
  <si>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</si>
  <si>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</si>
  <si>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メ</t>
    </rPh>
    <phoneticPr fontId="2"/>
  </si>
  <si>
    <t>昭和50年</t>
    <rPh sb="0" eb="2">
      <t>ショウワ</t>
    </rPh>
    <rPh sb="4" eb="5">
      <t>ネン</t>
    </rPh>
    <phoneticPr fontId="2"/>
  </si>
  <si>
    <t>区　分</t>
    <rPh sb="0" eb="3">
      <t>クブン</t>
    </rPh>
    <phoneticPr fontId="2"/>
  </si>
  <si>
    <t>出生数</t>
    <rPh sb="0" eb="2">
      <t>シュッセイ</t>
    </rPh>
    <rPh sb="2" eb="3">
      <t>スウ</t>
    </rPh>
    <phoneticPr fontId="2"/>
  </si>
  <si>
    <t>世帯数</t>
    <rPh sb="0" eb="3">
      <t>セタイスウ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</si>
  <si>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</si>
  <si>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</si>
  <si>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　　　各年10月1日現在</t>
    <rPh sb="3" eb="5">
      <t>カクネン</t>
    </rPh>
    <rPh sb="7" eb="8">
      <t>ガツ</t>
    </rPh>
    <rPh sb="9" eb="12">
      <t>ニチゲンザイ</t>
    </rPh>
    <phoneticPr fontId="2"/>
  </si>
  <si>
    <t>各年10月1日現在</t>
    <rPh sb="0" eb="2">
      <t>カクトシ</t>
    </rPh>
    <rPh sb="4" eb="5">
      <t>ガツ</t>
    </rPh>
    <rPh sb="6" eb="7">
      <t>ニチ</t>
    </rPh>
    <rPh sb="7" eb="9">
      <t>ゲンザイ</t>
    </rPh>
    <phoneticPr fontId="2"/>
  </si>
  <si>
    <t>総　数</t>
    <rPh sb="0" eb="3">
      <t>ソウスウ</t>
    </rPh>
    <phoneticPr fontId="2"/>
  </si>
  <si>
    <t>比　江</t>
    <rPh sb="0" eb="3">
      <t>ヒエ</t>
    </rPh>
    <phoneticPr fontId="2"/>
  </si>
  <si>
    <t>平成１９年</t>
    <rPh sb="0" eb="2">
      <t>ヘイセイ</t>
    </rPh>
    <rPh sb="4" eb="5">
      <t>ネン</t>
    </rPh>
    <phoneticPr fontId="2"/>
  </si>
  <si>
    <t xml:space="preserve">       平成18年から統計分類を変更</t>
    <rPh sb="7" eb="9">
      <t>ヘイセイ</t>
    </rPh>
    <rPh sb="11" eb="12">
      <t>ネン</t>
    </rPh>
    <rPh sb="14" eb="16">
      <t>トウケイ</t>
    </rPh>
    <rPh sb="16" eb="18">
      <t>ブンルイ</t>
    </rPh>
    <rPh sb="19" eb="21">
      <t>ヘンコウ</t>
    </rPh>
    <phoneticPr fontId="2"/>
  </si>
  <si>
    <t>小比江</t>
    <rPh sb="0" eb="3">
      <t>コビエ</t>
    </rPh>
    <phoneticPr fontId="2"/>
  </si>
  <si>
    <t>95,3%</t>
  </si>
  <si>
    <t>48,9%</t>
  </si>
  <si>
    <t>MR</t>
    <phoneticPr fontId="2"/>
  </si>
  <si>
    <t>88,9%</t>
    <phoneticPr fontId="2"/>
  </si>
  <si>
    <t>(注)H18から麻しん・風しんの対象者は罹患者及び経過措置者となるため未把握</t>
    <rPh sb="35" eb="36">
      <t>ミ</t>
    </rPh>
    <rPh sb="36" eb="38">
      <t>ハアク</t>
    </rPh>
    <phoneticPr fontId="2"/>
  </si>
  <si>
    <t>小中学生入院</t>
    <rPh sb="0" eb="2">
      <t>ショウチュウ</t>
    </rPh>
    <rPh sb="2" eb="4">
      <t>ガクセイ</t>
    </rPh>
    <rPh sb="4" eb="6">
      <t>ニュウイン</t>
    </rPh>
    <phoneticPr fontId="2"/>
  </si>
  <si>
    <t>助成額（千円）</t>
    <rPh sb="0" eb="3">
      <t>ジョセイガク</t>
    </rPh>
    <rPh sb="4" eb="6">
      <t>センエン</t>
    </rPh>
    <phoneticPr fontId="2"/>
  </si>
  <si>
    <t>社会
増減</t>
    <rPh sb="0" eb="2">
      <t>シャカイ</t>
    </rPh>
    <rPh sb="3" eb="5">
      <t>ゾウゲン</t>
    </rPh>
    <phoneticPr fontId="2"/>
  </si>
  <si>
    <t>年　月　日</t>
    <rPh sb="0" eb="5">
      <t>ネンガッピ</t>
    </rPh>
    <phoneticPr fontId="2"/>
  </si>
  <si>
    <t>事　　　　　項</t>
    <rPh sb="0" eb="7">
      <t>ジコウ</t>
    </rPh>
    <phoneticPr fontId="2"/>
  </si>
  <si>
    <t>備　　　　考</t>
    <rPh sb="0" eb="6">
      <t>ビコウ</t>
    </rPh>
    <phoneticPr fontId="2"/>
  </si>
  <si>
    <t>稲辻</t>
    <rPh sb="0" eb="1">
      <t>イナ</t>
    </rPh>
    <rPh sb="1" eb="2">
      <t>ツジ</t>
    </rPh>
    <phoneticPr fontId="2"/>
  </si>
  <si>
    <t>冨波南</t>
    <rPh sb="0" eb="1">
      <t>フ</t>
    </rPh>
    <rPh sb="1" eb="2">
      <t>ナミ</t>
    </rPh>
    <rPh sb="2" eb="3">
      <t>ミナミ</t>
    </rPh>
    <phoneticPr fontId="2"/>
  </si>
  <si>
    <t>久野部</t>
    <rPh sb="0" eb="1">
      <t>ク</t>
    </rPh>
    <rPh sb="1" eb="2">
      <t>ノ</t>
    </rPh>
    <rPh sb="2" eb="3">
      <t>ブ</t>
    </rPh>
    <phoneticPr fontId="2"/>
  </si>
  <si>
    <t>久野部東</t>
    <rPh sb="0" eb="1">
      <t>ク</t>
    </rPh>
    <rPh sb="1" eb="2">
      <t>ノ</t>
    </rPh>
    <rPh sb="2" eb="3">
      <t>ブ</t>
    </rPh>
    <rPh sb="3" eb="4">
      <t>ヒガシ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</si>
  <si>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</si>
  <si>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</si>
  <si>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資料：平成16年商業統計調査</t>
    <rPh sb="0" eb="2">
      <t>シリョウ</t>
    </rPh>
    <rPh sb="3" eb="5">
      <t>ヘイセイ</t>
    </rPh>
    <rPh sb="7" eb="8">
      <t>ネン</t>
    </rPh>
    <rPh sb="8" eb="10">
      <t>ショウギョウ</t>
    </rPh>
    <rPh sb="10" eb="12">
      <t>トウケイ</t>
    </rPh>
    <rPh sb="12" eb="14">
      <t>チョウサ</t>
    </rPh>
    <phoneticPr fontId="2"/>
  </si>
  <si>
    <t>竹生</t>
    <rPh sb="0" eb="1">
      <t>タケ</t>
    </rPh>
    <rPh sb="1" eb="2">
      <t>ナマ</t>
    </rPh>
    <phoneticPr fontId="2"/>
  </si>
  <si>
    <t>五之里</t>
    <rPh sb="0" eb="1">
      <t>ゴ</t>
    </rPh>
    <rPh sb="1" eb="2">
      <t>ノ</t>
    </rPh>
    <rPh sb="2" eb="3">
      <t>リ</t>
    </rPh>
    <phoneticPr fontId="2"/>
  </si>
  <si>
    <t>冨波湖州平</t>
    <rPh sb="0" eb="1">
      <t>フ</t>
    </rPh>
    <rPh sb="1" eb="2">
      <t>ナミ</t>
    </rPh>
    <rPh sb="2" eb="3">
      <t>ミズウミ</t>
    </rPh>
    <rPh sb="3" eb="4">
      <t>シュウ</t>
    </rPh>
    <rPh sb="4" eb="5">
      <t>タイ</t>
    </rPh>
    <phoneticPr fontId="2"/>
  </si>
  <si>
    <t>第二湖州平</t>
    <rPh sb="0" eb="2">
      <t>ダイニ</t>
    </rPh>
    <rPh sb="2" eb="3">
      <t>コ</t>
    </rPh>
    <rPh sb="3" eb="4">
      <t>シュウ</t>
    </rPh>
    <rPh sb="4" eb="5">
      <t>タイラ</t>
    </rPh>
    <phoneticPr fontId="2"/>
  </si>
  <si>
    <t>富士美台</t>
    <rPh sb="0" eb="2">
      <t>フジ</t>
    </rPh>
    <rPh sb="2" eb="3">
      <t>ミ</t>
    </rPh>
    <rPh sb="3" eb="4">
      <t>ダイ</t>
    </rPh>
    <phoneticPr fontId="2"/>
  </si>
  <si>
    <t>冨波野洲平</t>
    <rPh sb="0" eb="1">
      <t>フ</t>
    </rPh>
    <rPh sb="1" eb="2">
      <t>ナミ</t>
    </rPh>
    <rPh sb="2" eb="3">
      <t>ヤ</t>
    </rPh>
    <rPh sb="3" eb="4">
      <t>ス</t>
    </rPh>
    <rPh sb="4" eb="5">
      <t>ダイラ</t>
    </rPh>
    <phoneticPr fontId="2"/>
  </si>
  <si>
    <t>三上</t>
    <rPh sb="0" eb="2">
      <t>ミカミ</t>
    </rPh>
    <phoneticPr fontId="2"/>
  </si>
  <si>
    <t>七間場</t>
    <rPh sb="0" eb="1">
      <t>７</t>
    </rPh>
    <rPh sb="1" eb="2">
      <t>ケン</t>
    </rPh>
    <rPh sb="2" eb="3">
      <t>バ</t>
    </rPh>
    <phoneticPr fontId="2"/>
  </si>
  <si>
    <t>妙光寺</t>
    <rPh sb="0" eb="1">
      <t>ミョウ</t>
    </rPh>
    <rPh sb="1" eb="2">
      <t>コウ</t>
    </rPh>
    <rPh sb="2" eb="3">
      <t>ジ</t>
    </rPh>
    <phoneticPr fontId="2"/>
  </si>
  <si>
    <t>北櫻</t>
    <rPh sb="0" eb="1">
      <t>キタ</t>
    </rPh>
    <rPh sb="1" eb="2">
      <t>サクラ</t>
    </rPh>
    <phoneticPr fontId="2"/>
  </si>
  <si>
    <t>南櫻</t>
    <rPh sb="0" eb="1">
      <t>ミナミ</t>
    </rPh>
    <rPh sb="1" eb="2">
      <t>サクラ</t>
    </rPh>
    <phoneticPr fontId="2"/>
  </si>
  <si>
    <t>３．市域の変遷</t>
    <rPh sb="2" eb="3">
      <t>シ</t>
    </rPh>
    <rPh sb="3" eb="4">
      <t>イキ</t>
    </rPh>
    <rPh sb="5" eb="7">
      <t>ヘンセン</t>
    </rPh>
    <phoneticPr fontId="2"/>
  </si>
  <si>
    <t>平成１４年</t>
    <rPh sb="0" eb="2">
      <t>ヘイセイ</t>
    </rPh>
    <rPh sb="4" eb="5">
      <t>ネンド</t>
    </rPh>
    <phoneticPr fontId="2"/>
  </si>
  <si>
    <t>機械器具</t>
    <rPh sb="0" eb="2">
      <t>キカイ</t>
    </rPh>
    <rPh sb="2" eb="4">
      <t>キグ</t>
    </rPh>
    <phoneticPr fontId="2"/>
  </si>
  <si>
    <t>－</t>
    <phoneticPr fontId="2"/>
  </si>
  <si>
    <t>電子・デバイス</t>
    <rPh sb="0" eb="2">
      <t>デンシ</t>
    </rPh>
    <phoneticPr fontId="2"/>
  </si>
  <si>
    <t>１６．外国人登録人口</t>
    <rPh sb="3" eb="5">
      <t>ガイコク</t>
    </rPh>
    <rPh sb="5" eb="6">
      <t>ジン</t>
    </rPh>
    <rPh sb="6" eb="8">
      <t>トウロク</t>
    </rPh>
    <rPh sb="8" eb="10">
      <t>ジンコウ</t>
    </rPh>
    <phoneticPr fontId="2"/>
  </si>
  <si>
    <t>１７．外国人登録国籍別人口</t>
    <rPh sb="3" eb="5">
      <t>ガイコク</t>
    </rPh>
    <rPh sb="5" eb="6">
      <t>ジン</t>
    </rPh>
    <rPh sb="6" eb="8">
      <t>トウロク</t>
    </rPh>
    <rPh sb="8" eb="10">
      <t>コクセキ</t>
    </rPh>
    <rPh sb="10" eb="11">
      <t>ベツ</t>
    </rPh>
    <rPh sb="11" eb="13">
      <t>ジンコウ</t>
    </rPh>
    <phoneticPr fontId="2"/>
  </si>
  <si>
    <t>１８．人口の自然動態</t>
    <rPh sb="3" eb="5">
      <t>ジンコウ</t>
    </rPh>
    <rPh sb="6" eb="8">
      <t>シゼン</t>
    </rPh>
    <rPh sb="8" eb="10">
      <t>ドウタイ</t>
    </rPh>
    <phoneticPr fontId="2"/>
  </si>
  <si>
    <t>１９．人口の社会動態</t>
    <rPh sb="3" eb="5">
      <t>ジンコウ</t>
    </rPh>
    <rPh sb="6" eb="8">
      <t>シャカイ</t>
    </rPh>
    <rPh sb="8" eb="10">
      <t>ドウタイ</t>
    </rPh>
    <phoneticPr fontId="2"/>
  </si>
  <si>
    <t>　　日野町</t>
    <rPh sb="2" eb="4">
      <t>ヒノ</t>
    </rPh>
    <rPh sb="4" eb="5">
      <t>チョウ</t>
    </rPh>
    <phoneticPr fontId="2"/>
  </si>
  <si>
    <t>平成17年</t>
    <rPh sb="0" eb="2">
      <t>ヘイセイ</t>
    </rPh>
    <rPh sb="4" eb="5">
      <t>ネン</t>
    </rPh>
    <phoneticPr fontId="2"/>
  </si>
  <si>
    <t>年齢</t>
    <rPh sb="0" eb="2">
      <t>ネンレイ</t>
    </rPh>
    <phoneticPr fontId="2"/>
  </si>
  <si>
    <t>100～104歳</t>
    <rPh sb="7" eb="8">
      <t>サイ</t>
    </rPh>
    <phoneticPr fontId="2"/>
  </si>
  <si>
    <t>105～109歳</t>
    <rPh sb="7" eb="8">
      <t>サイ</t>
    </rPh>
    <phoneticPr fontId="2"/>
  </si>
  <si>
    <t>110～114歳</t>
    <rPh sb="7" eb="8">
      <t>サイ</t>
    </rPh>
    <phoneticPr fontId="2"/>
  </si>
  <si>
    <t>国籍別</t>
    <rPh sb="0" eb="2">
      <t>コクセキ</t>
    </rPh>
    <rPh sb="2" eb="3">
      <t>ベツ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</si>
  <si>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</si>
  <si>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</si>
  <si>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</si>
  <si>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雨雪</t>
    <rPh sb="0" eb="1">
      <t>アメ</t>
    </rPh>
    <rPh sb="1" eb="2">
      <t>ユキ</t>
    </rPh>
    <phoneticPr fontId="2"/>
  </si>
  <si>
    <t>　　その他の都道府県</t>
    <rPh sb="4" eb="5">
      <t>タ</t>
    </rPh>
    <rPh sb="6" eb="10">
      <t>トドウフケン</t>
    </rPh>
    <phoneticPr fontId="2"/>
  </si>
  <si>
    <t>平成18年度</t>
    <rPh sb="0" eb="2">
      <t>ヘイセイ</t>
    </rPh>
    <rPh sb="4" eb="6">
      <t>ネンド</t>
    </rPh>
    <phoneticPr fontId="2"/>
  </si>
  <si>
    <t>米国</t>
    <rPh sb="0" eb="2">
      <t>ベイコク</t>
    </rPh>
    <phoneticPr fontId="2"/>
  </si>
  <si>
    <t>無国籍</t>
    <rPh sb="0" eb="3">
      <t>ムコクセキ</t>
    </rPh>
    <phoneticPr fontId="2"/>
  </si>
  <si>
    <t>総合計</t>
    <rPh sb="0" eb="1">
      <t>ソウ</t>
    </rPh>
    <rPh sb="1" eb="3">
      <t>ゴウケイ</t>
    </rPh>
    <phoneticPr fontId="2"/>
  </si>
  <si>
    <t>人数</t>
    <rPh sb="0" eb="1">
      <t>ニン</t>
    </rPh>
    <rPh sb="1" eb="2">
      <t>スウ</t>
    </rPh>
    <phoneticPr fontId="2"/>
  </si>
  <si>
    <t>英国</t>
    <rPh sb="0" eb="2">
      <t>エイコク</t>
    </rPh>
    <phoneticPr fontId="2"/>
  </si>
  <si>
    <t>平成16年</t>
    <rPh sb="0" eb="2">
      <t>ヘイセイ</t>
    </rPh>
    <rPh sb="4" eb="5">
      <t>ネン</t>
    </rPh>
    <phoneticPr fontId="2"/>
  </si>
  <si>
    <t>－</t>
    <phoneticPr fontId="2"/>
  </si>
  <si>
    <t>－</t>
    <phoneticPr fontId="2"/>
  </si>
  <si>
    <t>平成7年</t>
    <rPh sb="0" eb="2">
      <t>ヘイセイ</t>
    </rPh>
    <rPh sb="3" eb="4">
      <t>ネン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</si>
  <si>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</si>
  <si>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</si>
  <si>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</si>
  <si>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</si>
  <si>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</si>
  <si>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</si>
  <si>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</si>
  <si>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</si>
  <si>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 xml:space="preserve"> 0～
 4歳</t>
    <rPh sb="6" eb="7">
      <t>サイ</t>
    </rPh>
    <phoneticPr fontId="2"/>
  </si>
  <si>
    <t>40～
44歳</t>
    <rPh sb="6" eb="7">
      <t>サイ</t>
    </rPh>
    <phoneticPr fontId="2"/>
  </si>
  <si>
    <t>80～
84歳</t>
    <rPh sb="6" eb="7">
      <t>サイ</t>
    </rPh>
    <phoneticPr fontId="2"/>
  </si>
  <si>
    <t xml:space="preserve"> 5～
 9歳</t>
    <rPh sb="6" eb="7">
      <t>サイ</t>
    </rPh>
    <phoneticPr fontId="2"/>
  </si>
  <si>
    <t>10～
14歳</t>
    <rPh sb="6" eb="7">
      <t>サイ</t>
    </rPh>
    <phoneticPr fontId="2"/>
  </si>
  <si>
    <t>15～
19歳</t>
    <rPh sb="6" eb="7">
      <t>サイ</t>
    </rPh>
    <phoneticPr fontId="2"/>
  </si>
  <si>
    <t>20～
24歳</t>
    <rPh sb="6" eb="7">
      <t>サイ</t>
    </rPh>
    <phoneticPr fontId="2"/>
  </si>
  <si>
    <t>25～
29歳</t>
    <rPh sb="6" eb="7">
      <t>サイ</t>
    </rPh>
    <phoneticPr fontId="2"/>
  </si>
  <si>
    <t>30～
34歳</t>
    <rPh sb="6" eb="7">
      <t>サイ</t>
    </rPh>
    <phoneticPr fontId="2"/>
  </si>
  <si>
    <t>35～
39歳</t>
    <rPh sb="6" eb="7">
      <t>サイ</t>
    </rPh>
    <phoneticPr fontId="2"/>
  </si>
  <si>
    <t>45～
49歳</t>
    <rPh sb="6" eb="7">
      <t>サイ</t>
    </rPh>
    <phoneticPr fontId="2"/>
  </si>
  <si>
    <t>50～
54歳</t>
    <rPh sb="6" eb="7">
      <t>サイ</t>
    </rPh>
    <phoneticPr fontId="2"/>
  </si>
  <si>
    <t>55～
59歳</t>
    <rPh sb="6" eb="7">
      <t>サイ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</si>
  <si>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</si>
  <si>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</si>
  <si>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</si>
  <si>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75～
79歳</t>
    <rPh sb="6" eb="7">
      <t>サイ</t>
    </rPh>
    <phoneticPr fontId="2"/>
  </si>
  <si>
    <t>85～
89歳</t>
    <rPh sb="6" eb="7">
      <t>サイ</t>
    </rPh>
    <phoneticPr fontId="2"/>
  </si>
  <si>
    <t>90～
94歳</t>
    <rPh sb="6" eb="7">
      <t>サイ</t>
    </rPh>
    <phoneticPr fontId="2"/>
  </si>
  <si>
    <t>95～
99歳</t>
    <rPh sb="6" eb="7">
      <t>サイ</t>
    </rPh>
    <phoneticPr fontId="2"/>
  </si>
  <si>
    <t>平成18年</t>
    <phoneticPr fontId="2"/>
  </si>
  <si>
    <t>4月</t>
    <phoneticPr fontId="2"/>
  </si>
  <si>
    <t>平成18年</t>
    <phoneticPr fontId="2"/>
  </si>
  <si>
    <t>平成18年</t>
    <phoneticPr fontId="2"/>
  </si>
  <si>
    <t>4月</t>
    <phoneticPr fontId="2"/>
  </si>
  <si>
    <t>ブラジル</t>
    <phoneticPr fontId="2"/>
  </si>
  <si>
    <t>カナダ</t>
    <phoneticPr fontId="2"/>
  </si>
  <si>
    <t>Ｘ</t>
    <phoneticPr fontId="2"/>
  </si>
  <si>
    <t>スウェーデン</t>
    <phoneticPr fontId="2"/>
  </si>
  <si>
    <t>-</t>
    <phoneticPr fontId="2"/>
  </si>
  <si>
    <t>フランス</t>
    <phoneticPr fontId="2"/>
  </si>
  <si>
    <t>Ｘ</t>
    <phoneticPr fontId="2"/>
  </si>
  <si>
    <t>ドイツ</t>
    <phoneticPr fontId="2"/>
  </si>
  <si>
    <t>インド</t>
    <phoneticPr fontId="2"/>
  </si>
  <si>
    <t>インドネシア</t>
    <phoneticPr fontId="2"/>
  </si>
  <si>
    <t>ラトビア</t>
    <phoneticPr fontId="2"/>
  </si>
  <si>
    <t>マレーシア</t>
    <phoneticPr fontId="2"/>
  </si>
  <si>
    <t>X</t>
    <phoneticPr fontId="2"/>
  </si>
  <si>
    <t>オーストラリア</t>
    <phoneticPr fontId="2"/>
  </si>
  <si>
    <t>ニュージーランド</t>
    <phoneticPr fontId="2"/>
  </si>
  <si>
    <t>ペルー</t>
    <phoneticPr fontId="2"/>
  </si>
  <si>
    <t>フィリピン</t>
    <phoneticPr fontId="2"/>
  </si>
  <si>
    <t>ルーマニア</t>
    <phoneticPr fontId="2"/>
  </si>
  <si>
    <t>ロシア</t>
    <phoneticPr fontId="2"/>
  </si>
  <si>
    <t>スリランカ</t>
    <phoneticPr fontId="2"/>
  </si>
  <si>
    <t>スイス</t>
    <phoneticPr fontId="2"/>
  </si>
  <si>
    <t>ベトナム</t>
    <phoneticPr fontId="2"/>
  </si>
  <si>
    <t>ポルトガル</t>
    <phoneticPr fontId="2"/>
  </si>
  <si>
    <t>タイ</t>
    <phoneticPr fontId="2"/>
  </si>
  <si>
    <t>カンボジア</t>
    <phoneticPr fontId="2"/>
  </si>
  <si>
    <t>-</t>
    <phoneticPr fontId="2"/>
  </si>
  <si>
    <t>-</t>
    <phoneticPr fontId="2"/>
  </si>
  <si>
    <t>－</t>
    <phoneticPr fontId="2"/>
  </si>
  <si>
    <t>－</t>
    <phoneticPr fontId="2"/>
  </si>
  <si>
    <t>－</t>
    <phoneticPr fontId="2"/>
  </si>
  <si>
    <t>アキレス</t>
    <phoneticPr fontId="2"/>
  </si>
  <si>
    <t>レオ</t>
    <phoneticPr fontId="2"/>
  </si>
  <si>
    <t>みすいでん</t>
    <phoneticPr fontId="2"/>
  </si>
  <si>
    <t>ｱﾙﾃｨﾌﾟﾗｻﾞ野洲</t>
    <rPh sb="9" eb="10">
      <t>ヤ</t>
    </rPh>
    <rPh sb="10" eb="11">
      <t>ス</t>
    </rPh>
    <phoneticPr fontId="2"/>
  </si>
  <si>
    <t>ｳﾞｨﾙﾇｰﾌﾞ野洲</t>
    <rPh sb="8" eb="9">
      <t>ヤ</t>
    </rPh>
    <rPh sb="9" eb="10">
      <t>ス</t>
    </rPh>
    <phoneticPr fontId="2"/>
  </si>
  <si>
    <t>ﾃﾞｨﾀｳﾝ野洲</t>
    <rPh sb="6" eb="7">
      <t>ヤ</t>
    </rPh>
    <rPh sb="7" eb="8">
      <t>ス</t>
    </rPh>
    <phoneticPr fontId="2"/>
  </si>
  <si>
    <t>ｸﾞﾗﾝ･ﾌﾞﾙｰ野洲</t>
    <rPh sb="9" eb="10">
      <t>ヤ</t>
    </rPh>
    <rPh sb="10" eb="11">
      <t>ス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</si>
  <si>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</si>
  <si>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</si>
  <si>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</si>
  <si>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</si>
  <si>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運輸・通信業</t>
    <rPh sb="0" eb="2">
      <t>ウンユ</t>
    </rPh>
    <rPh sb="3" eb="6">
      <t>ツウシンギョウ</t>
    </rPh>
    <phoneticPr fontId="2"/>
  </si>
  <si>
    <t>商　店　数</t>
    <rPh sb="0" eb="1">
      <t>ショウ</t>
    </rPh>
    <rPh sb="2" eb="3">
      <t>ミセ</t>
    </rPh>
    <rPh sb="4" eb="5">
      <t>スウ</t>
    </rPh>
    <phoneticPr fontId="2"/>
  </si>
  <si>
    <t>床面積</t>
    <rPh sb="0" eb="3">
      <t>ユカメンセキ</t>
    </rPh>
    <phoneticPr fontId="2"/>
  </si>
  <si>
    <t>旅館・　料亭</t>
    <rPh sb="0" eb="2">
      <t>リョカン</t>
    </rPh>
    <rPh sb="4" eb="6">
      <t>リョウテイ</t>
    </rPh>
    <phoneticPr fontId="2"/>
  </si>
  <si>
    <t>工場・　倉庫</t>
    <rPh sb="0" eb="2">
      <t>コウジョウ</t>
    </rPh>
    <rPh sb="4" eb="6">
      <t>ソウコ</t>
    </rPh>
    <phoneticPr fontId="2"/>
  </si>
  <si>
    <t>併用　住宅</t>
    <rPh sb="0" eb="2">
      <t>ヘイヨウ</t>
    </rPh>
    <rPh sb="3" eb="5">
      <t>ジュウタク</t>
    </rPh>
    <phoneticPr fontId="2"/>
  </si>
  <si>
    <t>サービス業</t>
    <rPh sb="4" eb="5">
      <t>ギョウ</t>
    </rPh>
    <phoneticPr fontId="2"/>
  </si>
  <si>
    <t>区分</t>
    <rPh sb="0" eb="2">
      <t>クブン</t>
    </rPh>
    <phoneticPr fontId="2"/>
  </si>
  <si>
    <t>商店数</t>
    <rPh sb="0" eb="3">
      <t>ショウテンスウ</t>
    </rPh>
    <phoneticPr fontId="2"/>
  </si>
  <si>
    <t>保険税（※）</t>
    <rPh sb="0" eb="2">
      <t>ホケン</t>
    </rPh>
    <rPh sb="2" eb="3">
      <t>ゼイ</t>
    </rPh>
    <phoneticPr fontId="2"/>
  </si>
  <si>
    <t>（4歳以上就学前）幼児</t>
    <rPh sb="2" eb="5">
      <t>サイイジョウ</t>
    </rPh>
    <rPh sb="5" eb="8">
      <t>シュウガクマエ</t>
    </rPh>
    <rPh sb="9" eb="11">
      <t>ヨウジ</t>
    </rPh>
    <phoneticPr fontId="2"/>
  </si>
  <si>
    <t>心身障害者（児）</t>
    <rPh sb="0" eb="2">
      <t>シンシン</t>
    </rPh>
    <rPh sb="2" eb="5">
      <t>ショウガイシャ</t>
    </rPh>
    <rPh sb="6" eb="7">
      <t>ジ</t>
    </rPh>
    <phoneticPr fontId="2"/>
  </si>
  <si>
    <t>種　　　別</t>
    <rPh sb="0" eb="1">
      <t>タネ</t>
    </rPh>
    <rPh sb="4" eb="5">
      <t>ベツ</t>
    </rPh>
    <phoneticPr fontId="2"/>
  </si>
  <si>
    <t>絵　　画</t>
    <rPh sb="0" eb="1">
      <t>エ</t>
    </rPh>
    <rPh sb="3" eb="4">
      <t>ガ</t>
    </rPh>
    <phoneticPr fontId="2"/>
  </si>
  <si>
    <t>彫　　刻</t>
    <rPh sb="0" eb="1">
      <t>ホリ</t>
    </rPh>
    <rPh sb="3" eb="4">
      <t>コク</t>
    </rPh>
    <phoneticPr fontId="2"/>
  </si>
  <si>
    <t>種      別</t>
    <rPh sb="0" eb="1">
      <t>タネ</t>
    </rPh>
    <rPh sb="7" eb="8">
      <t>ベツ</t>
    </rPh>
    <phoneticPr fontId="2"/>
  </si>
  <si>
    <t>3軀</t>
    <rPh sb="1" eb="2">
      <t>カラダ</t>
    </rPh>
    <phoneticPr fontId="2"/>
  </si>
  <si>
    <t>1組</t>
    <rPh sb="1" eb="2">
      <t>クミ</t>
    </rPh>
    <phoneticPr fontId="2"/>
  </si>
  <si>
    <t>2棟</t>
    <rPh sb="1" eb="2">
      <t>ムネ</t>
    </rPh>
    <phoneticPr fontId="2"/>
  </si>
  <si>
    <t>2幅</t>
    <rPh sb="1" eb="2">
      <t>ハバ</t>
    </rPh>
    <phoneticPr fontId="2"/>
  </si>
  <si>
    <t>1冊</t>
    <rPh sb="1" eb="2">
      <t>サツ</t>
    </rPh>
    <phoneticPr fontId="2"/>
  </si>
  <si>
    <t>21,688㎡</t>
    <phoneticPr fontId="2"/>
  </si>
  <si>
    <t>駅前東</t>
    <rPh sb="0" eb="2">
      <t>エキマエ</t>
    </rPh>
    <rPh sb="2" eb="3">
      <t>ヒガシ</t>
    </rPh>
    <phoneticPr fontId="2"/>
  </si>
  <si>
    <t>和田</t>
    <rPh sb="0" eb="2">
      <t>ワダ</t>
    </rPh>
    <phoneticPr fontId="2"/>
  </si>
  <si>
    <t>青葉台</t>
    <rPh sb="0" eb="3">
      <t>アオバダイ</t>
    </rPh>
    <phoneticPr fontId="2"/>
  </si>
  <si>
    <t>市三宅第１</t>
    <rPh sb="0" eb="1">
      <t>イチ</t>
    </rPh>
    <rPh sb="1" eb="2">
      <t>ミ</t>
    </rPh>
    <rPh sb="2" eb="3">
      <t>タク</t>
    </rPh>
    <rPh sb="3" eb="4">
      <t>ダイ</t>
    </rPh>
    <phoneticPr fontId="2"/>
  </si>
  <si>
    <t>市三宅第２</t>
    <rPh sb="0" eb="1">
      <t>イチ</t>
    </rPh>
    <rPh sb="1" eb="2">
      <t>ミ</t>
    </rPh>
    <rPh sb="2" eb="3">
      <t>タク</t>
    </rPh>
    <rPh sb="3" eb="4">
      <t>ダイ</t>
    </rPh>
    <phoneticPr fontId="2"/>
  </si>
  <si>
    <t>割合</t>
    <rPh sb="0" eb="2">
      <t>ワリアイ</t>
    </rPh>
    <phoneticPr fontId="2"/>
  </si>
  <si>
    <t>駅前北</t>
    <rPh sb="0" eb="2">
      <t>エキマエ</t>
    </rPh>
    <rPh sb="2" eb="3">
      <t>キタ</t>
    </rPh>
    <phoneticPr fontId="2"/>
  </si>
  <si>
    <t>五反田</t>
    <rPh sb="0" eb="3">
      <t>ゴタンダ</t>
    </rPh>
    <phoneticPr fontId="2"/>
  </si>
  <si>
    <t>山田</t>
    <rPh sb="0" eb="2">
      <t>ヤマダ</t>
    </rPh>
    <phoneticPr fontId="2"/>
  </si>
  <si>
    <t>縄手</t>
    <rPh sb="0" eb="2">
      <t>ナワテ</t>
    </rPh>
    <phoneticPr fontId="2"/>
  </si>
  <si>
    <t>樋の尻</t>
    <rPh sb="0" eb="1">
      <t>ヒ</t>
    </rPh>
    <rPh sb="2" eb="3">
      <t>シリ</t>
    </rPh>
    <phoneticPr fontId="2"/>
  </si>
  <si>
    <t>近江富士第１</t>
    <rPh sb="0" eb="2">
      <t>オウミ</t>
    </rPh>
    <rPh sb="2" eb="4">
      <t>フジ</t>
    </rPh>
    <rPh sb="4" eb="5">
      <t>ダイ</t>
    </rPh>
    <phoneticPr fontId="2"/>
  </si>
  <si>
    <t>近江富士第２</t>
    <rPh sb="0" eb="2">
      <t>オウミ</t>
    </rPh>
    <rPh sb="2" eb="4">
      <t>フジ</t>
    </rPh>
    <rPh sb="4" eb="5">
      <t>ダイ</t>
    </rPh>
    <phoneticPr fontId="2"/>
  </si>
  <si>
    <t>近江富士第３</t>
    <rPh sb="0" eb="2">
      <t>オウミ</t>
    </rPh>
    <rPh sb="2" eb="4">
      <t>フジ</t>
    </rPh>
    <rPh sb="4" eb="5">
      <t>ダイ</t>
    </rPh>
    <phoneticPr fontId="2"/>
  </si>
  <si>
    <t>近江富士第４</t>
    <rPh sb="0" eb="2">
      <t>オウミ</t>
    </rPh>
    <rPh sb="2" eb="4">
      <t>フジ</t>
    </rPh>
    <rPh sb="4" eb="5">
      <t>ダイ</t>
    </rPh>
    <phoneticPr fontId="2"/>
  </si>
  <si>
    <t>近江富士第５</t>
    <rPh sb="0" eb="2">
      <t>オウミ</t>
    </rPh>
    <rPh sb="2" eb="4">
      <t>フジ</t>
    </rPh>
    <rPh sb="4" eb="5">
      <t>ダイ</t>
    </rPh>
    <phoneticPr fontId="2"/>
  </si>
  <si>
    <t>近江富士第６</t>
    <rPh sb="0" eb="2">
      <t>オウミ</t>
    </rPh>
    <rPh sb="2" eb="4">
      <t>フジ</t>
    </rPh>
    <rPh sb="4" eb="5">
      <t>ダイ</t>
    </rPh>
    <phoneticPr fontId="2"/>
  </si>
  <si>
    <t>近江富士第７</t>
    <rPh sb="0" eb="2">
      <t>オウミ</t>
    </rPh>
    <rPh sb="2" eb="4">
      <t>フジ</t>
    </rPh>
    <rPh sb="4" eb="5">
      <t>ダイ</t>
    </rPh>
    <phoneticPr fontId="2"/>
  </si>
  <si>
    <t>びわこ学園</t>
    <rPh sb="3" eb="5">
      <t>ガクエン</t>
    </rPh>
    <phoneticPr fontId="2"/>
  </si>
  <si>
    <t>悠紀の里</t>
    <rPh sb="0" eb="1">
      <t>ユウ</t>
    </rPh>
    <rPh sb="1" eb="2">
      <t>キ</t>
    </rPh>
    <rPh sb="3" eb="4">
      <t>サト</t>
    </rPh>
    <phoneticPr fontId="2"/>
  </si>
  <si>
    <t>中国塗料寮</t>
    <rPh sb="0" eb="2">
      <t>チュウゴク</t>
    </rPh>
    <rPh sb="2" eb="4">
      <t>トリョウ</t>
    </rPh>
    <rPh sb="4" eb="5">
      <t>リョウ</t>
    </rPh>
    <phoneticPr fontId="2"/>
  </si>
  <si>
    <t>ヒラカワガイダム寮</t>
    <rPh sb="8" eb="9">
      <t>リョウ</t>
    </rPh>
    <phoneticPr fontId="2"/>
  </si>
  <si>
    <t>上町</t>
    <rPh sb="0" eb="1">
      <t>ウエ</t>
    </rPh>
    <rPh sb="1" eb="2">
      <t>マチ</t>
    </rPh>
    <phoneticPr fontId="2"/>
  </si>
  <si>
    <t>下町</t>
    <rPh sb="0" eb="2">
      <t>シタマチ</t>
    </rPh>
    <phoneticPr fontId="2"/>
  </si>
  <si>
    <t>江部</t>
    <rPh sb="0" eb="1">
      <t>エ</t>
    </rPh>
    <rPh sb="1" eb="2">
      <t>ブ</t>
    </rPh>
    <phoneticPr fontId="2"/>
  </si>
  <si>
    <t>５０．医療施設状況</t>
    <rPh sb="3" eb="5">
      <t>イリョウ</t>
    </rPh>
    <rPh sb="5" eb="7">
      <t>シセツ</t>
    </rPh>
    <rPh sb="7" eb="9">
      <t>ジョウキョウ</t>
    </rPh>
    <phoneticPr fontId="2"/>
  </si>
  <si>
    <t>資料：草津保健所</t>
    <rPh sb="0" eb="2">
      <t>シリョウ</t>
    </rPh>
    <rPh sb="3" eb="5">
      <t>クサツ</t>
    </rPh>
    <rPh sb="5" eb="7">
      <t>ホケン</t>
    </rPh>
    <rPh sb="7" eb="8">
      <t>ショ</t>
    </rPh>
    <phoneticPr fontId="2"/>
  </si>
  <si>
    <t>区　分</t>
    <rPh sb="0" eb="1">
      <t>ク</t>
    </rPh>
    <rPh sb="2" eb="3">
      <t>ブン</t>
    </rPh>
    <phoneticPr fontId="2"/>
  </si>
  <si>
    <t>病　　院</t>
    <rPh sb="0" eb="1">
      <t>ヤマイ</t>
    </rPh>
    <rPh sb="3" eb="4">
      <t>イン</t>
    </rPh>
    <phoneticPr fontId="2"/>
  </si>
  <si>
    <t>一般診療所</t>
    <rPh sb="0" eb="2">
      <t>イッパン</t>
    </rPh>
    <rPh sb="2" eb="4">
      <t>シンリョウ</t>
    </rPh>
    <rPh sb="4" eb="5">
      <t>ショ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</si>
  <si>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</si>
  <si>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薬局数</t>
    <rPh sb="0" eb="2">
      <t>ヤッキョク</t>
    </rPh>
    <rPh sb="2" eb="3">
      <t>スウ</t>
    </rPh>
    <phoneticPr fontId="2"/>
  </si>
  <si>
    <t>平成16年</t>
    <rPh sb="0" eb="2">
      <t>ヘ</t>
    </rPh>
    <rPh sb="4" eb="5">
      <t>ネン</t>
    </rPh>
    <phoneticPr fontId="2"/>
  </si>
  <si>
    <t>(注)各年末現在</t>
    <rPh sb="1" eb="2">
      <t>チュウ</t>
    </rPh>
    <phoneticPr fontId="2"/>
  </si>
  <si>
    <t>不慮の
事故</t>
    <rPh sb="0" eb="2">
      <t>フリョ</t>
    </rPh>
    <rPh sb="4" eb="6">
      <t>ジコ</t>
    </rPh>
    <phoneticPr fontId="2"/>
  </si>
  <si>
    <t>総数</t>
    <rPh sb="0" eb="1">
      <t>フサ</t>
    </rPh>
    <rPh sb="1" eb="2">
      <t>カズ</t>
    </rPh>
    <phoneticPr fontId="2"/>
  </si>
  <si>
    <t>肝疾患及び
肝硬変</t>
    <rPh sb="0" eb="1">
      <t>カン</t>
    </rPh>
    <rPh sb="1" eb="3">
      <t>シッカン</t>
    </rPh>
    <rPh sb="3" eb="4">
      <t>オヨ</t>
    </rPh>
    <rPh sb="6" eb="9">
      <t>カンコウヘン</t>
    </rPh>
    <phoneticPr fontId="2"/>
  </si>
  <si>
    <t>悪性
新生物</t>
    <rPh sb="0" eb="2">
      <t>アクセイ</t>
    </rPh>
    <rPh sb="3" eb="6">
      <t>シンセイブツ</t>
    </rPh>
    <phoneticPr fontId="2"/>
  </si>
  <si>
    <t>間宮川</t>
    <rPh sb="0" eb="1">
      <t>アイダ</t>
    </rPh>
    <rPh sb="1" eb="2">
      <t>ミヤ</t>
    </rPh>
    <rPh sb="2" eb="3">
      <t>ガワ</t>
    </rPh>
    <phoneticPr fontId="2"/>
  </si>
  <si>
    <t>御田川</t>
    <rPh sb="0" eb="1">
      <t>オン</t>
    </rPh>
    <rPh sb="1" eb="2">
      <t>タ</t>
    </rPh>
    <rPh sb="2" eb="3">
      <t>カワ</t>
    </rPh>
    <phoneticPr fontId="2"/>
  </si>
  <si>
    <t>桜生川</t>
    <rPh sb="0" eb="1">
      <t>サクラ</t>
    </rPh>
    <rPh sb="1" eb="2">
      <t>ナマ</t>
    </rPh>
    <rPh sb="2" eb="3">
      <t>カワ</t>
    </rPh>
    <phoneticPr fontId="2"/>
  </si>
  <si>
    <t>六反田川</t>
    <rPh sb="0" eb="1">
      <t>ロク</t>
    </rPh>
    <rPh sb="1" eb="2">
      <t>ハン</t>
    </rPh>
    <rPh sb="2" eb="3">
      <t>タ</t>
    </rPh>
    <rPh sb="3" eb="4">
      <t>カワ</t>
    </rPh>
    <phoneticPr fontId="2"/>
  </si>
  <si>
    <t>友川</t>
    <rPh sb="0" eb="1">
      <t>トモ</t>
    </rPh>
    <rPh sb="1" eb="2">
      <t>カワ</t>
    </rPh>
    <phoneticPr fontId="2"/>
  </si>
  <si>
    <t>矢田川</t>
    <rPh sb="0" eb="1">
      <t>ヤ</t>
    </rPh>
    <rPh sb="1" eb="2">
      <t>タ</t>
    </rPh>
    <rPh sb="2" eb="3">
      <t>カワ</t>
    </rPh>
    <phoneticPr fontId="2"/>
  </si>
  <si>
    <t>友川支線</t>
    <rPh sb="0" eb="1">
      <t>トモ</t>
    </rPh>
    <rPh sb="1" eb="2">
      <t>カワ</t>
    </rPh>
    <rPh sb="2" eb="3">
      <t>シ</t>
    </rPh>
    <rPh sb="3" eb="4">
      <t>セン</t>
    </rPh>
    <phoneticPr fontId="2"/>
  </si>
  <si>
    <t>資料：社会福祉課(単位：人)</t>
    <rPh sb="0" eb="2">
      <t>シリョウ</t>
    </rPh>
    <rPh sb="3" eb="5">
      <t>シャカイ</t>
    </rPh>
    <rPh sb="5" eb="7">
      <t>フクシ</t>
    </rPh>
    <rPh sb="7" eb="8">
      <t>カ</t>
    </rPh>
    <phoneticPr fontId="2"/>
  </si>
  <si>
    <t>視覚障がい</t>
    <rPh sb="0" eb="2">
      <t>シカク</t>
    </rPh>
    <rPh sb="2" eb="3">
      <t>サワ</t>
    </rPh>
    <phoneticPr fontId="2"/>
  </si>
  <si>
    <t>聴覚障害・平衡機能障がい</t>
    <rPh sb="0" eb="2">
      <t>チョウカク</t>
    </rPh>
    <rPh sb="2" eb="4">
      <t>ショウガイ</t>
    </rPh>
    <rPh sb="5" eb="7">
      <t>ヘイコウ</t>
    </rPh>
    <rPh sb="7" eb="9">
      <t>キノウ</t>
    </rPh>
    <rPh sb="9" eb="10">
      <t>サワ</t>
    </rPh>
    <phoneticPr fontId="2"/>
  </si>
  <si>
    <t>肢体不自由
障　が　い</t>
    <rPh sb="0" eb="2">
      <t>シタイ</t>
    </rPh>
    <rPh sb="2" eb="5">
      <t>フジユウ</t>
    </rPh>
    <rPh sb="6" eb="7">
      <t>サワ</t>
    </rPh>
    <phoneticPr fontId="2"/>
  </si>
  <si>
    <t>内部障がい</t>
    <rPh sb="0" eb="2">
      <t>ナイブ</t>
    </rPh>
    <rPh sb="2" eb="3">
      <t>サワ</t>
    </rPh>
    <phoneticPr fontId="2"/>
  </si>
  <si>
    <t>音声言語
障　が　い</t>
    <rPh sb="0" eb="2">
      <t>オンセイ</t>
    </rPh>
    <rPh sb="2" eb="4">
      <t>ゲンゴ</t>
    </rPh>
    <rPh sb="5" eb="6">
      <t>サワ</t>
    </rPh>
    <phoneticPr fontId="2"/>
  </si>
  <si>
    <t>平成16年度</t>
    <rPh sb="0" eb="2">
      <t>ヘ</t>
    </rPh>
    <rPh sb="4" eb="6">
      <t>ネンド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</si>
  <si>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</si>
  <si>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６１．介護保険加入者および認定状況</t>
    <rPh sb="3" eb="5">
      <t>カイゴ</t>
    </rPh>
    <rPh sb="5" eb="7">
      <t>ホケン</t>
    </rPh>
    <rPh sb="7" eb="10">
      <t>カニュウシャ</t>
    </rPh>
    <rPh sb="13" eb="15">
      <t>ニンテイ</t>
    </rPh>
    <rPh sb="15" eb="17">
      <t>ジョウキョウ</t>
    </rPh>
    <phoneticPr fontId="2"/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</si>
  <si>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2"/>
  </si>
  <si>
    <t>高齢化率</t>
    <rPh sb="0" eb="3">
      <t>コウレイカ</t>
    </rPh>
    <rPh sb="3" eb="4">
      <t>リツ</t>
    </rPh>
    <phoneticPr fontId="2"/>
  </si>
  <si>
    <t>1号保険者数
(65歳以上)</t>
    <rPh sb="1" eb="2">
      <t>ゴウ</t>
    </rPh>
    <rPh sb="2" eb="5">
      <t>ホケンシャ</t>
    </rPh>
    <rPh sb="5" eb="6">
      <t>スウ</t>
    </rPh>
    <rPh sb="10" eb="11">
      <t>サイ</t>
    </rPh>
    <rPh sb="11" eb="13">
      <t>イジョウ</t>
    </rPh>
    <phoneticPr fontId="2"/>
  </si>
  <si>
    <t>要支援・要介護認定者数(２号認定者含む)</t>
    <rPh sb="0" eb="1">
      <t>ヨウ</t>
    </rPh>
    <rPh sb="1" eb="3">
      <t>シエン</t>
    </rPh>
    <rPh sb="4" eb="5">
      <t>ヨウ</t>
    </rPh>
    <rPh sb="5" eb="7">
      <t>カイゴ</t>
    </rPh>
    <rPh sb="7" eb="9">
      <t>ニンテイ</t>
    </rPh>
    <rPh sb="9" eb="10">
      <t>シャ</t>
    </rPh>
    <rPh sb="10" eb="11">
      <t>カズ</t>
    </rPh>
    <rPh sb="13" eb="14">
      <t>ゴウ</t>
    </rPh>
    <rPh sb="14" eb="17">
      <t>ニンテイシャ</t>
    </rPh>
    <rPh sb="17" eb="18">
      <t>フク</t>
    </rPh>
    <phoneticPr fontId="2"/>
  </si>
  <si>
    <t>認定者
総数</t>
    <rPh sb="0" eb="3">
      <t>ニンテイシャ</t>
    </rPh>
    <rPh sb="4" eb="6">
      <t>ソウスウ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</si>
  <si>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</si>
  <si>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</si>
  <si>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要支援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</si>
  <si>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</si>
  <si>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</si>
  <si>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</si>
  <si>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</si>
  <si>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</si>
  <si>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(注)各年度末の状況(人、％)</t>
    <rPh sb="1" eb="2">
      <t>チュウ</t>
    </rPh>
    <phoneticPr fontId="2"/>
  </si>
  <si>
    <t>－</t>
    <phoneticPr fontId="2"/>
  </si>
  <si>
    <t>(注)各年末現在(非常勤を含まない)</t>
    <rPh sb="1" eb="2">
      <t>チュウ</t>
    </rPh>
    <phoneticPr fontId="2"/>
  </si>
  <si>
    <t>５２．死因別死亡状況</t>
    <rPh sb="3" eb="5">
      <t>シイン</t>
    </rPh>
    <rPh sb="5" eb="6">
      <t>ベツ</t>
    </rPh>
    <rPh sb="6" eb="8">
      <t>シボウ</t>
    </rPh>
    <rPh sb="8" eb="10">
      <t>ジョウキョウ</t>
    </rPh>
    <phoneticPr fontId="2"/>
  </si>
  <si>
    <t>(単位：人)</t>
  </si>
  <si>
    <t>総　数</t>
    <rPh sb="0" eb="1">
      <t>フサ</t>
    </rPh>
    <rPh sb="2" eb="3">
      <t>カズ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</si>
  <si>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</si>
  <si>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心疾患</t>
    <rPh sb="0" eb="3">
      <t>シンシッカン</t>
    </rPh>
    <phoneticPr fontId="2"/>
  </si>
  <si>
    <t>肺炎及び気管支炎</t>
    <rPh sb="0" eb="2">
      <t>ハイエン</t>
    </rPh>
    <rPh sb="2" eb="3">
      <t>オヨ</t>
    </rPh>
    <rPh sb="4" eb="7">
      <t>キカンシ</t>
    </rPh>
    <rPh sb="7" eb="8">
      <t>エン</t>
    </rPh>
    <phoneticPr fontId="2"/>
  </si>
  <si>
    <t>腎不全</t>
    <rPh sb="0" eb="3">
      <t>ジンフゼン</t>
    </rPh>
    <phoneticPr fontId="2"/>
  </si>
  <si>
    <t>糖尿病</t>
    <rPh sb="0" eb="3">
      <t>トウニョウビョウ</t>
    </rPh>
    <phoneticPr fontId="2"/>
  </si>
  <si>
    <t>高血圧性疾患</t>
    <rPh sb="0" eb="4">
      <t>コウケツアツセイ</t>
    </rPh>
    <rPh sb="4" eb="6">
      <t>シッカン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</si>
  <si>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</si>
  <si>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</si>
  <si>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５３．定期予防注射実施状況</t>
    <rPh sb="3" eb="5">
      <t>テイキ</t>
    </rPh>
    <rPh sb="5" eb="7">
      <t>ヨボウ</t>
    </rPh>
    <rPh sb="7" eb="9">
      <t>チュウシャ</t>
    </rPh>
    <rPh sb="9" eb="11">
      <t>ジッシ</t>
    </rPh>
    <rPh sb="11" eb="13">
      <t>ジョウキョウ</t>
    </rPh>
    <phoneticPr fontId="2"/>
  </si>
  <si>
    <t>資料：健康推進課</t>
    <rPh sb="0" eb="2">
      <t>シリョウ</t>
    </rPh>
    <rPh sb="3" eb="8">
      <t>ケンコウスイシンカ</t>
    </rPh>
    <phoneticPr fontId="2"/>
  </si>
  <si>
    <t>種　　別</t>
    <rPh sb="0" eb="1">
      <t>タネ</t>
    </rPh>
    <rPh sb="3" eb="4">
      <t>ベツ</t>
    </rPh>
    <phoneticPr fontId="2"/>
  </si>
  <si>
    <t>平成16年度</t>
    <rPh sb="0" eb="2">
      <t>ヘ</t>
    </rPh>
    <rPh sb="4" eb="5">
      <t>ネン</t>
    </rPh>
    <rPh sb="5" eb="6">
      <t>ド</t>
    </rPh>
    <phoneticPr fontId="2"/>
  </si>
  <si>
    <t>平成17年度</t>
    <rPh sb="0" eb="2">
      <t>ヘ</t>
    </rPh>
    <rPh sb="4" eb="5">
      <t>ネン</t>
    </rPh>
    <rPh sb="5" eb="6">
      <t>ド</t>
    </rPh>
    <phoneticPr fontId="2"/>
  </si>
  <si>
    <t>平成18年度</t>
    <rPh sb="0" eb="2">
      <t>ヘ</t>
    </rPh>
    <rPh sb="4" eb="5">
      <t>ネン</t>
    </rPh>
    <rPh sb="5" eb="6">
      <t>ド</t>
    </rPh>
    <phoneticPr fontId="2"/>
  </si>
  <si>
    <t>対象者
(人)</t>
    <rPh sb="0" eb="3">
      <t>タイショウシャ</t>
    </rPh>
    <rPh sb="5" eb="6">
      <t>ニン</t>
    </rPh>
    <phoneticPr fontId="2"/>
  </si>
  <si>
    <t>被接種者
(人)</t>
    <rPh sb="0" eb="1">
      <t>ヒ</t>
    </rPh>
    <rPh sb="1" eb="3">
      <t>セッシュ</t>
    </rPh>
    <rPh sb="3" eb="4">
      <t>シャ</t>
    </rPh>
    <rPh sb="6" eb="7">
      <t>ニン</t>
    </rPh>
    <phoneticPr fontId="2"/>
  </si>
  <si>
    <t>接種率(％)</t>
    <rPh sb="0" eb="2">
      <t>セッシュ</t>
    </rPh>
    <rPh sb="2" eb="3">
      <t>リツ</t>
    </rPh>
    <phoneticPr fontId="2"/>
  </si>
  <si>
    <t>三種混合</t>
    <rPh sb="0" eb="2">
      <t>サンシュ</t>
    </rPh>
    <rPh sb="2" eb="4">
      <t>コンゴウ</t>
    </rPh>
    <phoneticPr fontId="2"/>
  </si>
  <si>
    <t>ＢＣＧ接種</t>
    <rPh sb="3" eb="5">
      <t>セッシュ</t>
    </rPh>
    <phoneticPr fontId="2"/>
  </si>
  <si>
    <t>日本脳炎</t>
    <rPh sb="0" eb="2">
      <t>ニホン</t>
    </rPh>
    <rPh sb="2" eb="4">
      <t>ノウエン</t>
    </rPh>
    <phoneticPr fontId="2"/>
  </si>
  <si>
    <t>麻　　　疹</t>
    <rPh sb="0" eb="1">
      <t>アサ</t>
    </rPh>
    <rPh sb="4" eb="5">
      <t>ハシカ</t>
    </rPh>
    <phoneticPr fontId="2"/>
  </si>
  <si>
    <t>風　　　疹</t>
    <rPh sb="0" eb="1">
      <t>カゼ</t>
    </rPh>
    <rPh sb="4" eb="5">
      <t>ハシカ</t>
    </rPh>
    <phoneticPr fontId="2"/>
  </si>
  <si>
    <t>高齢者インフルエンザ</t>
    <rPh sb="0" eb="3">
      <t>コウレイシャ</t>
    </rPh>
    <phoneticPr fontId="2"/>
  </si>
  <si>
    <t>ポ　リ　オ</t>
    <phoneticPr fontId="2"/>
  </si>
  <si>
    <t>本　務
教員数</t>
    <rPh sb="0" eb="3">
      <t>ホンム</t>
    </rPh>
    <rPh sb="4" eb="7">
      <t>キョウインスウ</t>
    </rPh>
    <phoneticPr fontId="2"/>
  </si>
  <si>
    <t>本　務
職員数</t>
    <rPh sb="0" eb="3">
      <t>ホンム</t>
    </rPh>
    <rPh sb="4" eb="7">
      <t>ショクインスウ</t>
    </rPh>
    <phoneticPr fontId="2"/>
  </si>
  <si>
    <t>野洲幼稚園</t>
    <rPh sb="0" eb="1">
      <t>ヤ</t>
    </rPh>
    <rPh sb="1" eb="2">
      <t>ス</t>
    </rPh>
    <rPh sb="2" eb="5">
      <t>ヨウチエン</t>
    </rPh>
    <phoneticPr fontId="2"/>
  </si>
  <si>
    <t>北野幼稚園</t>
    <rPh sb="0" eb="1">
      <t>キタ</t>
    </rPh>
    <rPh sb="1" eb="2">
      <t>ノ</t>
    </rPh>
    <rPh sb="2" eb="5">
      <t>ヨウチエン</t>
    </rPh>
    <phoneticPr fontId="2"/>
  </si>
  <si>
    <t>三上幼稚園</t>
    <rPh sb="0" eb="2">
      <t>ミカミ</t>
    </rPh>
    <rPh sb="2" eb="5">
      <t>ヨウチエン</t>
    </rPh>
    <phoneticPr fontId="2"/>
  </si>
  <si>
    <t>祇王幼稚園</t>
    <rPh sb="0" eb="1">
      <t>ギ</t>
    </rPh>
    <rPh sb="1" eb="2">
      <t>オウ</t>
    </rPh>
    <rPh sb="2" eb="5">
      <t>ヨウチエン</t>
    </rPh>
    <phoneticPr fontId="2"/>
  </si>
  <si>
    <t>篠原幼稚園</t>
    <rPh sb="0" eb="1">
      <t>シノ</t>
    </rPh>
    <rPh sb="1" eb="2">
      <t>ハラ</t>
    </rPh>
    <rPh sb="2" eb="5">
      <t>ヨウチエン</t>
    </rPh>
    <phoneticPr fontId="2"/>
  </si>
  <si>
    <t>中主幼稚園</t>
    <rPh sb="0" eb="2">
      <t>チュウズ</t>
    </rPh>
    <rPh sb="2" eb="5">
      <t>ヨウチエン</t>
    </rPh>
    <phoneticPr fontId="2"/>
  </si>
  <si>
    <t>６５．小学校別の就学状況</t>
    <rPh sb="3" eb="6">
      <t>ショウガッコウ</t>
    </rPh>
    <rPh sb="6" eb="7">
      <t>ベツ</t>
    </rPh>
    <rPh sb="8" eb="10">
      <t>シュウガク</t>
    </rPh>
    <rPh sb="10" eb="12">
      <t>ジョウキョウ</t>
    </rPh>
    <phoneticPr fontId="2"/>
  </si>
  <si>
    <t>学校数
(校)</t>
    <rPh sb="0" eb="3">
      <t>ガッコウスウ</t>
    </rPh>
    <rPh sb="5" eb="6">
      <t>コウ</t>
    </rPh>
    <phoneticPr fontId="2"/>
  </si>
  <si>
    <t>学級数
(学級)</t>
    <rPh sb="0" eb="3">
      <t>ガッキュウスウ</t>
    </rPh>
    <rPh sb="5" eb="7">
      <t>ガッキュウ</t>
    </rPh>
    <phoneticPr fontId="2"/>
  </si>
  <si>
    <t>児童数(人)</t>
    <rPh sb="0" eb="3">
      <t>ジドウスウ</t>
    </rPh>
    <rPh sb="4" eb="5">
      <t>ニン</t>
    </rPh>
    <phoneticPr fontId="2"/>
  </si>
  <si>
    <t>本務教員数</t>
    <rPh sb="0" eb="2">
      <t>ホンム</t>
    </rPh>
    <rPh sb="2" eb="5">
      <t>キョウインスウ</t>
    </rPh>
    <phoneticPr fontId="2"/>
  </si>
  <si>
    <t>１学級当
たり児童数</t>
    <rPh sb="1" eb="3">
      <t>ガッキュウ</t>
    </rPh>
    <rPh sb="3" eb="4">
      <t>ア</t>
    </rPh>
    <rPh sb="7" eb="10">
      <t>ジドウスウ</t>
    </rPh>
    <phoneticPr fontId="2"/>
  </si>
  <si>
    <t>野洲小学校</t>
    <rPh sb="0" eb="1">
      <t>ヤ</t>
    </rPh>
    <rPh sb="1" eb="2">
      <t>ス</t>
    </rPh>
    <rPh sb="2" eb="5">
      <t>ショウガッコウ</t>
    </rPh>
    <phoneticPr fontId="2"/>
  </si>
  <si>
    <t>北野小学校</t>
    <rPh sb="0" eb="1">
      <t>キタ</t>
    </rPh>
    <rPh sb="1" eb="2">
      <t>ノ</t>
    </rPh>
    <rPh sb="2" eb="5">
      <t>ショウガッコウ</t>
    </rPh>
    <phoneticPr fontId="2"/>
  </si>
  <si>
    <t>三上小学校</t>
    <rPh sb="0" eb="2">
      <t>ミカミ</t>
    </rPh>
    <rPh sb="2" eb="5">
      <t>ショウガッコウ</t>
    </rPh>
    <phoneticPr fontId="2"/>
  </si>
  <si>
    <t>祇王小学校</t>
    <rPh sb="0" eb="1">
      <t>ギ</t>
    </rPh>
    <rPh sb="1" eb="2">
      <t>オウ</t>
    </rPh>
    <rPh sb="2" eb="5">
      <t>ショウガッコウ</t>
    </rPh>
    <phoneticPr fontId="2"/>
  </si>
  <si>
    <t>篠原小学校</t>
    <rPh sb="0" eb="1">
      <t>シノ</t>
    </rPh>
    <rPh sb="1" eb="2">
      <t>ハラ</t>
    </rPh>
    <rPh sb="2" eb="5">
      <t>ショウガッコウ</t>
    </rPh>
    <phoneticPr fontId="2"/>
  </si>
  <si>
    <t>中主小学校</t>
    <rPh sb="0" eb="2">
      <t>チュウズ</t>
    </rPh>
    <rPh sb="2" eb="5">
      <t>ショウガッコウ</t>
    </rPh>
    <phoneticPr fontId="2"/>
  </si>
  <si>
    <t>６６．中学校の就学状況</t>
    <rPh sb="3" eb="4">
      <t>チュウ</t>
    </rPh>
    <rPh sb="4" eb="6">
      <t>ショウガッコウ</t>
    </rPh>
    <rPh sb="7" eb="9">
      <t>シュウガク</t>
    </rPh>
    <rPh sb="9" eb="11">
      <t>ジョウキョウ</t>
    </rPh>
    <phoneticPr fontId="2"/>
  </si>
  <si>
    <t>生徒数(人)</t>
    <rPh sb="0" eb="2">
      <t>セイト</t>
    </rPh>
    <rPh sb="2" eb="3">
      <t>ジドウスウ</t>
    </rPh>
    <rPh sb="4" eb="5">
      <t>ニン</t>
    </rPh>
    <phoneticPr fontId="2"/>
  </si>
  <si>
    <t>１学級当
たり生徒数</t>
    <rPh sb="1" eb="3">
      <t>ガッキュウ</t>
    </rPh>
    <rPh sb="3" eb="4">
      <t>ア</t>
    </rPh>
    <rPh sb="7" eb="9">
      <t>セイト</t>
    </rPh>
    <rPh sb="9" eb="10">
      <t>ジドウスウ</t>
    </rPh>
    <phoneticPr fontId="2"/>
  </si>
  <si>
    <t>住民結核検診</t>
    <rPh sb="0" eb="2">
      <t>ジュウミン</t>
    </rPh>
    <rPh sb="2" eb="4">
      <t>ケッカク</t>
    </rPh>
    <rPh sb="4" eb="6">
      <t>ケンシン</t>
    </rPh>
    <phoneticPr fontId="2"/>
  </si>
  <si>
    <t>胃　検　診</t>
    <rPh sb="0" eb="1">
      <t>イ</t>
    </rPh>
    <rPh sb="2" eb="3">
      <t>ケン</t>
    </rPh>
    <rPh sb="4" eb="5">
      <t>ミ</t>
    </rPh>
    <phoneticPr fontId="2"/>
  </si>
  <si>
    <t>大腸がん検診</t>
    <rPh sb="0" eb="2">
      <t>ダイチョウ</t>
    </rPh>
    <rPh sb="4" eb="6">
      <t>ケンシン</t>
    </rPh>
    <phoneticPr fontId="2"/>
  </si>
  <si>
    <t>乳がん検診</t>
    <rPh sb="0" eb="1">
      <t>ニュウ</t>
    </rPh>
    <rPh sb="3" eb="5">
      <t>ケンシン</t>
    </rPh>
    <phoneticPr fontId="2"/>
  </si>
  <si>
    <t>子宮がん検診</t>
    <rPh sb="0" eb="2">
      <t>シキュウ</t>
    </rPh>
    <rPh sb="4" eb="6">
      <t>ケンシン</t>
    </rPh>
    <phoneticPr fontId="2"/>
  </si>
  <si>
    <t>基本健康診査</t>
    <rPh sb="0" eb="2">
      <t>キホン</t>
    </rPh>
    <rPh sb="2" eb="4">
      <t>ケンコウ</t>
    </rPh>
    <rPh sb="4" eb="5">
      <t>ミ</t>
    </rPh>
    <rPh sb="5" eb="6">
      <t>ジャ</t>
    </rPh>
    <phoneticPr fontId="2"/>
  </si>
  <si>
    <t>５５．ごみ処理状況</t>
    <rPh sb="5" eb="7">
      <t>ショリ</t>
    </rPh>
    <rPh sb="7" eb="9">
      <t>ジョウキョウ</t>
    </rPh>
    <phoneticPr fontId="2"/>
  </si>
  <si>
    <t>資料：野洲クリーンセンター</t>
    <rPh sb="0" eb="2">
      <t>シリョウ</t>
    </rPh>
    <rPh sb="3" eb="5">
      <t>ヤス</t>
    </rPh>
    <phoneticPr fontId="2"/>
  </si>
  <si>
    <t>収集人口
(人)</t>
    <rPh sb="0" eb="2">
      <t>シュウシュウ</t>
    </rPh>
    <rPh sb="2" eb="4">
      <t>ジンコウ</t>
    </rPh>
    <rPh sb="6" eb="7">
      <t>ニン</t>
    </rPh>
    <phoneticPr fontId="2"/>
  </si>
  <si>
    <t>排　出　量
(ｔ)</t>
    <rPh sb="0" eb="1">
      <t>オシヒラ</t>
    </rPh>
    <rPh sb="2" eb="3">
      <t>デ</t>
    </rPh>
    <rPh sb="4" eb="5">
      <t>リョウ</t>
    </rPh>
    <phoneticPr fontId="2"/>
  </si>
  <si>
    <t>収　集　量
(ｔ)</t>
    <rPh sb="0" eb="1">
      <t>オサム</t>
    </rPh>
    <rPh sb="2" eb="3">
      <t>シュウ</t>
    </rPh>
    <phoneticPr fontId="2"/>
  </si>
  <si>
    <t>処　理　内　訳</t>
    <rPh sb="0" eb="1">
      <t>トコロ</t>
    </rPh>
    <rPh sb="2" eb="3">
      <t>リ</t>
    </rPh>
    <rPh sb="4" eb="5">
      <t>ウチ</t>
    </rPh>
    <rPh sb="6" eb="7">
      <t>ヤク</t>
    </rPh>
    <phoneticPr fontId="2"/>
  </si>
  <si>
    <t>焼　却
(ｔ)</t>
    <rPh sb="0" eb="1">
      <t>ヤキ</t>
    </rPh>
    <rPh sb="2" eb="3">
      <t>キャク</t>
    </rPh>
    <phoneticPr fontId="2"/>
  </si>
  <si>
    <t>最終処分
(ｔ)</t>
    <rPh sb="0" eb="2">
      <t>サイシュウ</t>
    </rPh>
    <rPh sb="2" eb="4">
      <t>ショブン</t>
    </rPh>
    <phoneticPr fontId="2"/>
  </si>
  <si>
    <t>再資源
(ｔ)</t>
    <rPh sb="0" eb="1">
      <t>サイ</t>
    </rPh>
    <rPh sb="1" eb="2">
      <t>シ</t>
    </rPh>
    <rPh sb="2" eb="3">
      <t>ミナモト</t>
    </rPh>
    <phoneticPr fontId="2"/>
  </si>
  <si>
    <t>(注)各年度末現在</t>
    <rPh sb="1" eb="2">
      <t>チュウ</t>
    </rPh>
    <phoneticPr fontId="2"/>
  </si>
  <si>
    <t>５６．し尿処理状況</t>
    <rPh sb="4" eb="5">
      <t>ニョウ</t>
    </rPh>
    <rPh sb="5" eb="7">
      <t>ショリ</t>
    </rPh>
    <rPh sb="7" eb="9">
      <t>ジョウキョウ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</si>
  <si>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</si>
  <si>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収　集　人　口
(人)</t>
    <rPh sb="0" eb="1">
      <t>オサム</t>
    </rPh>
    <rPh sb="2" eb="3">
      <t>シュウ</t>
    </rPh>
    <rPh sb="4" eb="5">
      <t>ヒト</t>
    </rPh>
    <rPh sb="6" eb="7">
      <t>クチ</t>
    </rPh>
    <rPh sb="9" eb="10">
      <t>ヒト</t>
    </rPh>
    <phoneticPr fontId="2"/>
  </si>
  <si>
    <t>排　　出　　量
(KL)</t>
    <rPh sb="0" eb="1">
      <t>オシヒラ</t>
    </rPh>
    <rPh sb="3" eb="4">
      <t>デ</t>
    </rPh>
    <rPh sb="6" eb="7">
      <t>リョウ</t>
    </rPh>
    <phoneticPr fontId="2"/>
  </si>
  <si>
    <t>収　　集　　量
(KL)</t>
    <rPh sb="0" eb="1">
      <t>オサム</t>
    </rPh>
    <rPh sb="3" eb="4">
      <t>シュウ</t>
    </rPh>
    <rPh sb="6" eb="7">
      <t>リョウ</t>
    </rPh>
    <phoneticPr fontId="2"/>
  </si>
  <si>
    <t>平成15年度</t>
    <rPh sb="0" eb="2">
      <t>ヘイセイ</t>
    </rPh>
    <rPh sb="4" eb="6">
      <t>ネンド</t>
    </rPh>
    <phoneticPr fontId="2"/>
  </si>
  <si>
    <t>収集人口には、浄化槽収集人口を含む。</t>
    <rPh sb="0" eb="2">
      <t>シュウシュウ</t>
    </rPh>
    <rPh sb="2" eb="4">
      <t>ジンコウ</t>
    </rPh>
    <rPh sb="7" eb="10">
      <t>ジョウカソウ</t>
    </rPh>
    <rPh sb="10" eb="12">
      <t>シュウシュウ</t>
    </rPh>
    <rPh sb="12" eb="14">
      <t>ジンコウ</t>
    </rPh>
    <rPh sb="15" eb="16">
      <t>フク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</si>
  <si>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</si>
  <si>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-</t>
    <phoneticPr fontId="2"/>
  </si>
  <si>
    <t>５７．国民健康保険加入状況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2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</si>
  <si>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</si>
  <si>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４月１日現在世帯数</t>
    <rPh sb="1" eb="2">
      <t>ツキ</t>
    </rPh>
    <rPh sb="3" eb="4">
      <t>ヒ</t>
    </rPh>
    <rPh sb="4" eb="6">
      <t>ゲンザイ</t>
    </rPh>
    <rPh sb="6" eb="8">
      <t>セタイ</t>
    </rPh>
    <rPh sb="8" eb="9">
      <t>スウ</t>
    </rPh>
    <phoneticPr fontId="2"/>
  </si>
  <si>
    <t>(世帯)</t>
    <rPh sb="1" eb="3">
      <t>セタイ</t>
    </rPh>
    <phoneticPr fontId="2"/>
  </si>
  <si>
    <t>国保加入年間平均世帯数</t>
    <rPh sb="0" eb="2">
      <t>コクホ</t>
    </rPh>
    <rPh sb="2" eb="4">
      <t>カニュウ</t>
    </rPh>
    <rPh sb="4" eb="6">
      <t>ネンカン</t>
    </rPh>
    <rPh sb="6" eb="8">
      <t>ヘイキン</t>
    </rPh>
    <rPh sb="8" eb="11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</si>
  <si>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</si>
  <si>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</si>
  <si>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４月１日現在人口</t>
    <rPh sb="1" eb="2">
      <t>ツキ</t>
    </rPh>
    <rPh sb="3" eb="4">
      <t>ヒ</t>
    </rPh>
    <rPh sb="4" eb="6">
      <t>ゲンザイ</t>
    </rPh>
    <rPh sb="6" eb="8">
      <t>ジンコウ</t>
    </rPh>
    <phoneticPr fontId="2"/>
  </si>
  <si>
    <t>(人)</t>
    <rPh sb="1" eb="2">
      <t>ヒト</t>
    </rPh>
    <phoneticPr fontId="2"/>
  </si>
  <si>
    <t>国保加入年間平均被保険者数</t>
    <rPh sb="0" eb="2">
      <t>コクホ</t>
    </rPh>
    <rPh sb="2" eb="4">
      <t>カニュウ</t>
    </rPh>
    <rPh sb="4" eb="6">
      <t>ネンカン</t>
    </rPh>
    <rPh sb="6" eb="8">
      <t>ヘイキン</t>
    </rPh>
    <rPh sb="8" eb="12">
      <t>ヒホケンシャ</t>
    </rPh>
    <rPh sb="12" eb="13">
      <t>カズ</t>
    </rPh>
    <phoneticPr fontId="2"/>
  </si>
  <si>
    <t>上記の内訳</t>
    <rPh sb="0" eb="2">
      <t>ジョウキ</t>
    </rPh>
    <rPh sb="3" eb="5">
      <t>ウチワケ</t>
    </rPh>
    <phoneticPr fontId="2"/>
  </si>
  <si>
    <t>年間平均一般被保険者数</t>
    <rPh sb="0" eb="2">
      <t>ネンカン</t>
    </rPh>
    <rPh sb="2" eb="4">
      <t>ヘイキン</t>
    </rPh>
    <rPh sb="4" eb="6">
      <t>イッパン</t>
    </rPh>
    <rPh sb="6" eb="7">
      <t>ヒ</t>
    </rPh>
    <rPh sb="7" eb="10">
      <t>ホケンシャ</t>
    </rPh>
    <rPh sb="10" eb="11">
      <t>スウ</t>
    </rPh>
    <phoneticPr fontId="2"/>
  </si>
  <si>
    <t>年間平均退職被保険者等数</t>
    <rPh sb="0" eb="2">
      <t>ネンカン</t>
    </rPh>
    <rPh sb="2" eb="4">
      <t>ヘイキン</t>
    </rPh>
    <rPh sb="4" eb="6">
      <t>タイショク</t>
    </rPh>
    <rPh sb="6" eb="7">
      <t>ヒ</t>
    </rPh>
    <rPh sb="7" eb="10">
      <t>ホケンシャ</t>
    </rPh>
    <rPh sb="10" eb="11">
      <t>トウ</t>
    </rPh>
    <rPh sb="11" eb="12">
      <t>スウ</t>
    </rPh>
    <phoneticPr fontId="2"/>
  </si>
  <si>
    <t>(人)</t>
  </si>
  <si>
    <t>年間平均老人保健対象者数</t>
    <rPh sb="0" eb="2">
      <t>ネンカン</t>
    </rPh>
    <rPh sb="2" eb="4">
      <t>ヘイキン</t>
    </rPh>
    <rPh sb="4" eb="6">
      <t>ロウジン</t>
    </rPh>
    <rPh sb="6" eb="8">
      <t>ホケン</t>
    </rPh>
    <rPh sb="8" eb="11">
      <t>タイショウシャ</t>
    </rPh>
    <rPh sb="11" eb="12">
      <t>スウ</t>
    </rPh>
    <phoneticPr fontId="2"/>
  </si>
  <si>
    <t>現年度分調定額</t>
    <rPh sb="0" eb="1">
      <t>ゲン</t>
    </rPh>
    <rPh sb="1" eb="3">
      <t>ネンド</t>
    </rPh>
    <rPh sb="3" eb="4">
      <t>ブン</t>
    </rPh>
    <rPh sb="4" eb="5">
      <t>チョウ</t>
    </rPh>
    <rPh sb="5" eb="7">
      <t>テイガク</t>
    </rPh>
    <phoneticPr fontId="2"/>
  </si>
  <si>
    <t>(円)</t>
    <rPh sb="1" eb="2">
      <t>エン</t>
    </rPh>
    <phoneticPr fontId="2"/>
  </si>
  <si>
    <t>一世帯当たり税額</t>
    <rPh sb="0" eb="1">
      <t>イチ</t>
    </rPh>
    <rPh sb="1" eb="3">
      <t>セタイ</t>
    </rPh>
    <rPh sb="3" eb="4">
      <t>ア</t>
    </rPh>
    <rPh sb="6" eb="8">
      <t>ゼイガク</t>
    </rPh>
    <phoneticPr fontId="2"/>
  </si>
  <si>
    <t>一人当たり税額</t>
    <rPh sb="0" eb="2">
      <t>ヒトリ</t>
    </rPh>
    <rPh sb="2" eb="3">
      <t>ア</t>
    </rPh>
    <rPh sb="5" eb="7">
      <t>ゼイガク</t>
    </rPh>
    <phoneticPr fontId="2"/>
  </si>
  <si>
    <t>療養諸費給付</t>
    <rPh sb="0" eb="2">
      <t>リョウヨウ</t>
    </rPh>
    <rPh sb="2" eb="4">
      <t>ショヒ</t>
    </rPh>
    <rPh sb="4" eb="6">
      <t>キュウフ</t>
    </rPh>
    <phoneticPr fontId="2"/>
  </si>
  <si>
    <t>給付総額</t>
    <rPh sb="0" eb="2">
      <t>キュウフ</t>
    </rPh>
    <rPh sb="2" eb="4">
      <t>ソウガク</t>
    </rPh>
    <phoneticPr fontId="2"/>
  </si>
  <si>
    <t>一世帯当たり給付額</t>
    <rPh sb="0" eb="1">
      <t>イチ</t>
    </rPh>
    <rPh sb="1" eb="3">
      <t>セタイ</t>
    </rPh>
    <rPh sb="3" eb="4">
      <t>ア</t>
    </rPh>
    <rPh sb="6" eb="8">
      <t>キュウフ</t>
    </rPh>
    <rPh sb="8" eb="9">
      <t>ガク</t>
    </rPh>
    <phoneticPr fontId="2"/>
  </si>
  <si>
    <t>一人当たり給付額</t>
    <rPh sb="0" eb="2">
      <t>ヒトリ</t>
    </rPh>
    <rPh sb="2" eb="3">
      <t>ア</t>
    </rPh>
    <rPh sb="5" eb="8">
      <t>キュウフガク</t>
    </rPh>
    <phoneticPr fontId="2"/>
  </si>
  <si>
    <t>内訳</t>
    <rPh sb="0" eb="2">
      <t>ウチワケ</t>
    </rPh>
    <phoneticPr fontId="2"/>
  </si>
  <si>
    <t>一般被保険者</t>
    <rPh sb="0" eb="2">
      <t>イッパン</t>
    </rPh>
    <rPh sb="2" eb="3">
      <t>ヒ</t>
    </rPh>
    <rPh sb="3" eb="5">
      <t>ホケン</t>
    </rPh>
    <rPh sb="5" eb="6">
      <t>シャ</t>
    </rPh>
    <phoneticPr fontId="2"/>
  </si>
  <si>
    <t>退職被保険者等</t>
    <rPh sb="0" eb="2">
      <t>タイショク</t>
    </rPh>
    <rPh sb="2" eb="3">
      <t>ヒ</t>
    </rPh>
    <rPh sb="3" eb="6">
      <t>ホケンシャ</t>
    </rPh>
    <rPh sb="6" eb="7">
      <t>トウ</t>
    </rPh>
    <phoneticPr fontId="2"/>
  </si>
  <si>
    <t>任意給付</t>
    <rPh sb="0" eb="2">
      <t>ニンイ</t>
    </rPh>
    <rPh sb="2" eb="4">
      <t>キュウフ</t>
    </rPh>
    <phoneticPr fontId="2"/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</si>
  <si>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</si>
  <si>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t>葬祭費</t>
    <rPh sb="0" eb="2">
      <t>ソウサイ</t>
    </rPh>
    <rPh sb="2" eb="3">
      <t>ヒ</t>
    </rPh>
    <phoneticPr fontId="2"/>
  </si>
  <si>
    <t>高額療養費</t>
    <rPh sb="0" eb="2">
      <t>コウガク</t>
    </rPh>
    <rPh sb="2" eb="5">
      <t>リョウヨウヒ</t>
    </rPh>
    <phoneticPr fontId="2"/>
  </si>
  <si>
    <t>支給総額</t>
    <rPh sb="0" eb="2">
      <t>シキュウ</t>
    </rPh>
    <rPh sb="2" eb="4">
      <t>ソウガク</t>
    </rPh>
    <phoneticPr fontId="2"/>
  </si>
  <si>
    <t>一人当たり支給額</t>
    <rPh sb="0" eb="2">
      <t>ヒトリ</t>
    </rPh>
    <rPh sb="2" eb="3">
      <t>ア</t>
    </rPh>
    <rPh sb="5" eb="8">
      <t>シキュウガク</t>
    </rPh>
    <phoneticPr fontId="2"/>
  </si>
  <si>
    <t>老人保健</t>
    <rPh sb="0" eb="2">
      <t>ロウジン</t>
    </rPh>
    <rPh sb="2" eb="4">
      <t>ホケン</t>
    </rPh>
    <phoneticPr fontId="2"/>
  </si>
  <si>
    <t>医療費拠出金</t>
    <rPh sb="0" eb="3">
      <t>イリョウヒ</t>
    </rPh>
    <rPh sb="3" eb="6">
      <t>キョシュツキン</t>
    </rPh>
    <phoneticPr fontId="2"/>
  </si>
  <si>
    <t>老人一人当たり医療費</t>
    <rPh sb="0" eb="2">
      <t>ロウジン</t>
    </rPh>
    <rPh sb="2" eb="4">
      <t>ヒトリ</t>
    </rPh>
    <rPh sb="4" eb="5">
      <t>ア</t>
    </rPh>
    <rPh sb="7" eb="10">
      <t>イリョウヒ</t>
    </rPh>
    <phoneticPr fontId="2"/>
  </si>
  <si>
    <t>平成16年度</t>
    <phoneticPr fontId="2"/>
  </si>
  <si>
    <t>　　　</t>
    <phoneticPr fontId="2"/>
  </si>
  <si>
    <t>５８．福祉医療費助成状況</t>
    <rPh sb="3" eb="5">
      <t>フクシ</t>
    </rPh>
    <rPh sb="5" eb="8">
      <t>イリョウヒ</t>
    </rPh>
    <rPh sb="8" eb="10">
      <t>ジョセイ</t>
    </rPh>
    <rPh sb="10" eb="12">
      <t>ジョウキョウ</t>
    </rPh>
    <phoneticPr fontId="2"/>
  </si>
  <si>
    <t>対象者(人)</t>
    <rPh sb="0" eb="3">
      <t>タイショウシャ</t>
    </rPh>
    <rPh sb="4" eb="5">
      <t>ヒト</t>
    </rPh>
    <phoneticPr fontId="2"/>
  </si>
  <si>
    <t>件数(件)</t>
    <rPh sb="0" eb="2">
      <t>ケンスウ</t>
    </rPh>
    <rPh sb="3" eb="4">
      <t>ケン</t>
    </rPh>
    <phoneticPr fontId="2"/>
  </si>
  <si>
    <t>助成額(千円)</t>
    <rPh sb="0" eb="3">
      <t>ジョセイガク</t>
    </rPh>
    <rPh sb="4" eb="6">
      <t>センエン</t>
    </rPh>
    <phoneticPr fontId="2"/>
  </si>
  <si>
    <t>５９．保育園別園児数(平成18年度)</t>
    <rPh sb="3" eb="6">
      <t>ホイクエン</t>
    </rPh>
    <rPh sb="6" eb="7">
      <t>ベツ</t>
    </rPh>
    <rPh sb="7" eb="9">
      <t>エンジ</t>
    </rPh>
    <rPh sb="9" eb="10">
      <t>スウ</t>
    </rPh>
    <rPh sb="11" eb="13">
      <t>ヘイセイ</t>
    </rPh>
    <rPh sb="15" eb="17">
      <t>ネンド</t>
    </rPh>
    <phoneticPr fontId="2"/>
  </si>
  <si>
    <t>福岡県夜須町、高知県夜須町と「3YASUほほえみ防災協定」を締結。</t>
    <phoneticPr fontId="2"/>
  </si>
  <si>
    <t>種　　　別</t>
    <rPh sb="0" eb="5">
      <t>シュベツ</t>
    </rPh>
    <phoneticPr fontId="2"/>
  </si>
  <si>
    <t>名称</t>
    <rPh sb="0" eb="2">
      <t>メイショウ</t>
    </rPh>
    <phoneticPr fontId="2"/>
  </si>
  <si>
    <t>員数</t>
    <rPh sb="0" eb="2">
      <t>インズウ</t>
    </rPh>
    <phoneticPr fontId="2"/>
  </si>
  <si>
    <t>兵主神社</t>
    <rPh sb="0" eb="1">
      <t>ヒョウ</t>
    </rPh>
    <rPh sb="1" eb="2">
      <t>ヌシ</t>
    </rPh>
    <rPh sb="2" eb="4">
      <t>ジンジャ</t>
    </rPh>
    <phoneticPr fontId="2"/>
  </si>
  <si>
    <t>錦包箙     附　黒漆矢　6隻</t>
    <rPh sb="0" eb="1">
      <t>キン</t>
    </rPh>
    <rPh sb="1" eb="2">
      <t>ホウ</t>
    </rPh>
    <phoneticPr fontId="2"/>
  </si>
  <si>
    <t>昭和17年 5月30日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</si>
  <si>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梓弓</t>
    <rPh sb="0" eb="1">
      <t>アズサ</t>
    </rPh>
    <rPh sb="1" eb="2">
      <t>ユミ</t>
    </rPh>
    <phoneticPr fontId="2"/>
  </si>
  <si>
    <t>1張</t>
    <rPh sb="1" eb="2">
      <t>チョウ</t>
    </rPh>
    <phoneticPr fontId="2"/>
  </si>
  <si>
    <t>伏竹弓</t>
    <rPh sb="0" eb="1">
      <t>フ</t>
    </rPh>
    <rPh sb="1" eb="2">
      <t>タケ</t>
    </rPh>
    <rPh sb="2" eb="3">
      <t>ユミ</t>
    </rPh>
    <phoneticPr fontId="2"/>
  </si>
  <si>
    <t>黒漆弓</t>
    <rPh sb="0" eb="1">
      <t>クロ</t>
    </rPh>
    <rPh sb="1" eb="2">
      <t>ウルシ</t>
    </rPh>
    <rPh sb="2" eb="3">
      <t>ユミ</t>
    </rPh>
    <phoneticPr fontId="2"/>
  </si>
  <si>
    <t>兵主神社</t>
    <rPh sb="0" eb="4">
      <t>ヒョウズ</t>
    </rPh>
    <phoneticPr fontId="2"/>
  </si>
  <si>
    <t>木造唐鞍神馬　口取添</t>
    <rPh sb="0" eb="2">
      <t>モクゾウ</t>
    </rPh>
    <rPh sb="2" eb="3">
      <t>カラ</t>
    </rPh>
    <rPh sb="3" eb="4">
      <t>クラ</t>
    </rPh>
    <rPh sb="4" eb="5">
      <t>シン</t>
    </rPh>
    <rPh sb="5" eb="6">
      <t>バ</t>
    </rPh>
    <rPh sb="7" eb="9">
      <t>クチトリ</t>
    </rPh>
    <rPh sb="9" eb="10">
      <t>ソ</t>
    </rPh>
    <phoneticPr fontId="2"/>
  </si>
  <si>
    <t>1頭</t>
    <rPh sb="1" eb="2">
      <t>トウ</t>
    </rPh>
    <phoneticPr fontId="2"/>
  </si>
  <si>
    <t>(兵主神社)</t>
    <rPh sb="1" eb="5">
      <t>ヒョウズ</t>
    </rPh>
    <phoneticPr fontId="2"/>
  </si>
  <si>
    <t>木造神馬</t>
    <rPh sb="0" eb="2">
      <t>モクゾウ</t>
    </rPh>
    <rPh sb="2" eb="3">
      <t>シン</t>
    </rPh>
    <rPh sb="3" eb="4">
      <t>バ</t>
    </rPh>
    <phoneticPr fontId="2"/>
  </si>
  <si>
    <t>昭和23年 4月29日</t>
    <rPh sb="0" eb="2">
      <t>ショウワ</t>
    </rPh>
    <rPh sb="4" eb="5">
      <t>ネン</t>
    </rPh>
    <rPh sb="6" eb="8">
      <t>４ガツ</t>
    </rPh>
    <rPh sb="10" eb="11">
      <t>５ニチ</t>
    </rPh>
    <phoneticPr fontId="2"/>
  </si>
  <si>
    <t>石造燈籠</t>
    <rPh sb="0" eb="1">
      <t>イシ</t>
    </rPh>
    <rPh sb="1" eb="2">
      <t>ゾウ</t>
    </rPh>
    <rPh sb="2" eb="3">
      <t>トウロウ</t>
    </rPh>
    <rPh sb="3" eb="4">
      <t>カゴ</t>
    </rPh>
    <phoneticPr fontId="2"/>
  </si>
  <si>
    <t>宗泉寺</t>
    <rPh sb="0" eb="1">
      <t>ムネ</t>
    </rPh>
    <rPh sb="1" eb="2">
      <t>イズミ</t>
    </rPh>
    <rPh sb="2" eb="3">
      <t>ジ</t>
    </rPh>
    <phoneticPr fontId="2"/>
  </si>
  <si>
    <t>史　跡　・　名　勝　・　天然記念物</t>
    <rPh sb="0" eb="1">
      <t>シ</t>
    </rPh>
    <rPh sb="2" eb="3">
      <t>アト</t>
    </rPh>
    <rPh sb="6" eb="7">
      <t>メイ</t>
    </rPh>
    <rPh sb="8" eb="9">
      <t>カツ</t>
    </rPh>
    <rPh sb="12" eb="14">
      <t>テンネン</t>
    </rPh>
    <rPh sb="14" eb="17">
      <t>キネンブツ</t>
    </rPh>
    <phoneticPr fontId="2"/>
  </si>
  <si>
    <t>史　　跡</t>
    <rPh sb="0" eb="1">
      <t>シ</t>
    </rPh>
    <rPh sb="3" eb="4">
      <t>アト</t>
    </rPh>
    <phoneticPr fontId="2"/>
  </si>
  <si>
    <t>大岩山古墳群　　　28,317㎡</t>
    <rPh sb="0" eb="2">
      <t>オオイワ</t>
    </rPh>
    <rPh sb="2" eb="3">
      <t>ヤマ</t>
    </rPh>
    <rPh sb="3" eb="6">
      <t>コフングン</t>
    </rPh>
    <phoneticPr fontId="2"/>
  </si>
  <si>
    <t>8基</t>
    <rPh sb="1" eb="2">
      <t>キ</t>
    </rPh>
    <phoneticPr fontId="2"/>
  </si>
  <si>
    <t>古墳</t>
    <rPh sb="0" eb="2">
      <t>コフン</t>
    </rPh>
    <phoneticPr fontId="2"/>
  </si>
  <si>
    <t>野洲市</t>
    <rPh sb="0" eb="1">
      <t>ノ</t>
    </rPh>
    <rPh sb="1" eb="2">
      <t>シュウ</t>
    </rPh>
    <rPh sb="2" eb="3">
      <t>シ</t>
    </rPh>
    <phoneticPr fontId="2"/>
  </si>
  <si>
    <t>昭和60年 2月 7日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</si>
  <si>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冨波古墳・古冨波山古墳・天王</t>
    <rPh sb="0" eb="2">
      <t>トバ</t>
    </rPh>
    <rPh sb="2" eb="4">
      <t>コフン</t>
    </rPh>
    <rPh sb="5" eb="6">
      <t>コ</t>
    </rPh>
    <rPh sb="6" eb="8">
      <t>トバ</t>
    </rPh>
    <rPh sb="8" eb="9">
      <t>ヤマ</t>
    </rPh>
    <rPh sb="9" eb="11">
      <t>コフン</t>
    </rPh>
    <rPh sb="12" eb="14">
      <t>テンノウ</t>
    </rPh>
    <phoneticPr fontId="2"/>
  </si>
  <si>
    <t xml:space="preserve">　 </t>
    <phoneticPr fontId="2"/>
  </si>
  <si>
    <t>山古墳・大塚山古墳・亀塚古墳・</t>
    <rPh sb="0" eb="1">
      <t>ヤマ</t>
    </rPh>
    <rPh sb="1" eb="3">
      <t>コフン</t>
    </rPh>
    <rPh sb="4" eb="6">
      <t>オオツカ</t>
    </rPh>
    <rPh sb="6" eb="7">
      <t>ヤマ</t>
    </rPh>
    <rPh sb="7" eb="9">
      <t>コフン</t>
    </rPh>
    <rPh sb="10" eb="11">
      <t>カメ</t>
    </rPh>
    <rPh sb="11" eb="12">
      <t>ツカ</t>
    </rPh>
    <rPh sb="12" eb="14">
      <t>コフン</t>
    </rPh>
    <phoneticPr fontId="2"/>
  </si>
  <si>
    <t>円山古墳・甲山古墳・宮山二号墳</t>
    <rPh sb="0" eb="2">
      <t>マルヤマ</t>
    </rPh>
    <rPh sb="2" eb="4">
      <t>コフン</t>
    </rPh>
    <rPh sb="5" eb="6">
      <t>カブト</t>
    </rPh>
    <rPh sb="6" eb="7">
      <t>ヤマ</t>
    </rPh>
    <rPh sb="7" eb="9">
      <t>コフン</t>
    </rPh>
    <rPh sb="10" eb="11">
      <t>ミヤ</t>
    </rPh>
    <rPh sb="11" eb="12">
      <t>ヤマ</t>
    </rPh>
    <rPh sb="12" eb="13">
      <t>ニ</t>
    </rPh>
    <rPh sb="13" eb="14">
      <t>ゴウ</t>
    </rPh>
    <rPh sb="14" eb="15">
      <t>フン</t>
    </rPh>
    <phoneticPr fontId="2"/>
  </si>
  <si>
    <t>名　　勝</t>
    <rPh sb="0" eb="1">
      <t>ナ</t>
    </rPh>
    <rPh sb="3" eb="4">
      <t>カツ</t>
    </rPh>
    <phoneticPr fontId="2"/>
  </si>
  <si>
    <t>兵主神社庭園　　　</t>
    <rPh sb="0" eb="4">
      <t>ヒョウズジンジャ</t>
    </rPh>
    <rPh sb="4" eb="6">
      <t>テイエン</t>
    </rPh>
    <phoneticPr fontId="2"/>
  </si>
  <si>
    <t>兵主神社</t>
    <rPh sb="0" eb="1">
      <t>ヘイ</t>
    </rPh>
    <rPh sb="1" eb="2">
      <t>ヌシ</t>
    </rPh>
    <rPh sb="2" eb="3">
      <t>カミ</t>
    </rPh>
    <rPh sb="3" eb="4">
      <t>シャ</t>
    </rPh>
    <phoneticPr fontId="2"/>
  </si>
  <si>
    <t>選定保存技術の選定</t>
    <rPh sb="0" eb="2">
      <t>センテイ</t>
    </rPh>
    <rPh sb="2" eb="4">
      <t>ホゾン</t>
    </rPh>
    <rPh sb="4" eb="6">
      <t>ギジュツ</t>
    </rPh>
    <rPh sb="7" eb="9">
      <t>センテイ</t>
    </rPh>
    <phoneticPr fontId="2"/>
  </si>
  <si>
    <t>名　　称</t>
    <rPh sb="0" eb="4">
      <t>メイショウ</t>
    </rPh>
    <phoneticPr fontId="2"/>
  </si>
  <si>
    <t>保持者(認定)</t>
    <rPh sb="0" eb="3">
      <t>ホジシャ</t>
    </rPh>
    <rPh sb="4" eb="6">
      <t>ニンテイ</t>
    </rPh>
    <phoneticPr fontId="2"/>
  </si>
  <si>
    <t>本藍染</t>
    <rPh sb="0" eb="1">
      <t>ホン</t>
    </rPh>
    <rPh sb="1" eb="2">
      <t>アイ</t>
    </rPh>
    <rPh sb="2" eb="3">
      <t>ゾ</t>
    </rPh>
    <phoneticPr fontId="2"/>
  </si>
  <si>
    <t>平成8年5月10日 文部省告示第92号</t>
    <rPh sb="0" eb="2">
      <t>ヘイセイ</t>
    </rPh>
    <rPh sb="3" eb="4">
      <t>ネン</t>
    </rPh>
    <rPh sb="5" eb="6">
      <t>ガツ</t>
    </rPh>
    <rPh sb="8" eb="9">
      <t>ニチ</t>
    </rPh>
    <rPh sb="10" eb="13">
      <t>モンブショウ</t>
    </rPh>
    <rPh sb="13" eb="15">
      <t>コクジ</t>
    </rPh>
    <rPh sb="15" eb="16">
      <t>ダイ</t>
    </rPh>
    <rPh sb="18" eb="19">
      <t>ゴウ</t>
    </rPh>
    <phoneticPr fontId="2"/>
  </si>
  <si>
    <t>森　義男</t>
    <rPh sb="0" eb="1">
      <t>モリ</t>
    </rPh>
    <rPh sb="2" eb="4">
      <t>ヨシオ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</si>
  <si>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</si>
  <si>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保護団体</t>
    <rPh sb="0" eb="2">
      <t>ホゴ</t>
    </rPh>
    <rPh sb="2" eb="4">
      <t>ダンタイ</t>
    </rPh>
    <phoneticPr fontId="2"/>
  </si>
  <si>
    <t>重要無形民俗文化財</t>
    <rPh sb="0" eb="2">
      <t>ジュウヨウ</t>
    </rPh>
    <rPh sb="2" eb="4">
      <t>ムケイ</t>
    </rPh>
    <rPh sb="4" eb="6">
      <t>ミンゾク</t>
    </rPh>
    <rPh sb="6" eb="8">
      <t>ブンカ</t>
    </rPh>
    <rPh sb="8" eb="9">
      <t>ザイ</t>
    </rPh>
    <phoneticPr fontId="2"/>
  </si>
  <si>
    <t>平成17年2月21日 文部科省告示第14号</t>
    <rPh sb="0" eb="2">
      <t>ヘイセイ</t>
    </rPh>
    <rPh sb="4" eb="5">
      <t>ネン</t>
    </rPh>
    <rPh sb="6" eb="7">
      <t>ツキ</t>
    </rPh>
    <rPh sb="9" eb="10">
      <t>ヒ</t>
    </rPh>
    <rPh sb="11" eb="13">
      <t>モンブ</t>
    </rPh>
    <rPh sb="13" eb="15">
      <t>カショウ</t>
    </rPh>
    <rPh sb="15" eb="17">
      <t>コクジ</t>
    </rPh>
    <rPh sb="17" eb="18">
      <t>ダイ</t>
    </rPh>
    <rPh sb="20" eb="21">
      <t>ゴウ</t>
    </rPh>
    <phoneticPr fontId="2"/>
  </si>
  <si>
    <t>三上のずいき祭</t>
    <rPh sb="0" eb="2">
      <t>ミカミ</t>
    </rPh>
    <rPh sb="6" eb="7">
      <t>マツリ</t>
    </rPh>
    <phoneticPr fontId="2"/>
  </si>
  <si>
    <t>ずいき祭保存会</t>
    <rPh sb="3" eb="4">
      <t>マツリ</t>
    </rPh>
    <rPh sb="4" eb="7">
      <t>ホゾンカイ</t>
    </rPh>
    <phoneticPr fontId="2"/>
  </si>
  <si>
    <t>ｂ.県指定文化財</t>
    <rPh sb="2" eb="3">
      <t>ケン</t>
    </rPh>
    <rPh sb="3" eb="5">
      <t>シテイ</t>
    </rPh>
    <rPh sb="5" eb="8">
      <t>ブンカザイ</t>
    </rPh>
    <phoneticPr fontId="2"/>
  </si>
  <si>
    <t>種       別</t>
    <rPh sb="0" eb="9">
      <t>シュベツ</t>
    </rPh>
    <phoneticPr fontId="2"/>
  </si>
  <si>
    <t>名　　　　　　　　　　称</t>
    <rPh sb="0" eb="12">
      <t>メイショウ</t>
    </rPh>
    <phoneticPr fontId="2"/>
  </si>
  <si>
    <t>員　数</t>
    <rPh sb="0" eb="3">
      <t>インズウ</t>
    </rPh>
    <phoneticPr fontId="2"/>
  </si>
  <si>
    <t>年　代</t>
    <rPh sb="0" eb="3">
      <t>ネンダイ</t>
    </rPh>
    <phoneticPr fontId="2"/>
  </si>
  <si>
    <t>所 有 者</t>
    <rPh sb="0" eb="5">
      <t>ショユウシャ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</si>
  <si>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</si>
  <si>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昭和35年 1月20日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</si>
  <si>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御上神社摂社三宮神社本殿</t>
    <rPh sb="0" eb="2">
      <t>ミカミ</t>
    </rPh>
    <rPh sb="2" eb="4">
      <t>ジンジャ</t>
    </rPh>
    <rPh sb="4" eb="5">
      <t>セッツ</t>
    </rPh>
    <rPh sb="5" eb="6">
      <t>ヤシロ</t>
    </rPh>
    <rPh sb="6" eb="8">
      <t>サンノミヤ</t>
    </rPh>
    <rPh sb="8" eb="10">
      <t>ジンジャ</t>
    </rPh>
    <rPh sb="10" eb="12">
      <t>ホンデン</t>
    </rPh>
    <phoneticPr fontId="2"/>
  </si>
  <si>
    <t>昭和41年 7月 4日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</si>
  <si>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兵主大社楼門</t>
    <rPh sb="0" eb="1">
      <t>ヒョウ</t>
    </rPh>
    <rPh sb="1" eb="2">
      <t>ヌシ</t>
    </rPh>
    <rPh sb="2" eb="4">
      <t>タイシャ</t>
    </rPh>
    <rPh sb="4" eb="6">
      <t>ロウモン</t>
    </rPh>
    <phoneticPr fontId="2"/>
  </si>
  <si>
    <t>兵主神社</t>
    <rPh sb="0" eb="1">
      <t>ヘイ</t>
    </rPh>
    <rPh sb="1" eb="2">
      <t>ヌシ</t>
    </rPh>
    <rPh sb="2" eb="4">
      <t>ジンジャ</t>
    </rPh>
    <phoneticPr fontId="2"/>
  </si>
  <si>
    <t>一間一戸楼門、入母屋造、檜皮葺</t>
    <rPh sb="0" eb="2">
      <t>イッケン</t>
    </rPh>
    <rPh sb="2" eb="4">
      <t>イッコ</t>
    </rPh>
    <rPh sb="4" eb="6">
      <t>ロウモン</t>
    </rPh>
    <rPh sb="7" eb="10">
      <t>イリモヤ</t>
    </rPh>
    <rPh sb="10" eb="11">
      <t>ツク</t>
    </rPh>
    <rPh sb="12" eb="15">
      <t>ヒワダブキ</t>
    </rPh>
    <phoneticPr fontId="2"/>
  </si>
  <si>
    <t>(地垂木墨書</t>
    <rPh sb="1" eb="2">
      <t>ジ</t>
    </rPh>
    <rPh sb="2" eb="4">
      <t>タルキ</t>
    </rPh>
    <rPh sb="4" eb="5">
      <t>ボク</t>
    </rPh>
    <rPh sb="5" eb="6">
      <t>ショ</t>
    </rPh>
    <phoneticPr fontId="2"/>
  </si>
  <si>
    <t>　　附　翼廊　2棟</t>
    <rPh sb="2" eb="3">
      <t>ツ</t>
    </rPh>
    <rPh sb="4" eb="5">
      <t>ツバサ</t>
    </rPh>
    <rPh sb="5" eb="6">
      <t>ロウ</t>
    </rPh>
    <rPh sb="8" eb="9">
      <t>ムネ</t>
    </rPh>
    <phoneticPr fontId="2"/>
  </si>
  <si>
    <t>：天文19)</t>
  </si>
  <si>
    <t>　　　　右翼廊　(1棟)　</t>
    <rPh sb="4" eb="5">
      <t>ミギ</t>
    </rPh>
    <rPh sb="5" eb="6">
      <t>ヨク</t>
    </rPh>
    <rPh sb="6" eb="7">
      <t>ロウ</t>
    </rPh>
    <rPh sb="10" eb="11">
      <t>トウ</t>
    </rPh>
    <phoneticPr fontId="2"/>
  </si>
  <si>
    <t>　　　　左翼廊　(1棟)</t>
    <rPh sb="4" eb="5">
      <t>ヒダリ</t>
    </rPh>
    <rPh sb="5" eb="6">
      <t>ヨク</t>
    </rPh>
    <rPh sb="6" eb="7">
      <t>ロウ</t>
    </rPh>
    <rPh sb="10" eb="11">
      <t>トウ</t>
    </rPh>
    <phoneticPr fontId="2"/>
  </si>
  <si>
    <t>昭和57年 3月31日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</si>
  <si>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菅原神社神門</t>
    <rPh sb="0" eb="2">
      <t>スガハラ</t>
    </rPh>
    <rPh sb="2" eb="4">
      <t>ジンジャ</t>
    </rPh>
    <rPh sb="4" eb="5">
      <t>カミ</t>
    </rPh>
    <rPh sb="5" eb="6">
      <t>モン</t>
    </rPh>
    <phoneticPr fontId="2"/>
  </si>
  <si>
    <t>室町後期</t>
    <rPh sb="0" eb="2">
      <t>ムロマチ</t>
    </rPh>
    <rPh sb="2" eb="4">
      <t>コウキ</t>
    </rPh>
    <phoneticPr fontId="2"/>
  </si>
  <si>
    <t>菅原神社</t>
    <rPh sb="0" eb="1">
      <t>スゲ</t>
    </rPh>
    <rPh sb="1" eb="2">
      <t>ハラ</t>
    </rPh>
    <rPh sb="2" eb="4">
      <t>ジンジャ</t>
    </rPh>
    <phoneticPr fontId="2"/>
  </si>
  <si>
    <t>平成 8年 3月29日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</si>
  <si>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錦織寺御影堂・表門</t>
    <rPh sb="0" eb="3">
      <t>キンショクジ</t>
    </rPh>
    <rPh sb="3" eb="5">
      <t>ミカゲ</t>
    </rPh>
    <rPh sb="5" eb="6">
      <t>ドウ</t>
    </rPh>
    <rPh sb="7" eb="9">
      <t>オモテモン</t>
    </rPh>
    <phoneticPr fontId="2"/>
  </si>
  <si>
    <t>江戸</t>
    <rPh sb="0" eb="1">
      <t>エ</t>
    </rPh>
    <rPh sb="1" eb="2">
      <t>ト</t>
    </rPh>
    <phoneticPr fontId="2"/>
  </si>
  <si>
    <t>錦織寺</t>
    <rPh sb="0" eb="3">
      <t>キンショクジ</t>
    </rPh>
    <phoneticPr fontId="2"/>
  </si>
  <si>
    <t>　御影堂(1棟)</t>
    <rPh sb="1" eb="3">
      <t>ミカゲ</t>
    </rPh>
    <rPh sb="3" eb="4">
      <t>ドウ</t>
    </rPh>
    <rPh sb="6" eb="7">
      <t>ムネ</t>
    </rPh>
    <phoneticPr fontId="2"/>
  </si>
  <si>
    <t>　　　　附　棟札　4枚</t>
    <rPh sb="4" eb="5">
      <t>ツ</t>
    </rPh>
    <rPh sb="6" eb="7">
      <t>ムナ</t>
    </rPh>
    <rPh sb="7" eb="8">
      <t>フダ</t>
    </rPh>
    <rPh sb="10" eb="11">
      <t>マイ</t>
    </rPh>
    <phoneticPr fontId="2"/>
  </si>
  <si>
    <t>｢元禄14｣</t>
    <rPh sb="1" eb="3">
      <t>ゲンロク</t>
    </rPh>
    <phoneticPr fontId="2"/>
  </si>
  <si>
    <t>　表門(1棟)</t>
    <rPh sb="1" eb="3">
      <t>オモテモン</t>
    </rPh>
    <rPh sb="5" eb="6">
      <t>ムネ</t>
    </rPh>
    <phoneticPr fontId="2"/>
  </si>
  <si>
    <t>江戸</t>
    <rPh sb="0" eb="2">
      <t>エド</t>
    </rPh>
    <phoneticPr fontId="2"/>
  </si>
  <si>
    <t>　　　　附　棟札　1枚</t>
    <rPh sb="4" eb="5">
      <t>ツ</t>
    </rPh>
    <rPh sb="6" eb="7">
      <t>ムナ</t>
    </rPh>
    <rPh sb="7" eb="8">
      <t>フダ</t>
    </rPh>
    <rPh sb="10" eb="11">
      <t>マイ</t>
    </rPh>
    <phoneticPr fontId="2"/>
  </si>
  <si>
    <t>絵　画</t>
    <rPh sb="0" eb="1">
      <t>エ</t>
    </rPh>
    <rPh sb="2" eb="3">
      <t>ガ</t>
    </rPh>
    <phoneticPr fontId="2"/>
  </si>
  <si>
    <t>平成 4年 3月31日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</si>
  <si>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絹本著色両界曼荼羅図</t>
    <rPh sb="0" eb="1">
      <t>キヌ</t>
    </rPh>
    <rPh sb="1" eb="2">
      <t>ホン</t>
    </rPh>
    <rPh sb="2" eb="3">
      <t>チョシャ</t>
    </rPh>
    <rPh sb="3" eb="4">
      <t>イロ</t>
    </rPh>
    <rPh sb="4" eb="5">
      <t>リョウ</t>
    </rPh>
    <rPh sb="5" eb="6">
      <t>カイワイ</t>
    </rPh>
    <rPh sb="6" eb="9">
      <t>マンダラ</t>
    </rPh>
    <rPh sb="9" eb="10">
      <t>ズ</t>
    </rPh>
    <phoneticPr fontId="2"/>
  </si>
  <si>
    <t>南 北 朝</t>
    <rPh sb="0" eb="5">
      <t>ナンボクチョウ</t>
    </rPh>
    <phoneticPr fontId="2"/>
  </si>
  <si>
    <t>彫　刻</t>
    <rPh sb="0" eb="1">
      <t>ホリ</t>
    </rPh>
    <rPh sb="2" eb="3">
      <t>コク</t>
    </rPh>
    <phoneticPr fontId="2"/>
  </si>
  <si>
    <t>木造地蔵菩薩坐像　(貞和6年墨書)</t>
    <rPh sb="0" eb="2">
      <t>モクゾウ</t>
    </rPh>
    <rPh sb="2" eb="4">
      <t>ジゾウ</t>
    </rPh>
    <rPh sb="4" eb="6">
      <t>ボサツ</t>
    </rPh>
    <rPh sb="6" eb="8">
      <t>ザゾウ</t>
    </rPh>
    <rPh sb="10" eb="12">
      <t>ジョウワ</t>
    </rPh>
    <rPh sb="13" eb="14">
      <t>ネン</t>
    </rPh>
    <rPh sb="14" eb="15">
      <t>ボク</t>
    </rPh>
    <rPh sb="15" eb="16">
      <t>ショ</t>
    </rPh>
    <phoneticPr fontId="2"/>
  </si>
  <si>
    <t>圓光寺</t>
    <rPh sb="0" eb="1">
      <t>ツブラ</t>
    </rPh>
    <rPh sb="1" eb="2">
      <t>ヒカリ</t>
    </rPh>
    <rPh sb="2" eb="3">
      <t>ジ</t>
    </rPh>
    <phoneticPr fontId="2"/>
  </si>
  <si>
    <t>平成 6年 3月31日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</si>
  <si>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木造阿弥陀如来坐像　(貞應元年朱書)</t>
    <rPh sb="0" eb="2">
      <t>モクゾウ</t>
    </rPh>
    <rPh sb="2" eb="5">
      <t>アミダ</t>
    </rPh>
    <rPh sb="5" eb="7">
      <t>ニョライ</t>
    </rPh>
    <rPh sb="7" eb="9">
      <t>ザゾウ</t>
    </rPh>
    <rPh sb="11" eb="12">
      <t>サダ</t>
    </rPh>
    <rPh sb="12" eb="13">
      <t>オウ</t>
    </rPh>
    <rPh sb="13" eb="15">
      <t>ガンネン</t>
    </rPh>
    <rPh sb="15" eb="17">
      <t>シュショ</t>
    </rPh>
    <phoneticPr fontId="2"/>
  </si>
  <si>
    <t>昭和23年 4月27日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</si>
  <si>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石造層塔</t>
    <rPh sb="0" eb="1">
      <t>イシ</t>
    </rPh>
    <rPh sb="1" eb="2">
      <t>ゾウ</t>
    </rPh>
    <rPh sb="2" eb="3">
      <t>ソウ</t>
    </rPh>
    <rPh sb="3" eb="4">
      <t>トウ</t>
    </rPh>
    <phoneticPr fontId="2"/>
  </si>
  <si>
    <t>1基</t>
    <rPh sb="1" eb="2">
      <t>キ</t>
    </rPh>
    <phoneticPr fontId="2"/>
  </si>
  <si>
    <t>常念寺</t>
    <rPh sb="0" eb="2">
      <t>ジョウネン</t>
    </rPh>
    <rPh sb="2" eb="3">
      <t>デラ</t>
    </rPh>
    <phoneticPr fontId="2"/>
  </si>
  <si>
    <t>名　　　　　　　　　称</t>
    <rPh sb="0" eb="11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</si>
  <si>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</si>
  <si>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</si>
  <si>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絹本著色如意輪観音像</t>
    <rPh sb="0" eb="1">
      <t>キヌ</t>
    </rPh>
    <rPh sb="1" eb="2">
      <t>ホン</t>
    </rPh>
    <rPh sb="2" eb="3">
      <t>チョ</t>
    </rPh>
    <rPh sb="3" eb="4">
      <t>イロ</t>
    </rPh>
    <rPh sb="4" eb="6">
      <t>ニョイ</t>
    </rPh>
    <rPh sb="6" eb="7">
      <t>リン</t>
    </rPh>
    <rPh sb="7" eb="10">
      <t>カンノンゾウ</t>
    </rPh>
    <phoneticPr fontId="2"/>
  </si>
  <si>
    <t>1幅</t>
    <rPh sb="1" eb="2">
      <t>ハバ</t>
    </rPh>
    <phoneticPr fontId="2"/>
  </si>
  <si>
    <t>法蔵寺</t>
    <rPh sb="0" eb="3">
      <t>ホウゾウジ</t>
    </rPh>
    <phoneticPr fontId="2"/>
  </si>
  <si>
    <t>明治42年 4月 5日</t>
    <rPh sb="0" eb="2">
      <t>メイジ</t>
    </rPh>
    <rPh sb="4" eb="5">
      <t>ネン</t>
    </rPh>
    <rPh sb="6" eb="8">
      <t>４ガツ</t>
    </rPh>
    <rPh sb="9" eb="11">
      <t>５ニチ</t>
    </rPh>
    <phoneticPr fontId="2"/>
  </si>
  <si>
    <t>木造薬師如来坐像</t>
    <rPh sb="0" eb="2">
      <t>モクゾウ</t>
    </rPh>
    <rPh sb="2" eb="4">
      <t>ヤクシ</t>
    </rPh>
    <rPh sb="4" eb="6">
      <t>ニョライ</t>
    </rPh>
    <rPh sb="6" eb="8">
      <t>ザゾウ</t>
    </rPh>
    <phoneticPr fontId="2"/>
  </si>
  <si>
    <t>1軀</t>
    <rPh sb="1" eb="2">
      <t>カラダ</t>
    </rPh>
    <phoneticPr fontId="2"/>
  </si>
  <si>
    <t>平安</t>
    <rPh sb="0" eb="2">
      <t>ヘイアン</t>
    </rPh>
    <phoneticPr fontId="2"/>
  </si>
  <si>
    <t>観音寺</t>
    <rPh sb="0" eb="2">
      <t>カンノン</t>
    </rPh>
    <rPh sb="2" eb="3">
      <t>ジ</t>
    </rPh>
    <phoneticPr fontId="2"/>
  </si>
  <si>
    <t>木造阿弥陀如来坐像</t>
    <rPh sb="0" eb="2">
      <t>モクゾウ</t>
    </rPh>
    <rPh sb="2" eb="5">
      <t>アミダブツ</t>
    </rPh>
    <rPh sb="5" eb="7">
      <t>ニョライ</t>
    </rPh>
    <rPh sb="7" eb="9">
      <t>ザゾウ</t>
    </rPh>
    <phoneticPr fontId="2"/>
  </si>
  <si>
    <t>安楽寺</t>
    <rPh sb="0" eb="2">
      <t>アンラク</t>
    </rPh>
    <rPh sb="2" eb="3">
      <t>ジ</t>
    </rPh>
    <phoneticPr fontId="2"/>
  </si>
  <si>
    <t>木造聖観音立像(不動堂安置)</t>
    <rPh sb="0" eb="2">
      <t>モクゾウ</t>
    </rPh>
    <rPh sb="2" eb="3">
      <t>ヒジリ</t>
    </rPh>
    <rPh sb="3" eb="5">
      <t>カンノン</t>
    </rPh>
    <rPh sb="5" eb="7">
      <t>リツゾウ</t>
    </rPh>
    <rPh sb="8" eb="10">
      <t>フドウ</t>
    </rPh>
    <rPh sb="10" eb="11">
      <t>ドウ</t>
    </rPh>
    <rPh sb="11" eb="13">
      <t>アンチ</t>
    </rPh>
    <phoneticPr fontId="2"/>
  </si>
  <si>
    <t>木造地蔵菩薩立像</t>
    <rPh sb="0" eb="2">
      <t>モクゾウ</t>
    </rPh>
    <rPh sb="2" eb="4">
      <t>ジゾウ</t>
    </rPh>
    <rPh sb="4" eb="6">
      <t>ボサツ</t>
    </rPh>
    <rPh sb="6" eb="8">
      <t>リツゾウ</t>
    </rPh>
    <phoneticPr fontId="2"/>
  </si>
  <si>
    <t>真福寺</t>
    <rPh sb="0" eb="1">
      <t>シャシン</t>
    </rPh>
    <rPh sb="1" eb="2">
      <t>フク</t>
    </rPh>
    <rPh sb="2" eb="3">
      <t>ジ</t>
    </rPh>
    <phoneticPr fontId="2"/>
  </si>
  <si>
    <t>円光寺</t>
    <rPh sb="0" eb="1">
      <t>エン</t>
    </rPh>
    <rPh sb="1" eb="2">
      <t>ヒカリ</t>
    </rPh>
    <rPh sb="2" eb="3">
      <t>ジ</t>
    </rPh>
    <phoneticPr fontId="2"/>
  </si>
  <si>
    <t>木造狛犬</t>
    <rPh sb="0" eb="2">
      <t>モクゾウ</t>
    </rPh>
    <rPh sb="2" eb="4">
      <t>コマイヌ</t>
    </rPh>
    <phoneticPr fontId="2"/>
  </si>
  <si>
    <t>御上神社</t>
    <rPh sb="0" eb="1">
      <t>オ</t>
    </rPh>
    <rPh sb="1" eb="2">
      <t>カミ</t>
    </rPh>
    <rPh sb="2" eb="3">
      <t>カミ</t>
    </rPh>
    <rPh sb="3" eb="4">
      <t>シャ</t>
    </rPh>
    <phoneticPr fontId="2"/>
  </si>
  <si>
    <t>１０．９ｋｍ</t>
    <phoneticPr fontId="2"/>
  </si>
  <si>
    <t>１８．３ｋｍ</t>
    <phoneticPr fontId="2"/>
  </si>
  <si>
    <t>　琵琶湖における
　　　　市町境界設定</t>
    <rPh sb="1" eb="4">
      <t>ビワコ</t>
    </rPh>
    <rPh sb="13" eb="15">
      <t>シチョウ</t>
    </rPh>
    <rPh sb="15" eb="17">
      <t>キョウカイ</t>
    </rPh>
    <rPh sb="17" eb="19">
      <t>セッテイ</t>
    </rPh>
    <phoneticPr fontId="2"/>
  </si>
  <si>
    <t>平成19年(2007)年10月1日</t>
    <rPh sb="0" eb="2">
      <t>ヘイセイ</t>
    </rPh>
    <rPh sb="4" eb="5">
      <t>ネン</t>
    </rPh>
    <rPh sb="11" eb="12">
      <t>ネン</t>
    </rPh>
    <rPh sb="14" eb="15">
      <t>ガツ</t>
    </rPh>
    <rPh sb="16" eb="17">
      <t>ニチ</t>
    </rPh>
    <phoneticPr fontId="2"/>
  </si>
  <si>
    <t>524帖</t>
    <rPh sb="3" eb="4">
      <t>ジョウ</t>
    </rPh>
    <phoneticPr fontId="2"/>
  </si>
  <si>
    <t>平安・</t>
    <rPh sb="0" eb="2">
      <t>ヘイアン</t>
    </rPh>
    <phoneticPr fontId="2"/>
  </si>
  <si>
    <t>　 附　識語等断簡</t>
    <rPh sb="2" eb="3">
      <t>ツ</t>
    </rPh>
    <rPh sb="4" eb="5">
      <t>シキ</t>
    </rPh>
    <rPh sb="5" eb="6">
      <t>ゴ</t>
    </rPh>
    <rPh sb="6" eb="7">
      <t>トウ</t>
    </rPh>
    <rPh sb="7" eb="8">
      <t>ダン</t>
    </rPh>
    <rPh sb="8" eb="9">
      <t>カン</t>
    </rPh>
    <phoneticPr fontId="2"/>
  </si>
  <si>
    <t>鎌倉</t>
  </si>
  <si>
    <t>平成  9年 3月31日</t>
    <rPh sb="0" eb="2">
      <t>ヘイセイ</t>
    </rPh>
    <rPh sb="5" eb="6">
      <t>ネン</t>
    </rPh>
    <rPh sb="8" eb="9">
      <t>ガツ</t>
    </rPh>
    <rPh sb="11" eb="12">
      <t>ニチ</t>
    </rPh>
    <phoneticPr fontId="2"/>
  </si>
  <si>
    <t>六角氏式目</t>
    <rPh sb="0" eb="2">
      <t>ロッカク</t>
    </rPh>
    <rPh sb="2" eb="3">
      <t>シ</t>
    </rPh>
    <rPh sb="3" eb="5">
      <t>シキモク</t>
    </rPh>
    <phoneticPr fontId="2"/>
  </si>
  <si>
    <t>大谷安彦</t>
    <rPh sb="0" eb="2">
      <t>オオタニ</t>
    </rPh>
    <rPh sb="2" eb="4">
      <t>ヤスヒコ</t>
    </rPh>
    <phoneticPr fontId="2"/>
  </si>
  <si>
    <t>平成13年 3月 8日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</si>
  <si>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御上神社文書</t>
    <rPh sb="0" eb="2">
      <t>ミカミ</t>
    </rPh>
    <rPh sb="2" eb="4">
      <t>ジンジャ</t>
    </rPh>
    <rPh sb="4" eb="6">
      <t>ブンショ</t>
    </rPh>
    <phoneticPr fontId="2"/>
  </si>
  <si>
    <t>265点</t>
    <rPh sb="3" eb="4">
      <t>テン</t>
    </rPh>
    <phoneticPr fontId="2"/>
  </si>
  <si>
    <t>室町～明治</t>
    <rPh sb="0" eb="2">
      <t>ムロマチ</t>
    </rPh>
    <rPh sb="3" eb="5">
      <t>メイジ</t>
    </rPh>
    <phoneticPr fontId="2"/>
  </si>
  <si>
    <t>無形文化財</t>
    <rPh sb="0" eb="2">
      <t>ムケイ</t>
    </rPh>
    <rPh sb="2" eb="5">
      <t>ブンカザイ</t>
    </rPh>
    <phoneticPr fontId="2"/>
  </si>
  <si>
    <t>(木竹工)　竹工芸</t>
    <rPh sb="6" eb="7">
      <t>タケ</t>
    </rPh>
    <rPh sb="7" eb="9">
      <t>コウゲイ</t>
    </rPh>
    <phoneticPr fontId="2"/>
  </si>
  <si>
    <t>杉田春男(杉田静山)</t>
    <rPh sb="0" eb="2">
      <t>スギタ</t>
    </rPh>
    <rPh sb="2" eb="4">
      <t>ハルオ</t>
    </rPh>
    <rPh sb="5" eb="7">
      <t>スギタ</t>
    </rPh>
    <rPh sb="7" eb="8">
      <t>セイ</t>
    </rPh>
    <rPh sb="8" eb="9">
      <t>ザン</t>
    </rPh>
    <phoneticPr fontId="2"/>
  </si>
  <si>
    <t>無形民俗文化財(選択)</t>
    <rPh sb="0" eb="2">
      <t>ムケイ</t>
    </rPh>
    <rPh sb="2" eb="4">
      <t>ミンゾク</t>
    </rPh>
    <rPh sb="4" eb="7">
      <t>ブンカザイ</t>
    </rPh>
    <rPh sb="8" eb="10">
      <t>センタク</t>
    </rPh>
    <phoneticPr fontId="2"/>
  </si>
  <si>
    <t>三上のずいき祭り</t>
    <rPh sb="0" eb="2">
      <t>ミカミ</t>
    </rPh>
    <rPh sb="6" eb="7">
      <t>マツ</t>
    </rPh>
    <phoneticPr fontId="2"/>
  </si>
  <si>
    <t>10月9日～14日の祭礼に行われるもの</t>
    <rPh sb="0" eb="3">
      <t>１０ガツ</t>
    </rPh>
    <rPh sb="3" eb="5">
      <t>９ニチ</t>
    </rPh>
    <rPh sb="6" eb="9">
      <t>１４ニチ</t>
    </rPh>
    <rPh sb="10" eb="12">
      <t>サイレイ</t>
    </rPh>
    <rPh sb="13" eb="14">
      <t>オコナ</t>
    </rPh>
    <phoneticPr fontId="2"/>
  </si>
  <si>
    <t>木造阿弥陀如来坐像</t>
    <rPh sb="0" eb="2">
      <t>モクゾウ</t>
    </rPh>
    <rPh sb="2" eb="5">
      <t>アミダ</t>
    </rPh>
    <rPh sb="5" eb="7">
      <t>ニョライ</t>
    </rPh>
    <rPh sb="7" eb="9">
      <t>ザゾウ</t>
    </rPh>
    <phoneticPr fontId="2"/>
  </si>
  <si>
    <t>聖応寺</t>
    <rPh sb="0" eb="1">
      <t>ヒジリ</t>
    </rPh>
    <rPh sb="1" eb="2">
      <t>オウヨウ</t>
    </rPh>
    <rPh sb="2" eb="3">
      <t>ジ</t>
    </rPh>
    <phoneticPr fontId="2"/>
  </si>
  <si>
    <t>銅造観世音菩薩立像</t>
    <rPh sb="0" eb="1">
      <t>ドウ</t>
    </rPh>
    <rPh sb="1" eb="2">
      <t>ゾウ</t>
    </rPh>
    <rPh sb="2" eb="5">
      <t>カンゼオン</t>
    </rPh>
    <rPh sb="5" eb="7">
      <t>ボサツ</t>
    </rPh>
    <rPh sb="7" eb="9">
      <t>リツゾウ</t>
    </rPh>
    <phoneticPr fontId="2"/>
  </si>
  <si>
    <t>奈良</t>
    <rPh sb="0" eb="2">
      <t>ナラ</t>
    </rPh>
    <phoneticPr fontId="2"/>
  </si>
  <si>
    <t>報恩寺</t>
    <rPh sb="0" eb="1">
      <t>ホウ</t>
    </rPh>
    <rPh sb="1" eb="2">
      <t>オン</t>
    </rPh>
    <rPh sb="2" eb="3">
      <t>ジ</t>
    </rPh>
    <phoneticPr fontId="2"/>
  </si>
  <si>
    <t>明治42年 9月21日</t>
    <rPh sb="0" eb="2">
      <t>メイジ</t>
    </rPh>
    <rPh sb="4" eb="5">
      <t>ネン</t>
    </rPh>
    <rPh sb="7" eb="8">
      <t>ガツ</t>
    </rPh>
    <phoneticPr fontId="2"/>
  </si>
  <si>
    <t>木造毘沙門天立像</t>
    <rPh sb="0" eb="2">
      <t>モクゾウ</t>
    </rPh>
    <rPh sb="2" eb="6">
      <t>ビシャモンテン</t>
    </rPh>
    <rPh sb="6" eb="7">
      <t>リツ</t>
    </rPh>
    <rPh sb="7" eb="8">
      <t>ゾウ</t>
    </rPh>
    <phoneticPr fontId="2"/>
  </si>
  <si>
    <t>西徳院　</t>
    <rPh sb="0" eb="1">
      <t>セイ</t>
    </rPh>
    <rPh sb="1" eb="2">
      <t>トク</t>
    </rPh>
    <rPh sb="2" eb="3">
      <t>イン</t>
    </rPh>
    <phoneticPr fontId="2"/>
  </si>
  <si>
    <t>木造聖観音立像</t>
    <rPh sb="0" eb="2">
      <t>モクゾウ</t>
    </rPh>
    <rPh sb="2" eb="3">
      <t>セイ</t>
    </rPh>
    <rPh sb="3" eb="5">
      <t>カンノン</t>
    </rPh>
    <rPh sb="5" eb="6">
      <t>リツ</t>
    </rPh>
    <rPh sb="6" eb="7">
      <t>ゾウ</t>
    </rPh>
    <phoneticPr fontId="2"/>
  </si>
  <si>
    <t>仏法寺</t>
    <rPh sb="0" eb="1">
      <t>ホトケ</t>
    </rPh>
    <rPh sb="1" eb="2">
      <t>ホウ</t>
    </rPh>
    <rPh sb="2" eb="3">
      <t>テラ</t>
    </rPh>
    <phoneticPr fontId="2"/>
  </si>
  <si>
    <t>木造毘沙門天立像</t>
    <rPh sb="0" eb="2">
      <t>モクゾウ</t>
    </rPh>
    <rPh sb="2" eb="6">
      <t>ビシャモンテン</t>
    </rPh>
    <rPh sb="6" eb="8">
      <t>リツゾウ</t>
    </rPh>
    <phoneticPr fontId="2"/>
  </si>
  <si>
    <t xml:space="preserve">蓮乗寺 </t>
    <rPh sb="0" eb="3">
      <t>レンジョウジ</t>
    </rPh>
    <phoneticPr fontId="2"/>
  </si>
  <si>
    <t>仏性寺　</t>
    <rPh sb="0" eb="3">
      <t>ブッショウジ</t>
    </rPh>
    <phoneticPr fontId="2"/>
  </si>
  <si>
    <t>中期</t>
    <phoneticPr fontId="2"/>
  </si>
  <si>
    <t>後期</t>
    <phoneticPr fontId="2"/>
  </si>
  <si>
    <t>木造十一面観音立像</t>
    <rPh sb="0" eb="2">
      <t>モクゾウ</t>
    </rPh>
    <rPh sb="2" eb="4">
      <t>ジュウイチ</t>
    </rPh>
    <rPh sb="4" eb="5">
      <t>メン</t>
    </rPh>
    <rPh sb="5" eb="7">
      <t>カンノン</t>
    </rPh>
    <rPh sb="7" eb="8">
      <t>リツ</t>
    </rPh>
    <rPh sb="8" eb="9">
      <t>ゾウ</t>
    </rPh>
    <phoneticPr fontId="2"/>
  </si>
  <si>
    <t>蓮長寺　</t>
    <rPh sb="0" eb="1">
      <t>レン</t>
    </rPh>
    <rPh sb="1" eb="2">
      <t>チョウ</t>
    </rPh>
    <rPh sb="2" eb="3">
      <t>ジ</t>
    </rPh>
    <phoneticPr fontId="2"/>
  </si>
  <si>
    <t>西得寺</t>
    <rPh sb="0" eb="1">
      <t>セイ</t>
    </rPh>
    <rPh sb="1" eb="2">
      <t>トク</t>
    </rPh>
    <rPh sb="2" eb="3">
      <t>ジ</t>
    </rPh>
    <phoneticPr fontId="2"/>
  </si>
  <si>
    <t>木造薬師如来立像</t>
    <rPh sb="0" eb="2">
      <t>モクゾウ</t>
    </rPh>
    <rPh sb="2" eb="4">
      <t>ヤクシ</t>
    </rPh>
    <rPh sb="4" eb="6">
      <t>ニョライ</t>
    </rPh>
    <rPh sb="6" eb="8">
      <t>リツゾウ</t>
    </rPh>
    <phoneticPr fontId="2"/>
  </si>
  <si>
    <t>岩蔵寺　</t>
    <rPh sb="0" eb="1">
      <t>イワ</t>
    </rPh>
    <rPh sb="1" eb="2">
      <t>クラ</t>
    </rPh>
    <rPh sb="2" eb="3">
      <t>ジ</t>
    </rPh>
    <phoneticPr fontId="2"/>
  </si>
  <si>
    <t>木造聖観音立像</t>
    <rPh sb="0" eb="2">
      <t>モクゾウ</t>
    </rPh>
    <rPh sb="2" eb="3">
      <t>ヒジリ</t>
    </rPh>
    <rPh sb="3" eb="5">
      <t>カンノン</t>
    </rPh>
    <rPh sb="5" eb="7">
      <t>リツゾウ</t>
    </rPh>
    <phoneticPr fontId="2"/>
  </si>
  <si>
    <t>来迎寺</t>
    <rPh sb="0" eb="2">
      <t>ライゴウ</t>
    </rPh>
    <rPh sb="2" eb="3">
      <t>ジ</t>
    </rPh>
    <phoneticPr fontId="2"/>
  </si>
  <si>
    <t>木造阿弥陀如来立像</t>
    <rPh sb="0" eb="2">
      <t>モクゾウ</t>
    </rPh>
    <rPh sb="2" eb="5">
      <t>アミダ</t>
    </rPh>
    <rPh sb="5" eb="7">
      <t>ニョライ</t>
    </rPh>
    <rPh sb="7" eb="9">
      <t>リツゾウ</t>
    </rPh>
    <phoneticPr fontId="2"/>
  </si>
  <si>
    <t>工　芸　品</t>
    <rPh sb="0" eb="1">
      <t>コウ</t>
    </rPh>
    <rPh sb="2" eb="3">
      <t>ゲイ</t>
    </rPh>
    <rPh sb="4" eb="5">
      <t>シナ</t>
    </rPh>
    <phoneticPr fontId="2"/>
  </si>
  <si>
    <t>昭和31年 6月28日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</si>
  <si>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白絹包腹巻</t>
    <rPh sb="0" eb="1">
      <t>シロ</t>
    </rPh>
    <rPh sb="1" eb="2">
      <t>キヌ</t>
    </rPh>
    <rPh sb="2" eb="3">
      <t>ホウ</t>
    </rPh>
    <rPh sb="3" eb="4">
      <t>ハラ</t>
    </rPh>
    <rPh sb="4" eb="5">
      <t>マ</t>
    </rPh>
    <phoneticPr fontId="2"/>
  </si>
  <si>
    <t>1具</t>
    <rPh sb="1" eb="2">
      <t>グ</t>
    </rPh>
    <phoneticPr fontId="2"/>
  </si>
  <si>
    <t>仏眼寺</t>
    <rPh sb="0" eb="1">
      <t>ブツ</t>
    </rPh>
    <rPh sb="1" eb="2">
      <t>ガン</t>
    </rPh>
    <rPh sb="2" eb="3">
      <t>ジ</t>
    </rPh>
    <phoneticPr fontId="2"/>
  </si>
  <si>
    <t>(千原神社)　石造宝塔</t>
    <rPh sb="1" eb="3">
      <t>チハラ</t>
    </rPh>
    <rPh sb="3" eb="5">
      <t>ジンジャ</t>
    </rPh>
    <rPh sb="7" eb="9">
      <t>イシヅク</t>
    </rPh>
    <rPh sb="9" eb="11">
      <t>ホウトウ</t>
    </rPh>
    <phoneticPr fontId="2"/>
  </si>
  <si>
    <t>千原神社</t>
    <rPh sb="0" eb="2">
      <t>チハラ</t>
    </rPh>
    <rPh sb="2" eb="4">
      <t>ジンジャ</t>
    </rPh>
    <phoneticPr fontId="2"/>
  </si>
  <si>
    <t>(安楽寺)　石造宝塔</t>
    <rPh sb="1" eb="3">
      <t>アンラク</t>
    </rPh>
    <rPh sb="3" eb="4">
      <t>ジ</t>
    </rPh>
    <rPh sb="6" eb="8">
      <t>イシヅク</t>
    </rPh>
    <rPh sb="8" eb="10">
      <t>ホウトウ</t>
    </rPh>
    <phoneticPr fontId="2"/>
  </si>
  <si>
    <t>(蓮長寺)　石造宝篋印塔</t>
    <rPh sb="1" eb="2">
      <t>ハス</t>
    </rPh>
    <rPh sb="2" eb="4">
      <t>チョウジ</t>
    </rPh>
    <rPh sb="6" eb="8">
      <t>イシヅク</t>
    </rPh>
    <rPh sb="8" eb="9">
      <t>タカラ</t>
    </rPh>
    <rPh sb="10" eb="11">
      <t>イン</t>
    </rPh>
    <rPh sb="11" eb="12">
      <t>トウ</t>
    </rPh>
    <phoneticPr fontId="2"/>
  </si>
  <si>
    <t>蓮長寺</t>
    <rPh sb="0" eb="1">
      <t>レン</t>
    </rPh>
    <rPh sb="1" eb="2">
      <t>チョウ</t>
    </rPh>
    <rPh sb="2" eb="3">
      <t>ジ</t>
    </rPh>
    <phoneticPr fontId="2"/>
  </si>
  <si>
    <t>病院</t>
    <rPh sb="0" eb="2">
      <t>ビョウイン</t>
    </rPh>
    <phoneticPr fontId="2"/>
  </si>
  <si>
    <t>土蔵</t>
    <rPh sb="0" eb="2">
      <t>ドゾウ</t>
    </rPh>
    <phoneticPr fontId="2"/>
  </si>
  <si>
    <t>資料：上下水道課</t>
    <rPh sb="0" eb="2">
      <t>シリョウ</t>
    </rPh>
    <rPh sb="3" eb="4">
      <t>ジョウ</t>
    </rPh>
    <rPh sb="4" eb="5">
      <t>シタ</t>
    </rPh>
    <rPh sb="5" eb="7">
      <t>スイドウ</t>
    </rPh>
    <rPh sb="7" eb="8">
      <t>カ</t>
    </rPh>
    <phoneticPr fontId="2"/>
  </si>
  <si>
    <t>付属家</t>
    <rPh sb="0" eb="2">
      <t>フゾク</t>
    </rPh>
    <rPh sb="2" eb="3">
      <t>イエ</t>
    </rPh>
    <phoneticPr fontId="2"/>
  </si>
  <si>
    <t>年度</t>
    <rPh sb="0" eb="2">
      <t>ネンド</t>
    </rPh>
    <phoneticPr fontId="2"/>
  </si>
  <si>
    <t>貨物</t>
    <rPh sb="0" eb="2">
      <t>カモツ</t>
    </rPh>
    <phoneticPr fontId="2"/>
  </si>
  <si>
    <t>普通</t>
    <rPh sb="0" eb="2">
      <t>フツウ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</si>
  <si>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</si>
  <si>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</si>
  <si>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原動機付き自転車</t>
    <rPh sb="0" eb="2">
      <t>ゲンドウ</t>
    </rPh>
    <rPh sb="2" eb="3">
      <t>キ</t>
    </rPh>
    <rPh sb="3" eb="4">
      <t>ツ</t>
    </rPh>
    <rPh sb="5" eb="8">
      <t>ジテンシャ</t>
    </rPh>
    <phoneticPr fontId="2"/>
  </si>
  <si>
    <t>第２章　人口</t>
    <phoneticPr fontId="2"/>
  </si>
  <si>
    <t>第３章　事業所</t>
    <phoneticPr fontId="2"/>
  </si>
  <si>
    <t>第４章　農業・　水産業</t>
    <phoneticPr fontId="2"/>
  </si>
  <si>
    <t>第５章　工業</t>
    <phoneticPr fontId="2"/>
  </si>
  <si>
    <t>第６章　商業</t>
    <phoneticPr fontId="2"/>
  </si>
  <si>
    <t>第７章　電気・水道</t>
    <phoneticPr fontId="2"/>
  </si>
  <si>
    <t>第８章　住宅・建設</t>
    <phoneticPr fontId="2"/>
  </si>
  <si>
    <t>第９章　運輸・通信</t>
    <phoneticPr fontId="2"/>
  </si>
  <si>
    <t>第10章　保健・衛生</t>
    <phoneticPr fontId="2"/>
  </si>
  <si>
    <t xml:space="preserve">第11章　社会福祉 </t>
    <phoneticPr fontId="2"/>
  </si>
  <si>
    <t>第12章　教育・文化　　</t>
    <phoneticPr fontId="2"/>
  </si>
  <si>
    <t>第13章　観光</t>
    <phoneticPr fontId="2"/>
  </si>
  <si>
    <t>第14章　治安・災害</t>
    <phoneticPr fontId="2"/>
  </si>
  <si>
    <t>第15章　選挙</t>
    <phoneticPr fontId="2"/>
  </si>
  <si>
    <t>第16章　市財政</t>
    <phoneticPr fontId="2"/>
  </si>
  <si>
    <t>附録</t>
    <phoneticPr fontId="2"/>
  </si>
  <si>
    <t>６８．図書館利用状況（平成18年度月別個人貸出状況）</t>
    <rPh sb="3" eb="6">
      <t>トショカン</t>
    </rPh>
    <rPh sb="6" eb="8">
      <t>リヨウ</t>
    </rPh>
    <rPh sb="8" eb="10">
      <t>ジョウキョウ</t>
    </rPh>
    <rPh sb="11" eb="13">
      <t>ヘイセイ</t>
    </rPh>
    <rPh sb="15" eb="17">
      <t>ネンド</t>
    </rPh>
    <rPh sb="17" eb="19">
      <t>ツキベツ</t>
    </rPh>
    <rPh sb="19" eb="21">
      <t>コジン</t>
    </rPh>
    <rPh sb="21" eb="23">
      <t>カシダシ</t>
    </rPh>
    <rPh sb="23" eb="25">
      <t>ジョウキョウ</t>
    </rPh>
    <phoneticPr fontId="2"/>
  </si>
  <si>
    <t>６９．図書館利用状況（平成18年度利用者区分別登録状況）</t>
    <rPh sb="3" eb="6">
      <t>トショカン</t>
    </rPh>
    <rPh sb="6" eb="8">
      <t>リヨウ</t>
    </rPh>
    <rPh sb="8" eb="10">
      <t>ジョウキョウ</t>
    </rPh>
    <rPh sb="11" eb="13">
      <t>ヘイセイ</t>
    </rPh>
    <rPh sb="15" eb="17">
      <t>ネンド</t>
    </rPh>
    <rPh sb="17" eb="20">
      <t>リヨウシャ</t>
    </rPh>
    <rPh sb="20" eb="21">
      <t>ク</t>
    </rPh>
    <rPh sb="21" eb="23">
      <t>ブンベツ</t>
    </rPh>
    <rPh sb="23" eb="25">
      <t>トウロク</t>
    </rPh>
    <rPh sb="25" eb="27">
      <t>ジョウキョウ</t>
    </rPh>
    <phoneticPr fontId="2"/>
  </si>
  <si>
    <t>７０．図書館利用状況（平成18年度地区別登録状況）</t>
    <rPh sb="3" eb="6">
      <t>トショカン</t>
    </rPh>
    <rPh sb="6" eb="8">
      <t>リヨウ</t>
    </rPh>
    <rPh sb="8" eb="10">
      <t>ジョウキョウ</t>
    </rPh>
    <rPh sb="11" eb="13">
      <t>ヘイセイ</t>
    </rPh>
    <rPh sb="15" eb="17">
      <t>ネンド</t>
    </rPh>
    <rPh sb="17" eb="19">
      <t>チク</t>
    </rPh>
    <rPh sb="19" eb="20">
      <t>ベツ</t>
    </rPh>
    <rPh sb="20" eb="22">
      <t>トウロク</t>
    </rPh>
    <rPh sb="22" eb="24">
      <t>ジョウキョウ</t>
    </rPh>
    <phoneticPr fontId="2"/>
  </si>
  <si>
    <t>７１．図書館利用状況（平成18年度分野別蔵書冊数）</t>
    <rPh sb="3" eb="6">
      <t>トショカン</t>
    </rPh>
    <rPh sb="6" eb="8">
      <t>リヨウ</t>
    </rPh>
    <rPh sb="8" eb="10">
      <t>ジョウキョウ</t>
    </rPh>
    <rPh sb="11" eb="13">
      <t>ヘイセイ</t>
    </rPh>
    <rPh sb="15" eb="17">
      <t>ネンド</t>
    </rPh>
    <rPh sb="17" eb="19">
      <t>ブンヤ</t>
    </rPh>
    <rPh sb="19" eb="20">
      <t>ベツ</t>
    </rPh>
    <rPh sb="20" eb="22">
      <t>ゾウショ</t>
    </rPh>
    <rPh sb="22" eb="24">
      <t>サッスウ</t>
    </rPh>
    <phoneticPr fontId="2"/>
  </si>
  <si>
    <t>７２.野洲市指定文化財一覧</t>
    <rPh sb="3" eb="4">
      <t>ノ</t>
    </rPh>
    <rPh sb="4" eb="5">
      <t>シュウ</t>
    </rPh>
    <rPh sb="5" eb="6">
      <t>シ</t>
    </rPh>
    <rPh sb="6" eb="7">
      <t>ユビ</t>
    </rPh>
    <rPh sb="7" eb="8">
      <t>サダム</t>
    </rPh>
    <rPh sb="8" eb="10">
      <t>ブンカ</t>
    </rPh>
    <rPh sb="10" eb="11">
      <t>ザイ</t>
    </rPh>
    <rPh sb="11" eb="13">
      <t>イチラン</t>
    </rPh>
    <phoneticPr fontId="2"/>
  </si>
  <si>
    <t>３５．商業の推移</t>
    <rPh sb="3" eb="5">
      <t>ショウギョウ</t>
    </rPh>
    <rPh sb="6" eb="8">
      <t>スイイ</t>
    </rPh>
    <phoneticPr fontId="2"/>
  </si>
  <si>
    <t>福泉寺</t>
    <rPh sb="0" eb="2">
      <t>フクセン</t>
    </rPh>
    <rPh sb="2" eb="3">
      <t>デラ</t>
    </rPh>
    <phoneticPr fontId="2"/>
  </si>
  <si>
    <t>工芸品</t>
    <rPh sb="0" eb="1">
      <t>コウ</t>
    </rPh>
    <rPh sb="1" eb="2">
      <t>ゲイ</t>
    </rPh>
    <rPh sb="2" eb="3">
      <t>シナ</t>
    </rPh>
    <phoneticPr fontId="2"/>
  </si>
  <si>
    <t>昭和32年 8月26日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</si>
  <si>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木造相撲人形(力士2、行司1)</t>
    <rPh sb="0" eb="2">
      <t>モクゾウ</t>
    </rPh>
    <rPh sb="2" eb="4">
      <t>スモウ</t>
    </rPh>
    <rPh sb="4" eb="6">
      <t>ニンギョウ</t>
    </rPh>
    <rPh sb="7" eb="9">
      <t>リキシ</t>
    </rPh>
    <rPh sb="11" eb="13">
      <t>ギョウジ</t>
    </rPh>
    <phoneticPr fontId="2"/>
  </si>
  <si>
    <t>　</t>
    <phoneticPr fontId="2"/>
  </si>
  <si>
    <t>後期</t>
    <phoneticPr fontId="2"/>
  </si>
  <si>
    <t>書　跡</t>
    <rPh sb="0" eb="1">
      <t>ショセキ</t>
    </rPh>
    <rPh sb="2" eb="3">
      <t>アト</t>
    </rPh>
    <phoneticPr fontId="2"/>
  </si>
  <si>
    <t>昭和47年 4月 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</si>
  <si>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大般若経(宋版)</t>
    <rPh sb="0" eb="1">
      <t>ダイ</t>
    </rPh>
    <rPh sb="1" eb="4">
      <t>ハンニャキョウ</t>
    </rPh>
    <rPh sb="5" eb="6">
      <t>ソウ</t>
    </rPh>
    <rPh sb="6" eb="7">
      <t>ハン</t>
    </rPh>
    <phoneticPr fontId="2"/>
  </si>
  <si>
    <t>600 帖</t>
    <rPh sb="4" eb="5">
      <t>チョウ</t>
    </rPh>
    <phoneticPr fontId="2"/>
  </si>
  <si>
    <t>宋</t>
    <rPh sb="0" eb="1">
      <t>ソウ</t>
    </rPh>
    <phoneticPr fontId="2"/>
  </si>
  <si>
    <t>野 蔵 神 社</t>
    <rPh sb="0" eb="1">
      <t>ノ</t>
    </rPh>
    <rPh sb="2" eb="3">
      <t>ゾウ</t>
    </rPh>
    <rPh sb="4" eb="7">
      <t>ジンジャ</t>
    </rPh>
    <phoneticPr fontId="2"/>
  </si>
  <si>
    <t>大般若波羅蜜多経(矢放神社保管)</t>
    <rPh sb="0" eb="3">
      <t>ダイハンニャ</t>
    </rPh>
    <rPh sb="3" eb="4">
      <t>ハ</t>
    </rPh>
    <rPh sb="4" eb="5">
      <t>ラ</t>
    </rPh>
    <rPh sb="5" eb="6">
      <t>ミツ</t>
    </rPh>
    <rPh sb="6" eb="7">
      <t>タ</t>
    </rPh>
    <rPh sb="7" eb="8">
      <t>キョウ</t>
    </rPh>
    <rPh sb="9" eb="10">
      <t>ヤ</t>
    </rPh>
    <rPh sb="10" eb="11">
      <t>ホウ</t>
    </rPh>
    <rPh sb="11" eb="13">
      <t>ジンジャ</t>
    </rPh>
    <rPh sb="13" eb="15">
      <t>ホカン</t>
    </rPh>
    <phoneticPr fontId="2"/>
  </si>
  <si>
    <t>無効水量損失量
(漏水他)</t>
    <rPh sb="0" eb="2">
      <t>ムコウ</t>
    </rPh>
    <rPh sb="2" eb="4">
      <t>スイリョウ</t>
    </rPh>
    <rPh sb="4" eb="6">
      <t>ソンシツ</t>
    </rPh>
    <rPh sb="6" eb="7">
      <t>リョウ</t>
    </rPh>
    <rPh sb="9" eb="11">
      <t>ロウスイ</t>
    </rPh>
    <rPh sb="11" eb="12">
      <t>タ</t>
    </rPh>
    <phoneticPr fontId="2"/>
  </si>
  <si>
    <t>４４．道路</t>
    <rPh sb="3" eb="5">
      <t>ドウロ</t>
    </rPh>
    <phoneticPr fontId="2"/>
  </si>
  <si>
    <t>４５．橋梁</t>
    <rPh sb="3" eb="5">
      <t>キョウリョウ</t>
    </rPh>
    <phoneticPr fontId="2"/>
  </si>
  <si>
    <t>４７．自動車保有台数</t>
    <rPh sb="3" eb="6">
      <t>ジドウシャ</t>
    </rPh>
    <rPh sb="6" eb="8">
      <t>ホユウ</t>
    </rPh>
    <rPh sb="8" eb="10">
      <t>ダイスウ</t>
    </rPh>
    <phoneticPr fontId="2"/>
  </si>
  <si>
    <t>４８．年度別軽自動車登録台数</t>
    <rPh sb="3" eb="5">
      <t>ネンド</t>
    </rPh>
    <rPh sb="5" eb="6">
      <t>ベツ</t>
    </rPh>
    <rPh sb="6" eb="10">
      <t>ケイジドウシャ</t>
    </rPh>
    <rPh sb="10" eb="12">
      <t>トウロク</t>
    </rPh>
    <rPh sb="12" eb="14">
      <t>ダイスウ</t>
    </rPh>
    <phoneticPr fontId="2"/>
  </si>
  <si>
    <t>４９．ＪＲ野洲駅乗車人員推移</t>
    <rPh sb="5" eb="6">
      <t>ヤ</t>
    </rPh>
    <rPh sb="6" eb="7">
      <t>ス</t>
    </rPh>
    <rPh sb="7" eb="8">
      <t>エキ</t>
    </rPh>
    <rPh sb="8" eb="10">
      <t>ジョウシャ</t>
    </rPh>
    <rPh sb="10" eb="12">
      <t>ジンイン</t>
    </rPh>
    <rPh sb="12" eb="14">
      <t>スイイ</t>
    </rPh>
    <phoneticPr fontId="2"/>
  </si>
  <si>
    <t>野　田</t>
    <rPh sb="0" eb="1">
      <t>ノ</t>
    </rPh>
    <rPh sb="2" eb="3">
      <t>タ</t>
    </rPh>
    <phoneticPr fontId="2"/>
  </si>
  <si>
    <t>五　条</t>
    <rPh sb="0" eb="1">
      <t>ゴ</t>
    </rPh>
    <rPh sb="2" eb="3">
      <t>ジョウ</t>
    </rPh>
    <phoneticPr fontId="2"/>
  </si>
  <si>
    <t>飲食店は除く。</t>
    <rPh sb="0" eb="3">
      <t>インショクテン</t>
    </rPh>
    <rPh sb="4" eb="5">
      <t>ノゾ</t>
    </rPh>
    <phoneticPr fontId="2"/>
  </si>
  <si>
    <t>業務用</t>
    <rPh sb="0" eb="3">
      <t>ギョウムヨウ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</si>
  <si>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</si>
  <si>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年　度</t>
    <rPh sb="0" eb="1">
      <t>トシ</t>
    </rPh>
    <rPh sb="2" eb="3">
      <t>ド</t>
    </rPh>
    <phoneticPr fontId="2"/>
  </si>
  <si>
    <t>電灯</t>
    <rPh sb="0" eb="2">
      <t>デントウ</t>
    </rPh>
    <phoneticPr fontId="2"/>
  </si>
  <si>
    <t>電力</t>
    <rPh sb="0" eb="2">
      <t>デンリョク</t>
    </rPh>
    <phoneticPr fontId="2"/>
  </si>
  <si>
    <t>-</t>
  </si>
  <si>
    <t>　　　電力とは、深夜電力、高圧電力、低圧電力、業務用電力、大口電力、事業用電力。</t>
    <rPh sb="3" eb="5">
      <t>デンリョク</t>
    </rPh>
    <rPh sb="8" eb="10">
      <t>シンヤ</t>
    </rPh>
    <rPh sb="10" eb="12">
      <t>デンリョク</t>
    </rPh>
    <rPh sb="13" eb="15">
      <t>コウアツ</t>
    </rPh>
    <rPh sb="15" eb="17">
      <t>デンリョク</t>
    </rPh>
    <rPh sb="18" eb="20">
      <t>テイアツ</t>
    </rPh>
    <rPh sb="20" eb="22">
      <t>デンリョク</t>
    </rPh>
    <rPh sb="23" eb="26">
      <t>ギョウムヨウ</t>
    </rPh>
    <rPh sb="26" eb="28">
      <t>デンリョク</t>
    </rPh>
    <rPh sb="29" eb="31">
      <t>オオグチ</t>
    </rPh>
    <rPh sb="31" eb="33">
      <t>デンリョク</t>
    </rPh>
    <rPh sb="34" eb="37">
      <t>ジギョウヨウ</t>
    </rPh>
    <rPh sb="37" eb="39">
      <t>デンリョク</t>
    </rPh>
    <phoneticPr fontId="2"/>
  </si>
  <si>
    <t>水洗化率
(C/B)(%)</t>
    <rPh sb="0" eb="3">
      <t>スイセンカ</t>
    </rPh>
    <rPh sb="3" eb="4">
      <t>リツ</t>
    </rPh>
    <phoneticPr fontId="2"/>
  </si>
  <si>
    <t>建設年度</t>
    <rPh sb="0" eb="2">
      <t>ケンセツ</t>
    </rPh>
    <rPh sb="2" eb="4">
      <t>ネンド</t>
    </rPh>
    <phoneticPr fontId="2"/>
  </si>
  <si>
    <t>戸　数</t>
    <rPh sb="0" eb="1">
      <t>ト</t>
    </rPh>
    <rPh sb="2" eb="3">
      <t>カズ</t>
    </rPh>
    <phoneticPr fontId="2"/>
  </si>
  <si>
    <t>間取り</t>
    <rPh sb="0" eb="2">
      <t>マド</t>
    </rPh>
    <phoneticPr fontId="2"/>
  </si>
  <si>
    <t>共同住宅寄宿舎</t>
    <rPh sb="0" eb="2">
      <t>キョウドウ</t>
    </rPh>
    <rPh sb="2" eb="4">
      <t>ジュウタク</t>
    </rPh>
    <rPh sb="4" eb="7">
      <t>キシュクシャ</t>
    </rPh>
    <phoneticPr fontId="2"/>
  </si>
  <si>
    <t>農家住宅</t>
    <rPh sb="0" eb="2">
      <t>ノウカ</t>
    </rPh>
    <rPh sb="2" eb="4">
      <t>ジュウタク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</si>
  <si>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</si>
  <si>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収穫量</t>
    <rPh sb="0" eb="2">
      <t>シュウカク</t>
    </rPh>
    <rPh sb="2" eb="3">
      <t>リョウ</t>
    </rPh>
    <phoneticPr fontId="2"/>
  </si>
  <si>
    <t>…</t>
    <phoneticPr fontId="2"/>
  </si>
  <si>
    <t>　　福井県</t>
    <rPh sb="2" eb="4">
      <t>フクイ</t>
    </rPh>
    <rPh sb="4" eb="5">
      <t>ケン</t>
    </rPh>
    <phoneticPr fontId="2"/>
  </si>
  <si>
    <t>　　愛知県</t>
    <rPh sb="2" eb="5">
      <t>アイチケン</t>
    </rPh>
    <phoneticPr fontId="2"/>
  </si>
  <si>
    <t>　　三重県</t>
    <rPh sb="2" eb="5">
      <t>ミエケン</t>
    </rPh>
    <phoneticPr fontId="2"/>
  </si>
  <si>
    <t>　　奈良県</t>
    <rPh sb="2" eb="5">
      <t>ナラケン</t>
    </rPh>
    <phoneticPr fontId="2"/>
  </si>
  <si>
    <t>販売農家</t>
    <rPh sb="0" eb="2">
      <t>ハンバイ</t>
    </rPh>
    <rPh sb="2" eb="4">
      <t>ノウカ</t>
    </rPh>
    <phoneticPr fontId="2"/>
  </si>
  <si>
    <t>かんしょ</t>
    <phoneticPr fontId="2"/>
  </si>
  <si>
    <t>きゅうり</t>
    <phoneticPr fontId="2"/>
  </si>
  <si>
    <t>な　す</t>
    <phoneticPr fontId="2"/>
  </si>
  <si>
    <t>トマト</t>
    <phoneticPr fontId="2"/>
  </si>
  <si>
    <t>キャベツ</t>
    <phoneticPr fontId="2"/>
  </si>
  <si>
    <t>ほうれんそう</t>
    <phoneticPr fontId="2"/>
  </si>
  <si>
    <t>はくさい</t>
    <phoneticPr fontId="2"/>
  </si>
  <si>
    <t>だいこん</t>
    <phoneticPr fontId="2"/>
  </si>
  <si>
    <t>たまねぎ</t>
    <phoneticPr fontId="2"/>
  </si>
  <si>
    <t>にんじん</t>
    <phoneticPr fontId="2"/>
  </si>
  <si>
    <t>ばれいしょ</t>
    <phoneticPr fontId="2"/>
  </si>
  <si>
    <t>１１．従業地・通学地による人口</t>
    <rPh sb="3" eb="5">
      <t>ジュウギョウ</t>
    </rPh>
    <rPh sb="5" eb="6">
      <t>チ</t>
    </rPh>
    <rPh sb="7" eb="9">
      <t>ツウガク</t>
    </rPh>
    <rPh sb="9" eb="10">
      <t>チ</t>
    </rPh>
    <rPh sb="13" eb="15">
      <t>ジンコウ</t>
    </rPh>
    <phoneticPr fontId="2"/>
  </si>
  <si>
    <t>１３．行政区別人口・世帯数の推移</t>
    <rPh sb="3" eb="5">
      <t>ギョウセイ</t>
    </rPh>
    <rPh sb="5" eb="7">
      <t>クベツ</t>
    </rPh>
    <rPh sb="7" eb="9">
      <t>ジンコウ</t>
    </rPh>
    <rPh sb="10" eb="13">
      <t>セタイスウ</t>
    </rPh>
    <rPh sb="14" eb="16">
      <t>スイイ</t>
    </rPh>
    <phoneticPr fontId="2"/>
  </si>
  <si>
    <t>１４．年齢別人口集計</t>
    <rPh sb="3" eb="5">
      <t>ネンレイ</t>
    </rPh>
    <rPh sb="5" eb="6">
      <t>ベツ</t>
    </rPh>
    <rPh sb="6" eb="8">
      <t>ジンコウ</t>
    </rPh>
    <rPh sb="8" eb="10">
      <t>シュウケイ</t>
    </rPh>
    <phoneticPr fontId="2"/>
  </si>
  <si>
    <t>中主学区</t>
    <rPh sb="0" eb="2">
      <t>チュウズ</t>
    </rPh>
    <rPh sb="2" eb="4">
      <t>ガック</t>
    </rPh>
    <phoneticPr fontId="2"/>
  </si>
  <si>
    <t>平均湿度</t>
    <rPh sb="0" eb="2">
      <t>ヘイキン</t>
    </rPh>
    <rPh sb="2" eb="4">
      <t>シツド</t>
    </rPh>
    <phoneticPr fontId="2"/>
  </si>
  <si>
    <t>１３６°０１′３２″</t>
    <phoneticPr fontId="2"/>
  </si>
  <si>
    <t>百貨店・総合スーパー</t>
    <rPh sb="0" eb="3">
      <t>ヒャッカテン</t>
    </rPh>
    <rPh sb="4" eb="6">
      <t>ソウゴウ</t>
    </rPh>
    <phoneticPr fontId="2"/>
  </si>
  <si>
    <t>面積(ha)</t>
    <rPh sb="0" eb="2">
      <t>メンセキ</t>
    </rPh>
    <phoneticPr fontId="2"/>
  </si>
  <si>
    <t>比率(%)</t>
    <rPh sb="0" eb="2">
      <t>ヒリツ</t>
    </rPh>
    <phoneticPr fontId="2"/>
  </si>
  <si>
    <t>建蔽／容積率(%)</t>
    <rPh sb="0" eb="1">
      <t>ケン</t>
    </rPh>
    <rPh sb="1" eb="2">
      <t>ヘイ</t>
    </rPh>
    <rPh sb="3" eb="5">
      <t>ヨウセキ</t>
    </rPh>
    <rPh sb="5" eb="6">
      <t>リツ</t>
    </rPh>
    <phoneticPr fontId="2"/>
  </si>
  <si>
    <t>吉地団地　</t>
    <rPh sb="0" eb="1">
      <t>ヨシ</t>
    </rPh>
    <rPh sb="1" eb="2">
      <t>チ</t>
    </rPh>
    <rPh sb="2" eb="4">
      <t>ダンチ</t>
    </rPh>
    <phoneticPr fontId="2"/>
  </si>
  <si>
    <t>木部団地　</t>
    <rPh sb="0" eb="2">
      <t>キベ</t>
    </rPh>
    <rPh sb="2" eb="4">
      <t>ダンチ</t>
    </rPh>
    <phoneticPr fontId="2"/>
  </si>
  <si>
    <t>吉　地</t>
    <rPh sb="0" eb="1">
      <t>ヨシ</t>
    </rPh>
    <rPh sb="2" eb="3">
      <t>チ</t>
    </rPh>
    <phoneticPr fontId="2"/>
  </si>
  <si>
    <t>西河原</t>
    <rPh sb="0" eb="1">
      <t>ニシ</t>
    </rPh>
    <rPh sb="1" eb="3">
      <t>カワハラ</t>
    </rPh>
    <phoneticPr fontId="2"/>
  </si>
  <si>
    <t>比留田</t>
    <rPh sb="0" eb="1">
      <t>ヒ</t>
    </rPh>
    <rPh sb="1" eb="2">
      <t>ト</t>
    </rPh>
    <rPh sb="2" eb="3">
      <t>タ</t>
    </rPh>
    <phoneticPr fontId="2"/>
  </si>
  <si>
    <t>虫　生</t>
    <rPh sb="0" eb="1">
      <t>ムシ</t>
    </rPh>
    <rPh sb="2" eb="3">
      <t>セイ</t>
    </rPh>
    <phoneticPr fontId="2"/>
  </si>
  <si>
    <t>八　夫</t>
    <rPh sb="0" eb="1">
      <t>ハチ</t>
    </rPh>
    <rPh sb="2" eb="3">
      <t>オット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</si>
  <si>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</si>
  <si>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</si>
  <si>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沼地</t>
    <rPh sb="0" eb="2">
      <t>ヌマチ</t>
    </rPh>
    <phoneticPr fontId="2"/>
  </si>
  <si>
    <t>非課税地</t>
    <rPh sb="0" eb="3">
      <t>ヒカゼイ</t>
    </rPh>
    <rPh sb="3" eb="4">
      <t>チ</t>
    </rPh>
    <phoneticPr fontId="2"/>
  </si>
  <si>
    <t>安　治</t>
    <rPh sb="0" eb="1">
      <t>ヤス</t>
    </rPh>
    <rPh sb="2" eb="3">
      <t>チ</t>
    </rPh>
    <phoneticPr fontId="2"/>
  </si>
  <si>
    <t>平成17年</t>
  </si>
  <si>
    <t>平成18年</t>
  </si>
  <si>
    <t>世帯数</t>
  </si>
  <si>
    <t>人口</t>
  </si>
  <si>
    <t>平成19年</t>
    <rPh sb="0" eb="2">
      <t>ヘイセイ</t>
    </rPh>
    <rPh sb="4" eb="5">
      <t>ネン</t>
    </rPh>
    <phoneticPr fontId="2"/>
  </si>
  <si>
    <t>－</t>
  </si>
  <si>
    <t>各年6月1日現在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</si>
  <si>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堤団地</t>
    <rPh sb="0" eb="1">
      <t>ツツミ</t>
    </rPh>
    <rPh sb="1" eb="3">
      <t>ダンチ</t>
    </rPh>
    <phoneticPr fontId="2"/>
  </si>
  <si>
    <t>井口団地</t>
    <rPh sb="0" eb="2">
      <t>イグチ</t>
    </rPh>
    <rPh sb="2" eb="4">
      <t>ダンチ</t>
    </rPh>
    <phoneticPr fontId="2"/>
  </si>
  <si>
    <t>―</t>
    <phoneticPr fontId="2"/>
  </si>
  <si>
    <t>数値は旧野洲町と旧中主町を合算した数値である。</t>
    <rPh sb="0" eb="2">
      <t>スウチ</t>
    </rPh>
    <rPh sb="3" eb="4">
      <t>キュウ</t>
    </rPh>
    <rPh sb="4" eb="5">
      <t>ヤ</t>
    </rPh>
    <rPh sb="5" eb="6">
      <t>ス</t>
    </rPh>
    <rPh sb="6" eb="7">
      <t>チョウ</t>
    </rPh>
    <rPh sb="8" eb="9">
      <t>キュウ</t>
    </rPh>
    <rPh sb="9" eb="11">
      <t>チュウズ</t>
    </rPh>
    <rPh sb="11" eb="12">
      <t>チョウ</t>
    </rPh>
    <rPh sb="13" eb="15">
      <t>ガッサン</t>
    </rPh>
    <rPh sb="17" eb="19">
      <t>スウチ</t>
    </rPh>
    <phoneticPr fontId="2"/>
  </si>
  <si>
    <t>資料：人口動態調査</t>
    <rPh sb="0" eb="2">
      <t>シリョウ</t>
    </rPh>
    <rPh sb="3" eb="5">
      <t>ジンコウ</t>
    </rPh>
    <rPh sb="5" eb="7">
      <t>ドウタイ</t>
    </rPh>
    <rPh sb="7" eb="9">
      <t>チョウサ</t>
    </rPh>
    <phoneticPr fontId="2"/>
  </si>
  <si>
    <t>4月</t>
    <rPh sb="1" eb="2">
      <t>ガツ</t>
    </rPh>
    <phoneticPr fontId="2"/>
  </si>
  <si>
    <t>4月</t>
    <rPh sb="1" eb="2">
      <t>ツキ</t>
    </rPh>
    <phoneticPr fontId="2"/>
  </si>
  <si>
    <t>平成11年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</si>
  <si>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</si>
  <si>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７．河川</t>
    <rPh sb="2" eb="4">
      <t>カセン</t>
    </rPh>
    <phoneticPr fontId="2"/>
  </si>
  <si>
    <t>河川名</t>
    <rPh sb="0" eb="2">
      <t>カセン</t>
    </rPh>
    <rPh sb="2" eb="3">
      <t>メイ</t>
    </rPh>
    <phoneticPr fontId="2"/>
  </si>
  <si>
    <t>指定年月日</t>
    <rPh sb="0" eb="2">
      <t>シテイ</t>
    </rPh>
    <rPh sb="2" eb="5">
      <t>ネンガッピ</t>
    </rPh>
    <phoneticPr fontId="2"/>
  </si>
  <si>
    <t>東込田川</t>
    <rPh sb="0" eb="1">
      <t>ヒガシ</t>
    </rPh>
    <rPh sb="1" eb="2">
      <t>コ</t>
    </rPh>
    <rPh sb="2" eb="3">
      <t>タ</t>
    </rPh>
    <rPh sb="3" eb="4">
      <t>カワ</t>
    </rPh>
    <phoneticPr fontId="2"/>
  </si>
  <si>
    <t>東祇王井川</t>
    <rPh sb="0" eb="1">
      <t>ヒガシ</t>
    </rPh>
    <rPh sb="1" eb="2">
      <t>ギ</t>
    </rPh>
    <rPh sb="2" eb="3">
      <t>オウ</t>
    </rPh>
    <rPh sb="3" eb="4">
      <t>イ</t>
    </rPh>
    <rPh sb="4" eb="5">
      <t>カワ</t>
    </rPh>
    <phoneticPr fontId="2"/>
  </si>
  <si>
    <t>野洲市木部字川原田2321番地先</t>
    <rPh sb="0" eb="2">
      <t>ヤス</t>
    </rPh>
    <rPh sb="2" eb="3">
      <t>シ</t>
    </rPh>
    <rPh sb="3" eb="5">
      <t>キベ</t>
    </rPh>
    <rPh sb="5" eb="6">
      <t>ジ</t>
    </rPh>
    <rPh sb="6" eb="7">
      <t>カワ</t>
    </rPh>
    <rPh sb="7" eb="8">
      <t>ハラ</t>
    </rPh>
    <rPh sb="8" eb="9">
      <t>タ</t>
    </rPh>
    <rPh sb="13" eb="15">
      <t>バンチ</t>
    </rPh>
    <rPh sb="15" eb="16">
      <t>サキ</t>
    </rPh>
    <phoneticPr fontId="2"/>
  </si>
  <si>
    <t>一級河川新川への合流点</t>
    <rPh sb="0" eb="2">
      <t>イッキュウ</t>
    </rPh>
    <rPh sb="2" eb="4">
      <t>カセン</t>
    </rPh>
    <rPh sb="4" eb="6">
      <t>シンカワ</t>
    </rPh>
    <rPh sb="8" eb="11">
      <t>ゴウリュウテン</t>
    </rPh>
    <phoneticPr fontId="2"/>
  </si>
  <si>
    <t>流路延長</t>
    <rPh sb="0" eb="2">
      <t>リュウロ</t>
    </rPh>
    <rPh sb="2" eb="4">
      <t>エンチョウ</t>
    </rPh>
    <phoneticPr fontId="2"/>
  </si>
  <si>
    <t>上流端</t>
    <rPh sb="0" eb="2">
      <t>ジョウリュウ</t>
    </rPh>
    <rPh sb="2" eb="3">
      <t>ハ</t>
    </rPh>
    <phoneticPr fontId="2"/>
  </si>
  <si>
    <t>蒲生郡日野町大字平子字本田197番地先</t>
    <rPh sb="0" eb="3">
      <t>ガモウグン</t>
    </rPh>
    <rPh sb="3" eb="6">
      <t>ヒノチョウ</t>
    </rPh>
    <rPh sb="6" eb="8">
      <t>オオアザ</t>
    </rPh>
    <rPh sb="8" eb="10">
      <t>ヒラコ</t>
    </rPh>
    <rPh sb="10" eb="11">
      <t>ジ</t>
    </rPh>
    <rPh sb="11" eb="13">
      <t>ホンダ</t>
    </rPh>
    <rPh sb="16" eb="18">
      <t>バンチ</t>
    </rPh>
    <rPh sb="18" eb="19">
      <t>サキ</t>
    </rPh>
    <phoneticPr fontId="2"/>
  </si>
  <si>
    <t>蒲生郡日野町大字平子字須脇365番地先</t>
    <rPh sb="0" eb="3">
      <t>ガモウグン</t>
    </rPh>
    <rPh sb="3" eb="6">
      <t>ヒノチョウ</t>
    </rPh>
    <rPh sb="6" eb="8">
      <t>オオアザ</t>
    </rPh>
    <rPh sb="8" eb="10">
      <t>ヒラコ</t>
    </rPh>
    <rPh sb="10" eb="11">
      <t>ジ</t>
    </rPh>
    <rPh sb="11" eb="12">
      <t>ス</t>
    </rPh>
    <rPh sb="12" eb="13">
      <t>ワキ</t>
    </rPh>
    <rPh sb="16" eb="18">
      <t>バンチ</t>
    </rPh>
    <rPh sb="18" eb="19">
      <t>サキ</t>
    </rPh>
    <phoneticPr fontId="2"/>
  </si>
  <si>
    <t>野洲市大篠原字岩倉2754番地先</t>
    <rPh sb="0" eb="2">
      <t>ヤス</t>
    </rPh>
    <rPh sb="2" eb="3">
      <t>シ</t>
    </rPh>
    <rPh sb="3" eb="5">
      <t>オオシノ</t>
    </rPh>
    <rPh sb="5" eb="7">
      <t>ハラジ</t>
    </rPh>
    <rPh sb="7" eb="9">
      <t>イワクラ</t>
    </rPh>
    <rPh sb="13" eb="15">
      <t>バンチ</t>
    </rPh>
    <rPh sb="15" eb="16">
      <t>サキ</t>
    </rPh>
    <phoneticPr fontId="2"/>
  </si>
  <si>
    <t>日野川への合流点</t>
    <rPh sb="0" eb="3">
      <t>ヒノガワ</t>
    </rPh>
    <rPh sb="5" eb="8">
      <t>ゴウリュウテン</t>
    </rPh>
    <phoneticPr fontId="2"/>
  </si>
  <si>
    <t>光善寺川</t>
    <rPh sb="0" eb="1">
      <t>コウ</t>
    </rPh>
    <rPh sb="1" eb="2">
      <t>ゼン</t>
    </rPh>
    <rPh sb="2" eb="3">
      <t>ジ</t>
    </rPh>
    <rPh sb="3" eb="4">
      <t>カワ</t>
    </rPh>
    <phoneticPr fontId="2"/>
  </si>
  <si>
    <t>野洲市大篠原字山田327番地先</t>
    <rPh sb="0" eb="2">
      <t>ヤス</t>
    </rPh>
    <rPh sb="2" eb="3">
      <t>シ</t>
    </rPh>
    <rPh sb="3" eb="4">
      <t>オオ</t>
    </rPh>
    <rPh sb="4" eb="5">
      <t>シノ</t>
    </rPh>
    <rPh sb="5" eb="6">
      <t>ハラ</t>
    </rPh>
    <rPh sb="6" eb="7">
      <t>ジ</t>
    </rPh>
    <rPh sb="7" eb="8">
      <t>ヤマ</t>
    </rPh>
    <rPh sb="8" eb="9">
      <t>タ</t>
    </rPh>
    <rPh sb="12" eb="14">
      <t>バンチ</t>
    </rPh>
    <rPh sb="14" eb="15">
      <t>サキ</t>
    </rPh>
    <phoneticPr fontId="2"/>
  </si>
  <si>
    <t>光善寺川への合流点</t>
    <rPh sb="0" eb="3">
      <t>コウゼンジ</t>
    </rPh>
    <rPh sb="3" eb="4">
      <t>カワ</t>
    </rPh>
    <rPh sb="6" eb="8">
      <t>ゴウリュウ</t>
    </rPh>
    <rPh sb="8" eb="9">
      <t>テン</t>
    </rPh>
    <phoneticPr fontId="2"/>
  </si>
  <si>
    <t>８．国勢調査人口および世帯数</t>
    <rPh sb="2" eb="4">
      <t>コクセイ</t>
    </rPh>
    <rPh sb="4" eb="6">
      <t>チョウサ</t>
    </rPh>
    <rPh sb="6" eb="8">
      <t>ジンコウ</t>
    </rPh>
    <rPh sb="11" eb="14">
      <t>セタイスウ</t>
    </rPh>
    <phoneticPr fontId="2"/>
  </si>
  <si>
    <t>９．年齢区分別人口</t>
    <rPh sb="2" eb="7">
      <t>ネンレイベツ</t>
    </rPh>
    <rPh sb="7" eb="9">
      <t>ジンコウ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</si>
  <si>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</si>
  <si>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</si>
  <si>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　　自宅</t>
    <rPh sb="2" eb="4">
      <t>ジタク</t>
    </rPh>
    <phoneticPr fontId="2"/>
  </si>
  <si>
    <t>　　自宅外</t>
    <rPh sb="2" eb="5">
      <t>ジタクガイ</t>
    </rPh>
    <phoneticPr fontId="2"/>
  </si>
  <si>
    <t>　県内</t>
    <rPh sb="1" eb="3">
      <t>ケンナイ</t>
    </rPh>
    <phoneticPr fontId="2"/>
  </si>
  <si>
    <t>　　大津市</t>
    <rPh sb="2" eb="5">
      <t>オオツシ</t>
    </rPh>
    <phoneticPr fontId="2"/>
  </si>
  <si>
    <t>　　彦根市</t>
    <rPh sb="2" eb="5">
      <t>ヒコネシ</t>
    </rPh>
    <phoneticPr fontId="2"/>
  </si>
  <si>
    <t>　　長浜市</t>
    <rPh sb="2" eb="5">
      <t>ナガハマシ</t>
    </rPh>
    <phoneticPr fontId="2"/>
  </si>
  <si>
    <t>　　近江八幡市</t>
    <rPh sb="2" eb="4">
      <t>オウミ</t>
    </rPh>
    <rPh sb="4" eb="6">
      <t>ハチマン</t>
    </rPh>
    <rPh sb="6" eb="7">
      <t>シ</t>
    </rPh>
    <phoneticPr fontId="2"/>
  </si>
  <si>
    <t>　　草津市</t>
    <rPh sb="2" eb="5">
      <t>クサツシ</t>
    </rPh>
    <phoneticPr fontId="2"/>
  </si>
  <si>
    <t>　　守山市</t>
    <rPh sb="2" eb="5">
      <t>モリヤマシ</t>
    </rPh>
    <phoneticPr fontId="2"/>
  </si>
  <si>
    <t>　　栗東市</t>
    <rPh sb="2" eb="4">
      <t>リットウ</t>
    </rPh>
    <rPh sb="4" eb="5">
      <t>シ</t>
    </rPh>
    <phoneticPr fontId="2"/>
  </si>
  <si>
    <t>　　安土町</t>
    <rPh sb="2" eb="5">
      <t>アヅチチョウ</t>
    </rPh>
    <phoneticPr fontId="2"/>
  </si>
  <si>
    <t>　県外</t>
    <rPh sb="1" eb="3">
      <t>ケンガイ</t>
    </rPh>
    <phoneticPr fontId="2"/>
  </si>
  <si>
    <t>　　京都府</t>
    <rPh sb="2" eb="5">
      <t>キョウトフ</t>
    </rPh>
    <phoneticPr fontId="2"/>
  </si>
  <si>
    <t>　　大阪府</t>
    <rPh sb="2" eb="4">
      <t>オオサカ</t>
    </rPh>
    <rPh sb="4" eb="5">
      <t>フ</t>
    </rPh>
    <phoneticPr fontId="2"/>
  </si>
  <si>
    <t>　　兵庫県　</t>
    <rPh sb="2" eb="5">
      <t>ヒョウゴケン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</si>
  <si>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</si>
  <si>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食料品</t>
    <rPh sb="0" eb="3">
      <t>ショクリョウヒン</t>
    </rPh>
    <phoneticPr fontId="2"/>
  </si>
  <si>
    <t>衣服</t>
    <rPh sb="0" eb="2">
      <t>イフク</t>
    </rPh>
    <phoneticPr fontId="2"/>
  </si>
  <si>
    <t>木材・木製品</t>
    <rPh sb="0" eb="2">
      <t>モクザイ</t>
    </rPh>
    <rPh sb="3" eb="4">
      <t>モク</t>
    </rPh>
    <rPh sb="4" eb="6">
      <t>セイヒン</t>
    </rPh>
    <phoneticPr fontId="2"/>
  </si>
  <si>
    <t>家具・装備品</t>
    <rPh sb="0" eb="2">
      <t>カグ</t>
    </rPh>
    <rPh sb="3" eb="6">
      <t>ソウビヒン</t>
    </rPh>
    <phoneticPr fontId="2"/>
  </si>
  <si>
    <t>皮革</t>
    <rPh sb="0" eb="1">
      <t>カワ</t>
    </rPh>
    <rPh sb="1" eb="2">
      <t>カワ</t>
    </rPh>
    <phoneticPr fontId="2"/>
  </si>
  <si>
    <t>鉄鋼業</t>
    <rPh sb="0" eb="2">
      <t>テッコウ</t>
    </rPh>
    <rPh sb="2" eb="3">
      <t>ギョウ</t>
    </rPh>
    <phoneticPr fontId="2"/>
  </si>
  <si>
    <t>非鉄金属</t>
    <rPh sb="0" eb="2">
      <t>ヒテツ</t>
    </rPh>
    <rPh sb="2" eb="4">
      <t>キンゾク</t>
    </rPh>
    <phoneticPr fontId="2"/>
  </si>
  <si>
    <t>一般機器</t>
    <rPh sb="0" eb="2">
      <t>イッパン</t>
    </rPh>
    <rPh sb="2" eb="4">
      <t>キキ</t>
    </rPh>
    <phoneticPr fontId="2"/>
  </si>
  <si>
    <t>電気機器</t>
    <rPh sb="0" eb="2">
      <t>デンキ</t>
    </rPh>
    <rPh sb="2" eb="4">
      <t>キキ</t>
    </rPh>
    <phoneticPr fontId="2"/>
  </si>
  <si>
    <t>輸送機械</t>
    <rPh sb="0" eb="2">
      <t>ユソウ</t>
    </rPh>
    <rPh sb="2" eb="4">
      <t>キカイ</t>
    </rPh>
    <phoneticPr fontId="2"/>
  </si>
  <si>
    <t>精密機械</t>
    <rPh sb="0" eb="2">
      <t>セイミツ</t>
    </rPh>
    <rPh sb="2" eb="4">
      <t>キカイ</t>
    </rPh>
    <phoneticPr fontId="2"/>
  </si>
  <si>
    <t>野洲市六条字北原485の1番地先</t>
    <rPh sb="0" eb="2">
      <t>ヤス</t>
    </rPh>
    <rPh sb="2" eb="3">
      <t>シ</t>
    </rPh>
    <rPh sb="3" eb="5">
      <t>ロクジョウ</t>
    </rPh>
    <rPh sb="5" eb="6">
      <t>ジ</t>
    </rPh>
    <rPh sb="6" eb="8">
      <t>キタハラ</t>
    </rPh>
    <rPh sb="13" eb="15">
      <t>バンチ</t>
    </rPh>
    <rPh sb="15" eb="16">
      <t>サキ</t>
    </rPh>
    <phoneticPr fontId="2"/>
  </si>
  <si>
    <t>野洲市小篠原17番地先</t>
    <rPh sb="0" eb="2">
      <t>ヤス</t>
    </rPh>
    <rPh sb="2" eb="3">
      <t>シ</t>
    </rPh>
    <rPh sb="3" eb="4">
      <t>コ</t>
    </rPh>
    <rPh sb="4" eb="5">
      <t>シノ</t>
    </rPh>
    <rPh sb="5" eb="6">
      <t>ハラ</t>
    </rPh>
    <rPh sb="8" eb="10">
      <t>バンチ</t>
    </rPh>
    <rPh sb="10" eb="11">
      <t>サキ</t>
    </rPh>
    <phoneticPr fontId="2"/>
  </si>
  <si>
    <t>野洲市辻町629番地先</t>
    <rPh sb="0" eb="2">
      <t>ヤス</t>
    </rPh>
    <rPh sb="2" eb="3">
      <t>シ</t>
    </rPh>
    <rPh sb="3" eb="5">
      <t>ツジマチ</t>
    </rPh>
    <rPh sb="8" eb="10">
      <t>バンチ</t>
    </rPh>
    <rPh sb="10" eb="11">
      <t>サキ</t>
    </rPh>
    <phoneticPr fontId="2"/>
  </si>
  <si>
    <t>一級河川中の池川への合流点</t>
    <rPh sb="0" eb="2">
      <t>イッキュウ</t>
    </rPh>
    <rPh sb="2" eb="4">
      <t>カセン</t>
    </rPh>
    <rPh sb="4" eb="5">
      <t>ナカ</t>
    </rPh>
    <rPh sb="6" eb="8">
      <t>イケガワ</t>
    </rPh>
    <rPh sb="10" eb="13">
      <t>ゴウリュウテン</t>
    </rPh>
    <phoneticPr fontId="2"/>
  </si>
  <si>
    <t>野洲市上屋1374番地先</t>
    <rPh sb="0" eb="2">
      <t>ヤス</t>
    </rPh>
    <rPh sb="2" eb="3">
      <t>シ</t>
    </rPh>
    <rPh sb="3" eb="4">
      <t>カミ</t>
    </rPh>
    <rPh sb="4" eb="5">
      <t>ヤ</t>
    </rPh>
    <rPh sb="9" eb="11">
      <t>バンチ</t>
    </rPh>
    <rPh sb="11" eb="12">
      <t>サキ</t>
    </rPh>
    <phoneticPr fontId="2"/>
  </si>
  <si>
    <t>野洲市上屋1385番地先</t>
    <rPh sb="0" eb="2">
      <t>ヤス</t>
    </rPh>
    <rPh sb="2" eb="3">
      <t>シ</t>
    </rPh>
    <rPh sb="3" eb="4">
      <t>カミ</t>
    </rPh>
    <rPh sb="4" eb="5">
      <t>ヤ</t>
    </rPh>
    <rPh sb="9" eb="11">
      <t>バンチ</t>
    </rPh>
    <rPh sb="11" eb="12">
      <t>サキ</t>
    </rPh>
    <phoneticPr fontId="2"/>
  </si>
  <si>
    <t>一級河川家棟川への合流点</t>
    <rPh sb="0" eb="2">
      <t>イッキュウ</t>
    </rPh>
    <rPh sb="2" eb="4">
      <t>カセン</t>
    </rPh>
    <rPh sb="4" eb="5">
      <t>イエ</t>
    </rPh>
    <rPh sb="5" eb="6">
      <t>ムネ</t>
    </rPh>
    <rPh sb="6" eb="7">
      <t>カワ</t>
    </rPh>
    <rPh sb="9" eb="12">
      <t>ゴウリュウテン</t>
    </rPh>
    <phoneticPr fontId="2"/>
  </si>
  <si>
    <t>平成12年に区分見直し</t>
    <rPh sb="0" eb="2">
      <t>ヘイセイ</t>
    </rPh>
    <rPh sb="4" eb="5">
      <t>ネン</t>
    </rPh>
    <rPh sb="6" eb="8">
      <t>クブン</t>
    </rPh>
    <rPh sb="8" eb="10">
      <t>ミナオ</t>
    </rPh>
    <phoneticPr fontId="2"/>
  </si>
  <si>
    <t>野洲市野洲495番地先</t>
    <rPh sb="0" eb="2">
      <t>ヤス</t>
    </rPh>
    <rPh sb="2" eb="3">
      <t>シ</t>
    </rPh>
    <rPh sb="3" eb="4">
      <t>ヤ</t>
    </rPh>
    <rPh sb="4" eb="5">
      <t>ス</t>
    </rPh>
    <rPh sb="8" eb="10">
      <t>バンチ</t>
    </rPh>
    <rPh sb="10" eb="11">
      <t>サキ</t>
    </rPh>
    <phoneticPr fontId="2"/>
  </si>
  <si>
    <t>野洲市野洲419番地先</t>
    <rPh sb="0" eb="2">
      <t>ヤス</t>
    </rPh>
    <rPh sb="2" eb="3">
      <t>シ</t>
    </rPh>
    <rPh sb="3" eb="4">
      <t>ヤ</t>
    </rPh>
    <rPh sb="4" eb="5">
      <t>ス</t>
    </rPh>
    <rPh sb="8" eb="10">
      <t>バンチ</t>
    </rPh>
    <rPh sb="10" eb="11">
      <t>サキ</t>
    </rPh>
    <phoneticPr fontId="2"/>
  </si>
  <si>
    <t>野洲市冨波甲234の1番地先</t>
    <rPh sb="0" eb="2">
      <t>ヤス</t>
    </rPh>
    <rPh sb="2" eb="3">
      <t>シ</t>
    </rPh>
    <rPh sb="3" eb="6">
      <t>トバコウ</t>
    </rPh>
    <rPh sb="11" eb="13">
      <t>バンチ</t>
    </rPh>
    <rPh sb="13" eb="14">
      <t>サキ</t>
    </rPh>
    <phoneticPr fontId="2"/>
  </si>
  <si>
    <t>野洲市冨波甲13番地先</t>
    <rPh sb="0" eb="2">
      <t>ヤス</t>
    </rPh>
    <rPh sb="2" eb="3">
      <t>シ</t>
    </rPh>
    <rPh sb="3" eb="4">
      <t>フ</t>
    </rPh>
    <rPh sb="4" eb="5">
      <t>ナミ</t>
    </rPh>
    <rPh sb="5" eb="6">
      <t>コウ</t>
    </rPh>
    <rPh sb="8" eb="10">
      <t>バンチ</t>
    </rPh>
    <rPh sb="10" eb="11">
      <t>サキ</t>
    </rPh>
    <phoneticPr fontId="2"/>
  </si>
  <si>
    <t>野洲市上屋字高蔵853番地先</t>
    <rPh sb="0" eb="2">
      <t>ヤス</t>
    </rPh>
    <rPh sb="2" eb="3">
      <t>シ</t>
    </rPh>
    <rPh sb="3" eb="4">
      <t>カミ</t>
    </rPh>
    <rPh sb="4" eb="5">
      <t>ヤ</t>
    </rPh>
    <rPh sb="5" eb="6">
      <t>ジ</t>
    </rPh>
    <rPh sb="6" eb="7">
      <t>タカ</t>
    </rPh>
    <rPh sb="7" eb="8">
      <t>クラ</t>
    </rPh>
    <rPh sb="11" eb="13">
      <t>バンチ</t>
    </rPh>
    <rPh sb="13" eb="14">
      <t>サキ</t>
    </rPh>
    <phoneticPr fontId="2"/>
  </si>
  <si>
    <t>野洲市野洲字木ノ座177番地先</t>
    <rPh sb="0" eb="2">
      <t>ヤス</t>
    </rPh>
    <rPh sb="2" eb="3">
      <t>シ</t>
    </rPh>
    <rPh sb="3" eb="4">
      <t>ヤ</t>
    </rPh>
    <rPh sb="4" eb="5">
      <t>ス</t>
    </rPh>
    <rPh sb="5" eb="6">
      <t>ジ</t>
    </rPh>
    <rPh sb="6" eb="7">
      <t>キ</t>
    </rPh>
    <rPh sb="8" eb="9">
      <t>ザ</t>
    </rPh>
    <rPh sb="12" eb="14">
      <t>バンチ</t>
    </rPh>
    <rPh sb="14" eb="15">
      <t>サキ</t>
    </rPh>
    <phoneticPr fontId="2"/>
  </si>
  <si>
    <t>野洲市行畑字笠作580-1番地先</t>
    <rPh sb="0" eb="2">
      <t>ヤス</t>
    </rPh>
    <rPh sb="2" eb="3">
      <t>シ</t>
    </rPh>
    <rPh sb="3" eb="4">
      <t>ユ</t>
    </rPh>
    <rPh sb="4" eb="5">
      <t>ハタケ</t>
    </rPh>
    <rPh sb="5" eb="6">
      <t>ジ</t>
    </rPh>
    <rPh sb="6" eb="7">
      <t>カサ</t>
    </rPh>
    <rPh sb="7" eb="8">
      <t>サク</t>
    </rPh>
    <rPh sb="13" eb="15">
      <t>バンチ</t>
    </rPh>
    <rPh sb="15" eb="16">
      <t>サキ</t>
    </rPh>
    <phoneticPr fontId="2"/>
  </si>
  <si>
    <t>ﾚｯｸｽﾌｪｽﾀ</t>
    <phoneticPr fontId="2"/>
  </si>
  <si>
    <t>付加価値額(29人以
上は粗付加価値額)</t>
    <rPh sb="0" eb="4">
      <t>フカカチ</t>
    </rPh>
    <rPh sb="4" eb="5">
      <t>ガク</t>
    </rPh>
    <rPh sb="8" eb="9">
      <t>ニン</t>
    </rPh>
    <rPh sb="9" eb="10">
      <t>イ</t>
    </rPh>
    <rPh sb="11" eb="12">
      <t>ウエ</t>
    </rPh>
    <rPh sb="13" eb="14">
      <t>アラ</t>
    </rPh>
    <rPh sb="14" eb="18">
      <t>フカカチ</t>
    </rPh>
    <rPh sb="18" eb="19">
      <t>ガク</t>
    </rPh>
    <phoneticPr fontId="2"/>
  </si>
  <si>
    <t>50～
90㏄</t>
    <phoneticPr fontId="2"/>
  </si>
  <si>
    <t>３６．産業別商業の推移</t>
    <rPh sb="3" eb="5">
      <t>サンギョウ</t>
    </rPh>
    <rPh sb="5" eb="6">
      <t>ベツ</t>
    </rPh>
    <rPh sb="6" eb="8">
      <t>ショウギョウ</t>
    </rPh>
    <rPh sb="9" eb="11">
      <t>スイイ</t>
    </rPh>
    <phoneticPr fontId="2"/>
  </si>
  <si>
    <t>平均　年齢</t>
    <rPh sb="0" eb="2">
      <t>ヘイキン</t>
    </rPh>
    <rPh sb="3" eb="5">
      <t>ネンレイ</t>
    </rPh>
    <phoneticPr fontId="2"/>
  </si>
  <si>
    <t>ねぎ</t>
    <phoneticPr fontId="2"/>
  </si>
  <si>
    <t>すいか</t>
    <phoneticPr fontId="2"/>
  </si>
  <si>
    <t>件数</t>
    <rPh sb="0" eb="2">
      <t>ケンスウ</t>
    </rPh>
    <phoneticPr fontId="2"/>
  </si>
  <si>
    <t>３７．産業小分類別商店数・従業者数等</t>
    <rPh sb="3" eb="5">
      <t>サンギョウ</t>
    </rPh>
    <rPh sb="5" eb="8">
      <t>ショウブンルイ</t>
    </rPh>
    <rPh sb="8" eb="9">
      <t>ベツ</t>
    </rPh>
    <rPh sb="9" eb="12">
      <t>ショウテンスウ</t>
    </rPh>
    <rPh sb="13" eb="15">
      <t>ジュウギョウ</t>
    </rPh>
    <rPh sb="15" eb="16">
      <t>シャ</t>
    </rPh>
    <rPh sb="16" eb="17">
      <t>スウ</t>
    </rPh>
    <rPh sb="17" eb="18">
      <t>トウ</t>
    </rPh>
    <phoneticPr fontId="2"/>
  </si>
  <si>
    <t>３８．電灯・電力</t>
    <rPh sb="3" eb="5">
      <t>デントウ</t>
    </rPh>
    <rPh sb="6" eb="8">
      <t>デンリョク</t>
    </rPh>
    <phoneticPr fontId="2"/>
  </si>
  <si>
    <t>３９．用途別配水量</t>
    <rPh sb="3" eb="5">
      <t>ヨウト</t>
    </rPh>
    <rPh sb="5" eb="6">
      <t>ベツ</t>
    </rPh>
    <rPh sb="6" eb="8">
      <t>ハイスイ</t>
    </rPh>
    <rPh sb="8" eb="9">
      <t>リョウ</t>
    </rPh>
    <phoneticPr fontId="2"/>
  </si>
  <si>
    <t>４０．下水道普及状況</t>
    <rPh sb="3" eb="6">
      <t>ゲスイドウ</t>
    </rPh>
    <rPh sb="6" eb="8">
      <t>フキュウ</t>
    </rPh>
    <rPh sb="8" eb="10">
      <t>ジョウキョウ</t>
    </rPh>
    <phoneticPr fontId="2"/>
  </si>
  <si>
    <t>４１．都市計画区域の用途別面積</t>
    <rPh sb="3" eb="4">
      <t>ト</t>
    </rPh>
    <rPh sb="4" eb="5">
      <t>シ</t>
    </rPh>
    <rPh sb="5" eb="7">
      <t>ケイカク</t>
    </rPh>
    <rPh sb="7" eb="9">
      <t>クイキ</t>
    </rPh>
    <rPh sb="10" eb="12">
      <t>ヨウト</t>
    </rPh>
    <rPh sb="12" eb="13">
      <t>ベツ</t>
    </rPh>
    <rPh sb="13" eb="15">
      <t>メンセキ</t>
    </rPh>
    <phoneticPr fontId="2"/>
  </si>
  <si>
    <t>４２．市営住宅の状況</t>
    <rPh sb="3" eb="5">
      <t>シエイ</t>
    </rPh>
    <rPh sb="5" eb="7">
      <t>ジュウタク</t>
    </rPh>
    <rPh sb="8" eb="10">
      <t>ジョウキョウ</t>
    </rPh>
    <phoneticPr fontId="2"/>
  </si>
  <si>
    <t>４３．公園・遊園地</t>
    <rPh sb="3" eb="5">
      <t>コウエン</t>
    </rPh>
    <rPh sb="6" eb="9">
      <t>ユウエンチ</t>
    </rPh>
    <phoneticPr fontId="2"/>
  </si>
  <si>
    <t>資料：西日本旅客鉄道株式会社京都支社</t>
    <rPh sb="0" eb="2">
      <t>シリョウ</t>
    </rPh>
    <rPh sb="3" eb="4">
      <t>ニシ</t>
    </rPh>
    <rPh sb="4" eb="6">
      <t>ニホン</t>
    </rPh>
    <rPh sb="6" eb="8">
      <t>リョカク</t>
    </rPh>
    <rPh sb="8" eb="10">
      <t>テツドウ</t>
    </rPh>
    <rPh sb="10" eb="14">
      <t>カブシキガイシャ</t>
    </rPh>
    <rPh sb="14" eb="16">
      <t>キョウト</t>
    </rPh>
    <rPh sb="16" eb="18">
      <t>シシャ</t>
    </rPh>
    <phoneticPr fontId="2"/>
  </si>
  <si>
    <t>定期外</t>
    <rPh sb="0" eb="2">
      <t>テイキ</t>
    </rPh>
    <rPh sb="2" eb="3">
      <t>ガイ</t>
    </rPh>
    <phoneticPr fontId="2"/>
  </si>
  <si>
    <t>定期</t>
    <rPh sb="0" eb="2">
      <t>テイキ</t>
    </rPh>
    <phoneticPr fontId="2"/>
  </si>
  <si>
    <t xml:space="preserve"> 野洲市小篠原２１００番地１</t>
    <rPh sb="1" eb="3">
      <t>ヤス</t>
    </rPh>
    <rPh sb="3" eb="4">
      <t>シ</t>
    </rPh>
    <rPh sb="4" eb="5">
      <t>コ</t>
    </rPh>
    <rPh sb="5" eb="6">
      <t>シノ</t>
    </rPh>
    <rPh sb="6" eb="7">
      <t>ハラ</t>
    </rPh>
    <rPh sb="11" eb="13">
      <t>バンチ</t>
    </rPh>
    <phoneticPr fontId="2"/>
  </si>
  <si>
    <t xml:space="preserve"> 野洲市西河原２４００番地</t>
    <rPh sb="1" eb="4">
      <t>ヤスシ</t>
    </rPh>
    <rPh sb="4" eb="7">
      <t>ニシガワラ</t>
    </rPh>
    <rPh sb="11" eb="13">
      <t>バンチ</t>
    </rPh>
    <phoneticPr fontId="2"/>
  </si>
  <si>
    <t xml:space="preserve"> 野洲市誕生</t>
    <rPh sb="1" eb="3">
      <t>ヤス</t>
    </rPh>
    <rPh sb="3" eb="4">
      <t>シ</t>
    </rPh>
    <rPh sb="4" eb="6">
      <t>タンジョウ</t>
    </rPh>
    <phoneticPr fontId="2"/>
  </si>
  <si>
    <t xml:space="preserve"> 野洲町、中主町合併</t>
    <rPh sb="1" eb="4">
      <t>ヤスチョウ</t>
    </rPh>
    <rPh sb="5" eb="7">
      <t>チュウズ</t>
    </rPh>
    <rPh sb="7" eb="8">
      <t>チョウ</t>
    </rPh>
    <rPh sb="8" eb="10">
      <t>ガッペイ</t>
    </rPh>
    <phoneticPr fontId="2"/>
  </si>
  <si>
    <t>平成 2年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</si>
  <si>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</si>
  <si>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ぎおうの里</t>
    <rPh sb="4" eb="5">
      <t>サト</t>
    </rPh>
    <phoneticPr fontId="2"/>
  </si>
  <si>
    <t>祇王ニュータウン</t>
    <rPh sb="0" eb="1">
      <t>ギ</t>
    </rPh>
    <rPh sb="1" eb="2">
      <t>オウ</t>
    </rPh>
    <phoneticPr fontId="2"/>
  </si>
  <si>
    <t>　　東京都</t>
    <rPh sb="2" eb="5">
      <t>トウキョウト</t>
    </rPh>
    <phoneticPr fontId="2"/>
  </si>
  <si>
    <t>浄円寺</t>
    <rPh sb="0" eb="1">
      <t>ジョウザイ</t>
    </rPh>
    <rPh sb="1" eb="2">
      <t>エン</t>
    </rPh>
    <rPh sb="2" eb="3">
      <t>ジ</t>
    </rPh>
    <phoneticPr fontId="2"/>
  </si>
  <si>
    <t>木造大日如来坐像</t>
    <rPh sb="0" eb="2">
      <t>モクゾウ</t>
    </rPh>
    <rPh sb="2" eb="3">
      <t>ダイ</t>
    </rPh>
    <rPh sb="3" eb="4">
      <t>ニチ</t>
    </rPh>
    <rPh sb="4" eb="6">
      <t>ニョライ</t>
    </rPh>
    <rPh sb="6" eb="8">
      <t>ザゾウ</t>
    </rPh>
    <phoneticPr fontId="2"/>
  </si>
  <si>
    <t>佛法寺</t>
    <rPh sb="0" eb="1">
      <t>ブツ</t>
    </rPh>
    <rPh sb="1" eb="3">
      <t>ホウジ</t>
    </rPh>
    <phoneticPr fontId="2"/>
  </si>
  <si>
    <t>木造十一面観音菩薩立像</t>
    <rPh sb="0" eb="2">
      <t>モクゾウ</t>
    </rPh>
    <rPh sb="2" eb="4">
      <t>１１</t>
    </rPh>
    <rPh sb="4" eb="5">
      <t>メン</t>
    </rPh>
    <rPh sb="5" eb="7">
      <t>カンノン</t>
    </rPh>
    <rPh sb="7" eb="9">
      <t>ボサツ</t>
    </rPh>
    <rPh sb="9" eb="10">
      <t>リツ</t>
    </rPh>
    <rPh sb="10" eb="11">
      <t>ゾウ</t>
    </rPh>
    <phoneticPr fontId="2"/>
  </si>
  <si>
    <t>江龍寺</t>
    <rPh sb="0" eb="3">
      <t>コウリュウジ</t>
    </rPh>
    <phoneticPr fontId="2"/>
  </si>
  <si>
    <t>木造地蔵菩薩坐像</t>
    <rPh sb="0" eb="2">
      <t>モクゾウ</t>
    </rPh>
    <rPh sb="2" eb="4">
      <t>ジゾウ</t>
    </rPh>
    <rPh sb="4" eb="6">
      <t>ボサツ</t>
    </rPh>
    <rPh sb="6" eb="8">
      <t>ザゾウ</t>
    </rPh>
    <phoneticPr fontId="2"/>
  </si>
  <si>
    <t>虫生神社</t>
    <rPh sb="0" eb="4">
      <t>ムシュウジンジャ</t>
    </rPh>
    <phoneticPr fontId="2"/>
  </si>
  <si>
    <t>木造地蔵菩薩立像</t>
    <rPh sb="0" eb="2">
      <t>モクゾウ</t>
    </rPh>
    <rPh sb="2" eb="4">
      <t>ジゾウ</t>
    </rPh>
    <rPh sb="4" eb="6">
      <t>ボサツ</t>
    </rPh>
    <rPh sb="6" eb="7">
      <t>リツ</t>
    </rPh>
    <rPh sb="7" eb="8">
      <t>ゾウ</t>
    </rPh>
    <phoneticPr fontId="2"/>
  </si>
  <si>
    <t>善福寺</t>
    <rPh sb="0" eb="1">
      <t>ゼン</t>
    </rPh>
    <rPh sb="1" eb="2">
      <t>フク</t>
    </rPh>
    <rPh sb="2" eb="3">
      <t>ジ</t>
    </rPh>
    <phoneticPr fontId="2"/>
  </si>
  <si>
    <t>仏性寺</t>
    <rPh sb="0" eb="3">
      <t>ブッショウジ</t>
    </rPh>
    <phoneticPr fontId="2"/>
  </si>
  <si>
    <t>浄土寺</t>
    <rPh sb="0" eb="2">
      <t>ジョウド</t>
    </rPh>
    <rPh sb="2" eb="3">
      <t>ジ</t>
    </rPh>
    <phoneticPr fontId="2"/>
  </si>
  <si>
    <t>木造阿弥陀如来立像</t>
    <rPh sb="0" eb="2">
      <t>モクゾウ</t>
    </rPh>
    <rPh sb="2" eb="5">
      <t>アミダ</t>
    </rPh>
    <rPh sb="5" eb="7">
      <t>ニョライ</t>
    </rPh>
    <rPh sb="7" eb="8">
      <t>リツ</t>
    </rPh>
    <rPh sb="8" eb="9">
      <t>ゾウ</t>
    </rPh>
    <phoneticPr fontId="2"/>
  </si>
  <si>
    <t>正善寺</t>
    <rPh sb="0" eb="3">
      <t>ショウゼンジ</t>
    </rPh>
    <phoneticPr fontId="2"/>
  </si>
  <si>
    <t>木造不動明王立像</t>
    <rPh sb="0" eb="2">
      <t>モクゾウ</t>
    </rPh>
    <rPh sb="2" eb="6">
      <t>フドウミョウオウ</t>
    </rPh>
    <rPh sb="6" eb="7">
      <t>リツ</t>
    </rPh>
    <rPh sb="7" eb="8">
      <t>ゾウ</t>
    </rPh>
    <phoneticPr fontId="2"/>
  </si>
  <si>
    <t>木造男神像(その1)</t>
    <rPh sb="0" eb="2">
      <t>モクゾウ</t>
    </rPh>
    <rPh sb="2" eb="5">
      <t>ダンシンゾウ</t>
    </rPh>
    <phoneticPr fontId="2"/>
  </si>
  <si>
    <t>木造男神像(その2)</t>
    <rPh sb="0" eb="2">
      <t>モクゾウ</t>
    </rPh>
    <rPh sb="2" eb="5">
      <t>ダンシンゾウ</t>
    </rPh>
    <phoneticPr fontId="2"/>
  </si>
  <si>
    <t>木造男神像(その3)</t>
    <rPh sb="0" eb="2">
      <t>モクゾウ</t>
    </rPh>
    <rPh sb="2" eb="5">
      <t>ダンシンゾウ</t>
    </rPh>
    <phoneticPr fontId="2"/>
  </si>
  <si>
    <t>矢取神社</t>
    <rPh sb="0" eb="4">
      <t>ヤトリジンジャ</t>
    </rPh>
    <phoneticPr fontId="2"/>
  </si>
  <si>
    <t>高木神社</t>
    <rPh sb="0" eb="2">
      <t>タカギ</t>
    </rPh>
    <rPh sb="2" eb="4">
      <t>ジンジャ</t>
    </rPh>
    <phoneticPr fontId="2"/>
  </si>
  <si>
    <t>十輪院</t>
    <rPh sb="0" eb="1">
      <t>１０</t>
    </rPh>
    <rPh sb="1" eb="2">
      <t>ワ</t>
    </rPh>
    <rPh sb="2" eb="3">
      <t>イン</t>
    </rPh>
    <phoneticPr fontId="2"/>
  </si>
  <si>
    <t>木造薬師如来坐像  附造立願文</t>
    <rPh sb="0" eb="2">
      <t>モクゾウ</t>
    </rPh>
    <rPh sb="2" eb="4">
      <t>ヤクシ</t>
    </rPh>
    <rPh sb="4" eb="6">
      <t>ニョライ</t>
    </rPh>
    <rPh sb="6" eb="7">
      <t>ザ</t>
    </rPh>
    <rPh sb="7" eb="8">
      <t>ゾウ</t>
    </rPh>
    <rPh sb="10" eb="11">
      <t>フゾク</t>
    </rPh>
    <rPh sb="11" eb="12">
      <t>ツク</t>
    </rPh>
    <rPh sb="12" eb="13">
      <t>タ</t>
    </rPh>
    <rPh sb="13" eb="14">
      <t>ネガ</t>
    </rPh>
    <rPh sb="14" eb="15">
      <t>ブン</t>
    </rPh>
    <phoneticPr fontId="2"/>
  </si>
  <si>
    <t>宗泉寺</t>
    <rPh sb="0" eb="1">
      <t>シュウキョウ</t>
    </rPh>
    <rPh sb="1" eb="2">
      <t>イズミ</t>
    </rPh>
    <rPh sb="2" eb="3">
      <t>テラ</t>
    </rPh>
    <phoneticPr fontId="2"/>
  </si>
  <si>
    <t>工 　芸</t>
    <rPh sb="0" eb="1">
      <t>コウ</t>
    </rPh>
    <rPh sb="3" eb="4">
      <t>ゲイ</t>
    </rPh>
    <phoneticPr fontId="2"/>
  </si>
  <si>
    <t>(圓光寺)　鰐口</t>
    <rPh sb="1" eb="2">
      <t>ツブラ</t>
    </rPh>
    <rPh sb="2" eb="3">
      <t>ヒカリ</t>
    </rPh>
    <rPh sb="3" eb="4">
      <t>ジ</t>
    </rPh>
    <rPh sb="6" eb="7">
      <t>ワニ</t>
    </rPh>
    <rPh sb="7" eb="8">
      <t>クチ</t>
    </rPh>
    <phoneticPr fontId="2"/>
  </si>
  <si>
    <t>(兵主神社)　鰐口　　[刻銘]天正18</t>
    <rPh sb="1" eb="5">
      <t>ヒョウズ</t>
    </rPh>
    <rPh sb="7" eb="8">
      <t>ワニ</t>
    </rPh>
    <rPh sb="8" eb="9">
      <t>クチ</t>
    </rPh>
    <rPh sb="12" eb="13">
      <t>コク</t>
    </rPh>
    <rPh sb="13" eb="14">
      <t>メイ</t>
    </rPh>
    <rPh sb="15" eb="17">
      <t>テンショウ</t>
    </rPh>
    <phoneticPr fontId="2"/>
  </si>
  <si>
    <t>平成 3年 4月26日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</si>
  <si>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大般若波羅蜜多経</t>
    <rPh sb="0" eb="1">
      <t>ダイ</t>
    </rPh>
    <rPh sb="1" eb="3">
      <t>ハンニャ</t>
    </rPh>
    <rPh sb="3" eb="5">
      <t>ナミラ</t>
    </rPh>
    <rPh sb="5" eb="6">
      <t>ミツ</t>
    </rPh>
    <rPh sb="6" eb="7">
      <t>タ</t>
    </rPh>
    <rPh sb="7" eb="8">
      <t>キョウ</t>
    </rPh>
    <phoneticPr fontId="2"/>
  </si>
  <si>
    <t>557帖</t>
    <rPh sb="3" eb="4">
      <t>チョウ</t>
    </rPh>
    <phoneticPr fontId="2"/>
  </si>
  <si>
    <t>鎌倉～室町</t>
    <rPh sb="0" eb="2">
      <t>カマクラ</t>
    </rPh>
    <rPh sb="3" eb="5">
      <t>ムロマチ</t>
    </rPh>
    <phoneticPr fontId="2"/>
  </si>
  <si>
    <t>大笹原神社</t>
    <rPh sb="0" eb="1">
      <t>オオ</t>
    </rPh>
    <rPh sb="1" eb="2">
      <t>ササ</t>
    </rPh>
    <rPh sb="2" eb="3">
      <t>ハラ</t>
    </rPh>
    <rPh sb="3" eb="5">
      <t>ジンジャ</t>
    </rPh>
    <phoneticPr fontId="2"/>
  </si>
  <si>
    <t>安治区有文書</t>
    <rPh sb="0" eb="2">
      <t>アワジ</t>
    </rPh>
    <rPh sb="2" eb="3">
      <t>ク</t>
    </rPh>
    <rPh sb="3" eb="4">
      <t>ユウ</t>
    </rPh>
    <rPh sb="4" eb="6">
      <t>ブンショ</t>
    </rPh>
    <phoneticPr fontId="2"/>
  </si>
  <si>
    <t>1655点</t>
    <rPh sb="4" eb="5">
      <t>テン</t>
    </rPh>
    <phoneticPr fontId="2"/>
  </si>
  <si>
    <t>室町～昭和</t>
    <rPh sb="0" eb="2">
      <t>ムロマチ</t>
    </rPh>
    <rPh sb="3" eb="5">
      <t>ショウワ</t>
    </rPh>
    <phoneticPr fontId="2"/>
  </si>
  <si>
    <t>安治自治会</t>
    <rPh sb="0" eb="2">
      <t>アジ</t>
    </rPh>
    <rPh sb="2" eb="5">
      <t>ジチカイ</t>
    </rPh>
    <phoneticPr fontId="2"/>
  </si>
  <si>
    <t>野田村文書</t>
    <rPh sb="0" eb="2">
      <t>ノダ</t>
    </rPh>
    <rPh sb="2" eb="3">
      <t>ムラ</t>
    </rPh>
    <rPh sb="3" eb="5">
      <t>ブンショ</t>
    </rPh>
    <phoneticPr fontId="2"/>
  </si>
  <si>
    <t>15点</t>
    <rPh sb="2" eb="3">
      <t>テン</t>
    </rPh>
    <phoneticPr fontId="2"/>
  </si>
  <si>
    <t>江戸～明治</t>
    <rPh sb="0" eb="2">
      <t>エド</t>
    </rPh>
    <rPh sb="3" eb="5">
      <t>メイジ</t>
    </rPh>
    <phoneticPr fontId="2"/>
  </si>
  <si>
    <t>須原区有文書</t>
    <rPh sb="0" eb="2">
      <t>スハラ</t>
    </rPh>
    <rPh sb="2" eb="3">
      <t>ク</t>
    </rPh>
    <rPh sb="3" eb="4">
      <t>ユウ</t>
    </rPh>
    <rPh sb="4" eb="6">
      <t>ブンショ</t>
    </rPh>
    <phoneticPr fontId="2"/>
  </si>
  <si>
    <t>2439点</t>
    <rPh sb="4" eb="5">
      <t>テン</t>
    </rPh>
    <phoneticPr fontId="2"/>
  </si>
  <si>
    <t>江戸～昭和</t>
    <rPh sb="0" eb="2">
      <t>エド</t>
    </rPh>
    <rPh sb="3" eb="5">
      <t>ショウワ</t>
    </rPh>
    <phoneticPr fontId="2"/>
  </si>
  <si>
    <t>須原自治会</t>
    <rPh sb="0" eb="2">
      <t>スハラ</t>
    </rPh>
    <rPh sb="2" eb="5">
      <t>ジチカイ</t>
    </rPh>
    <phoneticPr fontId="2"/>
  </si>
  <si>
    <t>考　古</t>
    <rPh sb="0" eb="1">
      <t>コウ</t>
    </rPh>
    <rPh sb="2" eb="3">
      <t>フル</t>
    </rPh>
    <phoneticPr fontId="2"/>
  </si>
  <si>
    <t>三角縁三神五獣鏡</t>
    <rPh sb="0" eb="6">
      <t>３３５</t>
    </rPh>
    <rPh sb="6" eb="7">
      <t>ケモノ</t>
    </rPh>
    <rPh sb="7" eb="8">
      <t>カガミ</t>
    </rPh>
    <phoneticPr fontId="2"/>
  </si>
  <si>
    <t>竹内政博</t>
    <rPh sb="0" eb="2">
      <t>タケウチ</t>
    </rPh>
    <rPh sb="2" eb="4">
      <t>マサヒロ</t>
    </rPh>
    <phoneticPr fontId="2"/>
  </si>
  <si>
    <t>歴史資料</t>
    <rPh sb="0" eb="1">
      <t>レキ</t>
    </rPh>
    <rPh sb="1" eb="2">
      <t>シ</t>
    </rPh>
    <rPh sb="2" eb="3">
      <t>シ</t>
    </rPh>
    <rPh sb="3" eb="4">
      <t>リョウ</t>
    </rPh>
    <phoneticPr fontId="2"/>
  </si>
  <si>
    <t>吉川家琵琶湖洪水石標</t>
    <rPh sb="0" eb="2">
      <t>ヨシカワ</t>
    </rPh>
    <rPh sb="2" eb="3">
      <t>ケ</t>
    </rPh>
    <rPh sb="3" eb="6">
      <t>ビワコ</t>
    </rPh>
    <rPh sb="6" eb="8">
      <t>コウズイ</t>
    </rPh>
    <rPh sb="8" eb="9">
      <t>セキ</t>
    </rPh>
    <rPh sb="9" eb="10">
      <t>ヒョウ</t>
    </rPh>
    <phoneticPr fontId="2"/>
  </si>
  <si>
    <t>大正</t>
    <rPh sb="0" eb="1">
      <t>ダイ</t>
    </rPh>
    <rPh sb="1" eb="2">
      <t>セイ</t>
    </rPh>
    <phoneticPr fontId="2"/>
  </si>
  <si>
    <t>吉川治</t>
    <rPh sb="0" eb="2">
      <t>ヨシカワ</t>
    </rPh>
    <rPh sb="2" eb="3">
      <t>オサム</t>
    </rPh>
    <phoneticPr fontId="2"/>
  </si>
  <si>
    <t>中主町役場所蔵絵図</t>
    <rPh sb="0" eb="3">
      <t>チュウズチョウ</t>
    </rPh>
    <rPh sb="3" eb="5">
      <t>ヤクバ</t>
    </rPh>
    <rPh sb="5" eb="7">
      <t>ショゾウ</t>
    </rPh>
    <rPh sb="7" eb="9">
      <t>エズ</t>
    </rPh>
    <phoneticPr fontId="2"/>
  </si>
  <si>
    <t>52点　附、絵図断面等5点</t>
    <rPh sb="2" eb="3">
      <t>テン</t>
    </rPh>
    <rPh sb="4" eb="5">
      <t>ツ</t>
    </rPh>
    <rPh sb="6" eb="8">
      <t>エズ</t>
    </rPh>
    <rPh sb="8" eb="10">
      <t>ダンメン</t>
    </rPh>
    <rPh sb="10" eb="11">
      <t>トウ</t>
    </rPh>
    <rPh sb="12" eb="13">
      <t>テン</t>
    </rPh>
    <phoneticPr fontId="2"/>
  </si>
  <si>
    <t>明治</t>
    <rPh sb="0" eb="1">
      <t>メイ</t>
    </rPh>
    <rPh sb="1" eb="2">
      <t>オサム</t>
    </rPh>
    <phoneticPr fontId="2"/>
  </si>
  <si>
    <t>歴史資料</t>
    <rPh sb="0" eb="2">
      <t>レキシ</t>
    </rPh>
    <rPh sb="2" eb="4">
      <t>シリョウ</t>
    </rPh>
    <phoneticPr fontId="2"/>
  </si>
  <si>
    <t>中山道朝鮮人街道分岐点等石造道標</t>
    <rPh sb="0" eb="2">
      <t>ナカヤマ</t>
    </rPh>
    <rPh sb="2" eb="3">
      <t>ミチ</t>
    </rPh>
    <rPh sb="3" eb="5">
      <t>チョウセン</t>
    </rPh>
    <rPh sb="5" eb="6">
      <t>ジン</t>
    </rPh>
    <rPh sb="6" eb="8">
      <t>カイドウ</t>
    </rPh>
    <rPh sb="8" eb="11">
      <t>ブンキテン</t>
    </rPh>
    <rPh sb="11" eb="12">
      <t>ナド</t>
    </rPh>
    <rPh sb="12" eb="14">
      <t>セキゾウ</t>
    </rPh>
    <rPh sb="14" eb="16">
      <t>ドウヒョウ</t>
    </rPh>
    <phoneticPr fontId="2"/>
  </si>
  <si>
    <t>3基</t>
    <rPh sb="1" eb="2">
      <t>キ</t>
    </rPh>
    <phoneticPr fontId="2"/>
  </si>
  <si>
    <t>(管理)蓮照寺</t>
    <rPh sb="1" eb="3">
      <t>カンリ</t>
    </rPh>
    <rPh sb="4" eb="5">
      <t>ハス</t>
    </rPh>
    <rPh sb="5" eb="6">
      <t>テラシ</t>
    </rPh>
    <rPh sb="6" eb="7">
      <t>テラ</t>
    </rPh>
    <phoneticPr fontId="2"/>
  </si>
  <si>
    <t>有形民俗文財</t>
    <rPh sb="0" eb="2">
      <t>ユウケイ</t>
    </rPh>
    <rPh sb="2" eb="4">
      <t>ミンゾク</t>
    </rPh>
    <rPh sb="4" eb="5">
      <t>ブン</t>
    </rPh>
    <rPh sb="5" eb="6">
      <t>ザイ</t>
    </rPh>
    <phoneticPr fontId="2"/>
  </si>
  <si>
    <t>小南芸能座資料</t>
    <rPh sb="0" eb="2">
      <t>コミナミ</t>
    </rPh>
    <rPh sb="2" eb="4">
      <t>ゲイノウ</t>
    </rPh>
    <rPh sb="4" eb="5">
      <t>ザ</t>
    </rPh>
    <rPh sb="5" eb="7">
      <t>シリョウ</t>
    </rPh>
    <phoneticPr fontId="2"/>
  </si>
  <si>
    <t>能面等5点</t>
    <rPh sb="0" eb="2">
      <t>ノウメン</t>
    </rPh>
    <rPh sb="2" eb="3">
      <t>ナド</t>
    </rPh>
    <rPh sb="4" eb="5">
      <t>テン</t>
    </rPh>
    <phoneticPr fontId="2"/>
  </si>
  <si>
    <t>団体[歴民博寄託]</t>
    <rPh sb="0" eb="2">
      <t>ダンタイ</t>
    </rPh>
    <rPh sb="3" eb="4">
      <t>レキ</t>
    </rPh>
    <rPh sb="4" eb="5">
      <t>ミン</t>
    </rPh>
    <rPh sb="5" eb="6">
      <t>ハク</t>
    </rPh>
    <rPh sb="6" eb="8">
      <t>キタク</t>
    </rPh>
    <phoneticPr fontId="2"/>
  </si>
  <si>
    <t>平成 2年 3月20日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</si>
  <si>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ずいき祭り   (※県は選択)</t>
    <rPh sb="3" eb="4">
      <t>マツ</t>
    </rPh>
    <rPh sb="10" eb="11">
      <t>ケン</t>
    </rPh>
    <rPh sb="12" eb="14">
      <t>センタク</t>
    </rPh>
    <phoneticPr fontId="2"/>
  </si>
  <si>
    <t>10月9日～14日の祭礼に行われるもの</t>
    <rPh sb="2" eb="3">
      <t>ガツ</t>
    </rPh>
    <rPh sb="3" eb="5">
      <t>９ニチ</t>
    </rPh>
    <rPh sb="6" eb="9">
      <t>１４ニチ</t>
    </rPh>
    <rPh sb="10" eb="12">
      <t>サイレイ</t>
    </rPh>
    <rPh sb="13" eb="14">
      <t>オコナ</t>
    </rPh>
    <phoneticPr fontId="2"/>
  </si>
  <si>
    <t>ずいき祭保存会</t>
    <rPh sb="3" eb="4">
      <t>マツ</t>
    </rPh>
    <rPh sb="4" eb="6">
      <t>ホゾン</t>
    </rPh>
    <rPh sb="6" eb="7">
      <t>カイ</t>
    </rPh>
    <phoneticPr fontId="2"/>
  </si>
  <si>
    <t>愛宕地蔵祭造り物</t>
    <rPh sb="0" eb="2">
      <t>アタゴ</t>
    </rPh>
    <rPh sb="2" eb="4">
      <t>ジゾウ</t>
    </rPh>
    <rPh sb="4" eb="5">
      <t>マツ</t>
    </rPh>
    <rPh sb="5" eb="6">
      <t>ゾウ</t>
    </rPh>
    <rPh sb="7" eb="8">
      <t>モノ</t>
    </rPh>
    <phoneticPr fontId="2"/>
  </si>
  <si>
    <t>7月24日の祭礼に行われるもの</t>
    <rPh sb="0" eb="2">
      <t>７ガツ</t>
    </rPh>
    <rPh sb="2" eb="5">
      <t>２４ニチ</t>
    </rPh>
    <rPh sb="6" eb="8">
      <t>サイレイ</t>
    </rPh>
    <rPh sb="9" eb="10">
      <t>オコナ</t>
    </rPh>
    <phoneticPr fontId="2"/>
  </si>
  <si>
    <t>愛宕地蔵祭造り物保存会</t>
    <rPh sb="0" eb="2">
      <t>アタゴ</t>
    </rPh>
    <rPh sb="2" eb="4">
      <t>ジゾウ</t>
    </rPh>
    <rPh sb="4" eb="5">
      <t>マツ</t>
    </rPh>
    <rPh sb="5" eb="6">
      <t>ツク</t>
    </rPh>
    <rPh sb="7" eb="8">
      <t>モノ</t>
    </rPh>
    <rPh sb="8" eb="10">
      <t>ホゾン</t>
    </rPh>
    <rPh sb="10" eb="11">
      <t>カイ</t>
    </rPh>
    <phoneticPr fontId="2"/>
  </si>
  <si>
    <t>史　跡</t>
    <rPh sb="0" eb="1">
      <t>シ</t>
    </rPh>
    <rPh sb="2" eb="3">
      <t>アト</t>
    </rPh>
    <phoneticPr fontId="2"/>
  </si>
  <si>
    <t>越前塚古墳</t>
    <rPh sb="0" eb="2">
      <t>エチゼン</t>
    </rPh>
    <rPh sb="2" eb="3">
      <t>ツカ</t>
    </rPh>
    <rPh sb="3" eb="5">
      <t>コフン</t>
    </rPh>
    <phoneticPr fontId="2"/>
  </si>
  <si>
    <t>稲 荷 神 社</t>
    <rPh sb="0" eb="3">
      <t>イナリ</t>
    </rPh>
    <rPh sb="4" eb="7">
      <t>ジンジャ</t>
    </rPh>
    <phoneticPr fontId="2"/>
  </si>
  <si>
    <t>二之宮神社境内</t>
    <rPh sb="0" eb="3">
      <t>ニノミヤ</t>
    </rPh>
    <rPh sb="3" eb="5">
      <t>ジンジャ</t>
    </rPh>
    <rPh sb="5" eb="7">
      <t>ケイダイ</t>
    </rPh>
    <phoneticPr fontId="2"/>
  </si>
  <si>
    <t>平安～室町</t>
    <rPh sb="0" eb="2">
      <t>ヘイアン</t>
    </rPh>
    <rPh sb="3" eb="5">
      <t>ムロマチ</t>
    </rPh>
    <phoneticPr fontId="2"/>
  </si>
  <si>
    <t>二之宮神社</t>
    <rPh sb="0" eb="3">
      <t>ニノミヤ</t>
    </rPh>
    <rPh sb="3" eb="5">
      <t>ジンジャ</t>
    </rPh>
    <phoneticPr fontId="2"/>
  </si>
  <si>
    <t>福林寺跡磨崖仏</t>
    <rPh sb="0" eb="1">
      <t>フク</t>
    </rPh>
    <rPh sb="1" eb="2">
      <t>リン</t>
    </rPh>
    <rPh sb="2" eb="3">
      <t>ジ</t>
    </rPh>
    <rPh sb="3" eb="4">
      <t>アト</t>
    </rPh>
    <rPh sb="4" eb="5">
      <t>マ</t>
    </rPh>
    <rPh sb="5" eb="6">
      <t>ガイ</t>
    </rPh>
    <rPh sb="6" eb="7">
      <t>ブツ</t>
    </rPh>
    <phoneticPr fontId="2"/>
  </si>
  <si>
    <t>4基33体</t>
    <rPh sb="1" eb="2">
      <t>キ</t>
    </rPh>
    <rPh sb="4" eb="5">
      <t>タイ</t>
    </rPh>
    <phoneticPr fontId="2"/>
  </si>
  <si>
    <t>室町～江戸</t>
    <rPh sb="0" eb="2">
      <t>ムロマチ</t>
    </rPh>
    <rPh sb="3" eb="5">
      <t>エド</t>
    </rPh>
    <phoneticPr fontId="2"/>
  </si>
  <si>
    <t>名　勝</t>
    <rPh sb="0" eb="1">
      <t>ナ</t>
    </rPh>
    <rPh sb="2" eb="3">
      <t>カツ</t>
    </rPh>
    <phoneticPr fontId="2"/>
  </si>
  <si>
    <t>苗村氏庭園</t>
    <rPh sb="0" eb="1">
      <t>ナエ</t>
    </rPh>
    <rPh sb="1" eb="2">
      <t>ムラ</t>
    </rPh>
    <rPh sb="2" eb="3">
      <t>シ</t>
    </rPh>
    <rPh sb="3" eb="5">
      <t>テイエン</t>
    </rPh>
    <phoneticPr fontId="2"/>
  </si>
  <si>
    <t>苗村　楓</t>
    <rPh sb="0" eb="2">
      <t>ナエムラ</t>
    </rPh>
    <rPh sb="3" eb="4">
      <t>カエデ</t>
    </rPh>
    <phoneticPr fontId="2"/>
  </si>
  <si>
    <t>8005.38㎡</t>
    <phoneticPr fontId="2"/>
  </si>
  <si>
    <t>64.19㎡</t>
    <phoneticPr fontId="2"/>
  </si>
  <si>
    <t>７３．月別入込客数</t>
    <rPh sb="3" eb="7">
      <t>ツキベツイリコミ</t>
    </rPh>
    <rPh sb="7" eb="9">
      <t>キャクスウ</t>
    </rPh>
    <phoneticPr fontId="2"/>
  </si>
  <si>
    <t>資料：滋賀県観光入込客統計調査　(単位：人)</t>
    <rPh sb="0" eb="2">
      <t>シリョウ</t>
    </rPh>
    <rPh sb="3" eb="5">
      <t>シガ</t>
    </rPh>
    <rPh sb="5" eb="6">
      <t>ケン</t>
    </rPh>
    <rPh sb="6" eb="8">
      <t>カンコウ</t>
    </rPh>
    <rPh sb="8" eb="10">
      <t>イリコミ</t>
    </rPh>
    <rPh sb="10" eb="11">
      <t>キャク</t>
    </rPh>
    <rPh sb="11" eb="13">
      <t>トウケイ</t>
    </rPh>
    <rPh sb="13" eb="15">
      <t>チョウサ</t>
    </rPh>
    <rPh sb="17" eb="19">
      <t>タンイ</t>
    </rPh>
    <rPh sb="20" eb="21">
      <t>ニン</t>
    </rPh>
    <phoneticPr fontId="2"/>
  </si>
  <si>
    <t>日帰り</t>
    <rPh sb="0" eb="2">
      <t>ヒガエ</t>
    </rPh>
    <phoneticPr fontId="2"/>
  </si>
  <si>
    <t>延観光客数</t>
    <rPh sb="0" eb="1">
      <t>ノ</t>
    </rPh>
    <rPh sb="1" eb="3">
      <t>カンコウ</t>
    </rPh>
    <rPh sb="3" eb="4">
      <t>キャク</t>
    </rPh>
    <rPh sb="4" eb="5">
      <t>スウ</t>
    </rPh>
    <phoneticPr fontId="2"/>
  </si>
  <si>
    <t>月　　　　　　別　　　　　　入　　　　　　込　　　　　　客　　　　　　数</t>
    <rPh sb="0" eb="1">
      <t>ツキ</t>
    </rPh>
    <rPh sb="7" eb="8">
      <t>ベツ</t>
    </rPh>
    <rPh sb="14" eb="15">
      <t>イリ</t>
    </rPh>
    <rPh sb="21" eb="22">
      <t>コミ</t>
    </rPh>
    <rPh sb="28" eb="29">
      <t>キャク</t>
    </rPh>
    <rPh sb="35" eb="36">
      <t>スウ</t>
    </rPh>
    <phoneticPr fontId="2"/>
  </si>
  <si>
    <t>宿泊</t>
    <rPh sb="0" eb="2">
      <t>シュクハク</t>
    </rPh>
    <phoneticPr fontId="2"/>
  </si>
  <si>
    <t>2月</t>
  </si>
  <si>
    <t>７４．施設別・入込客数</t>
    <rPh sb="3" eb="5">
      <t>シセツ</t>
    </rPh>
    <rPh sb="5" eb="6">
      <t>ベツ</t>
    </rPh>
    <rPh sb="7" eb="9">
      <t>イリコミ</t>
    </rPh>
    <rPh sb="9" eb="11">
      <t>キャクスウ</t>
    </rPh>
    <phoneticPr fontId="2"/>
  </si>
  <si>
    <t>滋賀県立希望が丘文化公園</t>
    <rPh sb="0" eb="4">
      <t>シガケンリツ</t>
    </rPh>
    <rPh sb="4" eb="6">
      <t>キボウ</t>
    </rPh>
    <rPh sb="7" eb="8">
      <t>オカ</t>
    </rPh>
    <rPh sb="8" eb="10">
      <t>ブンカ</t>
    </rPh>
    <rPh sb="10" eb="12">
      <t>コウエン</t>
    </rPh>
    <phoneticPr fontId="2"/>
  </si>
  <si>
    <t>県立近江富士花緑公園</t>
    <rPh sb="0" eb="1">
      <t>ケン</t>
    </rPh>
    <rPh sb="1" eb="2">
      <t>リツ</t>
    </rPh>
    <rPh sb="2" eb="4">
      <t>オウミ</t>
    </rPh>
    <rPh sb="4" eb="6">
      <t>フジ</t>
    </rPh>
    <rPh sb="6" eb="7">
      <t>ハナ</t>
    </rPh>
    <rPh sb="7" eb="8">
      <t>ミドリ</t>
    </rPh>
    <rPh sb="8" eb="10">
      <t>コウエン</t>
    </rPh>
    <phoneticPr fontId="2"/>
  </si>
  <si>
    <t>本藍染工房</t>
    <rPh sb="0" eb="1">
      <t>ホン</t>
    </rPh>
    <rPh sb="1" eb="3">
      <t>アイゾメ</t>
    </rPh>
    <rPh sb="3" eb="5">
      <t>コウボウ</t>
    </rPh>
    <phoneticPr fontId="2"/>
  </si>
  <si>
    <t>銅鐸博物館</t>
    <rPh sb="0" eb="2">
      <t>ドウタク</t>
    </rPh>
    <rPh sb="2" eb="5">
      <t>ハクブツカン</t>
    </rPh>
    <phoneticPr fontId="2"/>
  </si>
  <si>
    <t>三上山</t>
    <rPh sb="0" eb="2">
      <t>ミカミ</t>
    </rPh>
    <rPh sb="2" eb="3">
      <t>ヤマ</t>
    </rPh>
    <phoneticPr fontId="2"/>
  </si>
  <si>
    <t>びわ湖鮎家の郷</t>
    <rPh sb="2" eb="3">
      <t>コ</t>
    </rPh>
    <rPh sb="3" eb="4">
      <t>アユ</t>
    </rPh>
    <rPh sb="4" eb="5">
      <t>イエ</t>
    </rPh>
    <rPh sb="6" eb="7">
      <t>ゴウ</t>
    </rPh>
    <phoneticPr fontId="2"/>
  </si>
  <si>
    <t>兵主大社</t>
    <rPh sb="0" eb="1">
      <t>ヒョウ</t>
    </rPh>
    <rPh sb="1" eb="2">
      <t>シュ</t>
    </rPh>
    <rPh sb="2" eb="4">
      <t>タイシャ</t>
    </rPh>
    <phoneticPr fontId="2"/>
  </si>
  <si>
    <t>錦織寺</t>
    <rPh sb="0" eb="1">
      <t>キン</t>
    </rPh>
    <rPh sb="1" eb="2">
      <t>ショク</t>
    </rPh>
    <rPh sb="2" eb="3">
      <t>ジ</t>
    </rPh>
    <phoneticPr fontId="2"/>
  </si>
  <si>
    <t>ビワコ
マイアミ
ランド</t>
    <phoneticPr fontId="2"/>
  </si>
  <si>
    <t>ちゅうずﾄﾞﾘｰﾑﾌｧｰﾑ</t>
    <phoneticPr fontId="2"/>
  </si>
  <si>
    <t>７５．火災発生件数および損額</t>
    <rPh sb="3" eb="5">
      <t>カサイ</t>
    </rPh>
    <rPh sb="5" eb="7">
      <t>ハッセイ</t>
    </rPh>
    <rPh sb="7" eb="9">
      <t>ケンスウ</t>
    </rPh>
    <rPh sb="12" eb="13">
      <t>ソン</t>
    </rPh>
    <rPh sb="13" eb="14">
      <t>ガク</t>
    </rPh>
    <phoneticPr fontId="2"/>
  </si>
  <si>
    <t>資料：東消防署</t>
    <rPh sb="0" eb="2">
      <t>シリョウ</t>
    </rPh>
    <rPh sb="3" eb="4">
      <t>ヒガシ</t>
    </rPh>
    <rPh sb="4" eb="7">
      <t>ショウボウショ</t>
    </rPh>
    <phoneticPr fontId="2"/>
  </si>
  <si>
    <t>総　　　額</t>
    <rPh sb="0" eb="1">
      <t>フサ</t>
    </rPh>
    <rPh sb="4" eb="5">
      <t>ガク</t>
    </rPh>
    <phoneticPr fontId="2"/>
  </si>
  <si>
    <t>建　物　火　災</t>
    <rPh sb="0" eb="1">
      <t>ダテ</t>
    </rPh>
    <rPh sb="2" eb="3">
      <t>モノ</t>
    </rPh>
    <rPh sb="4" eb="5">
      <t>ヒ</t>
    </rPh>
    <rPh sb="6" eb="7">
      <t>ワザワ</t>
    </rPh>
    <phoneticPr fontId="2"/>
  </si>
  <si>
    <t>車　両　火　災</t>
    <rPh sb="0" eb="1">
      <t>クルマ</t>
    </rPh>
    <rPh sb="2" eb="3">
      <t>リョウ</t>
    </rPh>
    <rPh sb="4" eb="5">
      <t>ヒ</t>
    </rPh>
    <rPh sb="6" eb="7">
      <t>ワザワ</t>
    </rPh>
    <phoneticPr fontId="2"/>
  </si>
  <si>
    <t>その他火災</t>
    <rPh sb="2" eb="3">
      <t>タ</t>
    </rPh>
    <rPh sb="3" eb="5">
      <t>カサイ</t>
    </rPh>
    <phoneticPr fontId="2"/>
  </si>
  <si>
    <t>総　数
(件)</t>
    <rPh sb="0" eb="1">
      <t>フサ</t>
    </rPh>
    <rPh sb="2" eb="3">
      <t>カズ</t>
    </rPh>
    <rPh sb="5" eb="6">
      <t>ケン</t>
    </rPh>
    <phoneticPr fontId="2"/>
  </si>
  <si>
    <t>損害額
(千円)</t>
    <rPh sb="0" eb="2">
      <t>ソンガイ</t>
    </rPh>
    <rPh sb="2" eb="3">
      <t>ガク</t>
    </rPh>
    <rPh sb="5" eb="7">
      <t>センエン</t>
    </rPh>
    <phoneticPr fontId="2"/>
  </si>
  <si>
    <t>７６．火災原因別件数</t>
    <rPh sb="3" eb="5">
      <t>カサイ</t>
    </rPh>
    <rPh sb="5" eb="7">
      <t>ゲンイン</t>
    </rPh>
    <rPh sb="7" eb="8">
      <t>ベツ</t>
    </rPh>
    <rPh sb="8" eb="10">
      <t>ケンスウ</t>
    </rPh>
    <phoneticPr fontId="2"/>
  </si>
  <si>
    <t>資料：東消防署　(単位：件)</t>
    <rPh sb="0" eb="2">
      <t>シリョウ</t>
    </rPh>
    <rPh sb="3" eb="4">
      <t>ヒガシ</t>
    </rPh>
    <rPh sb="4" eb="7">
      <t>ショウボウショ</t>
    </rPh>
    <rPh sb="9" eb="11">
      <t>タンイ</t>
    </rPh>
    <rPh sb="12" eb="13">
      <t>ケン</t>
    </rPh>
    <phoneticPr fontId="2"/>
  </si>
  <si>
    <t>年　次</t>
    <rPh sb="0" eb="1">
      <t>トシ</t>
    </rPh>
    <rPh sb="2" eb="3">
      <t>ツギ</t>
    </rPh>
    <phoneticPr fontId="2"/>
  </si>
  <si>
    <t>風呂かまど</t>
    <rPh sb="0" eb="2">
      <t>フロ</t>
    </rPh>
    <phoneticPr fontId="2"/>
  </si>
  <si>
    <t>溶接火花</t>
    <rPh sb="0" eb="2">
      <t>ヨウセツ</t>
    </rPh>
    <rPh sb="2" eb="4">
      <t>ヒバナ</t>
    </rPh>
    <phoneticPr fontId="2"/>
  </si>
  <si>
    <t>91～
125㏄</t>
    <phoneticPr fontId="2"/>
  </si>
  <si>
    <t>自市に常住する
   　就業者・通学者</t>
    <rPh sb="0" eb="1">
      <t>ジ</t>
    </rPh>
    <rPh sb="1" eb="2">
      <t>シ</t>
    </rPh>
    <rPh sb="3" eb="4">
      <t>ジョウ</t>
    </rPh>
    <rPh sb="4" eb="5">
      <t>ジュウ</t>
    </rPh>
    <rPh sb="12" eb="15">
      <t>シュウギョウシャ</t>
    </rPh>
    <rPh sb="16" eb="19">
      <t>ツウガクシャ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</si>
  <si>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</si>
  <si>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</si>
  <si>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</si>
  <si>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</si>
  <si>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</si>
  <si>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</si>
  <si>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</si>
  <si>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</si>
  <si>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</si>
  <si>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</si>
  <si>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</si>
  <si>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</si>
  <si>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Ｘ</t>
  </si>
  <si>
    <t xml:space="preserve">      10人未満はＸで標記してあります</t>
  </si>
  <si>
    <t>　１～　４人</t>
    <rPh sb="5" eb="6">
      <t>ヒト</t>
    </rPh>
    <phoneticPr fontId="2"/>
  </si>
  <si>
    <t>　５～　９人</t>
    <rPh sb="5" eb="6">
      <t>ヒト</t>
    </rPh>
    <phoneticPr fontId="2"/>
  </si>
  <si>
    <t>１０～２９人</t>
    <rPh sb="5" eb="6">
      <t>ヒト</t>
    </rPh>
    <phoneticPr fontId="2"/>
  </si>
  <si>
    <t>総　　　  数</t>
    <rPh sb="0" eb="1">
      <t>フサ</t>
    </rPh>
    <rPh sb="6" eb="7">
      <t>カズ</t>
    </rPh>
    <phoneticPr fontId="2"/>
  </si>
  <si>
    <t>0.1
 ～
 0.3</t>
    <phoneticPr fontId="2"/>
  </si>
  <si>
    <t>0.3
 ～
 0.5</t>
    <phoneticPr fontId="2"/>
  </si>
  <si>
    <t>0.5
 ～
 1.0</t>
    <phoneticPr fontId="2"/>
  </si>
  <si>
    <t>1.0
 ～
 1.5</t>
    <phoneticPr fontId="2"/>
  </si>
  <si>
    <t>1.5
 ～
 2.0</t>
    <phoneticPr fontId="2"/>
  </si>
  <si>
    <t>0.1
ｈａ未満</t>
    <rPh sb="6" eb="8">
      <t>ミマン</t>
    </rPh>
    <phoneticPr fontId="2"/>
  </si>
  <si>
    <t>平成 5年</t>
    <rPh sb="0" eb="2">
      <t>ヘイセイ</t>
    </rPh>
    <rPh sb="4" eb="5">
      <t>ネン</t>
    </rPh>
    <phoneticPr fontId="2"/>
  </si>
  <si>
    <t>真珠・
母貝養殖</t>
    <rPh sb="0" eb="2">
      <t>シンジュ</t>
    </rPh>
    <rPh sb="4" eb="5">
      <t>ハハ</t>
    </rPh>
    <rPh sb="5" eb="6">
      <t>カイ</t>
    </rPh>
    <rPh sb="6" eb="8">
      <t>ヨウショク</t>
    </rPh>
    <phoneticPr fontId="2"/>
  </si>
  <si>
    <t>1～
2.99t</t>
    <phoneticPr fontId="2"/>
  </si>
  <si>
    <t>中ノ池川</t>
    <rPh sb="0" eb="1">
      <t>ナカ</t>
    </rPh>
    <rPh sb="2" eb="3">
      <t>イケ</t>
    </rPh>
    <rPh sb="3" eb="4">
      <t>カワ</t>
    </rPh>
    <phoneticPr fontId="2"/>
  </si>
  <si>
    <t>上の市川</t>
    <rPh sb="0" eb="1">
      <t>ウエ</t>
    </rPh>
    <rPh sb="2" eb="4">
      <t>イチカワ</t>
    </rPh>
    <phoneticPr fontId="2"/>
  </si>
  <si>
    <t>家 棟 川</t>
    <rPh sb="0" eb="1">
      <t>イエ</t>
    </rPh>
    <rPh sb="2" eb="3">
      <t>ムネ</t>
    </rPh>
    <rPh sb="4" eb="5">
      <t>カワ</t>
    </rPh>
    <phoneticPr fontId="2"/>
  </si>
  <si>
    <t>大 堀 川</t>
    <rPh sb="0" eb="1">
      <t>オオ</t>
    </rPh>
    <rPh sb="2" eb="3">
      <t>ホリ</t>
    </rPh>
    <rPh sb="4" eb="5">
      <t>カワ</t>
    </rPh>
    <phoneticPr fontId="2"/>
  </si>
  <si>
    <t>日 野 川</t>
    <rPh sb="0" eb="1">
      <t>ヒ</t>
    </rPh>
    <rPh sb="2" eb="3">
      <t>ノ</t>
    </rPh>
    <rPh sb="4" eb="5">
      <t>カワ</t>
    </rPh>
    <phoneticPr fontId="2"/>
  </si>
  <si>
    <t>稲 荷 川</t>
    <rPh sb="0" eb="1">
      <t>イネ</t>
    </rPh>
    <rPh sb="2" eb="3">
      <t>ニ</t>
    </rPh>
    <rPh sb="4" eb="5">
      <t>カワ</t>
    </rPh>
    <phoneticPr fontId="2"/>
  </si>
  <si>
    <t>童 子 川</t>
    <rPh sb="0" eb="1">
      <t>ワラベ</t>
    </rPh>
    <rPh sb="2" eb="3">
      <t>コ</t>
    </rPh>
    <rPh sb="4" eb="5">
      <t>カワ</t>
    </rPh>
    <phoneticPr fontId="2"/>
  </si>
  <si>
    <t>渡 瀬 川</t>
    <rPh sb="0" eb="1">
      <t>ワタリ</t>
    </rPh>
    <rPh sb="2" eb="3">
      <t>セ</t>
    </rPh>
    <rPh sb="4" eb="5">
      <t>カワ</t>
    </rPh>
    <phoneticPr fontId="2"/>
  </si>
  <si>
    <t>新    川</t>
    <rPh sb="0" eb="1">
      <t>シン</t>
    </rPh>
    <rPh sb="5" eb="6">
      <t>カワ</t>
    </rPh>
    <phoneticPr fontId="2"/>
  </si>
  <si>
    <t>江    川</t>
    <rPh sb="0" eb="1">
      <t>エ</t>
    </rPh>
    <rPh sb="5" eb="6">
      <t>カワ</t>
    </rPh>
    <phoneticPr fontId="2"/>
  </si>
  <si>
    <t>小 山 川</t>
    <rPh sb="0" eb="1">
      <t>ショウ</t>
    </rPh>
    <rPh sb="2" eb="3">
      <t>ヤマ</t>
    </rPh>
    <rPh sb="4" eb="5">
      <t>カワ</t>
    </rPh>
    <phoneticPr fontId="2"/>
  </si>
  <si>
    <t>大 山 川</t>
    <rPh sb="0" eb="1">
      <t>ダイ</t>
    </rPh>
    <rPh sb="2" eb="3">
      <t>ヤマ</t>
    </rPh>
    <rPh sb="4" eb="5">
      <t>カワ</t>
    </rPh>
    <phoneticPr fontId="2"/>
  </si>
  <si>
    <t>野 洲 川</t>
    <rPh sb="0" eb="1">
      <t>ヤ</t>
    </rPh>
    <rPh sb="2" eb="3">
      <t>ス</t>
    </rPh>
    <rPh sb="4" eb="5">
      <t>カワ</t>
    </rPh>
    <phoneticPr fontId="2"/>
  </si>
  <si>
    <t>平成１６年</t>
    <rPh sb="0" eb="2">
      <t>ヘイセイ</t>
    </rPh>
    <rPh sb="4" eb="5">
      <t>ネンド</t>
    </rPh>
    <phoneticPr fontId="2"/>
  </si>
  <si>
    <t>甲賀市土山町大河原字大川筋125番地先</t>
    <rPh sb="0" eb="3">
      <t>コウガシ</t>
    </rPh>
    <rPh sb="3" eb="6">
      <t>ツチヤマチョウ</t>
    </rPh>
    <rPh sb="6" eb="7">
      <t>オオ</t>
    </rPh>
    <rPh sb="7" eb="8">
      <t>カワ</t>
    </rPh>
    <rPh sb="8" eb="9">
      <t>ハラ</t>
    </rPh>
    <rPh sb="9" eb="10">
      <t>ジ</t>
    </rPh>
    <rPh sb="10" eb="12">
      <t>オオカワ</t>
    </rPh>
    <rPh sb="12" eb="13">
      <t>キン</t>
    </rPh>
    <rPh sb="16" eb="18">
      <t>バンチ</t>
    </rPh>
    <rPh sb="18" eb="19">
      <t>サキ</t>
    </rPh>
    <phoneticPr fontId="2"/>
  </si>
  <si>
    <t>湖南市菩提寺字狼谷326番地先</t>
    <rPh sb="0" eb="2">
      <t>コナン</t>
    </rPh>
    <rPh sb="2" eb="3">
      <t>シ</t>
    </rPh>
    <rPh sb="3" eb="6">
      <t>ボダイジ</t>
    </rPh>
    <rPh sb="6" eb="7">
      <t>ジ</t>
    </rPh>
    <rPh sb="7" eb="8">
      <t>オオカミ</t>
    </rPh>
    <rPh sb="8" eb="9">
      <t>タニ</t>
    </rPh>
    <rPh sb="12" eb="14">
      <t>バンチ</t>
    </rPh>
    <rPh sb="14" eb="15">
      <t>サキ</t>
    </rPh>
    <phoneticPr fontId="2"/>
  </si>
  <si>
    <t>野洲市五之里字居柳473番地先</t>
    <rPh sb="0" eb="2">
      <t>ヤス</t>
    </rPh>
    <rPh sb="2" eb="3">
      <t>シ</t>
    </rPh>
    <rPh sb="3" eb="4">
      <t>ゴ</t>
    </rPh>
    <rPh sb="4" eb="5">
      <t>ノ</t>
    </rPh>
    <rPh sb="5" eb="6">
      <t>リ</t>
    </rPh>
    <rPh sb="6" eb="7">
      <t>ジ</t>
    </rPh>
    <rPh sb="7" eb="8">
      <t>イ</t>
    </rPh>
    <rPh sb="8" eb="9">
      <t>リュウ</t>
    </rPh>
    <rPh sb="12" eb="14">
      <t>バンチ</t>
    </rPh>
    <rPh sb="14" eb="15">
      <t>サキ</t>
    </rPh>
    <phoneticPr fontId="2"/>
  </si>
  <si>
    <t>家棟川への合流点</t>
    <rPh sb="0" eb="1">
      <t>イエ</t>
    </rPh>
    <rPh sb="1" eb="2">
      <t>ムネ</t>
    </rPh>
    <rPh sb="2" eb="3">
      <t>カワ</t>
    </rPh>
    <rPh sb="5" eb="7">
      <t>ゴウリュウ</t>
    </rPh>
    <rPh sb="7" eb="8">
      <t>テン</t>
    </rPh>
    <phoneticPr fontId="2"/>
  </si>
  <si>
    <t>虎姫町</t>
    <rPh sb="0" eb="2">
      <t>トラヒメ</t>
    </rPh>
    <rPh sb="2" eb="3">
      <t>チョウ</t>
    </rPh>
    <phoneticPr fontId="2"/>
  </si>
  <si>
    <t>西浅井町</t>
    <rPh sb="0" eb="1">
      <t>ニシ</t>
    </rPh>
    <rPh sb="1" eb="4">
      <t>アザイチョウ</t>
    </rPh>
    <phoneticPr fontId="2"/>
  </si>
  <si>
    <t>余呉町</t>
    <rPh sb="0" eb="3">
      <t>ヨゴチョウ</t>
    </rPh>
    <phoneticPr fontId="2"/>
  </si>
  <si>
    <t>平成18年</t>
    <rPh sb="0" eb="2">
      <t>ヘイセイ</t>
    </rPh>
    <rPh sb="4" eb="5">
      <t>ネン</t>
    </rPh>
    <phoneticPr fontId="2"/>
  </si>
  <si>
    <t>野洲川への合流点</t>
    <rPh sb="0" eb="1">
      <t>ヤ</t>
    </rPh>
    <rPh sb="1" eb="2">
      <t>ス</t>
    </rPh>
    <rPh sb="2" eb="3">
      <t>カワ</t>
    </rPh>
    <rPh sb="5" eb="7">
      <t>ゴウリュウ</t>
    </rPh>
    <rPh sb="7" eb="8">
      <t>テン</t>
    </rPh>
    <phoneticPr fontId="2"/>
  </si>
  <si>
    <t>琵琶湖への流入点</t>
    <rPh sb="0" eb="3">
      <t>ビワコ</t>
    </rPh>
    <rPh sb="5" eb="7">
      <t>リュウニュウ</t>
    </rPh>
    <rPh sb="7" eb="8">
      <t>テン</t>
    </rPh>
    <phoneticPr fontId="2"/>
  </si>
  <si>
    <t>大山川への合流点</t>
    <rPh sb="0" eb="2">
      <t>オオヤマ</t>
    </rPh>
    <rPh sb="2" eb="3">
      <t>カワ</t>
    </rPh>
    <rPh sb="5" eb="7">
      <t>ゴウリュウ</t>
    </rPh>
    <rPh sb="7" eb="8">
      <t>テン</t>
    </rPh>
    <phoneticPr fontId="2"/>
  </si>
  <si>
    <t>野洲市小篠原字奥山1番の1地先</t>
    <rPh sb="0" eb="2">
      <t>ヤス</t>
    </rPh>
    <rPh sb="2" eb="3">
      <t>シ</t>
    </rPh>
    <rPh sb="3" eb="4">
      <t>コ</t>
    </rPh>
    <rPh sb="4" eb="5">
      <t>シノ</t>
    </rPh>
    <rPh sb="5" eb="6">
      <t>ハラ</t>
    </rPh>
    <rPh sb="6" eb="7">
      <t>ジ</t>
    </rPh>
    <rPh sb="7" eb="9">
      <t>オクヤマ</t>
    </rPh>
    <rPh sb="10" eb="11">
      <t>バン</t>
    </rPh>
    <rPh sb="13" eb="14">
      <t>チ</t>
    </rPh>
    <rPh sb="14" eb="15">
      <t>サキ</t>
    </rPh>
    <phoneticPr fontId="2"/>
  </si>
  <si>
    <t>野洲市辻町字赤谷3番地先</t>
    <rPh sb="0" eb="1">
      <t>ヤ</t>
    </rPh>
    <rPh sb="1" eb="2">
      <t>ス</t>
    </rPh>
    <rPh sb="2" eb="3">
      <t>シ</t>
    </rPh>
    <rPh sb="3" eb="5">
      <t>ツジマチ</t>
    </rPh>
    <rPh sb="5" eb="6">
      <t>ジ</t>
    </rPh>
    <rPh sb="6" eb="8">
      <t>アカタニ</t>
    </rPh>
    <rPh sb="9" eb="11">
      <t>バンチ</t>
    </rPh>
    <rPh sb="11" eb="12">
      <t>サキ</t>
    </rPh>
    <phoneticPr fontId="2"/>
  </si>
  <si>
    <t>野洲市須原字下沖1124番地先</t>
    <rPh sb="0" eb="2">
      <t>ヤス</t>
    </rPh>
    <rPh sb="2" eb="3">
      <t>シ</t>
    </rPh>
    <rPh sb="3" eb="4">
      <t>ス</t>
    </rPh>
    <rPh sb="4" eb="5">
      <t>ハラ</t>
    </rPh>
    <rPh sb="5" eb="6">
      <t>ジ</t>
    </rPh>
    <rPh sb="6" eb="7">
      <t>シタ</t>
    </rPh>
    <rPh sb="7" eb="8">
      <t>オキ</t>
    </rPh>
    <rPh sb="12" eb="14">
      <t>バンチ</t>
    </rPh>
    <rPh sb="14" eb="15">
      <t>サキ</t>
    </rPh>
    <phoneticPr fontId="2"/>
  </si>
  <si>
    <t>野洲市安治下西割860番地先</t>
    <rPh sb="0" eb="2">
      <t>ヤス</t>
    </rPh>
    <rPh sb="2" eb="3">
      <t>シ</t>
    </rPh>
    <rPh sb="3" eb="4">
      <t>アン</t>
    </rPh>
    <rPh sb="4" eb="5">
      <t>ジ</t>
    </rPh>
    <rPh sb="5" eb="6">
      <t>シタ</t>
    </rPh>
    <rPh sb="6" eb="7">
      <t>ニシ</t>
    </rPh>
    <rPh sb="7" eb="8">
      <t>ワリ</t>
    </rPh>
    <rPh sb="11" eb="13">
      <t>バンチ</t>
    </rPh>
    <rPh sb="13" eb="14">
      <t>サキ</t>
    </rPh>
    <phoneticPr fontId="2"/>
  </si>
  <si>
    <t>妓王井川</t>
    <rPh sb="0" eb="1">
      <t>ギ</t>
    </rPh>
    <rPh sb="1" eb="2">
      <t>オウ</t>
    </rPh>
    <rPh sb="2" eb="3">
      <t>イ</t>
    </rPh>
    <rPh sb="3" eb="4">
      <t>カワ</t>
    </rPh>
    <phoneticPr fontId="2"/>
  </si>
  <si>
    <t>野洲市小篠原字内平田1164番の2地先</t>
    <rPh sb="0" eb="2">
      <t>ヤス</t>
    </rPh>
    <rPh sb="2" eb="3">
      <t>シ</t>
    </rPh>
    <rPh sb="3" eb="5">
      <t>コシノ</t>
    </rPh>
    <rPh sb="5" eb="6">
      <t>ハラ</t>
    </rPh>
    <rPh sb="6" eb="7">
      <t>ジ</t>
    </rPh>
    <rPh sb="7" eb="8">
      <t>ナイ</t>
    </rPh>
    <rPh sb="8" eb="10">
      <t>ヒラタ</t>
    </rPh>
    <rPh sb="14" eb="15">
      <t>バン</t>
    </rPh>
    <rPh sb="17" eb="18">
      <t>チ</t>
    </rPh>
    <rPh sb="18" eb="19">
      <t>サキ</t>
    </rPh>
    <phoneticPr fontId="2"/>
  </si>
  <si>
    <t>野洲市大篠原字正法寺207番地先</t>
    <rPh sb="0" eb="2">
      <t>ヤス</t>
    </rPh>
    <rPh sb="2" eb="3">
      <t>シ</t>
    </rPh>
    <rPh sb="3" eb="5">
      <t>オオシノ</t>
    </rPh>
    <rPh sb="5" eb="7">
      <t>ハラジ</t>
    </rPh>
    <rPh sb="7" eb="9">
      <t>マサノリ</t>
    </rPh>
    <rPh sb="9" eb="10">
      <t>テラ</t>
    </rPh>
    <rPh sb="13" eb="15">
      <t>バンチ</t>
    </rPh>
    <rPh sb="15" eb="16">
      <t>サキ</t>
    </rPh>
    <phoneticPr fontId="2"/>
  </si>
  <si>
    <t>野洲市北字坂560番地先</t>
    <rPh sb="0" eb="2">
      <t>ヤス</t>
    </rPh>
    <rPh sb="2" eb="3">
      <t>シ</t>
    </rPh>
    <rPh sb="3" eb="4">
      <t>キタ</t>
    </rPh>
    <rPh sb="4" eb="5">
      <t>ジ</t>
    </rPh>
    <rPh sb="5" eb="6">
      <t>サカ</t>
    </rPh>
    <rPh sb="9" eb="11">
      <t>バンチ</t>
    </rPh>
    <rPh sb="11" eb="12">
      <t>サキ</t>
    </rPh>
    <phoneticPr fontId="2"/>
  </si>
  <si>
    <t>家棟川への流入点</t>
    <rPh sb="0" eb="1">
      <t>イエ</t>
    </rPh>
    <rPh sb="1" eb="2">
      <t>ムネ</t>
    </rPh>
    <rPh sb="2" eb="3">
      <t>カワ</t>
    </rPh>
    <rPh sb="5" eb="7">
      <t>リュウニュウ</t>
    </rPh>
    <rPh sb="7" eb="8">
      <t>テン</t>
    </rPh>
    <phoneticPr fontId="2"/>
  </si>
  <si>
    <t>「かんしょ」の収穫量については、市町単位でのデータはない</t>
    <rPh sb="7" eb="9">
      <t>シュウカク</t>
    </rPh>
    <rPh sb="9" eb="10">
      <t>リョウ</t>
    </rPh>
    <rPh sb="16" eb="18">
      <t>シチョウ</t>
    </rPh>
    <rPh sb="18" eb="20">
      <t>タンイ</t>
    </rPh>
    <phoneticPr fontId="2"/>
  </si>
  <si>
    <t>野洲市中北字上西浦496番地の1地先</t>
    <rPh sb="0" eb="2">
      <t>ヤス</t>
    </rPh>
    <rPh sb="2" eb="3">
      <t>シ</t>
    </rPh>
    <rPh sb="3" eb="4">
      <t>ナカ</t>
    </rPh>
    <rPh sb="4" eb="5">
      <t>キタ</t>
    </rPh>
    <rPh sb="5" eb="6">
      <t>ジ</t>
    </rPh>
    <rPh sb="6" eb="7">
      <t>ウエ</t>
    </rPh>
    <rPh sb="7" eb="8">
      <t>ニシ</t>
    </rPh>
    <rPh sb="8" eb="9">
      <t>ウラ</t>
    </rPh>
    <rPh sb="12" eb="14">
      <t>バンチ</t>
    </rPh>
    <rPh sb="16" eb="17">
      <t>チ</t>
    </rPh>
    <rPh sb="17" eb="18">
      <t>サキ</t>
    </rPh>
    <phoneticPr fontId="2"/>
  </si>
  <si>
    <t>野洲市中北字上西浦500番地の1地先</t>
    <rPh sb="0" eb="2">
      <t>ヤス</t>
    </rPh>
    <rPh sb="2" eb="3">
      <t>シ</t>
    </rPh>
    <rPh sb="3" eb="4">
      <t>ナカ</t>
    </rPh>
    <rPh sb="4" eb="5">
      <t>キタ</t>
    </rPh>
    <rPh sb="5" eb="6">
      <t>ジ</t>
    </rPh>
    <rPh sb="6" eb="7">
      <t>ウエ</t>
    </rPh>
    <rPh sb="7" eb="8">
      <t>ニシ</t>
    </rPh>
    <rPh sb="8" eb="9">
      <t>ウラ</t>
    </rPh>
    <rPh sb="12" eb="14">
      <t>バンチ</t>
    </rPh>
    <rPh sb="16" eb="17">
      <t>チ</t>
    </rPh>
    <rPh sb="17" eb="18">
      <t>サキ</t>
    </rPh>
    <phoneticPr fontId="2"/>
  </si>
  <si>
    <t>新川への合流地点</t>
    <rPh sb="0" eb="2">
      <t>シンカワ</t>
    </rPh>
    <rPh sb="4" eb="6">
      <t>ゴウリュウ</t>
    </rPh>
    <rPh sb="6" eb="8">
      <t>チテン</t>
    </rPh>
    <phoneticPr fontId="2"/>
  </si>
  <si>
    <t>野洲市比江字五の坪591番地先</t>
    <rPh sb="0" eb="2">
      <t>ヤス</t>
    </rPh>
    <rPh sb="2" eb="3">
      <t>シ</t>
    </rPh>
    <rPh sb="3" eb="4">
      <t>ヒ</t>
    </rPh>
    <rPh sb="4" eb="5">
      <t>エ</t>
    </rPh>
    <rPh sb="5" eb="6">
      <t>ジ</t>
    </rPh>
    <rPh sb="6" eb="7">
      <t>ゴ</t>
    </rPh>
    <rPh sb="8" eb="9">
      <t>ツボ</t>
    </rPh>
    <rPh sb="12" eb="14">
      <t>バンチ</t>
    </rPh>
    <rPh sb="14" eb="15">
      <t>サキ</t>
    </rPh>
    <phoneticPr fontId="2"/>
  </si>
  <si>
    <t>家棟川への合流点</t>
    <rPh sb="0" eb="1">
      <t>ヤ</t>
    </rPh>
    <rPh sb="1" eb="2">
      <t>ムネ</t>
    </rPh>
    <rPh sb="2" eb="3">
      <t>カワ</t>
    </rPh>
    <rPh sb="5" eb="7">
      <t>ゴウリュウ</t>
    </rPh>
    <rPh sb="7" eb="8">
      <t>テン</t>
    </rPh>
    <phoneticPr fontId="2"/>
  </si>
  <si>
    <t>野洲市小篠原字宇立265番地先</t>
    <rPh sb="0" eb="2">
      <t>ヤス</t>
    </rPh>
    <rPh sb="2" eb="3">
      <t>シ</t>
    </rPh>
    <rPh sb="3" eb="4">
      <t>コ</t>
    </rPh>
    <rPh sb="4" eb="5">
      <t>シノ</t>
    </rPh>
    <rPh sb="5" eb="6">
      <t>ハラ</t>
    </rPh>
    <rPh sb="6" eb="7">
      <t>ジ</t>
    </rPh>
    <rPh sb="7" eb="8">
      <t>ウ</t>
    </rPh>
    <rPh sb="8" eb="9">
      <t>リツ</t>
    </rPh>
    <rPh sb="12" eb="14">
      <t>バンチ</t>
    </rPh>
    <rPh sb="14" eb="15">
      <t>サキ</t>
    </rPh>
    <phoneticPr fontId="2"/>
  </si>
  <si>
    <t>童子川への合流点</t>
    <rPh sb="0" eb="2">
      <t>ドウジ</t>
    </rPh>
    <rPh sb="2" eb="3">
      <t>カワ</t>
    </rPh>
    <rPh sb="5" eb="7">
      <t>ゴウリュウ</t>
    </rPh>
    <rPh sb="7" eb="8">
      <t>テン</t>
    </rPh>
    <phoneticPr fontId="2"/>
  </si>
  <si>
    <t>野洲市冨波甲字里の内867番地先</t>
    <rPh sb="0" eb="2">
      <t>ヤス</t>
    </rPh>
    <rPh sb="2" eb="3">
      <t>シ</t>
    </rPh>
    <rPh sb="3" eb="6">
      <t>トバコウ</t>
    </rPh>
    <rPh sb="6" eb="7">
      <t>ジ</t>
    </rPh>
    <rPh sb="7" eb="8">
      <t>サト</t>
    </rPh>
    <rPh sb="9" eb="10">
      <t>ウチ</t>
    </rPh>
    <rPh sb="13" eb="15">
      <t>バンチ</t>
    </rPh>
    <rPh sb="15" eb="16">
      <t>サキ</t>
    </rPh>
    <phoneticPr fontId="2"/>
  </si>
  <si>
    <t>野洲市冨波甲字里の内866番地先</t>
    <rPh sb="0" eb="2">
      <t>ヤス</t>
    </rPh>
    <rPh sb="2" eb="3">
      <t>シ</t>
    </rPh>
    <rPh sb="3" eb="4">
      <t>フ</t>
    </rPh>
    <rPh sb="4" eb="5">
      <t>ナミ</t>
    </rPh>
    <rPh sb="5" eb="6">
      <t>コウ</t>
    </rPh>
    <rPh sb="6" eb="7">
      <t>ジ</t>
    </rPh>
    <rPh sb="7" eb="8">
      <t>サト</t>
    </rPh>
    <rPh sb="9" eb="10">
      <t>ウチ</t>
    </rPh>
    <rPh sb="13" eb="15">
      <t>バンチ</t>
    </rPh>
    <rPh sb="15" eb="16">
      <t>サキ</t>
    </rPh>
    <phoneticPr fontId="2"/>
  </si>
  <si>
    <t>中ノ池川への合流点</t>
    <rPh sb="0" eb="1">
      <t>ナカ</t>
    </rPh>
    <rPh sb="2" eb="3">
      <t>イケ</t>
    </rPh>
    <rPh sb="3" eb="4">
      <t>カワ</t>
    </rPh>
    <rPh sb="6" eb="8">
      <t>ゴウリュウ</t>
    </rPh>
    <rPh sb="8" eb="9">
      <t>テン</t>
    </rPh>
    <phoneticPr fontId="2"/>
  </si>
  <si>
    <t>野洲市小篠原字高田乙1165番地先</t>
    <rPh sb="0" eb="2">
      <t>ヤス</t>
    </rPh>
    <rPh sb="2" eb="3">
      <t>シ</t>
    </rPh>
    <rPh sb="3" eb="4">
      <t>コ</t>
    </rPh>
    <rPh sb="4" eb="5">
      <t>シノ</t>
    </rPh>
    <rPh sb="5" eb="6">
      <t>ハラ</t>
    </rPh>
    <rPh sb="6" eb="7">
      <t>ジ</t>
    </rPh>
    <rPh sb="7" eb="9">
      <t>タカダ</t>
    </rPh>
    <rPh sb="9" eb="10">
      <t>オツ</t>
    </rPh>
    <rPh sb="14" eb="16">
      <t>バンチ</t>
    </rPh>
    <rPh sb="16" eb="17">
      <t>サキ</t>
    </rPh>
    <phoneticPr fontId="2"/>
  </si>
  <si>
    <t>野洲市小篠原字沢の口1542番地先</t>
    <rPh sb="0" eb="2">
      <t>ヤス</t>
    </rPh>
    <rPh sb="2" eb="3">
      <t>シ</t>
    </rPh>
    <rPh sb="3" eb="5">
      <t>コシノ</t>
    </rPh>
    <rPh sb="5" eb="7">
      <t>ハラジ</t>
    </rPh>
    <rPh sb="7" eb="8">
      <t>サワ</t>
    </rPh>
    <rPh sb="9" eb="10">
      <t>クチ</t>
    </rPh>
    <rPh sb="14" eb="16">
      <t>バンチ</t>
    </rPh>
    <rPh sb="16" eb="17">
      <t>サキ</t>
    </rPh>
    <phoneticPr fontId="2"/>
  </si>
  <si>
    <t>１５．学区毎年齢別人口推移</t>
    <rPh sb="3" eb="5">
      <t>ガック</t>
    </rPh>
    <rPh sb="5" eb="6">
      <t>ゴト</t>
    </rPh>
    <rPh sb="6" eb="8">
      <t>ネンレイ</t>
    </rPh>
    <rPh sb="8" eb="9">
      <t>ベツ</t>
    </rPh>
    <rPh sb="9" eb="11">
      <t>ジンコウ</t>
    </rPh>
    <rPh sb="11" eb="13">
      <t>スイイ</t>
    </rPh>
    <phoneticPr fontId="2"/>
  </si>
  <si>
    <t>野洲市小篠原字沢の口1538番地先</t>
    <rPh sb="0" eb="2">
      <t>ヤス</t>
    </rPh>
    <rPh sb="2" eb="3">
      <t>シ</t>
    </rPh>
    <rPh sb="3" eb="4">
      <t>コ</t>
    </rPh>
    <rPh sb="4" eb="5">
      <t>シノ</t>
    </rPh>
    <rPh sb="5" eb="6">
      <t>ハラ</t>
    </rPh>
    <rPh sb="6" eb="7">
      <t>ジ</t>
    </rPh>
    <rPh sb="7" eb="8">
      <t>サワ</t>
    </rPh>
    <rPh sb="9" eb="10">
      <t>クチ</t>
    </rPh>
    <rPh sb="14" eb="16">
      <t>バンチ</t>
    </rPh>
    <rPh sb="16" eb="17">
      <t>サキ</t>
    </rPh>
    <phoneticPr fontId="2"/>
  </si>
  <si>
    <t>野洲市小堤字きつね谷950番地先</t>
    <rPh sb="0" eb="2">
      <t>ヤス</t>
    </rPh>
    <rPh sb="2" eb="3">
      <t>シ</t>
    </rPh>
    <rPh sb="3" eb="4">
      <t>ショウ</t>
    </rPh>
    <rPh sb="4" eb="6">
      <t>ツツミジ</t>
    </rPh>
    <rPh sb="9" eb="10">
      <t>タニ</t>
    </rPh>
    <rPh sb="13" eb="15">
      <t>バンチ</t>
    </rPh>
    <rPh sb="15" eb="16">
      <t>サキ</t>
    </rPh>
    <phoneticPr fontId="2"/>
  </si>
  <si>
    <t>野洲市小堤字きつね谷939番の5地先</t>
    <rPh sb="0" eb="2">
      <t>ヤス</t>
    </rPh>
    <rPh sb="2" eb="3">
      <t>シ</t>
    </rPh>
    <rPh sb="3" eb="4">
      <t>コ</t>
    </rPh>
    <rPh sb="4" eb="5">
      <t>ツツミ</t>
    </rPh>
    <phoneticPr fontId="2"/>
  </si>
  <si>
    <t>下流端</t>
    <rPh sb="0" eb="2">
      <t>カリュウ</t>
    </rPh>
    <rPh sb="2" eb="3">
      <t>ハ</t>
    </rPh>
    <phoneticPr fontId="2"/>
  </si>
  <si>
    <t>野洲市木部字コモ川2318番地先</t>
    <rPh sb="0" eb="2">
      <t>ヤス</t>
    </rPh>
    <rPh sb="2" eb="3">
      <t>シ</t>
    </rPh>
    <rPh sb="3" eb="5">
      <t>キベ</t>
    </rPh>
    <rPh sb="5" eb="6">
      <t>ジ</t>
    </rPh>
    <rPh sb="8" eb="9">
      <t>カワ</t>
    </rPh>
    <rPh sb="13" eb="15">
      <t>バンチ</t>
    </rPh>
    <rPh sb="15" eb="16">
      <t>サキ</t>
    </rPh>
    <phoneticPr fontId="2"/>
  </si>
  <si>
    <t>南　櫻</t>
    <rPh sb="0" eb="1">
      <t>ミナミ</t>
    </rPh>
    <rPh sb="2" eb="3">
      <t>サクラ</t>
    </rPh>
    <phoneticPr fontId="2"/>
  </si>
  <si>
    <t>北　櫻</t>
    <rPh sb="0" eb="1">
      <t>キタ</t>
    </rPh>
    <rPh sb="2" eb="3">
      <t>サクラ</t>
    </rPh>
    <phoneticPr fontId="2"/>
  </si>
  <si>
    <t>平成16年度</t>
    <rPh sb="0" eb="2">
      <t>ヘイセイ</t>
    </rPh>
    <rPh sb="4" eb="6">
      <t>ネンド</t>
    </rPh>
    <phoneticPr fontId="2"/>
  </si>
  <si>
    <t>―</t>
    <phoneticPr fontId="2"/>
  </si>
  <si>
    <t>3～
4.99T</t>
    <phoneticPr fontId="2"/>
  </si>
  <si>
    <t xml:space="preserve">事業所数
</t>
    <rPh sb="0" eb="3">
      <t>ジギョウショ</t>
    </rPh>
    <rPh sb="3" eb="4">
      <t>スウ</t>
    </rPh>
    <phoneticPr fontId="2"/>
  </si>
  <si>
    <t>家庭用</t>
    <rPh sb="0" eb="3">
      <t>カテイヨウ</t>
    </rPh>
    <phoneticPr fontId="2"/>
  </si>
  <si>
    <t>有収水量</t>
    <rPh sb="0" eb="2">
      <t>ユウシュウ</t>
    </rPh>
    <rPh sb="2" eb="4">
      <t>スイリョウ</t>
    </rPh>
    <phoneticPr fontId="2"/>
  </si>
  <si>
    <t>軽二輪</t>
    <rPh sb="0" eb="1">
      <t>ケイ</t>
    </rPh>
    <rPh sb="1" eb="3">
      <t>ニリン</t>
    </rPh>
    <phoneticPr fontId="2"/>
  </si>
  <si>
    <t>軽三輪</t>
    <rPh sb="0" eb="1">
      <t>ケイ</t>
    </rPh>
    <rPh sb="1" eb="3">
      <t>サンリン</t>
    </rPh>
    <phoneticPr fontId="2"/>
  </si>
  <si>
    <t>軽四輪貨物</t>
    <rPh sb="0" eb="1">
      <t>ケイ</t>
    </rPh>
    <rPh sb="1" eb="3">
      <t>ヨンリン</t>
    </rPh>
    <rPh sb="3" eb="5">
      <t>カモツ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</si>
  <si>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</si>
  <si>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</si>
  <si>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軽四輪乗用</t>
    <rPh sb="0" eb="1">
      <t>ケイ</t>
    </rPh>
    <rPh sb="1" eb="3">
      <t>ヨンリン</t>
    </rPh>
    <rPh sb="3" eb="5">
      <t>ジョウヨウ</t>
    </rPh>
    <phoneticPr fontId="2"/>
  </si>
  <si>
    <t>自動二輪</t>
    <rPh sb="0" eb="2">
      <t>ジドウ</t>
    </rPh>
    <rPh sb="2" eb="4">
      <t>ニリン</t>
    </rPh>
    <phoneticPr fontId="2"/>
  </si>
  <si>
    <t>小型特殊</t>
    <rPh sb="0" eb="2">
      <t>コガタ</t>
    </rPh>
    <rPh sb="2" eb="4">
      <t>トクシュ</t>
    </rPh>
    <phoneticPr fontId="2"/>
  </si>
  <si>
    <t>農耕用</t>
    <rPh sb="0" eb="3">
      <t>ノウコウヨウ</t>
    </rPh>
    <phoneticPr fontId="2"/>
  </si>
  <si>
    <t>ミニカー</t>
    <phoneticPr fontId="2"/>
  </si>
  <si>
    <t>永原第１団地　</t>
    <rPh sb="0" eb="2">
      <t>ナガハラ</t>
    </rPh>
    <rPh sb="2" eb="3">
      <t>ダイ</t>
    </rPh>
    <rPh sb="4" eb="6">
      <t>ダンチ</t>
    </rPh>
    <phoneticPr fontId="2"/>
  </si>
  <si>
    <t>新上屋団地</t>
    <rPh sb="0" eb="1">
      <t>シン</t>
    </rPh>
    <rPh sb="1" eb="2">
      <t>カミ</t>
    </rPh>
    <rPh sb="2" eb="3">
      <t>ヤ</t>
    </rPh>
    <rPh sb="3" eb="5">
      <t>ダンチ</t>
    </rPh>
    <phoneticPr fontId="2"/>
  </si>
  <si>
    <t>永原第２団地　</t>
    <rPh sb="0" eb="2">
      <t>ナガハラ</t>
    </rPh>
    <rPh sb="2" eb="3">
      <t>ダイ</t>
    </rPh>
    <rPh sb="4" eb="6">
      <t>ダンチ</t>
    </rPh>
    <phoneticPr fontId="2"/>
  </si>
  <si>
    <t>この数値は四捨五入されているので、合計とその内訳が一致しない場合がある。</t>
    <rPh sb="2" eb="4">
      <t>スウチ</t>
    </rPh>
    <rPh sb="5" eb="9">
      <t>シシャゴニュウ</t>
    </rPh>
    <rPh sb="17" eb="19">
      <t>ゴウケイ</t>
    </rPh>
    <rPh sb="22" eb="24">
      <t>ウチワケ</t>
    </rPh>
    <rPh sb="25" eb="27">
      <t>イッチ</t>
    </rPh>
    <rPh sb="30" eb="32">
      <t>バアイ</t>
    </rPh>
    <phoneticPr fontId="2"/>
  </si>
  <si>
    <t>晴・・・雲量0.7未満、曇・・・曇量0.7以上</t>
    <rPh sb="0" eb="1">
      <t>ハ</t>
    </rPh>
    <rPh sb="4" eb="5">
      <t>クモ</t>
    </rPh>
    <rPh sb="5" eb="6">
      <t>リョウ</t>
    </rPh>
    <rPh sb="9" eb="11">
      <t>ミマン</t>
    </rPh>
    <rPh sb="12" eb="13">
      <t>クモ</t>
    </rPh>
    <rPh sb="16" eb="17">
      <t>クモ</t>
    </rPh>
    <rPh sb="17" eb="18">
      <t>リョウ</t>
    </rPh>
    <rPh sb="21" eb="23">
      <t>イジョウ</t>
    </rPh>
    <phoneticPr fontId="2"/>
  </si>
  <si>
    <t>本データは、気象業務を目的としたものではなく、消防防災活動の　　　　　　　　</t>
    <rPh sb="0" eb="1">
      <t>ホン</t>
    </rPh>
    <rPh sb="6" eb="8">
      <t>キショウ</t>
    </rPh>
    <rPh sb="8" eb="10">
      <t>ギョウム</t>
    </rPh>
    <rPh sb="11" eb="13">
      <t>モクテキ</t>
    </rPh>
    <rPh sb="23" eb="25">
      <t>ショウボウ</t>
    </rPh>
    <rPh sb="25" eb="27">
      <t>ボウサイ</t>
    </rPh>
    <rPh sb="27" eb="29">
      <t>カツドウ</t>
    </rPh>
    <phoneticPr fontId="2"/>
  </si>
  <si>
    <t>小篠原団地</t>
    <rPh sb="0" eb="2">
      <t>コシノ</t>
    </rPh>
    <rPh sb="2" eb="3">
      <t>ハラ</t>
    </rPh>
    <rPh sb="3" eb="5">
      <t>ダンチ</t>
    </rPh>
    <phoneticPr fontId="2"/>
  </si>
  <si>
    <t>平成元年度</t>
    <rPh sb="0" eb="2">
      <t>ヘイセイ</t>
    </rPh>
    <rPh sb="2" eb="3">
      <t>モト</t>
    </rPh>
    <rPh sb="3" eb="4">
      <t>ネン</t>
    </rPh>
    <rPh sb="4" eb="5">
      <t>ド</t>
    </rPh>
    <phoneticPr fontId="2"/>
  </si>
  <si>
    <t>和田団地</t>
    <rPh sb="0" eb="2">
      <t>ワダ</t>
    </rPh>
    <rPh sb="2" eb="4">
      <t>ダンチ</t>
    </rPh>
    <phoneticPr fontId="2"/>
  </si>
  <si>
    <t>総　　数</t>
    <rPh sb="0" eb="4">
      <t>ソウスウ</t>
    </rPh>
    <phoneticPr fontId="2"/>
  </si>
  <si>
    <t>都市公園</t>
    <rPh sb="0" eb="2">
      <t>トシ</t>
    </rPh>
    <rPh sb="2" eb="4">
      <t>コウエン</t>
    </rPh>
    <phoneticPr fontId="2"/>
  </si>
  <si>
    <t>国　　道</t>
    <rPh sb="0" eb="4">
      <t>コクドウ</t>
    </rPh>
    <phoneticPr fontId="2"/>
  </si>
  <si>
    <t>県　　道</t>
    <rPh sb="0" eb="4">
      <t>ケンドウ</t>
    </rPh>
    <phoneticPr fontId="2"/>
  </si>
  <si>
    <t>橋数</t>
    <rPh sb="0" eb="1">
      <t>ハシ</t>
    </rPh>
    <rPh sb="1" eb="2">
      <t>スウ</t>
    </rPh>
    <phoneticPr fontId="2"/>
  </si>
  <si>
    <t>２Ｋ</t>
    <phoneticPr fontId="2"/>
  </si>
  <si>
    <t>３ＤＫ</t>
    <phoneticPr fontId="2"/>
  </si>
  <si>
    <t>２ＤＫ</t>
    <phoneticPr fontId="2"/>
  </si>
  <si>
    <t>２ＤＫ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</si>
  <si>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</si>
  <si>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園数</t>
    <rPh sb="0" eb="1">
      <t>エン</t>
    </rPh>
    <rPh sb="1" eb="2">
      <t>スウ</t>
    </rPh>
    <phoneticPr fontId="2"/>
  </si>
  <si>
    <t>都市基幹公園</t>
    <rPh sb="0" eb="1">
      <t>ト</t>
    </rPh>
    <rPh sb="1" eb="2">
      <t>シ</t>
    </rPh>
    <rPh sb="2" eb="4">
      <t>キカン</t>
    </rPh>
    <rPh sb="4" eb="6">
      <t>コウエン</t>
    </rPh>
    <phoneticPr fontId="2"/>
  </si>
  <si>
    <t>その他の公園</t>
    <rPh sb="2" eb="3">
      <t>タ</t>
    </rPh>
    <rPh sb="4" eb="6">
      <t>コウエン</t>
    </rPh>
    <phoneticPr fontId="2"/>
  </si>
  <si>
    <t>自然公園</t>
    <rPh sb="0" eb="2">
      <t>シゼン</t>
    </rPh>
    <rPh sb="2" eb="4">
      <t>コウエン</t>
    </rPh>
    <phoneticPr fontId="2"/>
  </si>
  <si>
    <t>市　　道</t>
    <rPh sb="0" eb="1">
      <t>シ</t>
    </rPh>
    <rPh sb="3" eb="4">
      <t>ミチ</t>
    </rPh>
    <phoneticPr fontId="2"/>
  </si>
  <si>
    <t>道路の延長には橋梁の延長を含む。</t>
    <rPh sb="0" eb="2">
      <t>ドウロ</t>
    </rPh>
    <rPh sb="3" eb="5">
      <t>エンチョウ</t>
    </rPh>
    <rPh sb="7" eb="8">
      <t>ハシ</t>
    </rPh>
    <rPh sb="8" eb="9">
      <t>ハリ</t>
    </rPh>
    <rPh sb="10" eb="12">
      <t>エンチョウ</t>
    </rPh>
    <rPh sb="13" eb="14">
      <t>フク</t>
    </rPh>
    <phoneticPr fontId="2"/>
  </si>
  <si>
    <t>専用住宅</t>
    <rPh sb="0" eb="2">
      <t>センヨウ</t>
    </rPh>
    <rPh sb="2" eb="4">
      <t>ジュウタク</t>
    </rPh>
    <phoneticPr fontId="2"/>
  </si>
  <si>
    <t>天ぷら鍋放置</t>
    <rPh sb="0" eb="1">
      <t>テン</t>
    </rPh>
    <rPh sb="3" eb="4">
      <t>ナベ</t>
    </rPh>
    <rPh sb="4" eb="6">
      <t>ホウチ</t>
    </rPh>
    <phoneticPr fontId="2"/>
  </si>
  <si>
    <t>衝突発火</t>
    <rPh sb="0" eb="2">
      <t>ショウトツ</t>
    </rPh>
    <rPh sb="2" eb="4">
      <t>ハッカ</t>
    </rPh>
    <phoneticPr fontId="2"/>
  </si>
  <si>
    <t>火遊び</t>
    <rPh sb="0" eb="2">
      <t>ヒアソ</t>
    </rPh>
    <phoneticPr fontId="2"/>
  </si>
  <si>
    <t>屋内配線</t>
    <rPh sb="0" eb="2">
      <t>オクナイ</t>
    </rPh>
    <rPh sb="2" eb="4">
      <t>ハイセン</t>
    </rPh>
    <phoneticPr fontId="2"/>
  </si>
  <si>
    <t>たき火</t>
    <rPh sb="2" eb="3">
      <t>ビ</t>
    </rPh>
    <phoneticPr fontId="2"/>
  </si>
  <si>
    <t>７７．救急車出動状況</t>
    <rPh sb="3" eb="6">
      <t>キュウキュウシャ</t>
    </rPh>
    <rPh sb="6" eb="8">
      <t>シュツドウ</t>
    </rPh>
    <rPh sb="8" eb="10">
      <t>ジョウキョウ</t>
    </rPh>
    <phoneticPr fontId="2"/>
  </si>
  <si>
    <t>総　　　　　　　数</t>
    <rPh sb="0" eb="1">
      <t>フサ</t>
    </rPh>
    <rPh sb="8" eb="9">
      <t>カズ</t>
    </rPh>
    <phoneticPr fontId="2"/>
  </si>
  <si>
    <t>卸　売　業　計</t>
    <rPh sb="0" eb="1">
      <t>オロシ</t>
    </rPh>
    <rPh sb="2" eb="3">
      <t>バイ</t>
    </rPh>
    <rPh sb="4" eb="5">
      <t>ギョウ</t>
    </rPh>
    <rPh sb="6" eb="7">
      <t>ケイ</t>
    </rPh>
    <phoneticPr fontId="2"/>
  </si>
  <si>
    <t>小　売　業　計</t>
    <rPh sb="0" eb="1">
      <t>ショウ</t>
    </rPh>
    <rPh sb="2" eb="3">
      <t>バイ</t>
    </rPh>
    <rPh sb="4" eb="5">
      <t>ギョウ</t>
    </rPh>
    <rPh sb="6" eb="7">
      <t>ケイ</t>
    </rPh>
    <phoneticPr fontId="2"/>
  </si>
  <si>
    <t>平成 3年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</si>
  <si>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</si>
  <si>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</si>
  <si>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　6年</t>
    <rPh sb="0" eb="2">
      <t>ヘイセイ</t>
    </rPh>
    <rPh sb="4" eb="5">
      <t>ネン</t>
    </rPh>
    <phoneticPr fontId="2"/>
  </si>
  <si>
    <t>平成　9年</t>
    <rPh sb="0" eb="2">
      <t>ヘイセイ</t>
    </rPh>
    <rPh sb="4" eb="5">
      <t>ネン</t>
    </rPh>
    <phoneticPr fontId="2"/>
  </si>
  <si>
    <t>総　　　　　　　　　　　　　　　　　　　　数</t>
    <rPh sb="0" eb="1">
      <t>フサ</t>
    </rPh>
    <rPh sb="21" eb="22">
      <t>カズ</t>
    </rPh>
    <phoneticPr fontId="2"/>
  </si>
  <si>
    <t>卸　　　　　　　　売　　　　　　　　業</t>
    <rPh sb="0" eb="1">
      <t>オロシ</t>
    </rPh>
    <rPh sb="9" eb="10">
      <t>バイ</t>
    </rPh>
    <rPh sb="18" eb="19">
      <t>ギョウ</t>
    </rPh>
    <phoneticPr fontId="2"/>
  </si>
  <si>
    <t>小　　　　　　　　売　　　　　　　　業</t>
    <rPh sb="0" eb="1">
      <t>コ</t>
    </rPh>
    <rPh sb="9" eb="10">
      <t>バイ</t>
    </rPh>
    <rPh sb="18" eb="19">
      <t>ギョウ</t>
    </rPh>
    <phoneticPr fontId="2"/>
  </si>
  <si>
    <t>Ｘ…個々の申告者の秘密が漏れるおそれがあるため秘匿しています。</t>
    <rPh sb="2" eb="4">
      <t>ココ</t>
    </rPh>
    <rPh sb="5" eb="8">
      <t>シンコクシャ</t>
    </rPh>
    <rPh sb="9" eb="11">
      <t>ヒミツ</t>
    </rPh>
    <rPh sb="12" eb="13">
      <t>モ</t>
    </rPh>
    <rPh sb="23" eb="25">
      <t>ヒトク</t>
    </rPh>
    <phoneticPr fontId="2"/>
  </si>
  <si>
    <t>普及率
(B/A)(%)</t>
    <rPh sb="0" eb="3">
      <t>フキュウリツ</t>
    </rPh>
    <phoneticPr fontId="2"/>
  </si>
  <si>
    <t>野洲市行畑字笠作579-1番地先</t>
    <rPh sb="0" eb="2">
      <t>ヤス</t>
    </rPh>
    <rPh sb="2" eb="3">
      <t>シ</t>
    </rPh>
    <rPh sb="3" eb="4">
      <t>ユ</t>
    </rPh>
    <rPh sb="4" eb="5">
      <t>ハタケ</t>
    </rPh>
    <rPh sb="5" eb="6">
      <t>ジ</t>
    </rPh>
    <rPh sb="6" eb="7">
      <t>カサ</t>
    </rPh>
    <rPh sb="7" eb="8">
      <t>サク</t>
    </rPh>
    <rPh sb="13" eb="15">
      <t>バンチ</t>
    </rPh>
    <rPh sb="15" eb="16">
      <t>サキ</t>
    </rPh>
    <phoneticPr fontId="2"/>
  </si>
  <si>
    <t>野洲市市三宅892番地先</t>
    <rPh sb="0" eb="2">
      <t>ヤス</t>
    </rPh>
    <rPh sb="2" eb="3">
      <t>シ</t>
    </rPh>
    <rPh sb="3" eb="4">
      <t>イチ</t>
    </rPh>
    <rPh sb="4" eb="6">
      <t>ミヤケ</t>
    </rPh>
    <rPh sb="9" eb="11">
      <t>バンチ</t>
    </rPh>
    <rPh sb="11" eb="12">
      <t>サキ</t>
    </rPh>
    <phoneticPr fontId="2"/>
  </si>
  <si>
    <t>野洲市市三宅918番地先</t>
    <rPh sb="0" eb="2">
      <t>ヤス</t>
    </rPh>
    <rPh sb="2" eb="3">
      <t>シ</t>
    </rPh>
    <rPh sb="3" eb="4">
      <t>イチ</t>
    </rPh>
    <rPh sb="4" eb="6">
      <t>ミヤケ</t>
    </rPh>
    <rPh sb="9" eb="11">
      <t>バンチ</t>
    </rPh>
    <rPh sb="11" eb="12">
      <t>サキ</t>
    </rPh>
    <phoneticPr fontId="2"/>
  </si>
  <si>
    <t>一級河川東込田川への合流点</t>
    <rPh sb="0" eb="2">
      <t>イッキュウ</t>
    </rPh>
    <rPh sb="2" eb="4">
      <t>カセン</t>
    </rPh>
    <rPh sb="4" eb="5">
      <t>ヒガシ</t>
    </rPh>
    <rPh sb="5" eb="7">
      <t>コミタ</t>
    </rPh>
    <rPh sb="7" eb="8">
      <t>カワ</t>
    </rPh>
    <rPh sb="10" eb="13">
      <t>ゴウリュウテン</t>
    </rPh>
    <phoneticPr fontId="2"/>
  </si>
  <si>
    <t>野洲市市三宅字北矢田1543番地先</t>
    <rPh sb="0" eb="2">
      <t>ヤス</t>
    </rPh>
    <rPh sb="2" eb="3">
      <t>シ</t>
    </rPh>
    <rPh sb="3" eb="4">
      <t>イチ</t>
    </rPh>
    <rPh sb="4" eb="6">
      <t>ミヤケ</t>
    </rPh>
    <rPh sb="6" eb="7">
      <t>ジ</t>
    </rPh>
    <rPh sb="7" eb="8">
      <t>キタ</t>
    </rPh>
    <rPh sb="8" eb="9">
      <t>ヤ</t>
    </rPh>
    <rPh sb="9" eb="10">
      <t>タ</t>
    </rPh>
    <rPh sb="14" eb="16">
      <t>バンチ</t>
    </rPh>
    <rPh sb="16" eb="17">
      <t>サキ</t>
    </rPh>
    <phoneticPr fontId="2"/>
  </si>
  <si>
    <t>準用河川友川への合流点</t>
    <rPh sb="0" eb="1">
      <t>ジュン</t>
    </rPh>
    <rPh sb="1" eb="2">
      <t>ヨウ</t>
    </rPh>
    <rPh sb="2" eb="4">
      <t>カセン</t>
    </rPh>
    <rPh sb="4" eb="5">
      <t>トモ</t>
    </rPh>
    <rPh sb="5" eb="6">
      <t>カワ</t>
    </rPh>
    <rPh sb="8" eb="10">
      <t>ゴウリュウ</t>
    </rPh>
    <rPh sb="10" eb="11">
      <t>テン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</si>
  <si>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</si>
  <si>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(※2)</t>
  </si>
  <si>
    <t>県知事選挙</t>
    <rPh sb="0" eb="3">
      <t>ケンチジ</t>
    </rPh>
    <rPh sb="3" eb="5">
      <t>センキョ</t>
    </rPh>
    <phoneticPr fontId="2"/>
  </si>
  <si>
    <t>町長選挙</t>
    <rPh sb="0" eb="2">
      <t>チョウチョウ</t>
    </rPh>
    <rPh sb="2" eb="4">
      <t>センキョ</t>
    </rPh>
    <phoneticPr fontId="2"/>
  </si>
  <si>
    <t>町議会議員選挙</t>
    <rPh sb="0" eb="3">
      <t>チョウギカイ</t>
    </rPh>
    <rPh sb="3" eb="5">
      <t>ギイン</t>
    </rPh>
    <rPh sb="5" eb="7">
      <t>センキョ</t>
    </rPh>
    <phoneticPr fontId="2"/>
  </si>
  <si>
    <t>旧中主町</t>
    <rPh sb="0" eb="1">
      <t>キュウ</t>
    </rPh>
    <rPh sb="1" eb="4">
      <t>チュウズチョウ</t>
    </rPh>
    <phoneticPr fontId="2"/>
  </si>
  <si>
    <t>執　 行
年月日</t>
    <rPh sb="0" eb="1">
      <t>シツ</t>
    </rPh>
    <rPh sb="3" eb="4">
      <t>ギョウ</t>
    </rPh>
    <rPh sb="5" eb="6">
      <t>ネン</t>
    </rPh>
    <rPh sb="6" eb="7">
      <t>ガツ</t>
    </rPh>
    <rPh sb="7" eb="8">
      <t>ヒ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</si>
  <si>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</si>
  <si>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無投票</t>
    <rPh sb="0" eb="3">
      <t>ムトウヒョウ</t>
    </rPh>
    <phoneticPr fontId="2"/>
  </si>
  <si>
    <t>市長選挙</t>
    <rPh sb="0" eb="2">
      <t>シチョウ</t>
    </rPh>
    <rPh sb="2" eb="4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</si>
  <si>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</si>
  <si>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小選挙区選出結果</t>
    <rPh sb="0" eb="4">
      <t>ショウセンキョク</t>
    </rPh>
    <rPh sb="4" eb="6">
      <t>センシュツ</t>
    </rPh>
    <rPh sb="6" eb="8">
      <t>ケッカ</t>
    </rPh>
    <phoneticPr fontId="2"/>
  </si>
  <si>
    <t>選挙区選出結果</t>
    <rPh sb="0" eb="3">
      <t>センキョク</t>
    </rPh>
    <rPh sb="3" eb="5">
      <t>センシュツ</t>
    </rPh>
    <rPh sb="5" eb="7">
      <t>ケッカ</t>
    </rPh>
    <phoneticPr fontId="2"/>
  </si>
  <si>
    <t>市町村名</t>
    <phoneticPr fontId="2"/>
  </si>
  <si>
    <t>平成16年</t>
    <phoneticPr fontId="2"/>
  </si>
  <si>
    <t>平成18年</t>
    <phoneticPr fontId="2"/>
  </si>
  <si>
    <t>-</t>
    <phoneticPr fontId="2"/>
  </si>
  <si>
    <t>※1</t>
    <phoneticPr fontId="2"/>
  </si>
  <si>
    <t>※2</t>
    <phoneticPr fontId="2"/>
  </si>
  <si>
    <t>８２．旧野洲町の財政</t>
    <rPh sb="3" eb="4">
      <t>キュウ</t>
    </rPh>
    <rPh sb="4" eb="5">
      <t>ヤ</t>
    </rPh>
    <rPh sb="5" eb="6">
      <t>ス</t>
    </rPh>
    <rPh sb="6" eb="7">
      <t>チョウ</t>
    </rPh>
    <rPh sb="8" eb="10">
      <t>ザイセイ</t>
    </rPh>
    <phoneticPr fontId="2"/>
  </si>
  <si>
    <t>１　普通会計の年度別、性質別決算額</t>
    <rPh sb="2" eb="4">
      <t>フツウ</t>
    </rPh>
    <rPh sb="4" eb="6">
      <t>カイケイ</t>
    </rPh>
    <rPh sb="7" eb="10">
      <t>ネンドベツ</t>
    </rPh>
    <rPh sb="11" eb="13">
      <t>セイシツ</t>
    </rPh>
    <rPh sb="13" eb="14">
      <t>ベツ</t>
    </rPh>
    <rPh sb="14" eb="17">
      <t>ケッサンガク</t>
    </rPh>
    <phoneticPr fontId="2"/>
  </si>
  <si>
    <t>平成７年度</t>
    <rPh sb="0" eb="2">
      <t>ヘイセイ</t>
    </rPh>
    <rPh sb="3" eb="5">
      <t>ネンド</t>
    </rPh>
    <phoneticPr fontId="2"/>
  </si>
  <si>
    <t>平成８年度</t>
    <rPh sb="0" eb="2">
      <t>ヘイセイ</t>
    </rPh>
    <rPh sb="3" eb="5">
      <t>ネンド</t>
    </rPh>
    <phoneticPr fontId="2"/>
  </si>
  <si>
    <t>平成９年度</t>
    <rPh sb="0" eb="2">
      <t>ヘイセイ</t>
    </rPh>
    <rPh sb="3" eb="5">
      <t>ネンド</t>
    </rPh>
    <phoneticPr fontId="2"/>
  </si>
  <si>
    <t>平成１０年度</t>
    <rPh sb="0" eb="2">
      <t>ヘイセイ</t>
    </rPh>
    <rPh sb="4" eb="6">
      <t>ネンド</t>
    </rPh>
    <phoneticPr fontId="2"/>
  </si>
  <si>
    <t>平成１１年度</t>
    <rPh sb="0" eb="2">
      <t>ヘイセイ</t>
    </rPh>
    <phoneticPr fontId="2"/>
  </si>
  <si>
    <t>平成13年度</t>
    <rPh sb="0" eb="2">
      <t>ヘイセイ</t>
    </rPh>
    <phoneticPr fontId="2"/>
  </si>
  <si>
    <t>平成14年度</t>
    <rPh sb="0" eb="2">
      <t>ヘイセイ</t>
    </rPh>
    <phoneticPr fontId="2"/>
  </si>
  <si>
    <t>平成15年度</t>
    <rPh sb="0" eb="2">
      <t>ヘイセイ</t>
    </rPh>
    <phoneticPr fontId="2"/>
  </si>
  <si>
    <t>決算額</t>
    <rPh sb="0" eb="3">
      <t>ケッサンガク</t>
    </rPh>
    <phoneticPr fontId="2"/>
  </si>
  <si>
    <t>構成比</t>
    <rPh sb="0" eb="3">
      <t>コウセイヒ</t>
    </rPh>
    <phoneticPr fontId="2"/>
  </si>
  <si>
    <t>市町村税</t>
    <rPh sb="0" eb="3">
      <t>シチョウソン</t>
    </rPh>
    <rPh sb="3" eb="4">
      <t>ゼイ</t>
    </rPh>
    <phoneticPr fontId="2"/>
  </si>
  <si>
    <t>地方譲与税</t>
    <rPh sb="0" eb="2">
      <t>チホウ</t>
    </rPh>
    <rPh sb="2" eb="5">
      <t>ジョウヨゼイ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</si>
  <si>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</si>
  <si>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7">
      <t>コウフ</t>
    </rPh>
    <rPh sb="7" eb="8">
      <t>キン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</si>
  <si>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</si>
  <si>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3">
      <t>トクベツ</t>
    </rPh>
    <rPh sb="3" eb="4">
      <t>レイ</t>
    </rPh>
    <rPh sb="4" eb="6">
      <t>コウフゼイ</t>
    </rPh>
    <rPh sb="6" eb="7">
      <t>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</si>
  <si>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</si>
  <si>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交通安全対策交付金</t>
    <rPh sb="0" eb="2">
      <t>コウツウ</t>
    </rPh>
    <rPh sb="2" eb="4">
      <t>アンゼン</t>
    </rPh>
    <rPh sb="4" eb="6">
      <t>タイサク</t>
    </rPh>
    <rPh sb="6" eb="9">
      <t>コウフキン</t>
    </rPh>
    <phoneticPr fontId="2"/>
  </si>
  <si>
    <t>(小計)</t>
    <rPh sb="1" eb="3">
      <t>ショウケイ</t>
    </rPh>
    <phoneticPr fontId="2"/>
  </si>
  <si>
    <t>分担金負担金</t>
    <rPh sb="0" eb="3">
      <t>ブンタンキン</t>
    </rPh>
    <rPh sb="3" eb="6">
      <t>フタンキン</t>
    </rPh>
    <phoneticPr fontId="2"/>
  </si>
  <si>
    <t>使用料手数料</t>
    <rPh sb="0" eb="3">
      <t>シヨウリョウ</t>
    </rPh>
    <rPh sb="3" eb="6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</si>
  <si>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</si>
  <si>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</si>
  <si>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</si>
  <si>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</si>
  <si>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</si>
  <si>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</si>
  <si>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3">
      <t>ショシュウニュウ</t>
    </rPh>
    <phoneticPr fontId="2"/>
  </si>
  <si>
    <t>地方債</t>
    <rPh sb="0" eb="3">
      <t>チホウサイ</t>
    </rPh>
    <phoneticPr fontId="2"/>
  </si>
  <si>
    <t>うち減税補てん債</t>
    <rPh sb="2" eb="4">
      <t>ゲンゼイ</t>
    </rPh>
    <rPh sb="4" eb="5">
      <t>ホテン</t>
    </rPh>
    <rPh sb="7" eb="8">
      <t>サイ</t>
    </rPh>
    <phoneticPr fontId="2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</si>
  <si>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"/>
  </si>
  <si>
    <t>歳入合計</t>
    <rPh sb="0" eb="2">
      <t>サイニュウ</t>
    </rPh>
    <rPh sb="2" eb="4">
      <t>ゴウケイ</t>
    </rPh>
    <phoneticPr fontId="2"/>
  </si>
  <si>
    <t>人件費</t>
    <rPh sb="0" eb="3">
      <t>ジンケンヒ</t>
    </rPh>
    <phoneticPr fontId="2"/>
  </si>
  <si>
    <t>扶助費</t>
    <rPh sb="0" eb="2">
      <t>フジョ</t>
    </rPh>
    <rPh sb="2" eb="3">
      <t>ヒ</t>
    </rPh>
    <phoneticPr fontId="2"/>
  </si>
  <si>
    <t>公債費</t>
    <rPh sb="0" eb="3">
      <t>コウサイヒ</t>
    </rPh>
    <phoneticPr fontId="2"/>
  </si>
  <si>
    <t>内</t>
    <rPh sb="0" eb="1">
      <t>ウチ</t>
    </rPh>
    <phoneticPr fontId="2"/>
  </si>
  <si>
    <t>元利償還金</t>
    <rPh sb="0" eb="2">
      <t>ガンリ</t>
    </rPh>
    <rPh sb="2" eb="5">
      <t>ショウカンキン</t>
    </rPh>
    <phoneticPr fontId="2"/>
  </si>
  <si>
    <t>訳</t>
    <rPh sb="0" eb="1">
      <t>ワケ</t>
    </rPh>
    <phoneticPr fontId="2"/>
  </si>
  <si>
    <t>一時借入利子</t>
    <rPh sb="0" eb="2">
      <t>イチジ</t>
    </rPh>
    <rPh sb="2" eb="4">
      <t>カリイレキン</t>
    </rPh>
    <rPh sb="4" eb="6">
      <t>リシ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</si>
  <si>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</si>
  <si>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5">
      <t>ホシュウヒ</t>
    </rPh>
    <phoneticPr fontId="2"/>
  </si>
  <si>
    <t>補助費等</t>
    <rPh sb="0" eb="3">
      <t>ホジョヒ</t>
    </rPh>
    <rPh sb="3" eb="4">
      <t>トウ</t>
    </rPh>
    <phoneticPr fontId="2"/>
  </si>
  <si>
    <t>うち一部事務組合に対するもの</t>
    <rPh sb="2" eb="4">
      <t>イチブ</t>
    </rPh>
    <rPh sb="4" eb="6">
      <t>ジム</t>
    </rPh>
    <rPh sb="6" eb="8">
      <t>クミアイ</t>
    </rPh>
    <rPh sb="9" eb="10">
      <t>タイ</t>
    </rPh>
    <phoneticPr fontId="2"/>
  </si>
  <si>
    <t>繰出金</t>
    <rPh sb="0" eb="2">
      <t>クリダ</t>
    </rPh>
    <rPh sb="2" eb="3">
      <t>キン</t>
    </rPh>
    <phoneticPr fontId="2"/>
  </si>
  <si>
    <t>投資・出資・貸付金</t>
    <rPh sb="0" eb="2">
      <t>トウシ</t>
    </rPh>
    <rPh sb="3" eb="5">
      <t>シュッシ</t>
    </rPh>
    <rPh sb="6" eb="9">
      <t>カシツケキン</t>
    </rPh>
    <phoneticPr fontId="2"/>
  </si>
  <si>
    <t>積立金</t>
    <rPh sb="0" eb="3">
      <t>ツミタテキン</t>
    </rPh>
    <phoneticPr fontId="2"/>
  </si>
  <si>
    <t>(計)</t>
    <rPh sb="1" eb="2">
      <t>ショウケイ</t>
    </rPh>
    <phoneticPr fontId="2"/>
  </si>
  <si>
    <t>投</t>
    <rPh sb="0" eb="1">
      <t>トウ</t>
    </rPh>
    <phoneticPr fontId="2"/>
  </si>
  <si>
    <t>普通建設</t>
    <rPh sb="0" eb="2">
      <t>フツウ</t>
    </rPh>
    <rPh sb="2" eb="4">
      <t>ケンセツ</t>
    </rPh>
    <phoneticPr fontId="2"/>
  </si>
  <si>
    <t>補助</t>
    <rPh sb="0" eb="2">
      <t>ホジョ</t>
    </rPh>
    <phoneticPr fontId="2"/>
  </si>
  <si>
    <t>資</t>
    <rPh sb="0" eb="1">
      <t>シ</t>
    </rPh>
    <phoneticPr fontId="2"/>
  </si>
  <si>
    <t>単独</t>
    <rPh sb="0" eb="2">
      <t>タンドク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</si>
  <si>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</si>
  <si>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的</t>
    <rPh sb="0" eb="1">
      <t>テキ</t>
    </rPh>
    <phoneticPr fontId="2"/>
  </si>
  <si>
    <t>同級団体負担金</t>
    <rPh sb="0" eb="2">
      <t>ドウキュウ</t>
    </rPh>
    <rPh sb="2" eb="4">
      <t>ダンタイ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</si>
  <si>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</si>
  <si>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経</t>
    <rPh sb="0" eb="1">
      <t>ケイ</t>
    </rPh>
    <phoneticPr fontId="2"/>
  </si>
  <si>
    <t>災害復旧</t>
    <rPh sb="0" eb="2">
      <t>サイガイ</t>
    </rPh>
    <rPh sb="2" eb="4">
      <t>フッキュウ</t>
    </rPh>
    <phoneticPr fontId="2"/>
  </si>
  <si>
    <t>失業対策</t>
    <rPh sb="0" eb="2">
      <t>シツギョウ</t>
    </rPh>
    <rPh sb="2" eb="4">
      <t>タイサク</t>
    </rPh>
    <phoneticPr fontId="2"/>
  </si>
  <si>
    <t>費</t>
    <rPh sb="0" eb="1">
      <t>ヒ</t>
    </rPh>
    <phoneticPr fontId="2"/>
  </si>
  <si>
    <t>歳出合計</t>
    <rPh sb="0" eb="2">
      <t>サイシュツ</t>
    </rPh>
    <rPh sb="2" eb="4">
      <t>ゴウケイ</t>
    </rPh>
    <phoneticPr fontId="2"/>
  </si>
  <si>
    <t>(単位：千円、％)</t>
    <rPh sb="1" eb="3">
      <t>タンイ</t>
    </rPh>
    <rPh sb="4" eb="6">
      <t>センエン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</si>
  <si>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</si>
  <si>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</si>
  <si>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</si>
  <si>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</si>
  <si>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</si>
  <si>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</si>
  <si>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(資料：企画財政課)</t>
    <rPh sb="1" eb="3">
      <t>シリョウ</t>
    </rPh>
    <rPh sb="4" eb="6">
      <t>キカク</t>
    </rPh>
    <rPh sb="6" eb="9">
      <t>ザイセイカ</t>
    </rPh>
    <phoneticPr fontId="7"/>
  </si>
  <si>
    <t>２　町税の状況</t>
    <rPh sb="0" eb="3">
      <t>２チョウ</t>
    </rPh>
    <rPh sb="3" eb="4">
      <t>ゼイ</t>
    </rPh>
    <rPh sb="5" eb="7">
      <t>ジョウキョウ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</si>
  <si>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</si>
  <si>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</si>
  <si>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</si>
  <si>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市町村民税</t>
    <rPh sb="0" eb="5">
      <t>シチョウソンミンゼイ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</si>
  <si>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</si>
  <si>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</si>
  <si>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純固定資産税</t>
    <rPh sb="0" eb="1">
      <t>ジュン</t>
    </rPh>
    <rPh sb="1" eb="3">
      <t>コテイ</t>
    </rPh>
    <rPh sb="3" eb="6">
      <t>シサンゼイ</t>
    </rPh>
    <phoneticPr fontId="2"/>
  </si>
  <si>
    <t>交付金</t>
    <rPh sb="0" eb="3">
      <t>コウフキン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</si>
  <si>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</si>
  <si>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ショウヒゼイ</t>
    </rPh>
    <phoneticPr fontId="2"/>
  </si>
  <si>
    <t>鉱産税</t>
    <rPh sb="0" eb="2">
      <t>コウサン</t>
    </rPh>
    <rPh sb="2" eb="3">
      <t>ゼイ</t>
    </rPh>
    <phoneticPr fontId="2"/>
  </si>
  <si>
    <t>特別土地保有税</t>
    <rPh sb="0" eb="4">
      <t>トクベツトチ</t>
    </rPh>
    <rPh sb="4" eb="7">
      <t>ホユウゼイ</t>
    </rPh>
    <phoneticPr fontId="2"/>
  </si>
  <si>
    <t>保有分</t>
    <rPh sb="0" eb="3">
      <t>ホユウブン</t>
    </rPh>
    <phoneticPr fontId="2"/>
  </si>
  <si>
    <t>取得分</t>
    <rPh sb="0" eb="3">
      <t>シュトクブン</t>
    </rPh>
    <phoneticPr fontId="2"/>
  </si>
  <si>
    <t>法定普通税計</t>
    <rPh sb="0" eb="2">
      <t>ホウテイ</t>
    </rPh>
    <rPh sb="2" eb="5">
      <t>フツウゼイ</t>
    </rPh>
    <rPh sb="5" eb="6">
      <t>ケイ</t>
    </rPh>
    <phoneticPr fontId="2"/>
  </si>
  <si>
    <t>法定外普通税</t>
    <rPh sb="0" eb="3">
      <t>ホウテイガイ</t>
    </rPh>
    <rPh sb="3" eb="6">
      <t>フツウゼイ</t>
    </rPh>
    <phoneticPr fontId="2"/>
  </si>
  <si>
    <t>旧法による税</t>
    <rPh sb="0" eb="2">
      <t>キュウホウ</t>
    </rPh>
    <rPh sb="5" eb="6">
      <t>ゼイ</t>
    </rPh>
    <phoneticPr fontId="2"/>
  </si>
  <si>
    <t>(資料：財政状況調査)</t>
    <rPh sb="1" eb="3">
      <t>シリョウ</t>
    </rPh>
    <rPh sb="4" eb="6">
      <t>ザイセイ</t>
    </rPh>
    <rPh sb="6" eb="8">
      <t>ジョウキョウ</t>
    </rPh>
    <rPh sb="8" eb="10">
      <t>チョウサ</t>
    </rPh>
    <phoneticPr fontId="2"/>
  </si>
  <si>
    <t>３　普通交付税の状況</t>
    <rPh sb="2" eb="4">
      <t>フツウ</t>
    </rPh>
    <rPh sb="4" eb="7">
      <t>コウフゼイ</t>
    </rPh>
    <rPh sb="8" eb="10">
      <t>ジョウキョウ</t>
    </rPh>
    <phoneticPr fontId="2"/>
  </si>
  <si>
    <t>基準財政
需要額(A)</t>
    <rPh sb="0" eb="2">
      <t>キジュン</t>
    </rPh>
    <rPh sb="2" eb="4">
      <t>ザイセイ</t>
    </rPh>
    <phoneticPr fontId="2"/>
  </si>
  <si>
    <t>基準財政
収入額(B)</t>
    <rPh sb="0" eb="2">
      <t>キジュン</t>
    </rPh>
    <rPh sb="2" eb="4">
      <t>ザイセイ</t>
    </rPh>
    <phoneticPr fontId="2"/>
  </si>
  <si>
    <t>地方交付税額</t>
    <rPh sb="0" eb="2">
      <t>チホウ</t>
    </rPh>
    <rPh sb="2" eb="4">
      <t>コウフゼイ</t>
    </rPh>
    <rPh sb="4" eb="6">
      <t>ゼイガク</t>
    </rPh>
    <phoneticPr fontId="2"/>
  </si>
  <si>
    <t>財政力指数</t>
    <rPh sb="0" eb="3">
      <t>ザイセイリョク</t>
    </rPh>
    <rPh sb="3" eb="5">
      <t>シスウ</t>
    </rPh>
    <phoneticPr fontId="2"/>
  </si>
  <si>
    <t>標準財政</t>
    <rPh sb="0" eb="2">
      <t>ヒョウジュン</t>
    </rPh>
    <rPh sb="2" eb="4">
      <t>ザイセイ</t>
    </rPh>
    <phoneticPr fontId="2"/>
  </si>
  <si>
    <t>公債費</t>
    <rPh sb="0" eb="2">
      <t>コウサイ</t>
    </rPh>
    <rPh sb="2" eb="3">
      <t>ヒ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</si>
  <si>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</si>
  <si>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</si>
  <si>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(単年＝B/A)</t>
    <rPh sb="1" eb="2">
      <t>タン</t>
    </rPh>
    <rPh sb="2" eb="3">
      <t>ネン</t>
    </rPh>
    <phoneticPr fontId="2"/>
  </si>
  <si>
    <t>(過去３年平均)</t>
    <rPh sb="1" eb="3">
      <t>カコ</t>
    </rPh>
    <rPh sb="3" eb="5">
      <t>３ネン</t>
    </rPh>
    <rPh sb="5" eb="7">
      <t>ヘイキン</t>
    </rPh>
    <phoneticPr fontId="2"/>
  </si>
  <si>
    <t>規模</t>
    <rPh sb="0" eb="2">
      <t>キボ</t>
    </rPh>
    <phoneticPr fontId="2"/>
  </si>
  <si>
    <t>(資料：企画財政課)</t>
    <rPh sb="1" eb="3">
      <t>シリョウ</t>
    </rPh>
    <rPh sb="4" eb="6">
      <t>キカク</t>
    </rPh>
    <rPh sb="6" eb="9">
      <t>ザイセイカ</t>
    </rPh>
    <phoneticPr fontId="2"/>
  </si>
  <si>
    <t>４　決算収支の状況</t>
    <rPh sb="2" eb="4">
      <t>ケッサン</t>
    </rPh>
    <rPh sb="4" eb="6">
      <t>シュウシ</t>
    </rPh>
    <rPh sb="7" eb="9">
      <t>ジョウキョウ</t>
    </rPh>
    <phoneticPr fontId="2"/>
  </si>
  <si>
    <t>(単位：千円)</t>
    <rPh sb="1" eb="3">
      <t>タンイ</t>
    </rPh>
    <rPh sb="4" eb="6">
      <t>センエン</t>
    </rPh>
    <phoneticPr fontId="2"/>
  </si>
  <si>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</si>
  <si>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</si>
  <si>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歳入歳出
差引額</t>
    <rPh sb="0" eb="2">
      <t>サイニュウ</t>
    </rPh>
    <rPh sb="2" eb="4">
      <t>サイシュツ</t>
    </rPh>
    <phoneticPr fontId="2"/>
  </si>
  <si>
    <t>翌年度へ繰越
すべき財源</t>
    <rPh sb="0" eb="3">
      <t>ヨクネンド</t>
    </rPh>
    <rPh sb="4" eb="6">
      <t>クリコ</t>
    </rPh>
    <phoneticPr fontId="2"/>
  </si>
  <si>
    <t>実質収支</t>
    <rPh sb="0" eb="2">
      <t>ジッシツ</t>
    </rPh>
    <rPh sb="2" eb="4">
      <t>シュウシ</t>
    </rPh>
    <phoneticPr fontId="2"/>
  </si>
  <si>
    <t>単年度収支</t>
    <rPh sb="0" eb="3">
      <t>タンネンド</t>
    </rPh>
    <rPh sb="3" eb="5">
      <t>シュウシ</t>
    </rPh>
    <phoneticPr fontId="2"/>
  </si>
  <si>
    <t>繰上償還金</t>
    <rPh sb="0" eb="2">
      <t>クリア</t>
    </rPh>
    <rPh sb="2" eb="4">
      <t>ショウカン</t>
    </rPh>
    <rPh sb="4" eb="5">
      <t>キン</t>
    </rPh>
    <phoneticPr fontId="2"/>
  </si>
  <si>
    <t>積立金
取りくずし額</t>
    <rPh sb="0" eb="2">
      <t>ツミタテ</t>
    </rPh>
    <rPh sb="2" eb="3">
      <t>キン</t>
    </rPh>
    <phoneticPr fontId="2"/>
  </si>
  <si>
    <t>実質単年度
収支</t>
    <rPh sb="0" eb="2">
      <t>ジッシツ</t>
    </rPh>
    <rPh sb="2" eb="5">
      <t>タンネンド</t>
    </rPh>
    <phoneticPr fontId="2"/>
  </si>
  <si>
    <t>市町村税収入額</t>
    <rPh sb="0" eb="3">
      <t>シチョウソン</t>
    </rPh>
    <rPh sb="3" eb="4">
      <t>ゼイ</t>
    </rPh>
    <phoneticPr fontId="2"/>
  </si>
  <si>
    <t>－</t>
    <phoneticPr fontId="7"/>
  </si>
  <si>
    <t>－</t>
    <phoneticPr fontId="7"/>
  </si>
  <si>
    <t>－</t>
    <phoneticPr fontId="7"/>
  </si>
  <si>
    <t>目的税</t>
    <rPh sb="0" eb="3">
      <t>モクテキゼイ</t>
    </rPh>
    <phoneticPr fontId="7"/>
  </si>
  <si>
    <t>入湯税</t>
    <rPh sb="0" eb="1">
      <t>ニュウ</t>
    </rPh>
    <rPh sb="1" eb="2">
      <t>ユ</t>
    </rPh>
    <rPh sb="2" eb="3">
      <t>ゼイ</t>
    </rPh>
    <phoneticPr fontId="7"/>
  </si>
  <si>
    <t>都市計画課税</t>
    <rPh sb="0" eb="5">
      <t>トシケイカク</t>
    </rPh>
    <rPh sb="5" eb="6">
      <t>ゼイ</t>
    </rPh>
    <phoneticPr fontId="7"/>
  </si>
  <si>
    <t>－</t>
    <phoneticPr fontId="7"/>
  </si>
  <si>
    <t>負担比率</t>
    <rPh sb="0" eb="2">
      <t>フタン</t>
    </rPh>
    <rPh sb="2" eb="4">
      <t>ヒリツ</t>
    </rPh>
    <phoneticPr fontId="7"/>
  </si>
  <si>
    <t>平成11年度</t>
    <rPh sb="0" eb="2">
      <t>ヘイセイ</t>
    </rPh>
    <phoneticPr fontId="7"/>
  </si>
  <si>
    <t>平成12年度</t>
    <rPh sb="0" eb="2">
      <t>ヘイセイ</t>
    </rPh>
    <phoneticPr fontId="7"/>
  </si>
  <si>
    <t>－</t>
    <phoneticPr fontId="7"/>
  </si>
  <si>
    <t>区域区分</t>
    <rPh sb="0" eb="2">
      <t>クイキ</t>
    </rPh>
    <rPh sb="2" eb="4">
      <t>クブン</t>
    </rPh>
    <phoneticPr fontId="2"/>
  </si>
  <si>
    <t>比率</t>
    <rPh sb="0" eb="2">
      <t>ヒリツ</t>
    </rPh>
    <phoneticPr fontId="2"/>
  </si>
  <si>
    <t>総面積</t>
    <rPh sb="0" eb="3">
      <t>ソウメンセキ</t>
    </rPh>
    <phoneticPr fontId="2"/>
  </si>
  <si>
    <t>市街化区域</t>
    <rPh sb="0" eb="3">
      <t>シガイカ</t>
    </rPh>
    <rPh sb="3" eb="5">
      <t>クイキ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</si>
  <si>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</si>
  <si>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</si>
  <si>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用途地域</t>
    <rPh sb="0" eb="2">
      <t>ヨウト</t>
    </rPh>
    <rPh sb="2" eb="4">
      <t>チイキ</t>
    </rPh>
    <phoneticPr fontId="2"/>
  </si>
  <si>
    <t>資料：東消防署　(単位：件、人)</t>
    <rPh sb="0" eb="2">
      <t>シリョウ</t>
    </rPh>
    <rPh sb="3" eb="4">
      <t>ヒガシ</t>
    </rPh>
    <rPh sb="4" eb="7">
      <t>ショウボウショ</t>
    </rPh>
    <rPh sb="9" eb="11">
      <t>タンイ</t>
    </rPh>
    <rPh sb="12" eb="13">
      <t>ケン</t>
    </rPh>
    <rPh sb="14" eb="15">
      <t>ニン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</si>
  <si>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</si>
  <si>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</si>
  <si>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</si>
  <si>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</si>
  <si>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加害犯罪</t>
    <rPh sb="0" eb="2">
      <t>カガイ</t>
    </rPh>
    <rPh sb="2" eb="4">
      <t>ハンザイ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</si>
  <si>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</si>
  <si>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</si>
  <si>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７８．交通事故発生状況</t>
    <rPh sb="3" eb="5">
      <t>コウツウ</t>
    </rPh>
    <rPh sb="5" eb="7">
      <t>ジコ</t>
    </rPh>
    <rPh sb="7" eb="9">
      <t>ハッセイ</t>
    </rPh>
    <rPh sb="9" eb="11">
      <t>ジョウキョウ</t>
    </rPh>
    <phoneticPr fontId="2"/>
  </si>
  <si>
    <t>資料：守山警察署交通課　(単位：件、人)</t>
    <rPh sb="0" eb="2">
      <t>シリョウ</t>
    </rPh>
    <rPh sb="3" eb="5">
      <t>モリヤマ</t>
    </rPh>
    <rPh sb="5" eb="8">
      <t>ケイサツショ</t>
    </rPh>
    <rPh sb="8" eb="10">
      <t>コウツウ</t>
    </rPh>
    <rPh sb="10" eb="11">
      <t>カ</t>
    </rPh>
    <rPh sb="13" eb="15">
      <t>タンイ</t>
    </rPh>
    <rPh sb="16" eb="17">
      <t>ケン</t>
    </rPh>
    <rPh sb="18" eb="19">
      <t>ニン</t>
    </rPh>
    <phoneticPr fontId="2"/>
  </si>
  <si>
    <t>発生状況</t>
    <rPh sb="0" eb="2">
      <t>ハッセイ</t>
    </rPh>
    <rPh sb="2" eb="4">
      <t>ジョウキョウ</t>
    </rPh>
    <phoneticPr fontId="2"/>
  </si>
  <si>
    <t>死者数</t>
    <rPh sb="0" eb="3">
      <t>シシャスウ</t>
    </rPh>
    <phoneticPr fontId="2"/>
  </si>
  <si>
    <t>負傷者数</t>
    <rPh sb="0" eb="3">
      <t>フショウシャ</t>
    </rPh>
    <rPh sb="3" eb="4">
      <t>スウ</t>
    </rPh>
    <phoneticPr fontId="2"/>
  </si>
  <si>
    <t>死傷者数</t>
    <rPh sb="0" eb="3">
      <t>シショウシャ</t>
    </rPh>
    <rPh sb="3" eb="4">
      <t>スウ</t>
    </rPh>
    <phoneticPr fontId="2"/>
  </si>
  <si>
    <t>(注)各年次末現在</t>
    <rPh sb="1" eb="2">
      <t>チュウ</t>
    </rPh>
    <rPh sb="3" eb="4">
      <t>カク</t>
    </rPh>
    <rPh sb="4" eb="6">
      <t>ネンジ</t>
    </rPh>
    <rPh sb="6" eb="7">
      <t>マツ</t>
    </rPh>
    <rPh sb="7" eb="9">
      <t>ゲンザイ</t>
    </rPh>
    <phoneticPr fontId="2"/>
  </si>
  <si>
    <t>７９．犯罪発生件数</t>
    <rPh sb="3" eb="5">
      <t>ハンザイ</t>
    </rPh>
    <rPh sb="5" eb="7">
      <t>ハッセイ</t>
    </rPh>
    <rPh sb="7" eb="9">
      <t>ケンスウ</t>
    </rPh>
    <phoneticPr fontId="2"/>
  </si>
  <si>
    <t>資料：守山警察署(単位：件、人)</t>
    <rPh sb="0" eb="2">
      <t>シリョウ</t>
    </rPh>
    <rPh sb="3" eb="5">
      <t>モリヤマ</t>
    </rPh>
    <rPh sb="5" eb="8">
      <t>ケイサツショ</t>
    </rPh>
    <rPh sb="9" eb="11">
      <t>タンイ</t>
    </rPh>
    <rPh sb="12" eb="13">
      <t>ケン</t>
    </rPh>
    <rPh sb="14" eb="15">
      <t>ニン</t>
    </rPh>
    <phoneticPr fontId="2"/>
  </si>
  <si>
    <t>凶悪犯</t>
    <rPh sb="0" eb="2">
      <t>キョウアク</t>
    </rPh>
    <rPh sb="2" eb="3">
      <t>ハン</t>
    </rPh>
    <phoneticPr fontId="2"/>
  </si>
  <si>
    <t>粗暴犯</t>
    <rPh sb="0" eb="2">
      <t>ソボウ</t>
    </rPh>
    <rPh sb="2" eb="3">
      <t>ハン</t>
    </rPh>
    <phoneticPr fontId="2"/>
  </si>
  <si>
    <t>盗犯</t>
    <rPh sb="0" eb="2">
      <t>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</si>
  <si>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</si>
  <si>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</si>
  <si>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８０．有権者数の推移</t>
    <rPh sb="3" eb="6">
      <t>ユウケンシャ</t>
    </rPh>
    <rPh sb="6" eb="7">
      <t>スウ</t>
    </rPh>
    <rPh sb="8" eb="10">
      <t>スイイ</t>
    </rPh>
    <phoneticPr fontId="2"/>
  </si>
  <si>
    <t>資料：選挙管理委員会</t>
  </si>
  <si>
    <t>市町村名</t>
  </si>
  <si>
    <t>旧野洲町</t>
  </si>
  <si>
    <t>小　南</t>
    <rPh sb="0" eb="1">
      <t>ショウ</t>
    </rPh>
    <rPh sb="2" eb="3">
      <t>ミナミ</t>
    </rPh>
    <phoneticPr fontId="2"/>
  </si>
  <si>
    <t>第１種住居地</t>
    <rPh sb="0" eb="1">
      <t>ダイ</t>
    </rPh>
    <rPh sb="2" eb="3">
      <t>シュ</t>
    </rPh>
    <rPh sb="3" eb="5">
      <t>ジュウキョ</t>
    </rPh>
    <rPh sb="5" eb="6">
      <t>チ</t>
    </rPh>
    <phoneticPr fontId="2"/>
  </si>
  <si>
    <t>第２種住居地</t>
    <rPh sb="0" eb="1">
      <t>ダイ</t>
    </rPh>
    <rPh sb="2" eb="3">
      <t>シュ</t>
    </rPh>
    <rPh sb="3" eb="5">
      <t>ジュウキョ</t>
    </rPh>
    <rPh sb="5" eb="6">
      <t>チ</t>
    </rPh>
    <phoneticPr fontId="2"/>
  </si>
  <si>
    <t>準住居地</t>
    <rPh sb="0" eb="1">
      <t>ジュン</t>
    </rPh>
    <rPh sb="1" eb="3">
      <t>ジュウキョ</t>
    </rPh>
    <rPh sb="3" eb="4">
      <t>チ</t>
    </rPh>
    <phoneticPr fontId="2"/>
  </si>
  <si>
    <t>近隣商業地</t>
    <rPh sb="0" eb="2">
      <t>キンリン</t>
    </rPh>
    <rPh sb="2" eb="5">
      <t>ショウギョウチ</t>
    </rPh>
    <phoneticPr fontId="2"/>
  </si>
  <si>
    <t>商業地</t>
    <rPh sb="0" eb="2">
      <t>ショウギョウ</t>
    </rPh>
    <rPh sb="2" eb="3">
      <t>チ</t>
    </rPh>
    <phoneticPr fontId="2"/>
  </si>
  <si>
    <t>準工業地</t>
    <rPh sb="0" eb="1">
      <t>ジュン</t>
    </rPh>
    <rPh sb="1" eb="3">
      <t>コウギョウ</t>
    </rPh>
    <rPh sb="3" eb="4">
      <t>チ</t>
    </rPh>
    <phoneticPr fontId="2"/>
  </si>
  <si>
    <t>工業地</t>
    <rPh sb="0" eb="2">
      <t>コウギョウ</t>
    </rPh>
    <rPh sb="2" eb="3">
      <t>チ</t>
    </rPh>
    <phoneticPr fontId="2"/>
  </si>
  <si>
    <t>工業専用地</t>
    <rPh sb="0" eb="2">
      <t>コウギョウ</t>
    </rPh>
    <rPh sb="2" eb="4">
      <t>センヨウ</t>
    </rPh>
    <rPh sb="4" eb="5">
      <t>チ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</si>
  <si>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</si>
  <si>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家具・じゅう器・
家庭用機械器具</t>
    <rPh sb="0" eb="2">
      <t>カグ</t>
    </rPh>
    <rPh sb="6" eb="7">
      <t>キ</t>
    </rPh>
    <rPh sb="9" eb="12">
      <t>カテイヨウ</t>
    </rPh>
    <rPh sb="12" eb="14">
      <t>キカイ</t>
    </rPh>
    <rPh sb="14" eb="16">
      <t>キグ</t>
    </rPh>
    <phoneticPr fontId="2"/>
  </si>
  <si>
    <t>区　　　　　　　　分</t>
    <rPh sb="0" eb="10">
      <t>クブン</t>
    </rPh>
    <phoneticPr fontId="2"/>
  </si>
  <si>
    <t>各種商品</t>
    <rPh sb="0" eb="2">
      <t>カクシュ</t>
    </rPh>
    <rPh sb="2" eb="4">
      <t>ショウヒン</t>
    </rPh>
    <phoneticPr fontId="2"/>
  </si>
  <si>
    <t>繊維・衣服等</t>
    <rPh sb="0" eb="2">
      <t>センイ</t>
    </rPh>
    <rPh sb="3" eb="5">
      <t>イフク</t>
    </rPh>
    <rPh sb="5" eb="6">
      <t>トウ</t>
    </rPh>
    <phoneticPr fontId="2"/>
  </si>
  <si>
    <t>繊維品</t>
    <rPh sb="0" eb="2">
      <t>センイ</t>
    </rPh>
    <rPh sb="2" eb="3">
      <t>ヒン</t>
    </rPh>
    <phoneticPr fontId="2"/>
  </si>
  <si>
    <t>衣服・身の回り品</t>
    <rPh sb="0" eb="2">
      <t>イフク</t>
    </rPh>
    <rPh sb="3" eb="6">
      <t>ミノマワ</t>
    </rPh>
    <rPh sb="7" eb="8">
      <t>ヒン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</si>
  <si>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</si>
  <si>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２０．転出入地別移動状況</t>
    <rPh sb="3" eb="5">
      <t>テンシュツ</t>
    </rPh>
    <rPh sb="5" eb="6">
      <t>ニュウ</t>
    </rPh>
    <rPh sb="6" eb="7">
      <t>チ</t>
    </rPh>
    <rPh sb="7" eb="8">
      <t>ベツ</t>
    </rPh>
    <rPh sb="8" eb="10">
      <t>イドウ</t>
    </rPh>
    <rPh sb="10" eb="12">
      <t>ジョウキョウ</t>
    </rPh>
    <phoneticPr fontId="2"/>
  </si>
  <si>
    <t>転入</t>
    <rPh sb="0" eb="2">
      <t>テンニュウ</t>
    </rPh>
    <phoneticPr fontId="2"/>
  </si>
  <si>
    <t>大津市</t>
    <rPh sb="0" eb="3">
      <t>オオツシ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</si>
  <si>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</si>
  <si>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</si>
  <si>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2">
      <t>オウミ</t>
    </rPh>
    <rPh sb="2" eb="4">
      <t>ハチマン</t>
    </rPh>
    <rPh sb="4" eb="5">
      <t>シ</t>
    </rPh>
    <phoneticPr fontId="2"/>
  </si>
  <si>
    <t>野洲市北字八の坪１番地先</t>
    <rPh sb="0" eb="2">
      <t>ヤス</t>
    </rPh>
    <rPh sb="2" eb="3">
      <t>シ</t>
    </rPh>
    <rPh sb="3" eb="4">
      <t>キタ</t>
    </rPh>
    <rPh sb="4" eb="5">
      <t>ジ</t>
    </rPh>
    <rPh sb="5" eb="6">
      <t>ハチ</t>
    </rPh>
    <rPh sb="7" eb="8">
      <t>ツボ</t>
    </rPh>
    <rPh sb="9" eb="11">
      <t>バンチ</t>
    </rPh>
    <rPh sb="11" eb="12">
      <t>サキ</t>
    </rPh>
    <phoneticPr fontId="2"/>
  </si>
  <si>
    <t>年　次</t>
  </si>
  <si>
    <t>有権者数</t>
  </si>
  <si>
    <t>男</t>
  </si>
  <si>
    <t>女</t>
  </si>
  <si>
    <t>平成15年</t>
  </si>
  <si>
    <t>平成16年</t>
  </si>
  <si>
    <t>旧中主町</t>
  </si>
  <si>
    <t>野洲市</t>
  </si>
  <si>
    <t>８１．主要選挙投票状況</t>
    <rPh sb="3" eb="5">
      <t>シュヨウ</t>
    </rPh>
    <rPh sb="5" eb="7">
      <t>センキョ</t>
    </rPh>
    <rPh sb="7" eb="9">
      <t>トウヒョウ</t>
    </rPh>
    <rPh sb="9" eb="11">
      <t>ジョウキョウ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</si>
  <si>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phoneticPr fontId="2"/>
  </si>
  <si>
    <t>旧野洲町</t>
    <rPh sb="0" eb="1">
      <t>キュウ</t>
    </rPh>
    <rPh sb="1" eb="3">
      <t>ヤス</t>
    </rPh>
    <rPh sb="3" eb="4">
      <t>チョウ</t>
    </rPh>
    <phoneticPr fontId="2"/>
  </si>
  <si>
    <t>執　 行 
年月日</t>
    <rPh sb="0" eb="1">
      <t>シツ</t>
    </rPh>
    <rPh sb="3" eb="4">
      <t>ギョウ</t>
    </rPh>
    <rPh sb="6" eb="7">
      <t>ネン</t>
    </rPh>
    <rPh sb="7" eb="8">
      <t>ガツ</t>
    </rPh>
    <rPh sb="8" eb="9">
      <t>ヒ</t>
    </rPh>
    <phoneticPr fontId="2"/>
  </si>
  <si>
    <t>定数</t>
    <rPh sb="0" eb="1">
      <t>サダム</t>
    </rPh>
    <rPh sb="1" eb="2">
      <t>カズ</t>
    </rPh>
    <phoneticPr fontId="2"/>
  </si>
  <si>
    <t>立候補　　者　 数</t>
    <rPh sb="0" eb="3">
      <t>リッコウホ</t>
    </rPh>
    <rPh sb="5" eb="6">
      <t>シャ</t>
    </rPh>
    <rPh sb="8" eb="9">
      <t>スウ</t>
    </rPh>
    <phoneticPr fontId="2"/>
  </si>
  <si>
    <t>当日の有権者数</t>
    <rPh sb="0" eb="2">
      <t>トウジツ</t>
    </rPh>
    <rPh sb="3" eb="5">
      <t>ユウケン</t>
    </rPh>
    <rPh sb="5" eb="6">
      <t>シャ</t>
    </rPh>
    <rPh sb="6" eb="7">
      <t>スウ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</si>
  <si>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</si>
  <si>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投票率(％)</t>
    <rPh sb="0" eb="2">
      <t>トウヒョウ</t>
    </rPh>
    <rPh sb="2" eb="3">
      <t>リツ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</si>
  <si>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</si>
  <si>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(※1)</t>
  </si>
  <si>
    <t>４．字別面積</t>
    <phoneticPr fontId="2"/>
  </si>
  <si>
    <t>５．地目別有租地面積</t>
    <phoneticPr fontId="2"/>
  </si>
  <si>
    <t>湖北町</t>
    <rPh sb="0" eb="2">
      <t>コホク</t>
    </rPh>
    <rPh sb="2" eb="3">
      <t>チョウ</t>
    </rPh>
    <phoneticPr fontId="2"/>
  </si>
  <si>
    <t>高月町</t>
    <rPh sb="0" eb="3">
      <t>タカツキチョウ</t>
    </rPh>
    <phoneticPr fontId="2"/>
  </si>
  <si>
    <t>木ノ本町</t>
    <rPh sb="0" eb="1">
      <t>キ</t>
    </rPh>
    <rPh sb="2" eb="4">
      <t>モトチョウ</t>
    </rPh>
    <phoneticPr fontId="2"/>
  </si>
  <si>
    <t>県内計</t>
    <rPh sb="0" eb="2">
      <t>ケンナイ</t>
    </rPh>
    <rPh sb="2" eb="3">
      <t>ケイ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</si>
  <si>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</si>
  <si>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</si>
  <si>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</si>
  <si>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</si>
  <si>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</si>
  <si>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</si>
  <si>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</si>
  <si>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</si>
  <si>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</si>
  <si>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県外計</t>
    <rPh sb="0" eb="2">
      <t>ケンガイ</t>
    </rPh>
    <rPh sb="2" eb="3">
      <t>ケイ</t>
    </rPh>
    <phoneticPr fontId="2"/>
  </si>
  <si>
    <t>農産物・水産物</t>
    <rPh sb="0" eb="3">
      <t>ノウサンブツ</t>
    </rPh>
    <rPh sb="4" eb="6">
      <t>スイサン</t>
    </rPh>
    <rPh sb="6" eb="7">
      <t>ブツ</t>
    </rPh>
    <phoneticPr fontId="2"/>
  </si>
  <si>
    <t>食料・飲料</t>
    <rPh sb="0" eb="2">
      <t>ショクリョウ</t>
    </rPh>
    <rPh sb="3" eb="5">
      <t>インリョウ</t>
    </rPh>
    <phoneticPr fontId="2"/>
  </si>
  <si>
    <t>建築材料・鉱物・金属材料等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phoneticPr fontId="2"/>
  </si>
  <si>
    <t>建築材料</t>
    <rPh sb="0" eb="2">
      <t>ケンチク</t>
    </rPh>
    <rPh sb="2" eb="4">
      <t>ザイリョウ</t>
    </rPh>
    <phoneticPr fontId="2"/>
  </si>
  <si>
    <t>化学製品</t>
    <rPh sb="0" eb="2">
      <t>カガク</t>
    </rPh>
    <rPh sb="2" eb="4">
      <t>セイヒン</t>
    </rPh>
    <phoneticPr fontId="2"/>
  </si>
  <si>
    <t>鉱物・金属材料</t>
    <rPh sb="0" eb="2">
      <t>コウブツ</t>
    </rPh>
    <rPh sb="3" eb="5">
      <t>キンゾク</t>
    </rPh>
    <rPh sb="5" eb="7">
      <t>ザイリョウ</t>
    </rPh>
    <phoneticPr fontId="2"/>
  </si>
  <si>
    <t>再生資源</t>
    <rPh sb="0" eb="2">
      <t>サイセイ</t>
    </rPh>
    <rPh sb="2" eb="4">
      <t>シゲン</t>
    </rPh>
    <phoneticPr fontId="2"/>
  </si>
  <si>
    <t>一般機械器具</t>
    <rPh sb="0" eb="2">
      <t>イッパン</t>
    </rPh>
    <rPh sb="2" eb="4">
      <t>キカイ</t>
    </rPh>
    <rPh sb="4" eb="6">
      <t>キグ</t>
    </rPh>
    <phoneticPr fontId="2"/>
  </si>
  <si>
    <t>自動車</t>
    <rPh sb="0" eb="3">
      <t>ジドウシャ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</si>
  <si>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</si>
  <si>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その他機械器具</t>
    <rPh sb="0" eb="3">
      <t>ソノタ</t>
    </rPh>
    <rPh sb="3" eb="5">
      <t>キカイ</t>
    </rPh>
    <rPh sb="5" eb="7">
      <t>キグ</t>
    </rPh>
    <phoneticPr fontId="2"/>
  </si>
  <si>
    <t>家具・建具・じゅう器等</t>
    <rPh sb="0" eb="2">
      <t>カグ</t>
    </rPh>
    <rPh sb="3" eb="5">
      <t>タテグ</t>
    </rPh>
    <rPh sb="9" eb="10">
      <t>キ</t>
    </rPh>
    <rPh sb="10" eb="11">
      <t>トウ</t>
    </rPh>
    <phoneticPr fontId="2"/>
  </si>
  <si>
    <t>医薬品・化粧品等</t>
    <rPh sb="0" eb="3">
      <t>イヤクヒン</t>
    </rPh>
    <rPh sb="4" eb="7">
      <t>ケショウヒン</t>
    </rPh>
    <rPh sb="7" eb="8">
      <t>トウ</t>
    </rPh>
    <phoneticPr fontId="2"/>
  </si>
  <si>
    <t>他に分類されない卸売業</t>
    <rPh sb="0" eb="1">
      <t>タ</t>
    </rPh>
    <rPh sb="2" eb="4">
      <t>ブンルイ</t>
    </rPh>
    <rPh sb="8" eb="11">
      <t>オロシウリギョウ</t>
    </rPh>
    <phoneticPr fontId="2"/>
  </si>
  <si>
    <t>織物・衣服・身の回り品</t>
    <rPh sb="0" eb="2">
      <t>オリモノ</t>
    </rPh>
    <rPh sb="3" eb="5">
      <t>イフク</t>
    </rPh>
    <rPh sb="6" eb="9">
      <t>ミノマワ</t>
    </rPh>
    <rPh sb="10" eb="11">
      <t>ヒン</t>
    </rPh>
    <phoneticPr fontId="2"/>
  </si>
  <si>
    <t>呉服・服地・寝具</t>
    <rPh sb="0" eb="2">
      <t>ゴフク</t>
    </rPh>
    <rPh sb="3" eb="5">
      <t>フクジ</t>
    </rPh>
    <rPh sb="6" eb="8">
      <t>シング</t>
    </rPh>
    <phoneticPr fontId="2"/>
  </si>
  <si>
    <t>男子服</t>
    <rPh sb="0" eb="2">
      <t>ダンシ</t>
    </rPh>
    <rPh sb="2" eb="3">
      <t>フク</t>
    </rPh>
    <phoneticPr fontId="2"/>
  </si>
  <si>
    <t>婦人・子供服</t>
    <rPh sb="0" eb="2">
      <t>フジン</t>
    </rPh>
    <rPh sb="3" eb="5">
      <t>コドモ</t>
    </rPh>
    <rPh sb="5" eb="6">
      <t>フク</t>
    </rPh>
    <phoneticPr fontId="2"/>
  </si>
  <si>
    <t>靴・履物</t>
    <rPh sb="0" eb="1">
      <t>クツ</t>
    </rPh>
    <rPh sb="2" eb="4">
      <t>ハキモノ</t>
    </rPh>
    <phoneticPr fontId="2"/>
  </si>
  <si>
    <t>その他の織物・衣服・身の回り品</t>
    <rPh sb="0" eb="3">
      <t>ソノタ</t>
    </rPh>
    <rPh sb="4" eb="6">
      <t>オリモノ</t>
    </rPh>
    <rPh sb="7" eb="9">
      <t>イフク</t>
    </rPh>
    <rPh sb="10" eb="13">
      <t>ミノマワ</t>
    </rPh>
    <rPh sb="14" eb="15">
      <t>ヒン</t>
    </rPh>
    <phoneticPr fontId="2"/>
  </si>
  <si>
    <t>各種食料品</t>
    <rPh sb="0" eb="2">
      <t>カクシュ</t>
    </rPh>
    <rPh sb="2" eb="4">
      <t>ショクリョウ</t>
    </rPh>
    <rPh sb="4" eb="5">
      <t>ヒン</t>
    </rPh>
    <phoneticPr fontId="2"/>
  </si>
  <si>
    <t>酒</t>
    <rPh sb="0" eb="1">
      <t>サケ</t>
    </rPh>
    <phoneticPr fontId="2"/>
  </si>
  <si>
    <t>食肉</t>
    <rPh sb="0" eb="2">
      <t>ショクニク</t>
    </rPh>
    <phoneticPr fontId="2"/>
  </si>
  <si>
    <t>鮮魚</t>
    <rPh sb="0" eb="2">
      <t>センギョ</t>
    </rPh>
    <phoneticPr fontId="2"/>
  </si>
  <si>
    <t>野菜・果実</t>
    <rPh sb="0" eb="2">
      <t>ヤサイ</t>
    </rPh>
    <rPh sb="3" eb="5">
      <t>カジツ</t>
    </rPh>
    <phoneticPr fontId="2"/>
  </si>
  <si>
    <t>菓子・パン</t>
    <rPh sb="0" eb="2">
      <t>カシ</t>
    </rPh>
    <phoneticPr fontId="2"/>
  </si>
  <si>
    <t>米穀類</t>
    <rPh sb="0" eb="1">
      <t>コメ</t>
    </rPh>
    <rPh sb="1" eb="3">
      <t>コクルイ</t>
    </rPh>
    <phoneticPr fontId="2"/>
  </si>
  <si>
    <t>その他の飲食料品</t>
    <rPh sb="0" eb="3">
      <t>ソノタ</t>
    </rPh>
    <rPh sb="4" eb="6">
      <t>インショク</t>
    </rPh>
    <rPh sb="6" eb="8">
      <t>ショクリョウヒン</t>
    </rPh>
    <phoneticPr fontId="2"/>
  </si>
  <si>
    <t>自転車</t>
    <rPh sb="0" eb="3">
      <t>ジテンシャ</t>
    </rPh>
    <phoneticPr fontId="2"/>
  </si>
  <si>
    <t>家具・じゅう器・家庭用機械器具</t>
    <rPh sb="0" eb="2">
      <t>カグ</t>
    </rPh>
    <rPh sb="6" eb="7">
      <t>キ</t>
    </rPh>
    <rPh sb="8" eb="11">
      <t>カテイヨウ</t>
    </rPh>
    <rPh sb="11" eb="13">
      <t>キカイ</t>
    </rPh>
    <rPh sb="13" eb="15">
      <t>キグ</t>
    </rPh>
    <phoneticPr fontId="2"/>
  </si>
  <si>
    <t>家具・建具・畳</t>
    <rPh sb="0" eb="2">
      <t>カグ</t>
    </rPh>
    <rPh sb="3" eb="5">
      <t>タテグ</t>
    </rPh>
    <rPh sb="6" eb="7">
      <t>タタミ</t>
    </rPh>
    <phoneticPr fontId="2"/>
  </si>
  <si>
    <t>１２．人口集中地区(DID)人口、面積及び人口密度</t>
    <rPh sb="3" eb="5">
      <t>ジンコウ</t>
    </rPh>
    <rPh sb="5" eb="7">
      <t>シュウチュウ</t>
    </rPh>
    <rPh sb="7" eb="8">
      <t>チ</t>
    </rPh>
    <rPh sb="8" eb="9">
      <t>ク</t>
    </rPh>
    <rPh sb="14" eb="16">
      <t>ジンコウ</t>
    </rPh>
    <rPh sb="17" eb="19">
      <t>メンセキ</t>
    </rPh>
    <rPh sb="19" eb="20">
      <t>オヨ</t>
    </rPh>
    <rPh sb="21" eb="23">
      <t>ジンコウ</t>
    </rPh>
    <rPh sb="23" eb="25">
      <t>ミツド</t>
    </rPh>
    <phoneticPr fontId="2"/>
  </si>
  <si>
    <t>資料：近畿農政局滋賀農政事務所(単位：ha・t)</t>
    <rPh sb="3" eb="5">
      <t>キンキ</t>
    </rPh>
    <rPh sb="5" eb="7">
      <t>ノウセイ</t>
    </rPh>
    <rPh sb="7" eb="8">
      <t>キョク</t>
    </rPh>
    <rPh sb="8" eb="10">
      <t>シガ</t>
    </rPh>
    <rPh sb="10" eb="12">
      <t>ノウセイ</t>
    </rPh>
    <rPh sb="12" eb="14">
      <t>ジム</t>
    </rPh>
    <rPh sb="14" eb="15">
      <t>ショ</t>
    </rPh>
    <phoneticPr fontId="2"/>
  </si>
  <si>
    <t>整備済
面積(ha)</t>
    <rPh sb="0" eb="2">
      <t>セイビ</t>
    </rPh>
    <rPh sb="2" eb="3">
      <t>ズミ</t>
    </rPh>
    <rPh sb="4" eb="6">
      <t>メンセキ</t>
    </rPh>
    <phoneticPr fontId="2"/>
  </si>
  <si>
    <t>処理区域
面積(ha)</t>
    <rPh sb="0" eb="2">
      <t>ショリ</t>
    </rPh>
    <rPh sb="2" eb="4">
      <t>クイキ</t>
    </rPh>
    <rPh sb="5" eb="7">
      <t>メンセキ</t>
    </rPh>
    <phoneticPr fontId="2"/>
  </si>
  <si>
    <t>１．位置(野洲市役所)</t>
    <rPh sb="2" eb="4">
      <t>イチ</t>
    </rPh>
    <rPh sb="5" eb="7">
      <t>ヤス</t>
    </rPh>
    <rPh sb="7" eb="8">
      <t>シ</t>
    </rPh>
    <rPh sb="8" eb="10">
      <t>ヤクショ</t>
    </rPh>
    <phoneticPr fontId="2"/>
  </si>
  <si>
    <t>面積
(K㎡)</t>
    <rPh sb="0" eb="2">
      <t>メンセキ</t>
    </rPh>
    <phoneticPr fontId="2"/>
  </si>
  <si>
    <t>平成16年(2004)年10月1日</t>
    <rPh sb="0" eb="2">
      <t>ヘイセイ</t>
    </rPh>
    <rPh sb="4" eb="5">
      <t>ネン</t>
    </rPh>
    <rPh sb="11" eb="12">
      <t>ネン</t>
    </rPh>
    <rPh sb="14" eb="15">
      <t>ガツ</t>
    </rPh>
    <rPh sb="16" eb="17">
      <t>ニチ</t>
    </rPh>
    <phoneticPr fontId="2"/>
  </si>
  <si>
    <t>面積(㎢)</t>
  </si>
  <si>
    <t>(注)菖蒲は喜合も含む。</t>
    <rPh sb="1" eb="2">
      <t>チュウ</t>
    </rPh>
    <rPh sb="3" eb="5">
      <t>アヤメ</t>
    </rPh>
    <rPh sb="6" eb="8">
      <t>キゴウ</t>
    </rPh>
    <rPh sb="9" eb="10">
      <t>フク</t>
    </rPh>
    <phoneticPr fontId="2"/>
  </si>
  <si>
    <t>資料：税務課(固定資産税概要調書)　(単位：ha)</t>
    <rPh sb="0" eb="2">
      <t>シリョウ</t>
    </rPh>
    <rPh sb="3" eb="6">
      <t>ゼイムカ</t>
    </rPh>
    <rPh sb="7" eb="9">
      <t>コテイ</t>
    </rPh>
    <rPh sb="9" eb="12">
      <t>シサンゼイ</t>
    </rPh>
    <rPh sb="12" eb="14">
      <t>ガイヨウ</t>
    </rPh>
    <rPh sb="14" eb="16">
      <t>チョウショ</t>
    </rPh>
    <phoneticPr fontId="2"/>
  </si>
  <si>
    <t>天候(日数)</t>
    <rPh sb="0" eb="2">
      <t>テンコウ</t>
    </rPh>
    <rPh sb="3" eb="5">
      <t>ニッスウ</t>
    </rPh>
    <phoneticPr fontId="2"/>
  </si>
  <si>
    <t>平均気温(℃)</t>
    <rPh sb="0" eb="2">
      <t>ヘイキン</t>
    </rPh>
    <rPh sb="2" eb="4">
      <t>キオン</t>
    </rPh>
    <phoneticPr fontId="2"/>
  </si>
  <si>
    <t>(ｍｍ)</t>
  </si>
  <si>
    <t>(％)</t>
  </si>
  <si>
    <t>(１)準用河川</t>
    <rPh sb="3" eb="5">
      <t>ジュンヨウ</t>
    </rPh>
    <rPh sb="5" eb="7">
      <t>カセン</t>
    </rPh>
    <phoneticPr fontId="2"/>
  </si>
  <si>
    <t>資料：道路河川課(単位：m)</t>
    <rPh sb="0" eb="2">
      <t>シリョウ</t>
    </rPh>
    <rPh sb="3" eb="5">
      <t>ドウロ</t>
    </rPh>
    <rPh sb="5" eb="7">
      <t>カセン</t>
    </rPh>
    <rPh sb="7" eb="8">
      <t>カ</t>
    </rPh>
    <rPh sb="9" eb="11">
      <t>タンイ</t>
    </rPh>
    <phoneticPr fontId="2"/>
  </si>
  <si>
    <t>(左岸)</t>
    <rPh sb="1" eb="3">
      <t>サガン</t>
    </rPh>
    <phoneticPr fontId="2"/>
  </si>
  <si>
    <t>(右岸)</t>
    <rPh sb="1" eb="3">
      <t>ウガン</t>
    </rPh>
    <phoneticPr fontId="2"/>
  </si>
  <si>
    <t>(２)一級河川</t>
    <rPh sb="3" eb="5">
      <t>イッキュウ</t>
    </rPh>
    <rPh sb="5" eb="7">
      <t>カセン</t>
    </rPh>
    <phoneticPr fontId="2"/>
  </si>
  <si>
    <t>資料：滋賀県　土木交通部　河港課(単位：m)</t>
    <rPh sb="0" eb="2">
      <t>シリョウ</t>
    </rPh>
    <rPh sb="3" eb="6">
      <t>シガケン</t>
    </rPh>
    <rPh sb="7" eb="9">
      <t>ドボク</t>
    </rPh>
    <rPh sb="9" eb="11">
      <t>コウツウ</t>
    </rPh>
    <rPh sb="11" eb="12">
      <t>ブ</t>
    </rPh>
    <rPh sb="13" eb="16">
      <t>カコウカ</t>
    </rPh>
    <rPh sb="17" eb="19">
      <t>タンイ</t>
    </rPh>
    <phoneticPr fontId="2"/>
  </si>
  <si>
    <t>資料：国勢調査(単位：世帯・人)</t>
    <rPh sb="0" eb="2">
      <t>シリョウ</t>
    </rPh>
    <rPh sb="3" eb="5">
      <t>コクセイ</t>
    </rPh>
    <rPh sb="5" eb="7">
      <t>チョウサ</t>
    </rPh>
    <phoneticPr fontId="2"/>
  </si>
  <si>
    <t>１０．産業(大分類)別就業者数</t>
    <rPh sb="3" eb="5">
      <t>サンギョウ</t>
    </rPh>
    <rPh sb="6" eb="9">
      <t>ダイブンルイ</t>
    </rPh>
    <rPh sb="10" eb="11">
      <t>ベツ</t>
    </rPh>
    <rPh sb="11" eb="14">
      <t>シュウギョウシャ</t>
    </rPh>
    <rPh sb="14" eb="15">
      <t>スウ</t>
    </rPh>
    <phoneticPr fontId="2"/>
  </si>
  <si>
    <t>(資料：国勢調査)</t>
  </si>
  <si>
    <t>(資料：平成17年国勢調査)</t>
  </si>
  <si>
    <t>(１)流出人口</t>
    <rPh sb="3" eb="5">
      <t>リュウシュツ</t>
    </rPh>
    <rPh sb="5" eb="7">
      <t>ジンコウ</t>
    </rPh>
    <phoneticPr fontId="2"/>
  </si>
  <si>
    <t>(2)流入人口</t>
    <rPh sb="3" eb="5">
      <t>リュウニュウ</t>
    </rPh>
    <rPh sb="5" eb="7">
      <t>ジンコウ</t>
    </rPh>
    <phoneticPr fontId="2"/>
  </si>
  <si>
    <t>(資料：国勢調査)</t>
    <rPh sb="1" eb="3">
      <t>シリョウ</t>
    </rPh>
    <rPh sb="4" eb="6">
      <t>コクセイ</t>
    </rPh>
    <rPh sb="6" eb="8">
      <t>チョウサ</t>
    </rPh>
    <phoneticPr fontId="2"/>
  </si>
  <si>
    <t>人口(人)</t>
    <rPh sb="0" eb="2">
      <t>ジンコウ</t>
    </rPh>
    <rPh sb="3" eb="4">
      <t>ヒト</t>
    </rPh>
    <phoneticPr fontId="2"/>
  </si>
  <si>
    <t>面積(̟㎢)</t>
    <rPh sb="0" eb="2">
      <t>メンセキ</t>
    </rPh>
    <phoneticPr fontId="2"/>
  </si>
  <si>
    <t>資料：住民基本台帳＋外国人登録(単位：人)</t>
    <rPh sb="0" eb="2">
      <t>シリョウ</t>
    </rPh>
    <rPh sb="3" eb="5">
      <t>ジュウミン</t>
    </rPh>
    <rPh sb="5" eb="7">
      <t>キホン</t>
    </rPh>
    <rPh sb="7" eb="9">
      <t>ダイチョウ</t>
    </rPh>
    <rPh sb="10" eb="13">
      <t>ガイコクジン</t>
    </rPh>
    <rPh sb="13" eb="15">
      <t>トウロク</t>
    </rPh>
    <rPh sb="16" eb="18">
      <t>タンイ</t>
    </rPh>
    <rPh sb="19" eb="20">
      <t>ニン</t>
    </rPh>
    <phoneticPr fontId="2"/>
  </si>
  <si>
    <t>資料：住民基本台帳＋外国人登録〔単位：人)</t>
    <rPh sb="0" eb="2">
      <t>シリョウ</t>
    </rPh>
    <rPh sb="3" eb="5">
      <t>ジュウミン</t>
    </rPh>
    <rPh sb="5" eb="7">
      <t>キホン</t>
    </rPh>
    <rPh sb="7" eb="9">
      <t>ダイチョウ</t>
    </rPh>
    <rPh sb="10" eb="12">
      <t>ガイコク</t>
    </rPh>
    <rPh sb="12" eb="13">
      <t>ジン</t>
    </rPh>
    <rPh sb="13" eb="15">
      <t>トウロク</t>
    </rPh>
    <rPh sb="16" eb="18">
      <t>タンイ</t>
    </rPh>
    <rPh sb="19" eb="20">
      <t>ヒト</t>
    </rPh>
    <phoneticPr fontId="2"/>
  </si>
  <si>
    <t>(注)平成19年3月31日現在</t>
    <rPh sb="1" eb="2">
      <t>チュウ</t>
    </rPh>
    <rPh sb="3" eb="5">
      <t>ヘイセイ</t>
    </rPh>
    <rPh sb="7" eb="8">
      <t>ネン</t>
    </rPh>
    <rPh sb="9" eb="10">
      <t>ガツ</t>
    </rPh>
    <rPh sb="12" eb="13">
      <t>ニチ</t>
    </rPh>
    <rPh sb="13" eb="15">
      <t>ゲンザイ</t>
    </rPh>
    <phoneticPr fontId="2"/>
  </si>
  <si>
    <t>資料：住民基本台帳＋外国人登録(単位：人)</t>
    <rPh sb="0" eb="2">
      <t>シリョウ</t>
    </rPh>
    <rPh sb="3" eb="5">
      <t>ジュウミン</t>
    </rPh>
    <rPh sb="5" eb="7">
      <t>キホン</t>
    </rPh>
    <rPh sb="7" eb="9">
      <t>ダイチョウ</t>
    </rPh>
    <rPh sb="10" eb="12">
      <t>ガイコク</t>
    </rPh>
    <rPh sb="12" eb="13">
      <t>ジン</t>
    </rPh>
    <rPh sb="13" eb="15">
      <t>トウロク</t>
    </rPh>
    <rPh sb="16" eb="18">
      <t>タンイ</t>
    </rPh>
    <rPh sb="19" eb="20">
      <t>ニン</t>
    </rPh>
    <phoneticPr fontId="2"/>
  </si>
  <si>
    <t>資料：外国人登録台帳　(単位：人)</t>
    <rPh sb="0" eb="2">
      <t>シリョウ</t>
    </rPh>
    <rPh sb="3" eb="6">
      <t>ガイコクジン</t>
    </rPh>
    <rPh sb="6" eb="8">
      <t>トウロク</t>
    </rPh>
    <rPh sb="8" eb="10">
      <t>ダイチョウ</t>
    </rPh>
    <rPh sb="12" eb="14">
      <t>タンイ</t>
    </rPh>
    <rPh sb="15" eb="16">
      <t>ヒト</t>
    </rPh>
    <phoneticPr fontId="2"/>
  </si>
  <si>
    <t>(単位：人)</t>
    <rPh sb="1" eb="3">
      <t>タンイ</t>
    </rPh>
    <rPh sb="4" eb="5">
      <t>ニン</t>
    </rPh>
    <phoneticPr fontId="2"/>
  </si>
  <si>
    <t>婚姻
(組)</t>
    <rPh sb="0" eb="2">
      <t>コンイン</t>
    </rPh>
    <rPh sb="4" eb="5">
      <t>クミ</t>
    </rPh>
    <phoneticPr fontId="2"/>
  </si>
  <si>
    <t>離婚
(組)</t>
    <rPh sb="0" eb="2">
      <t>リコン</t>
    </rPh>
    <rPh sb="4" eb="5">
      <t>クミ</t>
    </rPh>
    <phoneticPr fontId="2"/>
  </si>
  <si>
    <t>資料：住民基本台帳(単位：人・％)</t>
    <rPh sb="0" eb="2">
      <t>シリョウ</t>
    </rPh>
    <rPh sb="3" eb="5">
      <t>ジュウミン</t>
    </rPh>
    <rPh sb="5" eb="7">
      <t>キホン</t>
    </rPh>
    <rPh sb="7" eb="9">
      <t>ダイチョウ</t>
    </rPh>
    <phoneticPr fontId="2"/>
  </si>
  <si>
    <t>資料：　滋賀県推計人口年報(単位：人)</t>
    <rPh sb="0" eb="2">
      <t>シリョウ</t>
    </rPh>
    <rPh sb="4" eb="7">
      <t>シガケン</t>
    </rPh>
    <rPh sb="7" eb="9">
      <t>スイケイ</t>
    </rPh>
    <rPh sb="9" eb="11">
      <t>ジンコウ</t>
    </rPh>
    <rPh sb="11" eb="13">
      <t>ネンポウ</t>
    </rPh>
    <rPh sb="14" eb="16">
      <t>タンイ</t>
    </rPh>
    <rPh sb="17" eb="18">
      <t>ヒト</t>
    </rPh>
    <phoneticPr fontId="2"/>
  </si>
  <si>
    <t>第１種低層住居専用地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0">
      <t>チ</t>
    </rPh>
    <phoneticPr fontId="2"/>
  </si>
  <si>
    <t>第２種低層住居専用地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0">
      <t>チ</t>
    </rPh>
    <phoneticPr fontId="2"/>
  </si>
  <si>
    <t>第１種中高層住居専用地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1">
      <t>チ</t>
    </rPh>
    <phoneticPr fontId="2"/>
  </si>
  <si>
    <t>第２種中高層住居専用地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1">
      <t>チ</t>
    </rPh>
    <phoneticPr fontId="2"/>
  </si>
  <si>
    <t>辻　町</t>
    <rPh sb="0" eb="1">
      <t>ツジ</t>
    </rPh>
    <rPh sb="2" eb="3">
      <t>マチ</t>
    </rPh>
    <phoneticPr fontId="2"/>
  </si>
  <si>
    <t>中　北</t>
    <rPh sb="0" eb="1">
      <t>ナカ</t>
    </rPh>
    <rPh sb="2" eb="3">
      <t>キタ</t>
    </rPh>
    <phoneticPr fontId="2"/>
  </si>
  <si>
    <t>永　原</t>
    <rPh sb="0" eb="1">
      <t>ナガ</t>
    </rPh>
    <rPh sb="2" eb="3">
      <t>ハラ</t>
    </rPh>
    <phoneticPr fontId="2"/>
  </si>
  <si>
    <t>字　名</t>
    <rPh sb="0" eb="1">
      <t>アザ</t>
    </rPh>
    <rPh sb="2" eb="3">
      <t>メイ</t>
    </rPh>
    <phoneticPr fontId="2"/>
  </si>
  <si>
    <t>野　洲</t>
    <rPh sb="0" eb="1">
      <t>ノ</t>
    </rPh>
    <rPh sb="2" eb="3">
      <t>シュウ</t>
    </rPh>
    <phoneticPr fontId="2"/>
  </si>
  <si>
    <t>行　畑</t>
    <rPh sb="0" eb="1">
      <t>イ</t>
    </rPh>
    <rPh sb="2" eb="3">
      <t>ハタケ</t>
    </rPh>
    <phoneticPr fontId="2"/>
  </si>
  <si>
    <t>他の市区町村で           従業・通学</t>
    <rPh sb="0" eb="1">
      <t>タ</t>
    </rPh>
    <rPh sb="2" eb="4">
      <t>シク</t>
    </rPh>
    <rPh sb="4" eb="6">
      <t>チョウソン</t>
    </rPh>
    <rPh sb="18" eb="20">
      <t>ジュウギョウ</t>
    </rPh>
    <rPh sb="21" eb="23">
      <t>ツウガク</t>
    </rPh>
    <phoneticPr fontId="2"/>
  </si>
  <si>
    <t>小篠原</t>
    <rPh sb="0" eb="1">
      <t>コ</t>
    </rPh>
    <rPh sb="1" eb="3">
      <t>シノハラ</t>
    </rPh>
    <phoneticPr fontId="2"/>
  </si>
  <si>
    <t>市三宅</t>
    <rPh sb="0" eb="1">
      <t>イチ</t>
    </rPh>
    <rPh sb="1" eb="3">
      <t>ミヤケ</t>
    </rPh>
    <phoneticPr fontId="2"/>
  </si>
  <si>
    <t>久野部</t>
    <rPh sb="0" eb="1">
      <t>ク</t>
    </rPh>
    <rPh sb="1" eb="3">
      <t>ヤベ</t>
    </rPh>
    <phoneticPr fontId="2"/>
  </si>
  <si>
    <t>竹　生</t>
    <rPh sb="0" eb="1">
      <t>タケ</t>
    </rPh>
    <rPh sb="2" eb="3">
      <t>セイ</t>
    </rPh>
    <phoneticPr fontId="2"/>
  </si>
  <si>
    <t>上　屋</t>
    <rPh sb="0" eb="1">
      <t>ウエ</t>
    </rPh>
    <rPh sb="2" eb="3">
      <t>ヤ</t>
    </rPh>
    <phoneticPr fontId="2"/>
  </si>
  <si>
    <t>長　島</t>
    <phoneticPr fontId="2"/>
  </si>
  <si>
    <t>入　町</t>
    <rPh sb="0" eb="1">
      <t>イリ</t>
    </rPh>
    <rPh sb="2" eb="3">
      <t>マチ</t>
    </rPh>
    <phoneticPr fontId="2"/>
  </si>
  <si>
    <t>小　堤</t>
    <phoneticPr fontId="2"/>
  </si>
  <si>
    <t>大篠原</t>
    <phoneticPr fontId="2"/>
  </si>
  <si>
    <t>冨波乙</t>
    <phoneticPr fontId="2"/>
  </si>
  <si>
    <t>冨波甲</t>
    <rPh sb="0" eb="1">
      <t>トミ</t>
    </rPh>
    <rPh sb="1" eb="2">
      <t>ナミ</t>
    </rPh>
    <rPh sb="2" eb="3">
      <t>コウ</t>
    </rPh>
    <phoneticPr fontId="2"/>
  </si>
  <si>
    <t>　　愛荘町</t>
    <rPh sb="2" eb="3">
      <t>アイ</t>
    </rPh>
    <rPh sb="3" eb="4">
      <t>ショウ</t>
    </rPh>
    <rPh sb="4" eb="5">
      <t>チョウ</t>
    </rPh>
    <phoneticPr fontId="2"/>
  </si>
  <si>
    <t>在高比率</t>
    <rPh sb="0" eb="1">
      <t>ザイ</t>
    </rPh>
    <rPh sb="1" eb="2">
      <t>ゲンザイダカ</t>
    </rPh>
    <rPh sb="2" eb="4">
      <t>ヒリツ</t>
    </rPh>
    <phoneticPr fontId="2"/>
  </si>
  <si>
    <t>制限比率</t>
    <rPh sb="0" eb="1">
      <t>セイ</t>
    </rPh>
    <rPh sb="1" eb="2">
      <t>キリ</t>
    </rPh>
    <rPh sb="2" eb="4">
      <t>ヒリツ</t>
    </rPh>
    <phoneticPr fontId="2"/>
  </si>
  <si>
    <t>高　比　率</t>
    <rPh sb="0" eb="1">
      <t>タカ</t>
    </rPh>
    <rPh sb="2" eb="3">
      <t>ヒリツ</t>
    </rPh>
    <rPh sb="4" eb="5">
      <t>リツ</t>
    </rPh>
    <phoneticPr fontId="2"/>
  </si>
  <si>
    <t>税等</t>
    <rPh sb="0" eb="1">
      <t>ゼイ</t>
    </rPh>
    <rPh sb="1" eb="2">
      <t>トウ</t>
    </rPh>
    <phoneticPr fontId="2"/>
  </si>
  <si>
    <t>国県支
出金</t>
    <rPh sb="0" eb="1">
      <t>クニ</t>
    </rPh>
    <rPh sb="1" eb="2">
      <t>ケン</t>
    </rPh>
    <rPh sb="2" eb="6">
      <t>シシュツキン</t>
    </rPh>
    <phoneticPr fontId="2"/>
  </si>
  <si>
    <t>４．特別会計決算額</t>
    <rPh sb="2" eb="4">
      <t>トクベツ</t>
    </rPh>
    <rPh sb="4" eb="6">
      <t>カイケイ</t>
    </rPh>
    <rPh sb="6" eb="8">
      <t>ケッサン</t>
    </rPh>
    <rPh sb="8" eb="9">
      <t>ガク</t>
    </rPh>
    <phoneticPr fontId="2"/>
  </si>
  <si>
    <t>(単位：円)</t>
    <rPh sb="1" eb="3">
      <t>タンイ</t>
    </rPh>
    <rPh sb="4" eb="5">
      <t>センエン</t>
    </rPh>
    <phoneticPr fontId="2"/>
  </si>
  <si>
    <t>平成12年度</t>
  </si>
  <si>
    <t>平成13年度</t>
  </si>
  <si>
    <t>平成14年度</t>
  </si>
  <si>
    <t>平成15年度</t>
  </si>
  <si>
    <t>国民健康
保険</t>
    <rPh sb="0" eb="2">
      <t>コクミン</t>
    </rPh>
    <rPh sb="2" eb="4">
      <t>ケンコウ</t>
    </rPh>
    <rPh sb="5" eb="7">
      <t>ホケン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</si>
  <si>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</si>
  <si>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</si>
  <si>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老人保健
事業</t>
    <rPh sb="0" eb="2">
      <t>ロウジン</t>
    </rPh>
    <rPh sb="2" eb="4">
      <t>ホケン</t>
    </rPh>
    <rPh sb="5" eb="7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</si>
  <si>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</si>
  <si>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文化財
調査事業</t>
    <rPh sb="0" eb="3">
      <t>ブンカザイ</t>
    </rPh>
    <rPh sb="4" eb="6">
      <t>チョウサ</t>
    </rPh>
    <rPh sb="6" eb="8">
      <t>ジギョウ</t>
    </rPh>
    <phoneticPr fontId="2"/>
  </si>
  <si>
    <t>住宅新築資金
等貸付事業</t>
    <rPh sb="0" eb="2">
      <t>ジュウタク</t>
    </rPh>
    <rPh sb="2" eb="4">
      <t>シンチク</t>
    </rPh>
    <rPh sb="4" eb="6">
      <t>シキン</t>
    </rPh>
    <rPh sb="7" eb="8">
      <t>トウ</t>
    </rPh>
    <rPh sb="8" eb="10">
      <t>カシツケ</t>
    </rPh>
    <rPh sb="10" eb="12">
      <t>ジギョウ</t>
    </rPh>
    <phoneticPr fontId="2"/>
  </si>
  <si>
    <t>同和対策持家住宅建設資金
貸付事業</t>
    <rPh sb="0" eb="2">
      <t>ドウワ</t>
    </rPh>
    <rPh sb="2" eb="4">
      <t>タイサク</t>
    </rPh>
    <rPh sb="4" eb="5">
      <t>モ</t>
    </rPh>
    <rPh sb="5" eb="6">
      <t>イエ</t>
    </rPh>
    <rPh sb="6" eb="8">
      <t>ジュウタク</t>
    </rPh>
    <rPh sb="8" eb="10">
      <t>ケンセツ</t>
    </rPh>
    <rPh sb="10" eb="12">
      <t>シキン</t>
    </rPh>
    <rPh sb="13" eb="15">
      <t>カシツケ</t>
    </rPh>
    <rPh sb="15" eb="17">
      <t>ジギョウ</t>
    </rPh>
    <phoneticPr fontId="2"/>
  </si>
  <si>
    <t>野洲川農地
開発事業</t>
    <rPh sb="0" eb="2">
      <t>ヤス</t>
    </rPh>
    <rPh sb="2" eb="3">
      <t>ガワ</t>
    </rPh>
    <rPh sb="3" eb="5">
      <t>ノウチ</t>
    </rPh>
    <rPh sb="6" eb="8">
      <t>カイハツ</t>
    </rPh>
    <rPh sb="8" eb="10">
      <t>ジギョウ</t>
    </rPh>
    <phoneticPr fontId="2"/>
  </si>
  <si>
    <t>旧野洲川堤外
民地等取得</t>
    <rPh sb="0" eb="1">
      <t>キュウ</t>
    </rPh>
    <rPh sb="1" eb="3">
      <t>ヤス</t>
    </rPh>
    <rPh sb="3" eb="4">
      <t>カワ</t>
    </rPh>
    <rPh sb="4" eb="5">
      <t>テイ</t>
    </rPh>
    <rPh sb="5" eb="6">
      <t>ガイ</t>
    </rPh>
    <rPh sb="7" eb="8">
      <t>ミン</t>
    </rPh>
    <rPh sb="8" eb="9">
      <t>チ</t>
    </rPh>
    <rPh sb="9" eb="10">
      <t>トウ</t>
    </rPh>
    <rPh sb="10" eb="12">
      <t>シュトク</t>
    </rPh>
    <phoneticPr fontId="2"/>
  </si>
  <si>
    <t>オフトーク
通信事業</t>
    <rPh sb="6" eb="8">
      <t>ツウシン</t>
    </rPh>
    <rPh sb="8" eb="10">
      <t>ジギョウ</t>
    </rPh>
    <phoneticPr fontId="2"/>
  </si>
  <si>
    <t>用品調達
事業</t>
    <rPh sb="0" eb="2">
      <t>ヨウヒン</t>
    </rPh>
    <rPh sb="2" eb="4">
      <t>チョウタツ</t>
    </rPh>
    <rPh sb="5" eb="7">
      <t>ジギョウ</t>
    </rPh>
    <phoneticPr fontId="2"/>
  </si>
  <si>
    <t>工場団地等
整備事業</t>
    <rPh sb="0" eb="2">
      <t>コウジョウ</t>
    </rPh>
    <rPh sb="2" eb="4">
      <t>ダンチ</t>
    </rPh>
    <rPh sb="4" eb="5">
      <t>トウ</t>
    </rPh>
    <rPh sb="6" eb="8">
      <t>セイビ</t>
    </rPh>
    <rPh sb="8" eb="10">
      <t>ジギョウ</t>
    </rPh>
    <phoneticPr fontId="2"/>
  </si>
  <si>
    <t>介護保険
　事業</t>
    <rPh sb="0" eb="2">
      <t>カイゴ</t>
    </rPh>
    <rPh sb="2" eb="4">
      <t>ホケン</t>
    </rPh>
    <rPh sb="6" eb="8">
      <t>ジギョウ</t>
    </rPh>
    <phoneticPr fontId="2"/>
  </si>
  <si>
    <t>-</t>
    <phoneticPr fontId="2"/>
  </si>
  <si>
    <t>平成11年度</t>
    <phoneticPr fontId="2"/>
  </si>
  <si>
    <t>-</t>
    <phoneticPr fontId="2"/>
  </si>
  <si>
    <t>平成11年度</t>
    <phoneticPr fontId="2"/>
  </si>
  <si>
    <t>５ ．普通会計決算額</t>
    <rPh sb="3" eb="5">
      <t>フツウ</t>
    </rPh>
    <rPh sb="5" eb="7">
      <t>カイケイ</t>
    </rPh>
    <rPh sb="7" eb="9">
      <t>ケッサン</t>
    </rPh>
    <rPh sb="9" eb="10">
      <t>ガク</t>
    </rPh>
    <phoneticPr fontId="2"/>
  </si>
  <si>
    <t>平　成　13　年　度</t>
    <rPh sb="0" eb="3">
      <t>ヘイセイ</t>
    </rPh>
    <rPh sb="7" eb="10">
      <t>ネンド</t>
    </rPh>
    <phoneticPr fontId="2"/>
  </si>
  <si>
    <t>平　成　14　年　度</t>
    <rPh sb="0" eb="3">
      <t>ヘイセイ</t>
    </rPh>
    <rPh sb="7" eb="10">
      <t>ネンド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</si>
  <si>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</si>
  <si>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</si>
  <si>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2">
      <t>リットウ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</si>
  <si>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</si>
  <si>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</si>
  <si>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</si>
  <si>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</si>
  <si>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1">
      <t>コメ</t>
    </rPh>
    <rPh sb="1" eb="2">
      <t>ハラ</t>
    </rPh>
    <rPh sb="2" eb="3">
      <t>シ</t>
    </rPh>
    <phoneticPr fontId="2"/>
  </si>
  <si>
    <t>安土町</t>
    <rPh sb="0" eb="3">
      <t>アヅチチョウ</t>
    </rPh>
    <phoneticPr fontId="2"/>
  </si>
  <si>
    <t>日野町</t>
    <rPh sb="0" eb="2">
      <t>ヒノ</t>
    </rPh>
    <rPh sb="2" eb="3">
      <t>チョウ</t>
    </rPh>
    <phoneticPr fontId="2"/>
  </si>
  <si>
    <t>竜王町</t>
    <rPh sb="0" eb="3">
      <t>リュウオウチョウ</t>
    </rPh>
    <phoneticPr fontId="2"/>
  </si>
  <si>
    <t>愛荘町</t>
    <rPh sb="0" eb="1">
      <t>アイ</t>
    </rPh>
    <rPh sb="1" eb="2">
      <t>ショウ</t>
    </rPh>
    <rPh sb="2" eb="3">
      <t>チョウ</t>
    </rPh>
    <phoneticPr fontId="2"/>
  </si>
  <si>
    <t>豊郷町</t>
    <rPh sb="0" eb="3">
      <t>トヨサトチョウ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</si>
  <si>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</si>
  <si>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</si>
  <si>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</si>
  <si>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</si>
  <si>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</si>
  <si>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</si>
  <si>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</si>
  <si>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</si>
  <si>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小　　　計</t>
    <rPh sb="0" eb="5">
      <t>ショウケイ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</si>
  <si>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</si>
  <si>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</si>
  <si>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　</t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</si>
  <si>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</si>
  <si>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</si>
  <si>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</si>
  <si>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歳　入　合　計</t>
    <rPh sb="0" eb="3">
      <t>サイニュウ</t>
    </rPh>
    <rPh sb="4" eb="7">
      <t>ゴウケイ</t>
    </rPh>
    <phoneticPr fontId="2"/>
  </si>
  <si>
    <t>扶助費</t>
    <rPh sb="0" eb="3">
      <t>フジョヒ</t>
    </rPh>
    <phoneticPr fontId="2"/>
  </si>
  <si>
    <t>　　(内訳)元利償還金　　　</t>
    <rPh sb="3" eb="5">
      <t>ウチワケ</t>
    </rPh>
    <rPh sb="6" eb="8">
      <t>ガンリ</t>
    </rPh>
    <rPh sb="8" eb="11">
      <t>ショウカンキン</t>
    </rPh>
    <phoneticPr fontId="2"/>
  </si>
  <si>
    <t>　　　一時借入金利子</t>
    <rPh sb="3" eb="5">
      <t>イチジ</t>
    </rPh>
    <rPh sb="5" eb="7">
      <t>カリイレ</t>
    </rPh>
    <rPh sb="7" eb="8">
      <t>キン</t>
    </rPh>
    <rPh sb="8" eb="10">
      <t>リシ</t>
    </rPh>
    <phoneticPr fontId="2"/>
  </si>
  <si>
    <t>小　　計</t>
    <rPh sb="0" eb="1">
      <t>ショウ</t>
    </rPh>
    <rPh sb="3" eb="4">
      <t>ケイ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</si>
  <si>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</si>
  <si>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</si>
  <si>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</si>
  <si>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投資・出資金・貸付金</t>
    <rPh sb="0" eb="2">
      <t>トウシ</t>
    </rPh>
    <rPh sb="3" eb="6">
      <t>シュッシキン</t>
    </rPh>
    <rPh sb="7" eb="9">
      <t>カシツケ</t>
    </rPh>
    <rPh sb="9" eb="10">
      <t>キン</t>
    </rPh>
    <phoneticPr fontId="2"/>
  </si>
  <si>
    <t>投資的効果</t>
    <rPh sb="0" eb="2">
      <t>トウシ</t>
    </rPh>
    <rPh sb="2" eb="3">
      <t>テキ</t>
    </rPh>
    <rPh sb="3" eb="5">
      <t>コウカ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</si>
  <si>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</si>
  <si>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　補助</t>
    <rPh sb="1" eb="3">
      <t>ホジョ</t>
    </rPh>
    <phoneticPr fontId="2"/>
  </si>
  <si>
    <t>　単独</t>
    <rPh sb="1" eb="3">
      <t>タンドク</t>
    </rPh>
    <phoneticPr fontId="2"/>
  </si>
  <si>
    <t>県営事業負担</t>
    <rPh sb="0" eb="2">
      <t>ケンエイ</t>
    </rPh>
    <rPh sb="2" eb="4">
      <t>ジギョウ</t>
    </rPh>
    <rPh sb="4" eb="6">
      <t>フタン</t>
    </rPh>
    <phoneticPr fontId="2"/>
  </si>
  <si>
    <t xml:space="preserve"> 同級他団体負担</t>
    <rPh sb="1" eb="3">
      <t>ドウキュウ</t>
    </rPh>
    <rPh sb="3" eb="4">
      <t>タ</t>
    </rPh>
    <rPh sb="4" eb="6">
      <t>ダンタイ</t>
    </rPh>
    <rPh sb="6" eb="8">
      <t>フタン</t>
    </rPh>
    <phoneticPr fontId="2"/>
  </si>
  <si>
    <t>歳　出　合　計</t>
    <rPh sb="0" eb="1">
      <t>サイニュウ</t>
    </rPh>
    <rPh sb="2" eb="3">
      <t>デ</t>
    </rPh>
    <rPh sb="4" eb="7">
      <t>ゴウケイ</t>
    </rPh>
    <phoneticPr fontId="2"/>
  </si>
  <si>
    <t>-</t>
    <phoneticPr fontId="2"/>
  </si>
  <si>
    <t>-</t>
    <phoneticPr fontId="2"/>
  </si>
  <si>
    <t>　</t>
    <phoneticPr fontId="2"/>
  </si>
  <si>
    <t>　</t>
    <phoneticPr fontId="2"/>
  </si>
  <si>
    <t>　</t>
    <phoneticPr fontId="2"/>
  </si>
  <si>
    <t>-</t>
    <phoneticPr fontId="2"/>
  </si>
  <si>
    <t>　</t>
    <phoneticPr fontId="2"/>
  </si>
  <si>
    <t>　</t>
    <phoneticPr fontId="2"/>
  </si>
  <si>
    <t>　</t>
    <phoneticPr fontId="2"/>
  </si>
  <si>
    <t>14.0</t>
    <phoneticPr fontId="2"/>
  </si>
  <si>
    <t>14.0</t>
    <phoneticPr fontId="2"/>
  </si>
  <si>
    <t>-</t>
    <phoneticPr fontId="2"/>
  </si>
  <si>
    <t>16.0</t>
    <phoneticPr fontId="2"/>
  </si>
  <si>
    <t>－</t>
    <phoneticPr fontId="2"/>
  </si>
  <si>
    <t>－</t>
    <phoneticPr fontId="2"/>
  </si>
  <si>
    <t>－</t>
    <phoneticPr fontId="2"/>
  </si>
  <si>
    <t>６．水道事業会計決算額</t>
    <rPh sb="2" eb="4">
      <t>スイドウ</t>
    </rPh>
    <rPh sb="4" eb="6">
      <t>ジギョウ</t>
    </rPh>
    <rPh sb="6" eb="8">
      <t>カイケイ</t>
    </rPh>
    <rPh sb="8" eb="10">
      <t>ケッサン</t>
    </rPh>
    <rPh sb="10" eb="11">
      <t>ガク</t>
    </rPh>
    <phoneticPr fontId="2"/>
  </si>
  <si>
    <t>区　　　　　　分</t>
    <rPh sb="0" eb="8">
      <t>クブン</t>
    </rPh>
    <phoneticPr fontId="2"/>
  </si>
  <si>
    <t>損　益　計　算　書</t>
    <rPh sb="0" eb="3">
      <t>ソンエキ</t>
    </rPh>
    <rPh sb="4" eb="9">
      <t>ケイサンショ</t>
    </rPh>
    <phoneticPr fontId="2"/>
  </si>
  <si>
    <t>営業収益</t>
    <rPh sb="0" eb="2">
      <t>エイギョウ</t>
    </rPh>
    <rPh sb="2" eb="4">
      <t>シュウエキ</t>
    </rPh>
    <phoneticPr fontId="2"/>
  </si>
  <si>
    <t>営業外収益</t>
    <rPh sb="0" eb="2">
      <t>エイギョウ</t>
    </rPh>
    <rPh sb="2" eb="3">
      <t>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</si>
  <si>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</si>
  <si>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</si>
  <si>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</si>
  <si>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</si>
  <si>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当年度純利益</t>
    <rPh sb="0" eb="1">
      <t>トウ</t>
    </rPh>
    <rPh sb="1" eb="3">
      <t>ネンド</t>
    </rPh>
    <rPh sb="3" eb="4">
      <t>ジュン</t>
    </rPh>
    <rPh sb="4" eb="6">
      <t>リエキ</t>
    </rPh>
    <phoneticPr fontId="2"/>
  </si>
  <si>
    <t>貸　借　対　照　表</t>
    <rPh sb="0" eb="3">
      <t>タイシャク</t>
    </rPh>
    <rPh sb="4" eb="9">
      <t>タイショウヒョウ</t>
    </rPh>
    <phoneticPr fontId="2"/>
  </si>
  <si>
    <t>資　産　合　計</t>
    <rPh sb="0" eb="3">
      <t>シサン</t>
    </rPh>
    <rPh sb="4" eb="5">
      <t>ゴウ</t>
    </rPh>
    <rPh sb="6" eb="7">
      <t>ケイ</t>
    </rPh>
    <phoneticPr fontId="2"/>
  </si>
  <si>
    <t>固定資産</t>
    <rPh sb="0" eb="2">
      <t>コテイ</t>
    </rPh>
    <rPh sb="2" eb="4">
      <t>シサン</t>
    </rPh>
    <phoneticPr fontId="2"/>
  </si>
  <si>
    <t>流動資産</t>
    <rPh sb="0" eb="2">
      <t>リュウドウ</t>
    </rPh>
    <rPh sb="2" eb="4">
      <t>シサン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</si>
  <si>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</si>
  <si>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固定負債</t>
    <rPh sb="0" eb="2">
      <t>コテイ</t>
    </rPh>
    <rPh sb="2" eb="4">
      <t>フサイ</t>
    </rPh>
    <phoneticPr fontId="2"/>
  </si>
  <si>
    <t>流動負債</t>
    <rPh sb="0" eb="2">
      <t>リュウドウ</t>
    </rPh>
    <rPh sb="2" eb="4">
      <t>フサイ</t>
    </rPh>
    <phoneticPr fontId="2"/>
  </si>
  <si>
    <t>資本金</t>
    <rPh sb="0" eb="3">
      <t>シホンキン</t>
    </rPh>
    <phoneticPr fontId="2"/>
  </si>
  <si>
    <t>剰余金</t>
    <rPh sb="0" eb="3">
      <t>ジョウヨキン</t>
    </rPh>
    <phoneticPr fontId="2"/>
  </si>
  <si>
    <t>(うち、利益剰余金)</t>
    <rPh sb="4" eb="6">
      <t>リエキ</t>
    </rPh>
    <rPh sb="6" eb="9">
      <t>ジョウヨキン</t>
    </rPh>
    <phoneticPr fontId="2"/>
  </si>
  <si>
    <t>８４．野洲市の財政</t>
    <rPh sb="3" eb="5">
      <t>ヤス</t>
    </rPh>
    <rPh sb="5" eb="6">
      <t>シ</t>
    </rPh>
    <rPh sb="7" eb="9">
      <t>ザイセイ</t>
    </rPh>
    <phoneticPr fontId="2"/>
  </si>
  <si>
    <t>平成16年度</t>
    <rPh sb="0" eb="2">
      <t>ヘイセイ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</si>
  <si>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</si>
  <si>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</si>
  <si>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-</t>
    <phoneticPr fontId="2"/>
  </si>
  <si>
    <t>-</t>
    <phoneticPr fontId="2"/>
  </si>
  <si>
    <t>２　市税の状況</t>
    <rPh sb="2" eb="3">
      <t>シ</t>
    </rPh>
    <rPh sb="3" eb="4">
      <t>ゼイ</t>
    </rPh>
    <rPh sb="5" eb="7">
      <t>ジョウキョウ</t>
    </rPh>
    <phoneticPr fontId="2"/>
  </si>
  <si>
    <t>平成17年度</t>
    <rPh sb="0" eb="2">
      <t>ヘイセイ</t>
    </rPh>
    <phoneticPr fontId="2"/>
  </si>
  <si>
    <t>３　決算分析指数</t>
    <rPh sb="2" eb="4">
      <t>ケッサン</t>
    </rPh>
    <rPh sb="4" eb="6">
      <t>ブンセキ</t>
    </rPh>
    <rPh sb="6" eb="8">
      <t>シスウ</t>
    </rPh>
    <phoneticPr fontId="2"/>
  </si>
  <si>
    <t>経常収</t>
    <rPh sb="0" eb="2">
      <t>ケイジョウ</t>
    </rPh>
    <rPh sb="2" eb="3">
      <t>シュウ</t>
    </rPh>
    <phoneticPr fontId="2"/>
  </si>
  <si>
    <t>地方債許可制限比率</t>
    <rPh sb="0" eb="3">
      <t>チホウサイ</t>
    </rPh>
    <rPh sb="3" eb="6">
      <t>キョカセイ</t>
    </rPh>
    <rPh sb="6" eb="7">
      <t>ゲン</t>
    </rPh>
    <rPh sb="7" eb="9">
      <t>ヒリツ</t>
    </rPh>
    <phoneticPr fontId="2"/>
  </si>
  <si>
    <t>需要額(A)</t>
    <rPh sb="0" eb="3">
      <t>ジュヨウガク</t>
    </rPh>
    <phoneticPr fontId="2"/>
  </si>
  <si>
    <t>収入額(B)</t>
    <rPh sb="0" eb="3">
      <t>シュウニュウガク</t>
    </rPh>
    <phoneticPr fontId="2"/>
  </si>
  <si>
    <t>現在高</t>
    <rPh sb="0" eb="3">
      <t>ゲンザイダカ</t>
    </rPh>
    <phoneticPr fontId="2"/>
  </si>
  <si>
    <t>資料：農林業センサス　(単位：戸)</t>
    <rPh sb="0" eb="2">
      <t>シリョウ</t>
    </rPh>
    <rPh sb="3" eb="6">
      <t>ノウリンギョウ</t>
    </rPh>
    <rPh sb="12" eb="14">
      <t>タンイ</t>
    </rPh>
    <rPh sb="15" eb="16">
      <t>コ</t>
    </rPh>
    <phoneticPr fontId="2"/>
  </si>
  <si>
    <t>資料：農林業センサス　(単位：ha)</t>
    <rPh sb="0" eb="2">
      <t>シリョウ</t>
    </rPh>
    <rPh sb="3" eb="6">
      <t>ノウリンギョウ</t>
    </rPh>
    <rPh sb="12" eb="14">
      <t>タンイ</t>
    </rPh>
    <phoneticPr fontId="2"/>
  </si>
  <si>
    <t>資料：農林業センサス(単位：戸)</t>
    <rPh sb="0" eb="2">
      <t>シリョウ</t>
    </rPh>
    <rPh sb="3" eb="6">
      <t>ノウリンギョウ</t>
    </rPh>
    <rPh sb="11" eb="13">
      <t>タンイ</t>
    </rPh>
    <rPh sb="14" eb="15">
      <t>コ</t>
    </rPh>
    <phoneticPr fontId="2"/>
  </si>
  <si>
    <t>(注)平成12年に区分見直し</t>
    <rPh sb="1" eb="2">
      <t>チュウ</t>
    </rPh>
    <rPh sb="3" eb="5">
      <t>ヘイセイ</t>
    </rPh>
    <rPh sb="7" eb="8">
      <t>ネン</t>
    </rPh>
    <rPh sb="9" eb="11">
      <t>クブン</t>
    </rPh>
    <rPh sb="11" eb="13">
      <t>ミナオ</t>
    </rPh>
    <phoneticPr fontId="2"/>
  </si>
  <si>
    <t>資料：農業委員会　(単位：件・a)</t>
    <rPh sb="0" eb="2">
      <t>シリョウ</t>
    </rPh>
    <rPh sb="3" eb="5">
      <t>ノウギョウ</t>
    </rPh>
    <rPh sb="5" eb="8">
      <t>イインカイ</t>
    </rPh>
    <rPh sb="10" eb="12">
      <t>タンイ</t>
    </rPh>
    <rPh sb="13" eb="14">
      <t>ケン</t>
    </rPh>
    <phoneticPr fontId="2"/>
  </si>
  <si>
    <t>市街化調整区域の自己農地
の転用　　　　(第4条第1項)</t>
    <rPh sb="0" eb="3">
      <t>シガイカ</t>
    </rPh>
    <rPh sb="3" eb="5">
      <t>チョウセイ</t>
    </rPh>
    <rPh sb="5" eb="7">
      <t>クイキ</t>
    </rPh>
    <rPh sb="8" eb="10">
      <t>ジコ</t>
    </rPh>
    <rPh sb="10" eb="12">
      <t>ノウチ</t>
    </rPh>
    <rPh sb="14" eb="16">
      <t>テンヨウ</t>
    </rPh>
    <rPh sb="21" eb="22">
      <t>ダイ</t>
    </rPh>
    <rPh sb="23" eb="24">
      <t>ジョウ</t>
    </rPh>
    <rPh sb="24" eb="25">
      <t>ダイ</t>
    </rPh>
    <rPh sb="26" eb="27">
      <t>コウ</t>
    </rPh>
    <phoneticPr fontId="2"/>
  </si>
  <si>
    <t>市街化調整区域の権利移動を伴う転用　　(第5条第1項)</t>
    <rPh sb="0" eb="3">
      <t>シガイカ</t>
    </rPh>
    <rPh sb="3" eb="5">
      <t>チョウセイ</t>
    </rPh>
    <rPh sb="5" eb="7">
      <t>クイキ</t>
    </rPh>
    <rPh sb="8" eb="10">
      <t>ケンリ</t>
    </rPh>
    <rPh sb="10" eb="12">
      <t>イドウ</t>
    </rPh>
    <rPh sb="13" eb="14">
      <t>トモナ</t>
    </rPh>
    <rPh sb="15" eb="17">
      <t>テンヨウ</t>
    </rPh>
    <rPh sb="20" eb="21">
      <t>ダイ</t>
    </rPh>
    <rPh sb="22" eb="23">
      <t>４ジョウ</t>
    </rPh>
    <rPh sb="23" eb="24">
      <t>ダイ</t>
    </rPh>
    <rPh sb="25" eb="26">
      <t>コウ</t>
    </rPh>
    <phoneticPr fontId="2"/>
  </si>
  <si>
    <t>市街化区域の自己農地の
転用　　(第4条第1項第5号)</t>
    <rPh sb="0" eb="3">
      <t>シガイカ</t>
    </rPh>
    <rPh sb="3" eb="5">
      <t>クイキ</t>
    </rPh>
    <rPh sb="6" eb="8">
      <t>ジコ</t>
    </rPh>
    <rPh sb="8" eb="10">
      <t>ノウチ</t>
    </rPh>
    <rPh sb="12" eb="14">
      <t>テンヨウ</t>
    </rPh>
    <rPh sb="17" eb="18">
      <t>ダイ</t>
    </rPh>
    <rPh sb="19" eb="20">
      <t>４ジョウ</t>
    </rPh>
    <rPh sb="20" eb="21">
      <t>ダイ</t>
    </rPh>
    <rPh sb="22" eb="23">
      <t>コウ</t>
    </rPh>
    <rPh sb="23" eb="24">
      <t>ダイ</t>
    </rPh>
    <rPh sb="25" eb="26">
      <t>ゴウ</t>
    </rPh>
    <phoneticPr fontId="2"/>
  </si>
  <si>
    <t>市街化区域の権利移動を伴う転用　　(第5条第1項第3号)</t>
    <rPh sb="0" eb="3">
      <t>シガイカ</t>
    </rPh>
    <rPh sb="3" eb="5">
      <t>クイキ</t>
    </rPh>
    <rPh sb="6" eb="8">
      <t>ケンリ</t>
    </rPh>
    <rPh sb="8" eb="10">
      <t>イドウ</t>
    </rPh>
    <rPh sb="11" eb="12">
      <t>トモナ</t>
    </rPh>
    <rPh sb="13" eb="15">
      <t>テンヨウ</t>
    </rPh>
    <rPh sb="18" eb="19">
      <t>ダイ</t>
    </rPh>
    <rPh sb="20" eb="21">
      <t>４ジョウ</t>
    </rPh>
    <rPh sb="21" eb="22">
      <t>ダイ</t>
    </rPh>
    <rPh sb="23" eb="24">
      <t>コウ</t>
    </rPh>
    <rPh sb="24" eb="25">
      <t>ダイ</t>
    </rPh>
    <rPh sb="26" eb="27">
      <t>ゴウ</t>
    </rPh>
    <phoneticPr fontId="2"/>
  </si>
  <si>
    <t>総数(実数)</t>
    <rPh sb="0" eb="2">
      <t>ソウスウ</t>
    </rPh>
    <rPh sb="3" eb="5">
      <t>ジッスウ</t>
    </rPh>
    <phoneticPr fontId="2"/>
  </si>
  <si>
    <t>資料：工業統計調査　(単位：件・人・万円)</t>
    <rPh sb="0" eb="2">
      <t>シリョウ</t>
    </rPh>
    <rPh sb="3" eb="5">
      <t>コウギョウ</t>
    </rPh>
    <rPh sb="5" eb="7">
      <t>トウケイ</t>
    </rPh>
    <rPh sb="7" eb="9">
      <t>チョウサ</t>
    </rPh>
    <rPh sb="11" eb="13">
      <t>タンイ</t>
    </rPh>
    <rPh sb="14" eb="15">
      <t>ケン</t>
    </rPh>
    <rPh sb="16" eb="17">
      <t>ヒト</t>
    </rPh>
    <rPh sb="18" eb="20">
      <t>マンエン</t>
    </rPh>
    <phoneticPr fontId="2"/>
  </si>
  <si>
    <t>従業者数
(人)</t>
    <rPh sb="0" eb="3">
      <t>ジュウギョウシャ</t>
    </rPh>
    <rPh sb="3" eb="4">
      <t>スウ</t>
    </rPh>
    <rPh sb="6" eb="7">
      <t>ニン</t>
    </rPh>
    <phoneticPr fontId="2"/>
  </si>
  <si>
    <t>現金給与総額(万円)</t>
    <rPh sb="0" eb="2">
      <t>ゲンキン</t>
    </rPh>
    <rPh sb="2" eb="4">
      <t>キュウヨ</t>
    </rPh>
    <rPh sb="4" eb="6">
      <t>ソウガク</t>
    </rPh>
    <rPh sb="7" eb="9">
      <t>マンエン</t>
    </rPh>
    <phoneticPr fontId="2"/>
  </si>
  <si>
    <t>原材料使用額等(万円)</t>
    <rPh sb="0" eb="3">
      <t>ゲンザイリョウ</t>
    </rPh>
    <rPh sb="3" eb="5">
      <t>シヨウ</t>
    </rPh>
    <rPh sb="5" eb="6">
      <t>ガク</t>
    </rPh>
    <rPh sb="6" eb="7">
      <t>トウ</t>
    </rPh>
    <rPh sb="8" eb="10">
      <t>マンエン</t>
    </rPh>
    <phoneticPr fontId="2"/>
  </si>
  <si>
    <t>製造品出荷額等(万円)</t>
    <rPh sb="0" eb="2">
      <t>セイゾウ</t>
    </rPh>
    <rPh sb="2" eb="3">
      <t>ヒン</t>
    </rPh>
    <rPh sb="3" eb="6">
      <t>シュッカガク</t>
    </rPh>
    <rPh sb="6" eb="7">
      <t>トウ</t>
    </rPh>
    <rPh sb="8" eb="10">
      <t>マンエン</t>
    </rPh>
    <phoneticPr fontId="2"/>
  </si>
  <si>
    <t>３３．産業(中分類)別事業所・従業者および現金給与額・製造品出荷額等</t>
    <rPh sb="3" eb="5">
      <t>サンギョウ</t>
    </rPh>
    <rPh sb="6" eb="7">
      <t>チュウ</t>
    </rPh>
    <rPh sb="7" eb="9">
      <t>ブンルイ</t>
    </rPh>
    <rPh sb="10" eb="11">
      <t>ベツ</t>
    </rPh>
    <rPh sb="11" eb="14">
      <t>ジギョウショ</t>
    </rPh>
    <rPh sb="15" eb="18">
      <t>ジュウギョウシャ</t>
    </rPh>
    <rPh sb="21" eb="25">
      <t>ゲンキンキュウヨ</t>
    </rPh>
    <rPh sb="25" eb="26">
      <t>ガク</t>
    </rPh>
    <rPh sb="27" eb="29">
      <t>セイゾウ</t>
    </rPh>
    <rPh sb="29" eb="30">
      <t>ヒン</t>
    </rPh>
    <rPh sb="30" eb="33">
      <t>シュッカガク</t>
    </rPh>
    <rPh sb="33" eb="34">
      <t>トウ</t>
    </rPh>
    <phoneticPr fontId="2"/>
  </si>
  <si>
    <t>資料：工業統計調査　(単位：万円)</t>
    <rPh sb="0" eb="2">
      <t>シリョウ</t>
    </rPh>
    <rPh sb="3" eb="5">
      <t>コウギョウ</t>
    </rPh>
    <rPh sb="5" eb="7">
      <t>トウケイ</t>
    </rPh>
    <rPh sb="7" eb="9">
      <t>チョウサ</t>
    </rPh>
    <rPh sb="11" eb="13">
      <t>タンイ</t>
    </rPh>
    <rPh sb="14" eb="16">
      <t>マンエン</t>
    </rPh>
    <phoneticPr fontId="2"/>
  </si>
  <si>
    <t>付加価値額(２９人以
上は粗付加価値額)</t>
    <rPh sb="0" eb="4">
      <t>フカカチ</t>
    </rPh>
    <rPh sb="4" eb="5">
      <t>ガク</t>
    </rPh>
    <rPh sb="7" eb="12">
      <t>９ニンイジョウ</t>
    </rPh>
    <rPh sb="13" eb="14">
      <t>アラ</t>
    </rPh>
    <rPh sb="14" eb="18">
      <t>フカカチ</t>
    </rPh>
    <rPh sb="18" eb="19">
      <t>ガク</t>
    </rPh>
    <phoneticPr fontId="2"/>
  </si>
  <si>
    <t>(注)従業者4人以上の事業所についての集計値　　Ｘは数値を秘匿した箇所を表します。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9" eb="21">
      <t>シュウケイ</t>
    </rPh>
    <rPh sb="21" eb="22">
      <t>チ</t>
    </rPh>
    <rPh sb="26" eb="28">
      <t>スウチ</t>
    </rPh>
    <rPh sb="29" eb="31">
      <t>ヒトク</t>
    </rPh>
    <rPh sb="33" eb="35">
      <t>カショ</t>
    </rPh>
    <rPh sb="36" eb="37">
      <t>アラワ</t>
    </rPh>
    <phoneticPr fontId="2"/>
  </si>
  <si>
    <t>３４．工業用地および工業用水使用量の推移(従業員３０人以上の事業所)</t>
    <rPh sb="3" eb="5">
      <t>コウギョウ</t>
    </rPh>
    <rPh sb="5" eb="7">
      <t>ヨウチ</t>
    </rPh>
    <rPh sb="10" eb="12">
      <t>コウギョウ</t>
    </rPh>
    <rPh sb="12" eb="14">
      <t>ヨウスイ</t>
    </rPh>
    <rPh sb="14" eb="16">
      <t>シヨウリョウ</t>
    </rPh>
    <rPh sb="16" eb="17">
      <t>リョウ</t>
    </rPh>
    <rPh sb="18" eb="20">
      <t>スイイ</t>
    </rPh>
    <rPh sb="21" eb="24">
      <t>ジュウギョウイン</t>
    </rPh>
    <rPh sb="26" eb="27">
      <t>ニン</t>
    </rPh>
    <rPh sb="27" eb="29">
      <t>イジョウ</t>
    </rPh>
    <rPh sb="30" eb="33">
      <t>ジギョウショ</t>
    </rPh>
    <phoneticPr fontId="2"/>
  </si>
  <si>
    <t>資料：工業統計調査　(単位：㎡)</t>
    <rPh sb="0" eb="2">
      <t>シリョウ</t>
    </rPh>
    <rPh sb="3" eb="5">
      <t>コウギョウ</t>
    </rPh>
    <rPh sb="5" eb="7">
      <t>トウケイ</t>
    </rPh>
    <rPh sb="7" eb="9">
      <t>チョウサ</t>
    </rPh>
    <rPh sb="11" eb="13">
      <t>タンイ</t>
    </rPh>
    <phoneticPr fontId="2"/>
  </si>
  <si>
    <t>資料：工業統計調査　(単位：㎥)</t>
    <rPh sb="0" eb="2">
      <t>シリョウ</t>
    </rPh>
    <rPh sb="3" eb="5">
      <t>コウギョウ</t>
    </rPh>
    <rPh sb="5" eb="7">
      <t>トウケイ</t>
    </rPh>
    <rPh sb="7" eb="9">
      <t>チョウサ</t>
    </rPh>
    <rPh sb="11" eb="13">
      <t>タンイ</t>
    </rPh>
    <phoneticPr fontId="2"/>
  </si>
  <si>
    <t>実数
　　　　(店)</t>
    <rPh sb="0" eb="2">
      <t>ジッスウ</t>
    </rPh>
    <rPh sb="8" eb="9">
      <t>ミセ</t>
    </rPh>
    <phoneticPr fontId="2"/>
  </si>
  <si>
    <t>実数
　　　(人)</t>
    <rPh sb="0" eb="2">
      <t>ジッスウ</t>
    </rPh>
    <rPh sb="7" eb="8">
      <t>ヒト</t>
    </rPh>
    <phoneticPr fontId="2"/>
  </si>
  <si>
    <t>対前回増減率
　　　(％)</t>
    <rPh sb="0" eb="1">
      <t>タイ</t>
    </rPh>
    <rPh sb="1" eb="2">
      <t>マエ</t>
    </rPh>
    <rPh sb="2" eb="3">
      <t>ゼンカイ</t>
    </rPh>
    <rPh sb="3" eb="6">
      <t>ゾウゲンリツ</t>
    </rPh>
    <phoneticPr fontId="2"/>
  </si>
  <si>
    <t>実数
　　　(万円)</t>
    <rPh sb="0" eb="2">
      <t>ジッスウ</t>
    </rPh>
    <rPh sb="7" eb="9">
      <t>マンエン</t>
    </rPh>
    <phoneticPr fontId="2"/>
  </si>
  <si>
    <t>商店数
　(店)</t>
  </si>
  <si>
    <t>従業者数
　　(人)</t>
    <rPh sb="0" eb="3">
      <t>ジュウギョウシャ</t>
    </rPh>
    <rPh sb="3" eb="4">
      <t>スウ</t>
    </rPh>
    <rPh sb="8" eb="9">
      <t>ニン</t>
    </rPh>
    <phoneticPr fontId="2"/>
  </si>
  <si>
    <t>年間販売額
　　　(万円)</t>
    <rPh sb="0" eb="2">
      <t>ネンカン</t>
    </rPh>
    <rPh sb="2" eb="5">
      <t>ハンバイガク</t>
    </rPh>
    <rPh sb="10" eb="12">
      <t>マンエン</t>
    </rPh>
    <phoneticPr fontId="2"/>
  </si>
  <si>
    <t>売場面積
　　　(㎡)</t>
    <rPh sb="0" eb="2">
      <t>ウリバ</t>
    </rPh>
    <rPh sb="2" eb="4">
      <t>メンセキ</t>
    </rPh>
    <phoneticPr fontId="2"/>
  </si>
  <si>
    <t>その他の各種商品(従業員50人未満)</t>
    <rPh sb="2" eb="3">
      <t>タ</t>
    </rPh>
    <rPh sb="4" eb="6">
      <t>カクシュ</t>
    </rPh>
    <rPh sb="6" eb="8">
      <t>ショウヒン</t>
    </rPh>
    <rPh sb="9" eb="12">
      <t>ジュウギョウイン</t>
    </rPh>
    <rPh sb="14" eb="15">
      <t>ヒト</t>
    </rPh>
    <rPh sb="15" eb="17">
      <t>ミマン</t>
    </rPh>
    <phoneticPr fontId="2"/>
  </si>
  <si>
    <t>資料：関西電力(株)　(単位：千KWH)</t>
    <rPh sb="0" eb="2">
      <t>シリョウ</t>
    </rPh>
    <rPh sb="3" eb="5">
      <t>カンサイ</t>
    </rPh>
    <rPh sb="5" eb="7">
      <t>デンリョク</t>
    </rPh>
    <rPh sb="8" eb="9">
      <t>カブ</t>
    </rPh>
    <rPh sb="12" eb="14">
      <t>タンイ</t>
    </rPh>
    <rPh sb="15" eb="16">
      <t>セン</t>
    </rPh>
    <phoneticPr fontId="2"/>
  </si>
  <si>
    <t>需要口数(各年度末)</t>
    <rPh sb="0" eb="2">
      <t>ジュヨウ</t>
    </rPh>
    <rPh sb="2" eb="3">
      <t>クチ</t>
    </rPh>
    <rPh sb="3" eb="4">
      <t>スウ</t>
    </rPh>
    <rPh sb="5" eb="6">
      <t>カク</t>
    </rPh>
    <rPh sb="6" eb="8">
      <t>ネンド</t>
    </rPh>
    <rPh sb="8" eb="9">
      <t>マツ</t>
    </rPh>
    <phoneticPr fontId="2"/>
  </si>
  <si>
    <t>消費量(各年度中)</t>
    <rPh sb="0" eb="2">
      <t>ショウヒ</t>
    </rPh>
    <rPh sb="2" eb="3">
      <t>リョウ</t>
    </rPh>
    <rPh sb="4" eb="5">
      <t>カク</t>
    </rPh>
    <rPh sb="5" eb="7">
      <t>ネンド</t>
    </rPh>
    <rPh sb="7" eb="8">
      <t>チュウ</t>
    </rPh>
    <phoneticPr fontId="2"/>
  </si>
  <si>
    <t>(注)電灯とは、定額電灯、従量電灯、公衆街路灯、時間帯別電灯。</t>
    <rPh sb="1" eb="2">
      <t>チュウ</t>
    </rPh>
    <rPh sb="3" eb="5">
      <t>デントウ</t>
    </rPh>
    <rPh sb="8" eb="10">
      <t>テイガク</t>
    </rPh>
    <rPh sb="10" eb="12">
      <t>デントウ</t>
    </rPh>
    <rPh sb="13" eb="15">
      <t>ジュウリョウ</t>
    </rPh>
    <rPh sb="15" eb="17">
      <t>デントウ</t>
    </rPh>
    <rPh sb="18" eb="20">
      <t>コウシュウ</t>
    </rPh>
    <rPh sb="20" eb="22">
      <t>ガイロ</t>
    </rPh>
    <rPh sb="22" eb="23">
      <t>トウ</t>
    </rPh>
    <rPh sb="24" eb="27">
      <t>ジカンタイ</t>
    </rPh>
    <rPh sb="27" eb="28">
      <t>ベツ</t>
    </rPh>
    <rPh sb="28" eb="30">
      <t>デントウ</t>
    </rPh>
    <phoneticPr fontId="2"/>
  </si>
  <si>
    <t>　　　その他とは、臨時的なもの(建設工事用、臨時電灯・電力、農事用電力等)。</t>
    <rPh sb="5" eb="6">
      <t>タ</t>
    </rPh>
    <rPh sb="9" eb="12">
      <t>リンジテキ</t>
    </rPh>
    <rPh sb="16" eb="18">
      <t>ケンセツ</t>
    </rPh>
    <rPh sb="18" eb="21">
      <t>コウジヨウ</t>
    </rPh>
    <rPh sb="22" eb="24">
      <t>リンジ</t>
    </rPh>
    <rPh sb="24" eb="26">
      <t>デントウ</t>
    </rPh>
    <rPh sb="27" eb="29">
      <t>デンリョク</t>
    </rPh>
    <rPh sb="30" eb="32">
      <t>ノウジ</t>
    </rPh>
    <rPh sb="32" eb="33">
      <t>ヨウ</t>
    </rPh>
    <rPh sb="33" eb="36">
      <t>デンリョクトウ</t>
    </rPh>
    <phoneticPr fontId="2"/>
  </si>
  <si>
    <t>資料：水道事業所　(単位：千㎥)</t>
    <rPh sb="0" eb="2">
      <t>シリョウ</t>
    </rPh>
    <rPh sb="3" eb="5">
      <t>スイドウ</t>
    </rPh>
    <rPh sb="5" eb="8">
      <t>ジギョウショ</t>
    </rPh>
    <rPh sb="10" eb="12">
      <t>タンイ</t>
    </rPh>
    <rPh sb="13" eb="14">
      <t>セン</t>
    </rPh>
    <phoneticPr fontId="2"/>
  </si>
  <si>
    <t>(注)各年度末現在</t>
    <rPh sb="1" eb="2">
      <t>チュウ</t>
    </rPh>
    <rPh sb="3" eb="4">
      <t>カク</t>
    </rPh>
    <rPh sb="4" eb="7">
      <t>ネンドマツ</t>
    </rPh>
    <rPh sb="7" eb="9">
      <t>ゲンザイ</t>
    </rPh>
    <phoneticPr fontId="2"/>
  </si>
  <si>
    <t>行政区域内
人口(人)(A)</t>
    <rPh sb="0" eb="2">
      <t>ギョウセイ</t>
    </rPh>
    <rPh sb="2" eb="5">
      <t>クイキナイ</t>
    </rPh>
    <rPh sb="6" eb="8">
      <t>ジンコウ</t>
    </rPh>
    <rPh sb="9" eb="10">
      <t>ニン</t>
    </rPh>
    <phoneticPr fontId="2"/>
  </si>
  <si>
    <t>処理区域内
人口(人)(B)</t>
    <rPh sb="0" eb="2">
      <t>ショリ</t>
    </rPh>
    <rPh sb="2" eb="5">
      <t>クイキナイ</t>
    </rPh>
    <rPh sb="6" eb="8">
      <t>ジンコウ</t>
    </rPh>
    <rPh sb="9" eb="10">
      <t>ニン</t>
    </rPh>
    <phoneticPr fontId="2"/>
  </si>
  <si>
    <t>水洗化人口
(人)(Ｃ)</t>
    <rPh sb="0" eb="3">
      <t>スイセンカ</t>
    </rPh>
    <rPh sb="3" eb="5">
      <t>ジンコウ</t>
    </rPh>
    <rPh sb="7" eb="8">
      <t>ニン</t>
    </rPh>
    <phoneticPr fontId="2"/>
  </si>
  <si>
    <t>(注)各年3月31日現在</t>
    <rPh sb="1" eb="2">
      <t>チュウ</t>
    </rPh>
    <rPh sb="3" eb="4">
      <t>カク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</si>
  <si>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(１号棟)</t>
    <rPh sb="2" eb="3">
      <t>ゴウ</t>
    </rPh>
    <rPh sb="3" eb="4">
      <t>ムネ</t>
    </rPh>
    <phoneticPr fontId="2"/>
  </si>
  <si>
    <t>(２号棟)</t>
    <rPh sb="2" eb="3">
      <t>ゴウ</t>
    </rPh>
    <rPh sb="3" eb="4">
      <t>ムネ</t>
    </rPh>
    <phoneticPr fontId="2"/>
  </si>
  <si>
    <t>(３号棟)</t>
    <rPh sb="2" eb="3">
      <t>ゴウ</t>
    </rPh>
    <rPh sb="3" eb="4">
      <t>ムネ</t>
    </rPh>
    <phoneticPr fontId="2"/>
  </si>
  <si>
    <t>木造飾馬</t>
    <rPh sb="0" eb="2">
      <t>モクゾウ</t>
    </rPh>
    <rPh sb="2" eb="3">
      <t>カザ</t>
    </rPh>
    <rPh sb="3" eb="4">
      <t>ウマ</t>
    </rPh>
    <phoneticPr fontId="2"/>
  </si>
  <si>
    <t>木造唐鞍神馬　</t>
    <rPh sb="0" eb="2">
      <t>モクゾウ</t>
    </rPh>
    <rPh sb="2" eb="3">
      <t>カラ</t>
    </rPh>
    <rPh sb="3" eb="4">
      <t>クラ</t>
    </rPh>
    <rPh sb="4" eb="5">
      <t>カミ</t>
    </rPh>
    <rPh sb="5" eb="6">
      <t>ウマ</t>
    </rPh>
    <phoneticPr fontId="2"/>
  </si>
  <si>
    <t>木造宝塔</t>
    <rPh sb="0" eb="2">
      <t>モクゾウ</t>
    </rPh>
    <rPh sb="2" eb="4">
      <t>ホウトウ</t>
    </rPh>
    <phoneticPr fontId="2"/>
  </si>
  <si>
    <t>森宗三郎、外</t>
    <rPh sb="0" eb="1">
      <t>モリ</t>
    </rPh>
    <rPh sb="1" eb="2">
      <t>ソウ</t>
    </rPh>
    <rPh sb="2" eb="4">
      <t>サブロウ</t>
    </rPh>
    <rPh sb="5" eb="6">
      <t>ホカ</t>
    </rPh>
    <phoneticPr fontId="2"/>
  </si>
  <si>
    <t>多聞寺</t>
    <rPh sb="0" eb="2">
      <t>タブン</t>
    </rPh>
    <rPh sb="2" eb="3">
      <t>デラ</t>
    </rPh>
    <phoneticPr fontId="2"/>
  </si>
  <si>
    <t>比留田薬師堂</t>
    <rPh sb="0" eb="3">
      <t>ヒルタ</t>
    </rPh>
    <rPh sb="3" eb="5">
      <t>ヤクシ</t>
    </rPh>
    <rPh sb="5" eb="6">
      <t>ドウ</t>
    </rPh>
    <phoneticPr fontId="2"/>
  </si>
  <si>
    <t>知事に合併を申請。廃置分合に関する総務大臣告示。</t>
    <rPh sb="0" eb="2">
      <t>チジ</t>
    </rPh>
    <rPh sb="3" eb="5">
      <t>ガッペイ</t>
    </rPh>
    <rPh sb="6" eb="8">
      <t>シンセイ</t>
    </rPh>
    <rPh sb="9" eb="11">
      <t>ハイチ</t>
    </rPh>
    <rPh sb="11" eb="13">
      <t>ブンゴウ</t>
    </rPh>
    <rPh sb="14" eb="15">
      <t>カン</t>
    </rPh>
    <rPh sb="17" eb="19">
      <t>ソウム</t>
    </rPh>
    <rPh sb="19" eb="21">
      <t>ダイジン</t>
    </rPh>
    <rPh sb="21" eb="23">
      <t>コクジ</t>
    </rPh>
    <phoneticPr fontId="2"/>
  </si>
  <si>
    <t>中主町・野洲町合併協議会廃止。庁舎耐震・バリアフリー工事完成。</t>
    <rPh sb="0" eb="2">
      <t>チュウズ</t>
    </rPh>
    <rPh sb="2" eb="3">
      <t>マチ</t>
    </rPh>
    <rPh sb="4" eb="5">
      <t>ヤ</t>
    </rPh>
    <rPh sb="5" eb="6">
      <t>ス</t>
    </rPh>
    <rPh sb="6" eb="7">
      <t>マチ</t>
    </rPh>
    <rPh sb="7" eb="9">
      <t>ガッペイ</t>
    </rPh>
    <rPh sb="9" eb="12">
      <t>キョウギカイ</t>
    </rPh>
    <rPh sb="12" eb="14">
      <t>ハイシ</t>
    </rPh>
    <rPh sb="15" eb="16">
      <t>チョウ</t>
    </rPh>
    <rPh sb="16" eb="17">
      <t>シャ</t>
    </rPh>
    <rPh sb="17" eb="19">
      <t>タイシン</t>
    </rPh>
    <rPh sb="26" eb="28">
      <t>コウジ</t>
    </rPh>
    <rPh sb="28" eb="30">
      <t>カンセイ</t>
    </rPh>
    <phoneticPr fontId="2"/>
  </si>
  <si>
    <t>閉町式・閉庁式。</t>
    <rPh sb="0" eb="1">
      <t>ヘイ</t>
    </rPh>
    <rPh sb="1" eb="2">
      <t>マチ</t>
    </rPh>
    <rPh sb="2" eb="3">
      <t>シキ</t>
    </rPh>
    <rPh sb="4" eb="5">
      <t>ヘイ</t>
    </rPh>
    <rPh sb="5" eb="6">
      <t>チョウ</t>
    </rPh>
    <rPh sb="6" eb="7">
      <t>シキ</t>
    </rPh>
    <phoneticPr fontId="2"/>
  </si>
  <si>
    <t>　</t>
    <phoneticPr fontId="2"/>
  </si>
  <si>
    <t>三上社会教育センター開館。</t>
    <phoneticPr fontId="2"/>
  </si>
  <si>
    <t>町道市三宅北桜線開通。</t>
    <phoneticPr fontId="2"/>
  </si>
  <si>
    <t>さくら緑地完成。</t>
    <phoneticPr fontId="2"/>
  </si>
  <si>
    <t>近江富士大橋全面開通。</t>
    <phoneticPr fontId="2"/>
  </si>
  <si>
    <t>コミュニティセンターきたの開館。</t>
    <phoneticPr fontId="2"/>
  </si>
  <si>
    <t>野洲駅北口昇降機エレベーター・エスカレーター設置。</t>
    <phoneticPr fontId="2"/>
  </si>
  <si>
    <t>環境基本条例制定。「まちづくり白書」完成。</t>
    <phoneticPr fontId="2"/>
  </si>
  <si>
    <t>役場がＩＳＯ１４００１を認証取得。</t>
    <phoneticPr fontId="2"/>
  </si>
  <si>
    <t>環境基本計画を策定。</t>
    <phoneticPr fontId="2"/>
  </si>
  <si>
    <t>(昭和30)年</t>
  </si>
  <si>
    <t>中里村と兵主村が合併し、中主町が発足</t>
  </si>
  <si>
    <t>(昭和32)年</t>
  </si>
  <si>
    <t>中洲村(吉川、菖蒲、喜合)と中主町が合併し、現在の中主町が発足</t>
  </si>
  <si>
    <t>(昭和34)年</t>
  </si>
  <si>
    <t>母子健康センター完成</t>
  </si>
  <si>
    <t>水道給配水施設完成</t>
  </si>
  <si>
    <t>(昭和36)年</t>
  </si>
  <si>
    <t>都市計画区域の決定</t>
  </si>
  <si>
    <t>(昭和37)年</t>
  </si>
  <si>
    <t>有隣館業務開始</t>
  </si>
  <si>
    <t>(昭和39)年</t>
  </si>
  <si>
    <t>第１回中主町民運動会開催</t>
  </si>
  <si>
    <t>(昭和40)年</t>
  </si>
  <si>
    <t>中主中学校校舎の増築完成</t>
  </si>
  <si>
    <t>(昭和41)年</t>
  </si>
  <si>
    <t>第１次農業構造改善事業完成(安治地区)</t>
  </si>
  <si>
    <t>(昭和42)年</t>
  </si>
  <si>
    <t>X</t>
    <phoneticPr fontId="2"/>
  </si>
  <si>
    <t>-</t>
    <phoneticPr fontId="2"/>
  </si>
  <si>
    <t>X</t>
    <phoneticPr fontId="2"/>
  </si>
  <si>
    <t>-</t>
    <phoneticPr fontId="2"/>
  </si>
  <si>
    <t>産業別</t>
    <rPh sb="0" eb="3">
      <t>サンギョウベツ</t>
    </rPh>
    <phoneticPr fontId="2"/>
  </si>
  <si>
    <t>各　種　商　品</t>
    <rPh sb="0" eb="3">
      <t>カクシュ</t>
    </rPh>
    <rPh sb="4" eb="7">
      <t>ショウヒン</t>
    </rPh>
    <phoneticPr fontId="2"/>
  </si>
  <si>
    <t>織物・衣服・身の回品</t>
    <rPh sb="0" eb="2">
      <t>オリモノ</t>
    </rPh>
    <rPh sb="3" eb="5">
      <t>イフク</t>
    </rPh>
    <rPh sb="6" eb="9">
      <t>ミノマワ</t>
    </rPh>
    <rPh sb="9" eb="10">
      <t>ヒン</t>
    </rPh>
    <phoneticPr fontId="2"/>
  </si>
  <si>
    <t>飲　食　料　品</t>
    <rPh sb="0" eb="3">
      <t>インショク</t>
    </rPh>
    <rPh sb="4" eb="5">
      <t>リョウ</t>
    </rPh>
    <rPh sb="6" eb="7">
      <t>ヒン</t>
    </rPh>
    <phoneticPr fontId="2"/>
  </si>
  <si>
    <t>―</t>
    <phoneticPr fontId="2"/>
  </si>
  <si>
    <t>―</t>
    <phoneticPr fontId="2"/>
  </si>
  <si>
    <t>―</t>
    <phoneticPr fontId="2"/>
  </si>
  <si>
    <t>　</t>
    <phoneticPr fontId="2"/>
  </si>
  <si>
    <t>―</t>
    <phoneticPr fontId="2"/>
  </si>
  <si>
    <t>　</t>
    <phoneticPr fontId="2"/>
  </si>
  <si>
    <t>―</t>
    <phoneticPr fontId="2"/>
  </si>
  <si>
    <t>　</t>
    <phoneticPr fontId="2"/>
  </si>
  <si>
    <t>―</t>
    <phoneticPr fontId="2"/>
  </si>
  <si>
    <t>―</t>
    <phoneticPr fontId="2"/>
  </si>
  <si>
    <t>　</t>
    <phoneticPr fontId="2"/>
  </si>
  <si>
    <t>―</t>
    <phoneticPr fontId="2"/>
  </si>
  <si>
    <t>農地の権利移動
　　　　　　　(第3条第1項)</t>
    <rPh sb="0" eb="2">
      <t>ノウチ</t>
    </rPh>
    <rPh sb="3" eb="5">
      <t>ケンリ</t>
    </rPh>
    <rPh sb="5" eb="7">
      <t>イドウ</t>
    </rPh>
    <rPh sb="16" eb="17">
      <t>ダイ</t>
    </rPh>
    <rPh sb="18" eb="19">
      <t>ジョウ</t>
    </rPh>
    <rPh sb="19" eb="20">
      <t>ダイ</t>
    </rPh>
    <rPh sb="21" eb="22">
      <t>コウ</t>
    </rPh>
    <phoneticPr fontId="2"/>
  </si>
  <si>
    <t>ストーブ</t>
    <phoneticPr fontId="2"/>
  </si>
  <si>
    <t>タバコ</t>
    <phoneticPr fontId="2"/>
  </si>
  <si>
    <t>コンロ</t>
    <phoneticPr fontId="2"/>
  </si>
  <si>
    <r>
      <t xml:space="preserve">放火
</t>
    </r>
    <r>
      <rPr>
        <sz val="7"/>
        <rFont val="ＭＳ 明朝"/>
        <family val="1"/>
        <charset val="128"/>
      </rPr>
      <t>（放火の疑い）</t>
    </r>
    <rPh sb="0" eb="2">
      <t>ホウカ</t>
    </rPh>
    <rPh sb="4" eb="6">
      <t>ホウカ</t>
    </rPh>
    <rPh sb="7" eb="8">
      <t>ウタガ</t>
    </rPh>
    <phoneticPr fontId="2"/>
  </si>
  <si>
    <t>追加昭和36年 4月27日</t>
    <rPh sb="0" eb="2">
      <t>ツイカ</t>
    </rPh>
    <rPh sb="2" eb="4">
      <t>ショウワ</t>
    </rPh>
    <rPh sb="6" eb="7">
      <t>ネン</t>
    </rPh>
    <rPh sb="9" eb="10">
      <t>４ガツ</t>
    </rPh>
    <rPh sb="12" eb="13">
      <t>５ニチ</t>
    </rPh>
    <phoneticPr fontId="2"/>
  </si>
  <si>
    <t>記変昭和39年 5月26日</t>
    <rPh sb="0" eb="1">
      <t>キ</t>
    </rPh>
    <rPh sb="1" eb="2">
      <t>ヘン</t>
    </rPh>
    <rPh sb="2" eb="4">
      <t>ショウワ</t>
    </rPh>
    <rPh sb="6" eb="7">
      <t>ネン</t>
    </rPh>
    <rPh sb="9" eb="10">
      <t>ツキ</t>
    </rPh>
    <rPh sb="12" eb="13">
      <t>ヒ</t>
    </rPh>
    <phoneticPr fontId="2"/>
  </si>
  <si>
    <t>記変昭和56年 6月 5日</t>
    <rPh sb="0" eb="1">
      <t>キ</t>
    </rPh>
    <rPh sb="1" eb="2">
      <t>ヘン</t>
    </rPh>
    <rPh sb="2" eb="4">
      <t>ショウワ</t>
    </rPh>
    <rPh sb="6" eb="7">
      <t>ネン</t>
    </rPh>
    <rPh sb="9" eb="10">
      <t>ツキ</t>
    </rPh>
    <rPh sb="12" eb="13">
      <t>ヒ</t>
    </rPh>
    <phoneticPr fontId="2"/>
  </si>
  <si>
    <t>記変昭和39年 6月 5日</t>
    <rPh sb="0" eb="1">
      <t>キ</t>
    </rPh>
    <rPh sb="1" eb="2">
      <t>ヘン</t>
    </rPh>
    <rPh sb="2" eb="4">
      <t>ショウワ</t>
    </rPh>
    <rPh sb="6" eb="7">
      <t>ネン</t>
    </rPh>
    <rPh sb="9" eb="10">
      <t>ツキ</t>
    </rPh>
    <rPh sb="12" eb="13">
      <t>ヒ</t>
    </rPh>
    <phoneticPr fontId="2"/>
  </si>
  <si>
    <t>記変昭和58年 1月 7日</t>
    <rPh sb="0" eb="1">
      <t>キ</t>
    </rPh>
    <rPh sb="1" eb="2">
      <t>ヘン</t>
    </rPh>
    <rPh sb="2" eb="4">
      <t>ショウワ</t>
    </rPh>
    <rPh sb="6" eb="7">
      <t>ネン</t>
    </rPh>
    <rPh sb="9" eb="10">
      <t>ツキ</t>
    </rPh>
    <rPh sb="12" eb="13">
      <t>ヒ</t>
    </rPh>
    <phoneticPr fontId="2"/>
  </si>
  <si>
    <t>追加昭和58年 1月 7日</t>
    <rPh sb="0" eb="2">
      <t>ツイカ</t>
    </rPh>
    <rPh sb="2" eb="4">
      <t>ショウワ</t>
    </rPh>
    <rPh sb="6" eb="7">
      <t>ネン</t>
    </rPh>
    <rPh sb="9" eb="10">
      <t>ツキ</t>
    </rPh>
    <rPh sb="12" eb="13">
      <t>ヒ</t>
    </rPh>
    <phoneticPr fontId="2"/>
  </si>
  <si>
    <t>平成 3年 6月21日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</si>
  <si>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昭和63年 3月31日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</si>
  <si>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 9年 3月 8日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</si>
  <si>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2年 3月31日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</si>
  <si>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昭和63年 9月 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</si>
  <si>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 7年 3月31日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</si>
  <si>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平成15年 3月 7日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</si>
  <si>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5年 6月 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</si>
  <si>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平成14年 3月25日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</si>
  <si>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昭和62年 4月 3日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</si>
  <si>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 2年 6月 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</si>
  <si>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4年 1月13日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</si>
  <si>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4年 4月13日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</si>
  <si>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8年 3月28日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</si>
  <si>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平成19年 4月13日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</si>
  <si>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昭和48年12月17日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</si>
  <si>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平成11年 3月 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</si>
  <si>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平成14年 3月 4日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</si>
  <si>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平成13年 3月30日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</si>
  <si>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平成16年 3月31日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</si>
  <si>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平成16年 9月21日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</si>
  <si>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世界オートキャンプ大会開催(マイアミキャンプ場)</t>
  </si>
  <si>
    <t>第１回中主まつり開催</t>
  </si>
  <si>
    <t>(昭和60)年</t>
  </si>
  <si>
    <t>中主町制30周年記念式典</t>
  </si>
  <si>
    <t>中国湖南省へ親善視察団派遣</t>
  </si>
  <si>
    <t>その他のじゅう器</t>
    <rPh sb="0" eb="3">
      <t>ソノタ</t>
    </rPh>
    <rPh sb="7" eb="8">
      <t>キ</t>
    </rPh>
    <phoneticPr fontId="2"/>
  </si>
  <si>
    <t>その他の小売業</t>
    <rPh sb="0" eb="3">
      <t>ソノタ</t>
    </rPh>
    <rPh sb="4" eb="7">
      <t>コウリギョウ</t>
    </rPh>
    <phoneticPr fontId="2"/>
  </si>
  <si>
    <t>医薬品・化粧品</t>
    <rPh sb="0" eb="3">
      <t>イヤクヒン</t>
    </rPh>
    <rPh sb="4" eb="7">
      <t>ケショウヒン</t>
    </rPh>
    <phoneticPr fontId="2"/>
  </si>
  <si>
    <t>農耕用品</t>
    <rPh sb="0" eb="3">
      <t>ノウコウヨウ</t>
    </rPh>
    <rPh sb="3" eb="4">
      <t>ヒン</t>
    </rPh>
    <phoneticPr fontId="2"/>
  </si>
  <si>
    <t>燃料</t>
    <rPh sb="0" eb="2">
      <t>ネンリョウ</t>
    </rPh>
    <phoneticPr fontId="2"/>
  </si>
  <si>
    <t>書籍・文房具</t>
    <rPh sb="0" eb="2">
      <t>ショセキ</t>
    </rPh>
    <rPh sb="3" eb="6">
      <t>ブンボウグ</t>
    </rPh>
    <phoneticPr fontId="2"/>
  </si>
  <si>
    <t>スポーツ用品・がん具・娯楽用品・楽器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phoneticPr fontId="2"/>
  </si>
  <si>
    <t>写真機・写真材料</t>
    <rPh sb="0" eb="2">
      <t>シャシン</t>
    </rPh>
    <rPh sb="2" eb="3">
      <t>キ</t>
    </rPh>
    <rPh sb="4" eb="6">
      <t>シャシン</t>
    </rPh>
    <rPh sb="6" eb="8">
      <t>ザイリョウ</t>
    </rPh>
    <phoneticPr fontId="2"/>
  </si>
  <si>
    <t>時計・眼鏡・光学機械</t>
    <rPh sb="0" eb="2">
      <t>トケイ</t>
    </rPh>
    <rPh sb="3" eb="5">
      <t>ガンキョウ</t>
    </rPh>
    <rPh sb="6" eb="8">
      <t>コウガク</t>
    </rPh>
    <rPh sb="8" eb="10">
      <t>キカイ</t>
    </rPh>
    <phoneticPr fontId="2"/>
  </si>
  <si>
    <t>８１．０７K㎡</t>
    <phoneticPr fontId="2"/>
  </si>
  <si>
    <t>他に分類されない小売業</t>
    <rPh sb="0" eb="1">
      <t>タ</t>
    </rPh>
    <rPh sb="2" eb="4">
      <t>ブンルイ</t>
    </rPh>
    <rPh sb="8" eb="10">
      <t>コウ</t>
    </rPh>
    <rPh sb="10" eb="11">
      <t>ギョウ</t>
    </rPh>
    <phoneticPr fontId="2"/>
  </si>
  <si>
    <t>事　業　所　数</t>
    <rPh sb="0" eb="5">
      <t>ジギョウショ</t>
    </rPh>
    <rPh sb="6" eb="7">
      <t>スウ</t>
    </rPh>
    <phoneticPr fontId="2"/>
  </si>
  <si>
    <t>組合</t>
    <rPh sb="0" eb="2">
      <t>クミアイ</t>
    </rPh>
    <phoneticPr fontId="2"/>
  </si>
  <si>
    <t>常用</t>
    <rPh sb="0" eb="2">
      <t>ジョウヨウ</t>
    </rPh>
    <phoneticPr fontId="2"/>
  </si>
  <si>
    <t>個人家族</t>
    <rPh sb="0" eb="2">
      <t>コジン</t>
    </rPh>
    <rPh sb="2" eb="4">
      <t>カゾク</t>
    </rPh>
    <phoneticPr fontId="2"/>
  </si>
  <si>
    <t>食　料　品</t>
    <rPh sb="0" eb="5">
      <t>ショクリョウヒン</t>
    </rPh>
    <phoneticPr fontId="2"/>
  </si>
  <si>
    <t>飲料・飼料</t>
    <rPh sb="0" eb="2">
      <t>インリョウ</t>
    </rPh>
    <rPh sb="3" eb="5">
      <t>シリョウ</t>
    </rPh>
    <phoneticPr fontId="2"/>
  </si>
  <si>
    <t>繊維工業</t>
    <rPh sb="0" eb="2">
      <t>センイ</t>
    </rPh>
    <rPh sb="2" eb="4">
      <t>コウギョウ</t>
    </rPh>
    <phoneticPr fontId="2"/>
  </si>
  <si>
    <t>衣　　　服</t>
    <rPh sb="0" eb="5">
      <t>イフク</t>
    </rPh>
    <phoneticPr fontId="2"/>
  </si>
  <si>
    <t>木材・木製品</t>
    <rPh sb="0" eb="2">
      <t>モクザイ</t>
    </rPh>
    <rPh sb="3" eb="6">
      <t>モクセイヒン</t>
    </rPh>
    <phoneticPr fontId="2"/>
  </si>
  <si>
    <t>家具・装備品</t>
    <rPh sb="0" eb="2">
      <t>カグ</t>
    </rPh>
    <rPh sb="3" eb="5">
      <t>ソウビ</t>
    </rPh>
    <rPh sb="5" eb="6">
      <t>ヒン</t>
    </rPh>
    <phoneticPr fontId="2"/>
  </si>
  <si>
    <t>パルプ・紙</t>
    <rPh sb="4" eb="5">
      <t>カミ</t>
    </rPh>
    <phoneticPr fontId="2"/>
  </si>
  <si>
    <t>出版・印刷</t>
    <rPh sb="0" eb="2">
      <t>シュッパン</t>
    </rPh>
    <rPh sb="3" eb="5">
      <t>インサツ</t>
    </rPh>
    <phoneticPr fontId="2"/>
  </si>
  <si>
    <t>化学工業</t>
    <rPh sb="0" eb="2">
      <t>カガク</t>
    </rPh>
    <rPh sb="2" eb="4">
      <t>コウギョウ</t>
    </rPh>
    <phoneticPr fontId="2"/>
  </si>
  <si>
    <t>石油・石炭</t>
    <rPh sb="0" eb="2">
      <t>セキユ</t>
    </rPh>
    <rPh sb="3" eb="5">
      <t>セキタン</t>
    </rPh>
    <phoneticPr fontId="2"/>
  </si>
  <si>
    <t>ゴム製品</t>
    <rPh sb="2" eb="4">
      <t>セイヒン</t>
    </rPh>
    <phoneticPr fontId="2"/>
  </si>
  <si>
    <t>皮　　　革</t>
    <rPh sb="0" eb="5">
      <t>ヒカク</t>
    </rPh>
    <phoneticPr fontId="2"/>
  </si>
  <si>
    <t>窯業・土石</t>
    <rPh sb="0" eb="2">
      <t>ヨウギョウ</t>
    </rPh>
    <rPh sb="3" eb="5">
      <t>ドセキ</t>
    </rPh>
    <phoneticPr fontId="2"/>
  </si>
  <si>
    <t>鉄　鋼　業</t>
    <rPh sb="0" eb="5">
      <t>テッコウギョウ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</si>
  <si>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</si>
  <si>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</si>
  <si>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一般機器</t>
    <rPh sb="0" eb="2">
      <t>イッパン</t>
    </rPh>
    <rPh sb="2" eb="3">
      <t>キカイ</t>
    </rPh>
    <rPh sb="3" eb="4">
      <t>キグ</t>
    </rPh>
    <phoneticPr fontId="2"/>
  </si>
  <si>
    <t>電気機器</t>
    <rPh sb="0" eb="2">
      <t>デンキ</t>
    </rPh>
    <rPh sb="2" eb="3">
      <t>キカイ</t>
    </rPh>
    <rPh sb="3" eb="4">
      <t>キグ</t>
    </rPh>
    <phoneticPr fontId="2"/>
  </si>
  <si>
    <t>輸送機器</t>
    <rPh sb="0" eb="2">
      <t>ユソウヨウ</t>
    </rPh>
    <rPh sb="2" eb="3">
      <t>キカイ</t>
    </rPh>
    <rPh sb="3" eb="4">
      <t>キグ</t>
    </rPh>
    <phoneticPr fontId="2"/>
  </si>
  <si>
    <t>精密機器</t>
    <rPh sb="0" eb="2">
      <t>セイミツ</t>
    </rPh>
    <rPh sb="2" eb="3">
      <t>キカイ</t>
    </rPh>
    <rPh sb="3" eb="4">
      <t>キグ</t>
    </rPh>
    <phoneticPr fontId="2"/>
  </si>
  <si>
    <t>そ　の　他</t>
    <rPh sb="0" eb="5">
      <t>ソノタ</t>
    </rPh>
    <phoneticPr fontId="2"/>
  </si>
  <si>
    <t>合　　計</t>
    <rPh sb="0" eb="4">
      <t>ゴウケイ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</si>
  <si>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</si>
  <si>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2">
      <t>カコウ</t>
    </rPh>
    <rPh sb="2" eb="3">
      <t>チン</t>
    </rPh>
    <rPh sb="3" eb="6">
      <t>シュウニュウガク</t>
    </rPh>
    <phoneticPr fontId="2"/>
  </si>
  <si>
    <t>修理料収入額</t>
    <rPh sb="0" eb="2">
      <t>シュウリ</t>
    </rPh>
    <rPh sb="2" eb="3">
      <t>リョウ</t>
    </rPh>
    <rPh sb="3" eb="6">
      <t>シュウニュウガク</t>
    </rPh>
    <phoneticPr fontId="2"/>
  </si>
  <si>
    <t>事業所数</t>
    <rPh sb="0" eb="3">
      <t>ジギョウショ</t>
    </rPh>
    <rPh sb="3" eb="4">
      <t>スウ</t>
    </rPh>
    <phoneticPr fontId="2"/>
  </si>
  <si>
    <t>(1) 工業用地</t>
    <rPh sb="4" eb="6">
      <t>コウギョウ</t>
    </rPh>
    <rPh sb="6" eb="8">
      <t>ヨウチ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</si>
  <si>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</si>
  <si>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</si>
  <si>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延建築面積</t>
    <rPh sb="0" eb="1">
      <t>ノ</t>
    </rPh>
    <rPh sb="1" eb="3">
      <t>ケンチク</t>
    </rPh>
    <rPh sb="3" eb="5">
      <t>メンセキ</t>
    </rPh>
    <phoneticPr fontId="2"/>
  </si>
  <si>
    <t>(２) 工業用水使用量</t>
    <rPh sb="4" eb="6">
      <t>コウギョウ</t>
    </rPh>
    <rPh sb="6" eb="8">
      <t>ヨウスイ</t>
    </rPh>
    <rPh sb="8" eb="11">
      <t>シヨウリョウ</t>
    </rPh>
    <phoneticPr fontId="2"/>
  </si>
  <si>
    <t>合　計</t>
    <rPh sb="0" eb="3">
      <t>ゴウケイ</t>
    </rPh>
    <phoneticPr fontId="2"/>
  </si>
  <si>
    <t>工業用水道</t>
    <rPh sb="0" eb="3">
      <t>コウギョウヨウ</t>
    </rPh>
    <rPh sb="3" eb="5">
      <t>スイドウ</t>
    </rPh>
    <phoneticPr fontId="2"/>
  </si>
  <si>
    <t>上水道</t>
    <rPh sb="0" eb="3">
      <t>ジョウスイドウ</t>
    </rPh>
    <phoneticPr fontId="2"/>
  </si>
  <si>
    <t>井戸水</t>
    <rPh sb="0" eb="3">
      <t>イドミズ</t>
    </rPh>
    <phoneticPr fontId="2"/>
  </si>
  <si>
    <t>その他</t>
    <rPh sb="0" eb="3">
      <t>ソノタ</t>
    </rPh>
    <phoneticPr fontId="2"/>
  </si>
  <si>
    <t>回収水</t>
    <rPh sb="0" eb="2">
      <t>カイシュウ</t>
    </rPh>
    <rPh sb="2" eb="3">
      <t>スイ</t>
    </rPh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</si>
  <si>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</si>
  <si>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野洲市</t>
    <rPh sb="0" eb="2">
      <t>ヤス</t>
    </rPh>
    <rPh sb="2" eb="3">
      <t>シ</t>
    </rPh>
    <phoneticPr fontId="2"/>
  </si>
  <si>
    <t>須　原</t>
    <rPh sb="0" eb="1">
      <t>ス</t>
    </rPh>
    <rPh sb="2" eb="3">
      <t>ハラ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</si>
  <si>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</si>
  <si>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平成１５年</t>
    <rPh sb="0" eb="2">
      <t>ヘイセイ</t>
    </rPh>
    <rPh sb="4" eb="5">
      <t>ネンド</t>
    </rPh>
    <phoneticPr fontId="2"/>
  </si>
  <si>
    <t>小　豆</t>
    <rPh sb="0" eb="1">
      <t>ショウ</t>
    </rPh>
    <rPh sb="2" eb="3">
      <t>マメ</t>
    </rPh>
    <phoneticPr fontId="2"/>
  </si>
  <si>
    <t>水　稲</t>
    <rPh sb="0" eb="3">
      <t>スイトウ</t>
    </rPh>
    <phoneticPr fontId="2"/>
  </si>
  <si>
    <t>小　麦</t>
    <rPh sb="0" eb="3">
      <t>コムギ</t>
    </rPh>
    <phoneticPr fontId="2"/>
  </si>
  <si>
    <t>大　豆</t>
    <rPh sb="0" eb="3">
      <t>ダイズ</t>
    </rPh>
    <phoneticPr fontId="2"/>
  </si>
  <si>
    <t>区　　　分</t>
    <rPh sb="0" eb="5">
      <t>クブン</t>
    </rPh>
    <phoneticPr fontId="2"/>
  </si>
  <si>
    <t>件　数</t>
    <rPh sb="0" eb="3">
      <t>ケンスウ</t>
    </rPh>
    <phoneticPr fontId="2"/>
  </si>
  <si>
    <t>総　　　　　　　数</t>
    <rPh sb="0" eb="9">
      <t>ソウスウ</t>
    </rPh>
    <phoneticPr fontId="2"/>
  </si>
  <si>
    <t>公共用地　</t>
    <rPh sb="0" eb="2">
      <t>コウキョウ</t>
    </rPh>
    <rPh sb="2" eb="3">
      <t>ヨウチ</t>
    </rPh>
    <rPh sb="3" eb="4">
      <t>チ</t>
    </rPh>
    <phoneticPr fontId="2"/>
  </si>
  <si>
    <t>資料：漁業センサス</t>
    <rPh sb="0" eb="2">
      <t>シリョウ</t>
    </rPh>
    <rPh sb="3" eb="5">
      <t>ギョギョウ</t>
    </rPh>
    <phoneticPr fontId="2"/>
  </si>
  <si>
    <t>漁　船
非使用</t>
    <rPh sb="0" eb="3">
      <t>ギョセン</t>
    </rPh>
    <rPh sb="4" eb="5">
      <t>ヒ</t>
    </rPh>
    <rPh sb="5" eb="7">
      <t>シヨウ</t>
    </rPh>
    <phoneticPr fontId="2"/>
  </si>
  <si>
    <t>無動力
船使用</t>
    <rPh sb="0" eb="1">
      <t>ム</t>
    </rPh>
    <rPh sb="1" eb="3">
      <t>ドウリョク</t>
    </rPh>
    <rPh sb="4" eb="5">
      <t>セン</t>
    </rPh>
    <rPh sb="5" eb="7">
      <t>シヨウ</t>
    </rPh>
    <phoneticPr fontId="2"/>
  </si>
  <si>
    <t>船外機付
船使用</t>
    <rPh sb="0" eb="3">
      <t>センガイキ</t>
    </rPh>
    <rPh sb="3" eb="4">
      <t>ツ</t>
    </rPh>
    <rPh sb="5" eb="6">
      <t>フネ</t>
    </rPh>
    <rPh sb="6" eb="8">
      <t>シヨウ</t>
    </rPh>
    <phoneticPr fontId="2"/>
  </si>
  <si>
    <t>動力船使用</t>
    <rPh sb="0" eb="2">
      <t>ドウリョク</t>
    </rPh>
    <rPh sb="2" eb="3">
      <t>セン</t>
    </rPh>
    <rPh sb="3" eb="5">
      <t>シヨウ</t>
    </rPh>
    <phoneticPr fontId="2"/>
  </si>
  <si>
    <t>魚　類
養　殖</t>
    <rPh sb="0" eb="3">
      <t>ギョルイ</t>
    </rPh>
    <rPh sb="4" eb="7">
      <t>ヨウショク</t>
    </rPh>
    <phoneticPr fontId="2"/>
  </si>
  <si>
    <t>1t未満</t>
    <rPh sb="2" eb="4">
      <t>ミマン</t>
    </rPh>
    <phoneticPr fontId="2"/>
  </si>
  <si>
    <t>5t
以上</t>
    <rPh sb="3" eb="5">
      <t>イジョウ</t>
    </rPh>
    <phoneticPr fontId="2"/>
  </si>
  <si>
    <t>平成10年</t>
    <rPh sb="0" eb="2">
      <t>ヘイセイ</t>
    </rPh>
    <rPh sb="4" eb="5">
      <t>ネン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</si>
  <si>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</si>
  <si>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</si>
  <si>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漁業協
同組合</t>
    <rPh sb="0" eb="2">
      <t>ギョギョウ</t>
    </rPh>
    <rPh sb="2" eb="5">
      <t>キョウドウ</t>
    </rPh>
    <rPh sb="5" eb="7">
      <t>クミアイ</t>
    </rPh>
    <phoneticPr fontId="2"/>
  </si>
  <si>
    <t>漁協生
産組合</t>
    <rPh sb="0" eb="2">
      <t>ギョキョウ</t>
    </rPh>
    <rPh sb="2" eb="5">
      <t>セイサン</t>
    </rPh>
    <rPh sb="5" eb="7">
      <t>クミアイ</t>
    </rPh>
    <phoneticPr fontId="2"/>
  </si>
  <si>
    <t>共同経営</t>
    <rPh sb="0" eb="2">
      <t>キョウドウ</t>
    </rPh>
    <rPh sb="2" eb="4">
      <t>ケイエイ</t>
    </rPh>
    <phoneticPr fontId="2"/>
  </si>
  <si>
    <t>官公庁・
学校・
試験場</t>
    <rPh sb="0" eb="3">
      <t>カンコウチョウ</t>
    </rPh>
    <rPh sb="5" eb="7">
      <t>ガッコウ</t>
    </rPh>
    <rPh sb="9" eb="12">
      <t>シケンジョウ</t>
    </rPh>
    <phoneticPr fontId="2"/>
  </si>
  <si>
    <t>網漁業</t>
    <rPh sb="0" eb="1">
      <t>アミ</t>
    </rPh>
    <rPh sb="1" eb="3">
      <t>ギョギョウ</t>
    </rPh>
    <phoneticPr fontId="2"/>
  </si>
  <si>
    <t>その他の漁業</t>
    <rPh sb="0" eb="3">
      <t>ソノタ</t>
    </rPh>
    <rPh sb="4" eb="6">
      <t>ギョギョウ</t>
    </rPh>
    <phoneticPr fontId="2"/>
  </si>
  <si>
    <t>養　殖</t>
    <rPh sb="0" eb="3">
      <t>ヨウショク</t>
    </rPh>
    <phoneticPr fontId="2"/>
  </si>
  <si>
    <t>従　事　者　数</t>
    <rPh sb="0" eb="5">
      <t>ジュウジシャ</t>
    </rPh>
    <rPh sb="6" eb="7">
      <t>スウ</t>
    </rPh>
    <phoneticPr fontId="2"/>
  </si>
  <si>
    <t>家　族</t>
    <rPh sb="0" eb="3">
      <t>カゾク</t>
    </rPh>
    <phoneticPr fontId="2"/>
  </si>
  <si>
    <t>雇用者</t>
    <rPh sb="0" eb="3">
      <t>コヨウシャ</t>
    </rPh>
    <phoneticPr fontId="2"/>
  </si>
  <si>
    <t>男</t>
    <rPh sb="0" eb="1">
      <t>オ</t>
    </rPh>
    <phoneticPr fontId="2"/>
  </si>
  <si>
    <t>井　口</t>
    <rPh sb="0" eb="1">
      <t>セイ</t>
    </rPh>
    <rPh sb="2" eb="3">
      <t>クチ</t>
    </rPh>
    <phoneticPr fontId="2"/>
  </si>
  <si>
    <t>六　条</t>
    <rPh sb="0" eb="1">
      <t>ロク</t>
    </rPh>
    <rPh sb="2" eb="3">
      <t>ジョウ</t>
    </rPh>
    <phoneticPr fontId="2"/>
  </si>
  <si>
    <t>吉　川</t>
    <rPh sb="0" eb="1">
      <t>キチ</t>
    </rPh>
    <rPh sb="2" eb="3">
      <t>カワ</t>
    </rPh>
    <phoneticPr fontId="2"/>
  </si>
  <si>
    <t>菖　蒲</t>
    <rPh sb="0" eb="1">
      <t>ショウ</t>
    </rPh>
    <rPh sb="2" eb="3">
      <t>ガマ</t>
    </rPh>
    <phoneticPr fontId="2"/>
  </si>
  <si>
    <t>市町村名</t>
    <rPh sb="0" eb="3">
      <t>シチョウソン</t>
    </rPh>
    <rPh sb="3" eb="4">
      <t>メイ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</si>
  <si>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</si>
  <si>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</si>
  <si>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平成１６年</t>
    <rPh sb="0" eb="2">
      <t>ヘイセイ</t>
    </rPh>
    <rPh sb="4" eb="5">
      <t>ネン</t>
    </rPh>
    <phoneticPr fontId="2"/>
  </si>
  <si>
    <t>－</t>
    <phoneticPr fontId="2"/>
  </si>
  <si>
    <t>６．気象</t>
    <rPh sb="2" eb="4">
      <t>キショウ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</si>
  <si>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</si>
  <si>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</si>
  <si>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降水量</t>
    <rPh sb="0" eb="3">
      <t>コウスイリョウ</t>
    </rPh>
    <phoneticPr fontId="2"/>
  </si>
  <si>
    <t>資料：湖南広域行政組合</t>
    <rPh sb="0" eb="2">
      <t>シリョウ</t>
    </rPh>
    <rPh sb="3" eb="5">
      <t>コナン</t>
    </rPh>
    <rPh sb="5" eb="7">
      <t>コウイキ</t>
    </rPh>
    <rPh sb="7" eb="9">
      <t>ギョウセイ</t>
    </rPh>
    <rPh sb="9" eb="11">
      <t>クミアイ</t>
    </rPh>
    <phoneticPr fontId="2"/>
  </si>
  <si>
    <t>　年</t>
    <rPh sb="1" eb="2">
      <t>ネン</t>
    </rPh>
    <phoneticPr fontId="2"/>
  </si>
  <si>
    <t>人口密度</t>
    <rPh sb="0" eb="2">
      <t>ジンコウ</t>
    </rPh>
    <rPh sb="2" eb="4">
      <t>ミツド</t>
    </rPh>
    <phoneticPr fontId="2"/>
  </si>
  <si>
    <t>死亡数</t>
    <rPh sb="0" eb="2">
      <t>シボウ</t>
    </rPh>
    <rPh sb="2" eb="3">
      <t>スウ</t>
    </rPh>
    <phoneticPr fontId="2"/>
  </si>
  <si>
    <t>平成３年</t>
    <rPh sb="0" eb="2">
      <t>ヘイセイ</t>
    </rPh>
    <rPh sb="3" eb="4">
      <t>ネン</t>
    </rPh>
    <phoneticPr fontId="2"/>
  </si>
  <si>
    <t>従業者数</t>
    <rPh sb="0" eb="1">
      <t>ジュウ</t>
    </rPh>
    <rPh sb="1" eb="4">
      <t>ギョウシャスウ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</si>
  <si>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</si>
  <si>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</si>
  <si>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</si>
  <si>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</si>
  <si>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平成１８年</t>
    <rPh sb="0" eb="2">
      <t>ヘイセイ</t>
    </rPh>
    <rPh sb="4" eb="5">
      <t>ネン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</si>
  <si>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</si>
  <si>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</si>
  <si>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</si>
  <si>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</si>
  <si>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</si>
  <si>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</si>
  <si>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公務</t>
    <rPh sb="0" eb="2">
      <t>コウム</t>
    </rPh>
    <phoneticPr fontId="2"/>
  </si>
  <si>
    <t>分類不能</t>
    <rPh sb="0" eb="2">
      <t>ブンルイ</t>
    </rPh>
    <rPh sb="2" eb="4">
      <t>フノウ</t>
    </rPh>
    <phoneticPr fontId="2"/>
  </si>
  <si>
    <t>(注)各年10月1日現在</t>
    <rPh sb="1" eb="2">
      <t>チュウ</t>
    </rPh>
    <rPh sb="3" eb="5">
      <t>カクネン</t>
    </rPh>
    <rPh sb="7" eb="8">
      <t>ツキ</t>
    </rPh>
    <rPh sb="9" eb="10">
      <t>ヒ</t>
    </rPh>
    <rPh sb="10" eb="12">
      <t>ゲンザイ</t>
    </rPh>
    <phoneticPr fontId="2"/>
  </si>
  <si>
    <t>毎年1月1日現在の数値</t>
    <rPh sb="0" eb="2">
      <t>マイトシ</t>
    </rPh>
    <rPh sb="3" eb="4">
      <t>ガツ</t>
    </rPh>
    <rPh sb="5" eb="6">
      <t>ニチ</t>
    </rPh>
    <rPh sb="6" eb="8">
      <t>ゲンザイ</t>
    </rPh>
    <rPh sb="9" eb="11">
      <t>スウチ</t>
    </rPh>
    <phoneticPr fontId="2"/>
  </si>
  <si>
    <t>　　　旧中主町は各年9月30日現在で合算している。</t>
    <rPh sb="3" eb="4">
      <t>キュウ</t>
    </rPh>
    <rPh sb="4" eb="6">
      <t>チュウズ</t>
    </rPh>
    <rPh sb="6" eb="7">
      <t>チョウ</t>
    </rPh>
    <rPh sb="8" eb="9">
      <t>カク</t>
    </rPh>
    <rPh sb="9" eb="10">
      <t>ネン</t>
    </rPh>
    <rPh sb="11" eb="12">
      <t>ツキ</t>
    </rPh>
    <rPh sb="14" eb="15">
      <t>ヒ</t>
    </rPh>
    <rPh sb="15" eb="17">
      <t>ゲンザイ</t>
    </rPh>
    <rPh sb="18" eb="20">
      <t>ガッサン</t>
    </rPh>
    <phoneticPr fontId="2"/>
  </si>
  <si>
    <t>　　　平成16年以降については野洲市は各年9月30日現在。</t>
    <rPh sb="3" eb="5">
      <t>ヘイセイ</t>
    </rPh>
    <rPh sb="7" eb="8">
      <t>ネン</t>
    </rPh>
    <rPh sb="8" eb="10">
      <t>イコウ</t>
    </rPh>
    <rPh sb="15" eb="17">
      <t>ヤス</t>
    </rPh>
    <rPh sb="17" eb="18">
      <t>シ</t>
    </rPh>
    <rPh sb="19" eb="20">
      <t>カク</t>
    </rPh>
    <rPh sb="20" eb="21">
      <t>ネン</t>
    </rPh>
    <rPh sb="22" eb="23">
      <t>ツキ</t>
    </rPh>
    <rPh sb="25" eb="26">
      <t>ヒ</t>
    </rPh>
    <rPh sb="26" eb="28">
      <t>ゲンザイ</t>
    </rPh>
    <phoneticPr fontId="2"/>
  </si>
  <si>
    <t>　　　「19．人口の社会動態」とは集計方法が異なるため数値に差がある。</t>
    <rPh sb="7" eb="9">
      <t>ジンコウ</t>
    </rPh>
    <rPh sb="10" eb="12">
      <t>シャカイ</t>
    </rPh>
    <rPh sb="12" eb="14">
      <t>ドウタイ</t>
    </rPh>
    <rPh sb="17" eb="19">
      <t>シュウケイ</t>
    </rPh>
    <rPh sb="19" eb="21">
      <t>ホウホウ</t>
    </rPh>
    <rPh sb="22" eb="23">
      <t>コト</t>
    </rPh>
    <rPh sb="27" eb="29">
      <t>スウチ</t>
    </rPh>
    <rPh sb="30" eb="31">
      <t>サ</t>
    </rPh>
    <phoneticPr fontId="2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</si>
  <si>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</si>
  <si>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</si>
  <si>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</si>
  <si>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</si>
  <si>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</si>
  <si>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※通学者は15歳以上のみ</t>
    <rPh sb="1" eb="4">
      <t>ツウガクシャ</t>
    </rPh>
    <rPh sb="7" eb="8">
      <t>サイ</t>
    </rPh>
    <rPh sb="8" eb="10">
      <t>イジョウ</t>
    </rPh>
    <phoneticPr fontId="2"/>
  </si>
  <si>
    <t>自市で従業・通学</t>
    <rPh sb="0" eb="1">
      <t>ジ</t>
    </rPh>
    <rPh sb="1" eb="2">
      <t>シ</t>
    </rPh>
    <rPh sb="3" eb="5">
      <t>ジュウギョウ</t>
    </rPh>
    <rPh sb="6" eb="8">
      <t>ツウガク</t>
    </rPh>
    <phoneticPr fontId="2"/>
  </si>
  <si>
    <t>-</t>
    <phoneticPr fontId="2"/>
  </si>
  <si>
    <t>天候は、1日3回観測し、午前9時から午後3時までの観測を計上。</t>
    <rPh sb="0" eb="2">
      <t>テンコウ</t>
    </rPh>
    <rPh sb="5" eb="6">
      <t>ヒ</t>
    </rPh>
    <rPh sb="7" eb="8">
      <t>カイ</t>
    </rPh>
    <rPh sb="8" eb="10">
      <t>カンソク</t>
    </rPh>
    <rPh sb="12" eb="14">
      <t>ゴゼン</t>
    </rPh>
    <rPh sb="15" eb="16">
      <t>ジ</t>
    </rPh>
    <rPh sb="18" eb="20">
      <t>ゴゴ</t>
    </rPh>
    <rPh sb="21" eb="22">
      <t>ジ</t>
    </rPh>
    <rPh sb="25" eb="27">
      <t>カンソク</t>
    </rPh>
    <rPh sb="28" eb="30">
      <t>ケイジョウ</t>
    </rPh>
    <phoneticPr fontId="2"/>
  </si>
  <si>
    <t>計測は、1時間毎に実施</t>
    <rPh sb="0" eb="2">
      <t>ケイソク</t>
    </rPh>
    <rPh sb="5" eb="7">
      <t>ジカン</t>
    </rPh>
    <rPh sb="7" eb="8">
      <t>マイ</t>
    </rPh>
    <rPh sb="9" eb="11">
      <t>ジッシ</t>
    </rPh>
    <phoneticPr fontId="2"/>
  </si>
  <si>
    <t>(注)各年3月31日現在</t>
    <rPh sb="1" eb="2">
      <t>チュウ</t>
    </rPh>
    <rPh sb="3" eb="5">
      <t>カクネン</t>
    </rPh>
    <rPh sb="6" eb="7">
      <t>ガツ</t>
    </rPh>
    <rPh sb="9" eb="10">
      <t>ニチ</t>
    </rPh>
    <rPh sb="10" eb="12">
      <t>ゲンザイ</t>
    </rPh>
    <phoneticPr fontId="2"/>
  </si>
  <si>
    <t>(注)各年12月31日現在</t>
    <phoneticPr fontId="2"/>
  </si>
  <si>
    <t>(注)平成15年までのデータについては旧野洲町は各年12月31日現在、</t>
    <rPh sb="1" eb="2">
      <t>チュウ</t>
    </rPh>
    <rPh sb="3" eb="5">
      <t>ヘイセイ</t>
    </rPh>
    <rPh sb="7" eb="8">
      <t>ネン</t>
    </rPh>
    <rPh sb="19" eb="20">
      <t>キュウ</t>
    </rPh>
    <rPh sb="20" eb="21">
      <t>ヤ</t>
    </rPh>
    <rPh sb="21" eb="22">
      <t>ス</t>
    </rPh>
    <rPh sb="22" eb="23">
      <t>チョウ</t>
    </rPh>
    <rPh sb="24" eb="25">
      <t>オノオノ</t>
    </rPh>
    <rPh sb="25" eb="26">
      <t>ネン</t>
    </rPh>
    <rPh sb="28" eb="29">
      <t>ツキ</t>
    </rPh>
    <rPh sb="31" eb="32">
      <t>ヒ</t>
    </rPh>
    <rPh sb="32" eb="34">
      <t>ゲンザイ</t>
    </rPh>
    <phoneticPr fontId="2"/>
  </si>
  <si>
    <t>販売農家は、経営耕地面積が30a以上または農産物販売金額50万円以上の農家</t>
    <rPh sb="0" eb="2">
      <t>ハンバイ</t>
    </rPh>
    <rPh sb="2" eb="4">
      <t>ノウカ</t>
    </rPh>
    <rPh sb="6" eb="8">
      <t>ケイエイ</t>
    </rPh>
    <rPh sb="8" eb="10">
      <t>コウチ</t>
    </rPh>
    <rPh sb="10" eb="12">
      <t>メンセキ</t>
    </rPh>
    <rPh sb="16" eb="18">
      <t>イジョウ</t>
    </rPh>
    <rPh sb="21" eb="24">
      <t>ノウサンブツ</t>
    </rPh>
    <rPh sb="24" eb="26">
      <t>ハンバイ</t>
    </rPh>
    <rPh sb="26" eb="28">
      <t>キンガク</t>
    </rPh>
    <rPh sb="30" eb="32">
      <t>マンエン</t>
    </rPh>
    <rPh sb="32" eb="34">
      <t>イジョウ</t>
    </rPh>
    <rPh sb="35" eb="37">
      <t>ノウカ</t>
    </rPh>
    <phoneticPr fontId="2"/>
  </si>
  <si>
    <t>従業者2人以上の事業所についての集計値</t>
    <rPh sb="0" eb="3">
      <t>ジュウギョウシャ</t>
    </rPh>
    <rPh sb="4" eb="7">
      <t>ニンイジョウ</t>
    </rPh>
    <rPh sb="8" eb="11">
      <t>ジギョウショ</t>
    </rPh>
    <rPh sb="16" eb="18">
      <t>シュウケイ</t>
    </rPh>
    <rPh sb="18" eb="19">
      <t>スウチ</t>
    </rPh>
    <phoneticPr fontId="2"/>
  </si>
  <si>
    <t>(注)　各年度3月末現在</t>
    <rPh sb="1" eb="2">
      <t>チュウ</t>
    </rPh>
    <rPh sb="4" eb="5">
      <t>カク</t>
    </rPh>
    <rPh sb="5" eb="7">
      <t>ネンド</t>
    </rPh>
    <rPh sb="8" eb="9">
      <t>ツキ</t>
    </rPh>
    <rPh sb="9" eb="10">
      <t>マツ</t>
    </rPh>
    <rPh sb="10" eb="12">
      <t>ゲンザイ</t>
    </rPh>
    <phoneticPr fontId="2"/>
  </si>
  <si>
    <t>舗装率(舗装道路延長÷全道路延長×100)。</t>
    <rPh sb="0" eb="2">
      <t>ホソウ</t>
    </rPh>
    <rPh sb="2" eb="3">
      <t>リツ</t>
    </rPh>
    <rPh sb="4" eb="6">
      <t>ホソウ</t>
    </rPh>
    <rPh sb="6" eb="8">
      <t>ドウロ</t>
    </rPh>
    <rPh sb="8" eb="10">
      <t>エンチョウ</t>
    </rPh>
    <rPh sb="11" eb="12">
      <t>ゼン</t>
    </rPh>
    <rPh sb="12" eb="14">
      <t>ドウロ</t>
    </rPh>
    <rPh sb="14" eb="16">
      <t>エンチョウ</t>
    </rPh>
    <phoneticPr fontId="2"/>
  </si>
  <si>
    <t>中主小学校新校舎完成</t>
  </si>
  <si>
    <t>兵主太鼓保存会結成</t>
  </si>
  <si>
    <t>町営あやめ浜水泳場オープン</t>
  </si>
  <si>
    <t>中主地区圃場整備事業完了</t>
  </si>
  <si>
    <t>(昭和62)年</t>
  </si>
  <si>
    <t>６１年前の絵画・書が里帰り(ポートランド市から)</t>
  </si>
  <si>
    <t>中学校にパソコン４５台を導入し、コンピュータ教育開始</t>
  </si>
  <si>
    <t>(昭和63)年</t>
  </si>
  <si>
    <t>農業集落排水事業(農村下水)着手</t>
  </si>
  <si>
    <t>特定環境保全公共下水道事業着手</t>
  </si>
  <si>
    <t>第１回あやめサミット開催</t>
  </si>
  <si>
    <t>シルキーライス(特別栽培米)試作・販売</t>
  </si>
  <si>
    <t>旧中主町のあゆみ</t>
    <phoneticPr fontId="2"/>
  </si>
  <si>
    <t>(平成元)年</t>
  </si>
  <si>
    <t>吉地・西河原地区土地区画整理事業完成</t>
  </si>
  <si>
    <t>(平成 2)年</t>
  </si>
  <si>
    <t>野洲川廃川敷地平地化事業着手</t>
  </si>
  <si>
    <t>中主メロン出荷開始</t>
  </si>
  <si>
    <t>湖周道路(さざなみ街道)開通</t>
  </si>
  <si>
    <t>(平成 3)年</t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</si>
  <si>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</si>
  <si>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平成13年</t>
    <rPh sb="0" eb="2">
      <t>ヘイセイ</t>
    </rPh>
    <rPh sb="4" eb="5">
      <t>ネン</t>
    </rPh>
    <phoneticPr fontId="2"/>
  </si>
  <si>
    <t>５１．医療従事者状況</t>
    <rPh sb="3" eb="5">
      <t>イリョウ</t>
    </rPh>
    <rPh sb="5" eb="8">
      <t>ジュウジシャ</t>
    </rPh>
    <rPh sb="8" eb="10">
      <t>ジョウキョウ</t>
    </rPh>
    <phoneticPr fontId="2"/>
  </si>
  <si>
    <t>資料：草津保健所</t>
    <rPh sb="0" eb="2">
      <t>シリョウ</t>
    </rPh>
    <rPh sb="3" eb="5">
      <t>クサツ</t>
    </rPh>
    <rPh sb="5" eb="8">
      <t>ホケンジョ</t>
    </rPh>
    <phoneticPr fontId="2"/>
  </si>
  <si>
    <t>医　　師</t>
    <rPh sb="0" eb="1">
      <t>イ</t>
    </rPh>
    <rPh sb="3" eb="4">
      <t>シ</t>
    </rPh>
    <phoneticPr fontId="2"/>
  </si>
  <si>
    <t>歯科医師</t>
    <rPh sb="0" eb="2">
      <t>シカ</t>
    </rPh>
    <rPh sb="2" eb="4">
      <t>イシ</t>
    </rPh>
    <phoneticPr fontId="2"/>
  </si>
  <si>
    <t>薬剤師</t>
  </si>
  <si>
    <t>保健師</t>
  </si>
  <si>
    <t>助産師</t>
  </si>
  <si>
    <t>看護師</t>
  </si>
  <si>
    <t>准看護師</t>
    <rPh sb="0" eb="1">
      <t>ジュン</t>
    </rPh>
    <rPh sb="1" eb="3">
      <t>カンゴ</t>
    </rPh>
    <rPh sb="3" eb="4">
      <t>シ</t>
    </rPh>
    <phoneticPr fontId="2"/>
  </si>
  <si>
    <t>年　次</t>
    <rPh sb="0" eb="1">
      <t>ネン</t>
    </rPh>
    <rPh sb="2" eb="3">
      <t>ジ</t>
    </rPh>
    <phoneticPr fontId="2"/>
  </si>
  <si>
    <t>各年1月1日現在</t>
    <rPh sb="0" eb="2">
      <t>カクネン</t>
    </rPh>
    <rPh sb="3" eb="4">
      <t>ツキ</t>
    </rPh>
    <rPh sb="5" eb="6">
      <t>ヒ</t>
    </rPh>
    <rPh sb="6" eb="8">
      <t>ゲンザイ</t>
    </rPh>
    <phoneticPr fontId="2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</si>
  <si>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</si>
  <si>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各年4月1日現在</t>
    <phoneticPr fontId="2"/>
  </si>
  <si>
    <t>平成17年は千人単位での把握</t>
    <rPh sb="0" eb="2">
      <t>ヘイセイ</t>
    </rPh>
    <rPh sb="4" eb="5">
      <t>ネン</t>
    </rPh>
    <rPh sb="6" eb="8">
      <t>センニン</t>
    </rPh>
    <rPh sb="8" eb="10">
      <t>タンイ</t>
    </rPh>
    <rPh sb="12" eb="14">
      <t>ハアク</t>
    </rPh>
    <phoneticPr fontId="2"/>
  </si>
  <si>
    <t>2年に一回の調査である。</t>
    <rPh sb="1" eb="2">
      <t>ネン</t>
    </rPh>
    <rPh sb="3" eb="5">
      <t>イッカイ</t>
    </rPh>
    <rPh sb="6" eb="8">
      <t>チョウサ</t>
    </rPh>
    <phoneticPr fontId="2"/>
  </si>
  <si>
    <t>4月1日現在</t>
    <rPh sb="1" eb="2">
      <t>ガツ</t>
    </rPh>
    <rPh sb="3" eb="4">
      <t>ニチ</t>
    </rPh>
    <rPh sb="4" eb="6">
      <t>ゲンザイ</t>
    </rPh>
    <phoneticPr fontId="2"/>
  </si>
  <si>
    <t>(注)平成19年5月1日現在</t>
    <rPh sb="1" eb="2">
      <t>チュウ</t>
    </rPh>
    <phoneticPr fontId="2"/>
  </si>
  <si>
    <t>(注)各年9月2日現在</t>
    <phoneticPr fontId="2"/>
  </si>
  <si>
    <t>(注)平成16年10月1日合併により平成16年度は旧町及び野洲市合算計上</t>
    <rPh sb="1" eb="2">
      <t>チュウ</t>
    </rPh>
    <rPh sb="3" eb="5">
      <t>ヘイセイ</t>
    </rPh>
    <rPh sb="7" eb="8">
      <t>ネン</t>
    </rPh>
    <rPh sb="10" eb="11">
      <t>ツキ</t>
    </rPh>
    <rPh sb="12" eb="13">
      <t>ヒ</t>
    </rPh>
    <rPh sb="13" eb="15">
      <t>ガッペイ</t>
    </rPh>
    <rPh sb="18" eb="20">
      <t>ヘイセイ</t>
    </rPh>
    <rPh sb="22" eb="24">
      <t>ネンド</t>
    </rPh>
    <rPh sb="25" eb="26">
      <t>キュウ</t>
    </rPh>
    <rPh sb="26" eb="27">
      <t>チョウ</t>
    </rPh>
    <rPh sb="27" eb="28">
      <t>オヨ</t>
    </rPh>
    <rPh sb="29" eb="31">
      <t>ヤス</t>
    </rPh>
    <rPh sb="31" eb="32">
      <t>シ</t>
    </rPh>
    <rPh sb="32" eb="34">
      <t>ガッサン</t>
    </rPh>
    <rPh sb="34" eb="36">
      <t>ケイジョウ</t>
    </rPh>
    <phoneticPr fontId="2"/>
  </si>
  <si>
    <t>資料：外国人登録台帳 (単位：人)</t>
    <rPh sb="0" eb="2">
      <t>シリョウ</t>
    </rPh>
    <rPh sb="3" eb="6">
      <t>ガイコクジン</t>
    </rPh>
    <rPh sb="6" eb="8">
      <t>トウロク</t>
    </rPh>
    <rPh sb="8" eb="10">
      <t>ダイチョウ</t>
    </rPh>
    <rPh sb="12" eb="14">
      <t>タンイ</t>
    </rPh>
    <rPh sb="15" eb="16">
      <t>ヒト</t>
    </rPh>
    <phoneticPr fontId="2"/>
  </si>
  <si>
    <t>(注)各年12月31日現在</t>
    <rPh sb="1" eb="2">
      <t>チュウ</t>
    </rPh>
    <rPh sb="3" eb="4">
      <t>カク</t>
    </rPh>
    <rPh sb="4" eb="5">
      <t>ネン</t>
    </rPh>
    <rPh sb="7" eb="8">
      <t>ツキ</t>
    </rPh>
    <rPh sb="10" eb="11">
      <t>ヒ</t>
    </rPh>
    <rPh sb="11" eb="13">
      <t>ゲンザイ</t>
    </rPh>
    <phoneticPr fontId="2"/>
  </si>
  <si>
    <t>(注)各年12月31日現在</t>
    <rPh sb="1" eb="2">
      <t>チュウ</t>
    </rPh>
    <rPh sb="3" eb="5">
      <t>カクネン</t>
    </rPh>
    <rPh sb="7" eb="8">
      <t>ツキ</t>
    </rPh>
    <rPh sb="10" eb="11">
      <t>ヒ</t>
    </rPh>
    <rPh sb="11" eb="13">
      <t>ゲンザイ</t>
    </rPh>
    <phoneticPr fontId="2"/>
  </si>
  <si>
    <t xml:space="preserve">2.5
 ～
</t>
    <phoneticPr fontId="2"/>
  </si>
  <si>
    <t>2.0～2.5</t>
    <phoneticPr fontId="2"/>
  </si>
  <si>
    <t>付加価値額(29人以下は粗付加価値額)(万円)</t>
    <rPh sb="0" eb="2">
      <t>フカ</t>
    </rPh>
    <rPh sb="2" eb="4">
      <t>カチ</t>
    </rPh>
    <rPh sb="4" eb="5">
      <t>ガク</t>
    </rPh>
    <rPh sb="8" eb="9">
      <t>ニン</t>
    </rPh>
    <rPh sb="9" eb="11">
      <t>イカ</t>
    </rPh>
    <rPh sb="12" eb="13">
      <t>アラ</t>
    </rPh>
    <rPh sb="13" eb="17">
      <t>フカカチ</t>
    </rPh>
    <rPh sb="17" eb="18">
      <t>ガク</t>
    </rPh>
    <rPh sb="20" eb="22">
      <t>マンエン</t>
    </rPh>
    <phoneticPr fontId="2"/>
  </si>
  <si>
    <t>各数値は、原則として従業者4人以上の事業所についての集計値</t>
    <rPh sb="0" eb="3">
      <t>カクスウチ</t>
    </rPh>
    <rPh sb="5" eb="7">
      <t>ゲンソク</t>
    </rPh>
    <rPh sb="10" eb="13">
      <t>ジュウギョウシャ</t>
    </rPh>
    <rPh sb="14" eb="17">
      <t>ニンイジョウ</t>
    </rPh>
    <rPh sb="18" eb="21">
      <t>ジギョウショ</t>
    </rPh>
    <rPh sb="26" eb="29">
      <t>シュウケイチ</t>
    </rPh>
    <phoneticPr fontId="2"/>
  </si>
  <si>
    <t>従業者数</t>
    <rPh sb="0" eb="3">
      <t>ジュウギョウシャ</t>
    </rPh>
    <rPh sb="3" eb="4">
      <t>スウ</t>
    </rPh>
    <phoneticPr fontId="2"/>
  </si>
  <si>
    <t>有収水量の内訳</t>
    <rPh sb="0" eb="1">
      <t>ユウ</t>
    </rPh>
    <rPh sb="1" eb="2">
      <t>シュウ</t>
    </rPh>
    <rPh sb="2" eb="4">
      <t>スイリョウ</t>
    </rPh>
    <rPh sb="5" eb="7">
      <t>ウチワケ</t>
    </rPh>
    <phoneticPr fontId="2"/>
  </si>
  <si>
    <t>事業所用</t>
    <rPh sb="0" eb="2">
      <t>ジギョウ</t>
    </rPh>
    <rPh sb="2" eb="4">
      <t>ショヨウ</t>
    </rPh>
    <phoneticPr fontId="2"/>
  </si>
  <si>
    <t>官公学校用</t>
    <rPh sb="0" eb="2">
      <t>カンコウ</t>
    </rPh>
    <rPh sb="2" eb="4">
      <t>ガッコウ</t>
    </rPh>
    <rPh sb="4" eb="5">
      <t>ヨウ</t>
    </rPh>
    <phoneticPr fontId="2"/>
  </si>
  <si>
    <t>－</t>
    <phoneticPr fontId="2"/>
  </si>
  <si>
    <t>５４．健康診査受診状況</t>
    <rPh sb="3" eb="5">
      <t>ケンコウ</t>
    </rPh>
    <rPh sb="5" eb="6">
      <t>ミ</t>
    </rPh>
    <rPh sb="6" eb="7">
      <t>ジャ</t>
    </rPh>
    <rPh sb="7" eb="9">
      <t>ジュシン</t>
    </rPh>
    <rPh sb="9" eb="11">
      <t>ジョウキョウ</t>
    </rPh>
    <phoneticPr fontId="2"/>
  </si>
  <si>
    <t>(単位：人・％)</t>
    <rPh sb="1" eb="3">
      <t>タンイ</t>
    </rPh>
    <rPh sb="4" eb="5">
      <t>ヒト</t>
    </rPh>
    <phoneticPr fontId="2"/>
  </si>
  <si>
    <t>資料：健康推進課</t>
    <rPh sb="0" eb="2">
      <t>シリョウ</t>
    </rPh>
    <rPh sb="3" eb="5">
      <t>ケンコウ</t>
    </rPh>
    <rPh sb="5" eb="7">
      <t>スイシン</t>
    </rPh>
    <rPh sb="7" eb="8">
      <t>カ</t>
    </rPh>
    <phoneticPr fontId="2"/>
  </si>
  <si>
    <t>検　診　名</t>
    <rPh sb="0" eb="1">
      <t>ケン</t>
    </rPh>
    <rPh sb="2" eb="3">
      <t>ミ</t>
    </rPh>
    <rPh sb="4" eb="5">
      <t>メイ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</si>
  <si>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</si>
  <si>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2"/>
  </si>
  <si>
    <t>精密検査受診者数</t>
    <rPh sb="0" eb="2">
      <t>セイミツ</t>
    </rPh>
    <rPh sb="2" eb="4">
      <t>ケンサ</t>
    </rPh>
    <rPh sb="4" eb="7">
      <t>ジュシンシャ</t>
    </rPh>
    <rPh sb="7" eb="8">
      <t>スウ</t>
    </rPh>
    <phoneticPr fontId="2"/>
  </si>
  <si>
    <t>がん・
結核
発見者数</t>
    <rPh sb="4" eb="6">
      <t>ケッカク</t>
    </rPh>
    <rPh sb="7" eb="9">
      <t>ハッケン</t>
    </rPh>
    <rPh sb="9" eb="10">
      <t>シャ</t>
    </rPh>
    <rPh sb="10" eb="11">
      <t>カズ</t>
    </rPh>
    <phoneticPr fontId="2"/>
  </si>
  <si>
    <t>北比江</t>
    <rPh sb="0" eb="3">
      <t>キタヒエ</t>
    </rPh>
    <phoneticPr fontId="2"/>
  </si>
  <si>
    <t>乙　窪</t>
    <rPh sb="0" eb="3">
      <t>オチクボ</t>
    </rPh>
    <phoneticPr fontId="2"/>
  </si>
  <si>
    <t>吉　地</t>
    <rPh sb="0" eb="3">
      <t>ヨシジ</t>
    </rPh>
    <phoneticPr fontId="2"/>
  </si>
  <si>
    <t>西河原</t>
    <rPh sb="0" eb="3">
      <t>ニシガワラ</t>
    </rPh>
    <phoneticPr fontId="2"/>
  </si>
  <si>
    <t>比留田</t>
    <rPh sb="0" eb="3">
      <t>ヒルタ</t>
    </rPh>
    <phoneticPr fontId="2"/>
  </si>
  <si>
    <t>木　部</t>
    <rPh sb="0" eb="3">
      <t>キベ</t>
    </rPh>
    <phoneticPr fontId="2"/>
  </si>
  <si>
    <t>虫　生</t>
    <rPh sb="0" eb="3">
      <t>ムシュウ</t>
    </rPh>
    <phoneticPr fontId="2"/>
  </si>
  <si>
    <t>八　夫</t>
    <rPh sb="0" eb="3">
      <t>ヤブ</t>
    </rPh>
    <phoneticPr fontId="2"/>
  </si>
  <si>
    <t>野　田</t>
    <rPh sb="0" eb="3">
      <t>ノダ</t>
    </rPh>
    <phoneticPr fontId="2"/>
  </si>
  <si>
    <t>五　条</t>
    <rPh sb="0" eb="3">
      <t>ゴジョウ</t>
    </rPh>
    <phoneticPr fontId="2"/>
  </si>
  <si>
    <t>安　治</t>
    <rPh sb="0" eb="3">
      <t>アワジ</t>
    </rPh>
    <phoneticPr fontId="2"/>
  </si>
  <si>
    <t>須　原</t>
    <rPh sb="0" eb="3">
      <t>スハラ</t>
    </rPh>
    <phoneticPr fontId="2"/>
  </si>
  <si>
    <t>下　堤</t>
    <rPh sb="0" eb="3">
      <t>シモツツミ</t>
    </rPh>
    <phoneticPr fontId="2"/>
  </si>
  <si>
    <t>井　口</t>
    <rPh sb="0" eb="3">
      <t>イノクチ</t>
    </rPh>
    <phoneticPr fontId="2"/>
  </si>
  <si>
    <t>六　条</t>
    <rPh sb="0" eb="3">
      <t>ロクジョウ</t>
    </rPh>
    <phoneticPr fontId="2"/>
  </si>
  <si>
    <t>吉　川</t>
    <rPh sb="0" eb="3">
      <t>ヨシカワ</t>
    </rPh>
    <phoneticPr fontId="2"/>
  </si>
  <si>
    <t>菖　蒲</t>
    <rPh sb="0" eb="3">
      <t>アヤメ</t>
    </rPh>
    <phoneticPr fontId="2"/>
  </si>
  <si>
    <t>錦の里</t>
    <rPh sb="0" eb="1">
      <t>ニシキ</t>
    </rPh>
    <rPh sb="2" eb="3">
      <t>サト</t>
    </rPh>
    <phoneticPr fontId="2"/>
  </si>
  <si>
    <t>【人口】</t>
    <rPh sb="1" eb="3">
      <t>ジンコウ</t>
    </rPh>
    <phoneticPr fontId="2"/>
  </si>
  <si>
    <t>田</t>
    <rPh sb="0" eb="1">
      <t>タ</t>
    </rPh>
    <phoneticPr fontId="2"/>
  </si>
  <si>
    <t>畑</t>
    <rPh sb="0" eb="1">
      <t>ハタ</t>
    </rPh>
    <phoneticPr fontId="2"/>
  </si>
  <si>
    <t>雑種地</t>
    <rPh sb="0" eb="2">
      <t>ザッシュ</t>
    </rPh>
    <rPh sb="2" eb="3">
      <t>チ</t>
    </rPh>
    <phoneticPr fontId="2"/>
  </si>
  <si>
    <t>総　　　数</t>
    <rPh sb="0" eb="5">
      <t>ソウスウ</t>
    </rPh>
    <phoneticPr fontId="2"/>
  </si>
  <si>
    <t>平成８年</t>
    <rPh sb="0" eb="2">
      <t>ヘイセイ</t>
    </rPh>
    <rPh sb="3" eb="4">
      <t>ネン</t>
    </rPh>
    <phoneticPr fontId="2"/>
  </si>
  <si>
    <t>農林水産業</t>
    <rPh sb="0" eb="2">
      <t>ノウリン</t>
    </rPh>
    <rPh sb="2" eb="5">
      <t>スイサンギョウ</t>
    </rPh>
    <phoneticPr fontId="2"/>
  </si>
  <si>
    <t>非農林水産業</t>
    <rPh sb="0" eb="1">
      <t>ヒ</t>
    </rPh>
    <rPh sb="1" eb="3">
      <t>ノウリン</t>
    </rPh>
    <rPh sb="3" eb="6">
      <t>スイサンギョウ</t>
    </rPh>
    <phoneticPr fontId="2"/>
  </si>
  <si>
    <t>　　鉱　　業</t>
    <rPh sb="2" eb="6">
      <t>コウギョウ</t>
    </rPh>
    <phoneticPr fontId="2"/>
  </si>
  <si>
    <t>　　建設業</t>
    <rPh sb="2" eb="5">
      <t>ケンセツギョウ</t>
    </rPh>
    <phoneticPr fontId="2"/>
  </si>
  <si>
    <t>　　製造業</t>
    <rPh sb="2" eb="5">
      <t>セイゾウギョウ</t>
    </rPh>
    <phoneticPr fontId="2"/>
  </si>
  <si>
    <t>　　不動産業</t>
    <rPh sb="2" eb="6">
      <t>フドウサンギョウ</t>
    </rPh>
    <phoneticPr fontId="2"/>
  </si>
  <si>
    <t>　　サービス業</t>
    <rPh sb="6" eb="7">
      <t>ギョウ</t>
    </rPh>
    <phoneticPr fontId="2"/>
  </si>
  <si>
    <t>　　公　務</t>
    <rPh sb="2" eb="5">
      <t>コウム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</si>
  <si>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</si>
  <si>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</si>
  <si>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</si>
  <si>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</si>
  <si>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農家数</t>
    <rPh sb="0" eb="2">
      <t>ノウカ</t>
    </rPh>
    <rPh sb="2" eb="3">
      <t>スウ</t>
    </rPh>
    <phoneticPr fontId="2"/>
  </si>
  <si>
    <t>耕地面積</t>
    <rPh sb="0" eb="2">
      <t>コウチ</t>
    </rPh>
    <rPh sb="2" eb="4">
      <t>メンセキ</t>
    </rPh>
    <phoneticPr fontId="2"/>
  </si>
  <si>
    <t>(注)</t>
    <rPh sb="1" eb="2">
      <t>チュウ</t>
    </rPh>
    <phoneticPr fontId="2"/>
  </si>
  <si>
    <t>従　業　者　数</t>
    <rPh sb="0" eb="5">
      <t>ジュウギョウシャ</t>
    </rPh>
    <rPh sb="6" eb="7">
      <t>スウ</t>
    </rPh>
    <phoneticPr fontId="2"/>
  </si>
  <si>
    <t>現金給与総額　　　　　</t>
    <rPh sb="0" eb="2">
      <t>ゲンキン</t>
    </rPh>
    <rPh sb="2" eb="4">
      <t>キュウヨ</t>
    </rPh>
    <rPh sb="4" eb="6">
      <t>ソウガク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</si>
  <si>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</si>
  <si>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</si>
  <si>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工業用地</t>
    <rPh sb="0" eb="2">
      <t>コウギョウ</t>
    </rPh>
    <rPh sb="2" eb="4">
      <t>ヨウチ</t>
    </rPh>
    <phoneticPr fontId="2"/>
  </si>
  <si>
    <t>水源別工業用水量</t>
    <rPh sb="0" eb="2">
      <t>スイゲン</t>
    </rPh>
    <rPh sb="2" eb="3">
      <t>ベツ</t>
    </rPh>
    <rPh sb="3" eb="5">
      <t>コウギョウ</t>
    </rPh>
    <rPh sb="5" eb="7">
      <t>ヨウスイ</t>
    </rPh>
    <rPh sb="7" eb="8">
      <t>リョウ</t>
    </rPh>
    <phoneticPr fontId="2"/>
  </si>
  <si>
    <t>資料：商業統計調査　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</si>
  <si>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</si>
  <si>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年　間　配　水　量</t>
    <rPh sb="0" eb="1">
      <t>トシ</t>
    </rPh>
    <rPh sb="2" eb="3">
      <t>カン</t>
    </rPh>
    <rPh sb="4" eb="5">
      <t>クバ</t>
    </rPh>
    <rPh sb="6" eb="7">
      <t>ミズ</t>
    </rPh>
    <rPh sb="8" eb="9">
      <t>リョウ</t>
    </rPh>
    <phoneticPr fontId="2"/>
  </si>
  <si>
    <t>有　効　水　量</t>
    <rPh sb="0" eb="1">
      <t>ユウ</t>
    </rPh>
    <rPh sb="2" eb="3">
      <t>コウ</t>
    </rPh>
    <rPh sb="4" eb="5">
      <t>ミズ</t>
    </rPh>
    <rPh sb="6" eb="7">
      <t>リョウ</t>
    </rPh>
    <phoneticPr fontId="2"/>
  </si>
  <si>
    <t>資料：都市計画課　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</si>
  <si>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平成17年度</t>
    <rPh sb="0" eb="2">
      <t>ヘイセイ</t>
    </rPh>
    <rPh sb="4" eb="6">
      <t>ネンド</t>
    </rPh>
    <phoneticPr fontId="2"/>
  </si>
  <si>
    <t>昭和40年3月24日
昭和40年3月29日
昭和49年4月11日</t>
    <rPh sb="0" eb="2">
      <t>ショウワ</t>
    </rPh>
    <rPh sb="4" eb="5">
      <t>ネン</t>
    </rPh>
    <rPh sb="6" eb="7">
      <t>ツキ</t>
    </rPh>
    <rPh sb="9" eb="10">
      <t>ヒ</t>
    </rPh>
    <rPh sb="11" eb="13">
      <t>ショウワ</t>
    </rPh>
    <rPh sb="15" eb="16">
      <t>ネン</t>
    </rPh>
    <rPh sb="17" eb="18">
      <t>ツキ</t>
    </rPh>
    <rPh sb="20" eb="21">
      <t>ヒ</t>
    </rPh>
    <rPh sb="22" eb="24">
      <t>ショウワ</t>
    </rPh>
    <rPh sb="26" eb="27">
      <t>ネン</t>
    </rPh>
    <rPh sb="28" eb="29">
      <t>ツキ</t>
    </rPh>
    <rPh sb="31" eb="32">
      <t>ヒ</t>
    </rPh>
    <phoneticPr fontId="2"/>
  </si>
  <si>
    <t>昭和40年3月24日
昭和44年3月20日</t>
    <rPh sb="0" eb="2">
      <t>ショウワ</t>
    </rPh>
    <rPh sb="4" eb="5">
      <t>ネン</t>
    </rPh>
    <rPh sb="6" eb="7">
      <t>ツキ</t>
    </rPh>
    <rPh sb="9" eb="10">
      <t>ヒ</t>
    </rPh>
    <rPh sb="11" eb="13">
      <t>ショウワ</t>
    </rPh>
    <rPh sb="15" eb="16">
      <t>ネン</t>
    </rPh>
    <rPh sb="17" eb="18">
      <t>ツキ</t>
    </rPh>
    <rPh sb="20" eb="21">
      <t>ヒ</t>
    </rPh>
    <phoneticPr fontId="2"/>
  </si>
  <si>
    <t>昭和40年3月24日
昭和41年3月28日</t>
    <rPh sb="0" eb="2">
      <t>ショウワ</t>
    </rPh>
    <rPh sb="4" eb="5">
      <t>ネン</t>
    </rPh>
    <rPh sb="6" eb="7">
      <t>ツキ</t>
    </rPh>
    <rPh sb="9" eb="10">
      <t>ヒ</t>
    </rPh>
    <rPh sb="11" eb="13">
      <t>ショウワ</t>
    </rPh>
    <rPh sb="15" eb="16">
      <t>ネン</t>
    </rPh>
    <rPh sb="17" eb="18">
      <t>ツキ</t>
    </rPh>
    <rPh sb="20" eb="21">
      <t>ヒ</t>
    </rPh>
    <phoneticPr fontId="2"/>
  </si>
  <si>
    <t>　　山出</t>
    <rPh sb="2" eb="3">
      <t>ヤマ</t>
    </rPh>
    <rPh sb="3" eb="4">
      <t>デ</t>
    </rPh>
    <phoneticPr fontId="2"/>
  </si>
  <si>
    <t>　　東林寺</t>
    <rPh sb="2" eb="3">
      <t>ヒガシ</t>
    </rPh>
    <rPh sb="3" eb="4">
      <t>リン</t>
    </rPh>
    <rPh sb="4" eb="5">
      <t>テラ</t>
    </rPh>
    <phoneticPr fontId="2"/>
  </si>
  <si>
    <t>　　前田</t>
    <rPh sb="2" eb="4">
      <t>マエダ</t>
    </rPh>
    <phoneticPr fontId="2"/>
  </si>
  <si>
    <t>　　小中小路</t>
    <rPh sb="2" eb="3">
      <t>コ</t>
    </rPh>
    <rPh sb="3" eb="4">
      <t>ナカ</t>
    </rPh>
    <rPh sb="4" eb="6">
      <t>コウジ</t>
    </rPh>
    <phoneticPr fontId="2"/>
  </si>
  <si>
    <t>　　大中小路</t>
    <rPh sb="2" eb="3">
      <t>オオ</t>
    </rPh>
    <rPh sb="3" eb="4">
      <t>ナカ</t>
    </rPh>
    <rPh sb="4" eb="5">
      <t>コ</t>
    </rPh>
    <rPh sb="5" eb="6">
      <t>ジ</t>
    </rPh>
    <phoneticPr fontId="2"/>
  </si>
  <si>
    <t>　　行合</t>
    <rPh sb="2" eb="3">
      <t>ユ</t>
    </rPh>
    <rPh sb="3" eb="4">
      <t>ア</t>
    </rPh>
    <phoneticPr fontId="2"/>
  </si>
  <si>
    <t>　　古畑</t>
    <rPh sb="2" eb="4">
      <t>フルハタ</t>
    </rPh>
    <phoneticPr fontId="2"/>
  </si>
  <si>
    <t>　　中畑</t>
    <rPh sb="2" eb="3">
      <t>ナカ</t>
    </rPh>
    <rPh sb="3" eb="4">
      <t>ハタ</t>
    </rPh>
    <phoneticPr fontId="2"/>
  </si>
  <si>
    <t>　　西町第１</t>
    <rPh sb="2" eb="3">
      <t>ニシ</t>
    </rPh>
    <rPh sb="3" eb="4">
      <t>マチ</t>
    </rPh>
    <rPh sb="4" eb="5">
      <t>ダイ</t>
    </rPh>
    <phoneticPr fontId="2"/>
  </si>
  <si>
    <t>　　西町第２</t>
    <rPh sb="2" eb="3">
      <t>ニシ</t>
    </rPh>
    <rPh sb="3" eb="4">
      <t>マチ</t>
    </rPh>
    <rPh sb="4" eb="5">
      <t>ダイ</t>
    </rPh>
    <phoneticPr fontId="2"/>
  </si>
  <si>
    <t>　　野洲中町</t>
    <rPh sb="2" eb="3">
      <t>ヤ</t>
    </rPh>
    <rPh sb="3" eb="4">
      <t>ス</t>
    </rPh>
    <rPh sb="4" eb="6">
      <t>ナカマチ</t>
    </rPh>
    <phoneticPr fontId="2"/>
  </si>
  <si>
    <t>　　野洲東町</t>
    <rPh sb="2" eb="3">
      <t>ヤ</t>
    </rPh>
    <rPh sb="3" eb="4">
      <t>ス</t>
    </rPh>
    <rPh sb="4" eb="5">
      <t>ヒガシ</t>
    </rPh>
    <rPh sb="5" eb="6">
      <t>マチ</t>
    </rPh>
    <phoneticPr fontId="2"/>
  </si>
  <si>
    <t>　　成橋</t>
    <rPh sb="2" eb="3">
      <t>ナ</t>
    </rPh>
    <rPh sb="3" eb="4">
      <t>キョウ</t>
    </rPh>
    <phoneticPr fontId="2"/>
  </si>
  <si>
    <t>　　街道</t>
    <rPh sb="2" eb="4">
      <t>カイドウ</t>
    </rPh>
    <phoneticPr fontId="2"/>
  </si>
  <si>
    <t>　　東町</t>
    <rPh sb="2" eb="3">
      <t>ヒガシ</t>
    </rPh>
    <rPh sb="3" eb="4">
      <t>マチ</t>
    </rPh>
    <phoneticPr fontId="2"/>
  </si>
  <si>
    <t>　　西町</t>
    <rPh sb="2" eb="3">
      <t>ニシ</t>
    </rPh>
    <rPh sb="3" eb="4">
      <t>マチ</t>
    </rPh>
    <phoneticPr fontId="2"/>
  </si>
  <si>
    <t>３０人 以 上</t>
    <rPh sb="2" eb="3">
      <t>ヒト</t>
    </rPh>
    <rPh sb="4" eb="5">
      <t>イ</t>
    </rPh>
    <rPh sb="6" eb="7">
      <t>ジョウ</t>
    </rPh>
    <phoneticPr fontId="2"/>
  </si>
  <si>
    <t>延長</t>
    <rPh sb="0" eb="2">
      <t>エンチョウ</t>
    </rPh>
    <phoneticPr fontId="2"/>
  </si>
  <si>
    <t>舗装率</t>
    <rPh sb="0" eb="3">
      <t>ホソウリツ</t>
    </rPh>
    <phoneticPr fontId="2"/>
  </si>
  <si>
    <t>棟数</t>
    <rPh sb="0" eb="1">
      <t>トウ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</si>
  <si>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</si>
  <si>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乗合
自動車</t>
    <rPh sb="0" eb="2">
      <t>ノリアイ</t>
    </rPh>
    <rPh sb="3" eb="6">
      <t>ジドウシャ</t>
    </rPh>
    <phoneticPr fontId="2"/>
  </si>
  <si>
    <t>　　 各年12月31日現在</t>
    <rPh sb="3" eb="5">
      <t>カクトシ</t>
    </rPh>
    <rPh sb="7" eb="8">
      <t>ガツ</t>
    </rPh>
    <rPh sb="10" eb="11">
      <t>ニチ</t>
    </rPh>
    <rPh sb="11" eb="13">
      <t>ゲンザイ</t>
    </rPh>
    <phoneticPr fontId="2"/>
  </si>
  <si>
    <t>　　　</t>
    <phoneticPr fontId="2"/>
  </si>
  <si>
    <t>ため観測されたもので、参考資料として取り扱う。</t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</si>
  <si>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</si>
  <si>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人　　　　口</t>
    <rPh sb="0" eb="6">
      <t>ジンコウ</t>
    </rPh>
    <phoneticPr fontId="2"/>
  </si>
  <si>
    <t>１世帯当
たり人員</t>
    <rPh sb="1" eb="3">
      <t>セタイ</t>
    </rPh>
    <rPh sb="3" eb="4">
      <t>ア</t>
    </rPh>
    <rPh sb="7" eb="9">
      <t>ジンイン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</si>
  <si>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</si>
  <si>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</si>
  <si>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</si>
  <si>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</si>
  <si>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１５歳未満</t>
    <rPh sb="2" eb="3">
      <t>サイ</t>
    </rPh>
    <rPh sb="3" eb="5">
      <t>ミマン</t>
    </rPh>
    <phoneticPr fontId="2"/>
  </si>
  <si>
    <t>１５歳～６４歳</t>
    <rPh sb="2" eb="3">
      <t>サイ</t>
    </rPh>
    <rPh sb="6" eb="7">
      <t>サイ</t>
    </rPh>
    <phoneticPr fontId="2"/>
  </si>
  <si>
    <t>６５歳以上</t>
    <rPh sb="2" eb="3">
      <t>サイ</t>
    </rPh>
    <rPh sb="3" eb="5">
      <t>イジョウ</t>
    </rPh>
    <phoneticPr fontId="2"/>
  </si>
  <si>
    <t>年齢
不詳</t>
    <rPh sb="0" eb="2">
      <t>ネンレイ</t>
    </rPh>
    <rPh sb="3" eb="5">
      <t>フショウ</t>
    </rPh>
    <phoneticPr fontId="2"/>
  </si>
  <si>
    <t>人口</t>
    <rPh sb="0" eb="2">
      <t>ジンコウ</t>
    </rPh>
    <phoneticPr fontId="2"/>
  </si>
  <si>
    <t>野洲</t>
    <rPh sb="0" eb="1">
      <t>ヤ</t>
    </rPh>
    <rPh sb="1" eb="2">
      <t>ス</t>
    </rPh>
    <phoneticPr fontId="2"/>
  </si>
  <si>
    <t>四ツ谷</t>
    <rPh sb="0" eb="1">
      <t>ヨ</t>
    </rPh>
    <rPh sb="2" eb="3">
      <t>ヤ</t>
    </rPh>
    <phoneticPr fontId="2"/>
  </si>
  <si>
    <t>大畑</t>
    <rPh sb="0" eb="1">
      <t>オオ</t>
    </rPh>
    <rPh sb="1" eb="2">
      <t>ハタケ</t>
    </rPh>
    <phoneticPr fontId="2"/>
  </si>
  <si>
    <t>万葉台</t>
    <rPh sb="0" eb="1">
      <t>マン</t>
    </rPh>
    <rPh sb="1" eb="2">
      <t>ヨウ</t>
    </rPh>
    <rPh sb="2" eb="3">
      <t>ダイ</t>
    </rPh>
    <phoneticPr fontId="2"/>
  </si>
  <si>
    <t>行畑</t>
    <rPh sb="0" eb="1">
      <t>ユ</t>
    </rPh>
    <rPh sb="1" eb="2">
      <t>ハタ</t>
    </rPh>
    <phoneticPr fontId="2"/>
  </si>
  <si>
    <t>小篠原東部</t>
    <rPh sb="0" eb="1">
      <t>コ</t>
    </rPh>
    <rPh sb="1" eb="2">
      <t>シノ</t>
    </rPh>
    <rPh sb="2" eb="3">
      <t>ハラ</t>
    </rPh>
    <rPh sb="3" eb="4">
      <t>ヒガシ</t>
    </rPh>
    <rPh sb="4" eb="5">
      <t>ブ</t>
    </rPh>
    <phoneticPr fontId="2"/>
  </si>
  <si>
    <t>小篠原西部</t>
    <rPh sb="0" eb="1">
      <t>コ</t>
    </rPh>
    <rPh sb="1" eb="2">
      <t>シノ</t>
    </rPh>
    <rPh sb="2" eb="3">
      <t>ハラ</t>
    </rPh>
    <rPh sb="3" eb="5">
      <t>セイブ</t>
    </rPh>
    <phoneticPr fontId="2"/>
  </si>
  <si>
    <t>桜生</t>
    <rPh sb="0" eb="1">
      <t>サクラ</t>
    </rPh>
    <rPh sb="1" eb="2">
      <t>ナマ</t>
    </rPh>
    <phoneticPr fontId="2"/>
  </si>
  <si>
    <t>駅前第一</t>
    <rPh sb="0" eb="2">
      <t>エキマエ</t>
    </rPh>
    <rPh sb="2" eb="4">
      <t>ダイイチ</t>
    </rPh>
    <phoneticPr fontId="2"/>
  </si>
  <si>
    <t>駅前第二</t>
    <rPh sb="0" eb="2">
      <t>エキマエ</t>
    </rPh>
    <rPh sb="2" eb="3">
      <t>ダイ</t>
    </rPh>
    <rPh sb="3" eb="4">
      <t>２</t>
    </rPh>
    <phoneticPr fontId="2"/>
  </si>
  <si>
    <t>乳幼児</t>
    <rPh sb="0" eb="3">
      <t>ニュウヨウジ</t>
    </rPh>
    <phoneticPr fontId="2"/>
  </si>
  <si>
    <t>高齢者</t>
    <rPh sb="0" eb="3">
      <t>コウレイシャ</t>
    </rPh>
    <phoneticPr fontId="2"/>
  </si>
  <si>
    <t>重度心身障害者老人</t>
    <rPh sb="0" eb="2">
      <t>ジュウド</t>
    </rPh>
    <rPh sb="2" eb="4">
      <t>シンシン</t>
    </rPh>
    <rPh sb="4" eb="7">
      <t>ショウガイシャ</t>
    </rPh>
    <rPh sb="7" eb="9">
      <t>ロウジン</t>
    </rPh>
    <phoneticPr fontId="2"/>
  </si>
  <si>
    <t>母子家庭</t>
    <rPh sb="0" eb="2">
      <t>ボシ</t>
    </rPh>
    <rPh sb="2" eb="4">
      <t>カテイ</t>
    </rPh>
    <phoneticPr fontId="2"/>
  </si>
  <si>
    <t>父子家庭</t>
    <rPh sb="0" eb="2">
      <t>フシ</t>
    </rPh>
    <rPh sb="2" eb="4">
      <t>カテイ</t>
    </rPh>
    <phoneticPr fontId="2"/>
  </si>
  <si>
    <t>ひとり暮らし寡婦</t>
    <rPh sb="3" eb="4">
      <t>ク</t>
    </rPh>
    <rPh sb="6" eb="8">
      <t>カフ</t>
    </rPh>
    <phoneticPr fontId="2"/>
  </si>
  <si>
    <t>各年度末現在</t>
    <rPh sb="0" eb="2">
      <t>カクネン</t>
    </rPh>
    <rPh sb="2" eb="3">
      <t>ド</t>
    </rPh>
    <rPh sb="3" eb="4">
      <t>マツ</t>
    </rPh>
    <rPh sb="4" eb="6">
      <t>ゲンザイ</t>
    </rPh>
    <phoneticPr fontId="2"/>
  </si>
  <si>
    <t>資料：児童家庭課</t>
    <rPh sb="0" eb="2">
      <t>シリョウ</t>
    </rPh>
    <rPh sb="3" eb="8">
      <t>ジドウカテイカ</t>
    </rPh>
    <phoneticPr fontId="2"/>
  </si>
  <si>
    <t>職員数</t>
    <rPh sb="0" eb="3">
      <t>ショクインスウ</t>
    </rPh>
    <phoneticPr fontId="2"/>
  </si>
  <si>
    <t>(保育士数)</t>
    <rPh sb="1" eb="3">
      <t>ホイク</t>
    </rPh>
    <rPh sb="3" eb="4">
      <t>シ</t>
    </rPh>
    <rPh sb="4" eb="5">
      <t>スウ</t>
    </rPh>
    <phoneticPr fontId="2"/>
  </si>
  <si>
    <t>各園児数</t>
    <rPh sb="0" eb="1">
      <t>カク</t>
    </rPh>
    <rPh sb="1" eb="2">
      <t>エン</t>
    </rPh>
    <rPh sb="2" eb="3">
      <t>ジ</t>
    </rPh>
    <rPh sb="3" eb="4">
      <t>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</si>
  <si>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</si>
  <si>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</si>
  <si>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２歳児</t>
    <rPh sb="1" eb="3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</si>
  <si>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</si>
  <si>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</si>
  <si>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</si>
  <si>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市立野洲第一保育園</t>
    <rPh sb="0" eb="2">
      <t>シリツ</t>
    </rPh>
    <rPh sb="2" eb="3">
      <t>ヤ</t>
    </rPh>
    <rPh sb="3" eb="4">
      <t>ス</t>
    </rPh>
    <rPh sb="4" eb="5">
      <t>ダイ</t>
    </rPh>
    <rPh sb="5" eb="6">
      <t>１</t>
    </rPh>
    <rPh sb="6" eb="9">
      <t>ホイクエン</t>
    </rPh>
    <phoneticPr fontId="2"/>
  </si>
  <si>
    <t>市立野洲第二保育園</t>
    <rPh sb="0" eb="2">
      <t>シリツ</t>
    </rPh>
    <rPh sb="2" eb="3">
      <t>ヤ</t>
    </rPh>
    <rPh sb="3" eb="4">
      <t>ス</t>
    </rPh>
    <rPh sb="4" eb="5">
      <t>ダイ</t>
    </rPh>
    <rPh sb="5" eb="6">
      <t>２</t>
    </rPh>
    <rPh sb="6" eb="9">
      <t>ホイクエン</t>
    </rPh>
    <phoneticPr fontId="2"/>
  </si>
  <si>
    <t>市立野洲第三保育園</t>
    <rPh sb="0" eb="2">
      <t>シリツ</t>
    </rPh>
    <rPh sb="2" eb="3">
      <t>ヤ</t>
    </rPh>
    <rPh sb="3" eb="4">
      <t>ス</t>
    </rPh>
    <rPh sb="4" eb="5">
      <t>ダイ</t>
    </rPh>
    <rPh sb="5" eb="6">
      <t>３</t>
    </rPh>
    <rPh sb="6" eb="9">
      <t>ホイクエン</t>
    </rPh>
    <phoneticPr fontId="2"/>
  </si>
  <si>
    <t>市立三上保育園</t>
    <rPh sb="0" eb="1">
      <t>シ</t>
    </rPh>
    <rPh sb="1" eb="2">
      <t>リツ</t>
    </rPh>
    <rPh sb="2" eb="4">
      <t>ミカミ</t>
    </rPh>
    <rPh sb="4" eb="7">
      <t>ホイクエン</t>
    </rPh>
    <phoneticPr fontId="2"/>
  </si>
  <si>
    <t>市立篠原保育園</t>
    <rPh sb="0" eb="1">
      <t>シ</t>
    </rPh>
    <rPh sb="1" eb="2">
      <t>リツ</t>
    </rPh>
    <rPh sb="2" eb="3">
      <t>シノ</t>
    </rPh>
    <rPh sb="3" eb="4">
      <t>ハラ</t>
    </rPh>
    <rPh sb="4" eb="7">
      <t>ホイクエン</t>
    </rPh>
    <phoneticPr fontId="2"/>
  </si>
  <si>
    <t>私立祇王明照保育園</t>
    <rPh sb="0" eb="2">
      <t>シリツ</t>
    </rPh>
    <rPh sb="2" eb="3">
      <t>ギ</t>
    </rPh>
    <rPh sb="3" eb="4">
      <t>オウ</t>
    </rPh>
    <rPh sb="4" eb="5">
      <t>メイ</t>
    </rPh>
    <rPh sb="5" eb="6">
      <t>テラシ</t>
    </rPh>
    <rPh sb="6" eb="9">
      <t>ホイクエン</t>
    </rPh>
    <phoneticPr fontId="2"/>
  </si>
  <si>
    <t>きたの保育園</t>
    <rPh sb="3" eb="6">
      <t>ホイクエン</t>
    </rPh>
    <phoneticPr fontId="2"/>
  </si>
  <si>
    <t>あやめ保育所</t>
    <rPh sb="3" eb="5">
      <t>ホイク</t>
    </rPh>
    <rPh sb="5" eb="6">
      <t>ショ</t>
    </rPh>
    <phoneticPr fontId="2"/>
  </si>
  <si>
    <t>しみんふくし保育の家</t>
    <rPh sb="6" eb="8">
      <t>ホイク</t>
    </rPh>
    <rPh sb="9" eb="10">
      <t>イエ</t>
    </rPh>
    <phoneticPr fontId="2"/>
  </si>
  <si>
    <t>-</t>
    <phoneticPr fontId="2"/>
  </si>
  <si>
    <t>-</t>
    <phoneticPr fontId="2"/>
  </si>
  <si>
    <t>６０．身体障害者手帳交付状況</t>
    <rPh sb="3" eb="5">
      <t>シンタイ</t>
    </rPh>
    <rPh sb="5" eb="8">
      <t>ショウガイシャ</t>
    </rPh>
    <rPh sb="8" eb="10">
      <t>テチョウ</t>
    </rPh>
    <rPh sb="10" eb="12">
      <t>コウフ</t>
    </rPh>
    <rPh sb="12" eb="14">
      <t>ジョウキョウ</t>
    </rPh>
    <phoneticPr fontId="2"/>
  </si>
  <si>
    <t>年代</t>
    <rPh sb="0" eb="2">
      <t>ネンダイ</t>
    </rPh>
    <phoneticPr fontId="2"/>
  </si>
  <si>
    <t>所有者</t>
    <rPh sb="0" eb="2">
      <t>ショユウ</t>
    </rPh>
    <rPh sb="2" eb="3">
      <t>シャ</t>
    </rPh>
    <phoneticPr fontId="2"/>
  </si>
  <si>
    <t xml:space="preserve">国　宝  </t>
    <rPh sb="0" eb="1">
      <t>クニ</t>
    </rPh>
    <rPh sb="2" eb="3">
      <t>タカラ</t>
    </rPh>
    <phoneticPr fontId="2"/>
  </si>
  <si>
    <t>明治32年 4月 5日</t>
    <rPh sb="0" eb="2">
      <t>メイジ</t>
    </rPh>
    <rPh sb="4" eb="5">
      <t>ネン</t>
    </rPh>
    <rPh sb="6" eb="8">
      <t>４ガツ</t>
    </rPh>
    <rPh sb="9" eb="11">
      <t>５ニチ</t>
    </rPh>
    <phoneticPr fontId="2"/>
  </si>
  <si>
    <t>御上神社本殿</t>
    <rPh sb="0" eb="1">
      <t>オン</t>
    </rPh>
    <rPh sb="1" eb="2">
      <t>ウエ</t>
    </rPh>
    <rPh sb="2" eb="4">
      <t>ジンジャ</t>
    </rPh>
    <rPh sb="4" eb="6">
      <t>ホンデン</t>
    </rPh>
    <phoneticPr fontId="2"/>
  </si>
  <si>
    <t>鎌倉</t>
    <rPh sb="0" eb="2">
      <t>カマクラ</t>
    </rPh>
    <phoneticPr fontId="2"/>
  </si>
  <si>
    <t>御上神社　</t>
    <rPh sb="0" eb="1">
      <t>オ</t>
    </rPh>
    <rPh sb="1" eb="2">
      <t>カミ</t>
    </rPh>
    <rPh sb="2" eb="4">
      <t>ジンジャ</t>
    </rPh>
    <phoneticPr fontId="2"/>
  </si>
  <si>
    <t>追加昭和17年11月22日</t>
    <rPh sb="0" eb="2">
      <t>ツイカ</t>
    </rPh>
    <rPh sb="2" eb="4">
      <t>ショウワ</t>
    </rPh>
    <rPh sb="6" eb="7">
      <t>ネン</t>
    </rPh>
    <rPh sb="9" eb="10">
      <t>ツキ</t>
    </rPh>
    <rPh sb="12" eb="13">
      <t>ヒ</t>
    </rPh>
    <phoneticPr fontId="2"/>
  </si>
  <si>
    <t>附厨子　</t>
    <rPh sb="0" eb="1">
      <t>フゾク</t>
    </rPh>
    <rPh sb="1" eb="3">
      <t>ズシ</t>
    </rPh>
    <phoneticPr fontId="2"/>
  </si>
  <si>
    <t>後期</t>
    <rPh sb="0" eb="2">
      <t>コウキ</t>
    </rPh>
    <phoneticPr fontId="2"/>
  </si>
  <si>
    <t>国　宝　</t>
    <rPh sb="0" eb="1">
      <t>コク</t>
    </rPh>
    <rPh sb="2" eb="3">
      <t>タカラ</t>
    </rPh>
    <phoneticPr fontId="2"/>
  </si>
  <si>
    <t>明治34年 8月 2日</t>
    <rPh sb="0" eb="2">
      <t>メイジ</t>
    </rPh>
    <rPh sb="4" eb="5">
      <t>ネン</t>
    </rPh>
    <rPh sb="7" eb="8">
      <t>４ガツ</t>
    </rPh>
    <rPh sb="10" eb="11">
      <t>５ニチ</t>
    </rPh>
    <phoneticPr fontId="2"/>
  </si>
  <si>
    <t>大笹原神社本殿</t>
    <rPh sb="0" eb="1">
      <t>ダイ</t>
    </rPh>
    <rPh sb="1" eb="2">
      <t>ササ</t>
    </rPh>
    <rPh sb="2" eb="3">
      <t>ハラ</t>
    </rPh>
    <rPh sb="3" eb="5">
      <t>ジンジャ</t>
    </rPh>
    <rPh sb="5" eb="7">
      <t>ホンデン</t>
    </rPh>
    <phoneticPr fontId="2"/>
  </si>
  <si>
    <t>室町</t>
    <rPh sb="0" eb="2">
      <t>ムロマチ</t>
    </rPh>
    <phoneticPr fontId="2"/>
  </si>
  <si>
    <t>大笹原神社</t>
    <rPh sb="0" eb="1">
      <t>ダイ</t>
    </rPh>
    <rPh sb="1" eb="2">
      <t>ササ</t>
    </rPh>
    <rPh sb="2" eb="3">
      <t>ハラ</t>
    </rPh>
    <rPh sb="3" eb="5">
      <t>ジンジャ</t>
    </rPh>
    <phoneticPr fontId="2"/>
  </si>
  <si>
    <t>附　棟札　11枚</t>
    <rPh sb="0" eb="1">
      <t>フゾク</t>
    </rPh>
    <rPh sb="2" eb="3">
      <t>ムネ</t>
    </rPh>
    <rPh sb="3" eb="4">
      <t>サツ</t>
    </rPh>
    <rPh sb="7" eb="8">
      <t>マイ</t>
    </rPh>
    <phoneticPr fontId="2"/>
  </si>
  <si>
    <t>重要文化財　</t>
    <rPh sb="0" eb="2">
      <t>ジュウヨウ</t>
    </rPh>
    <rPh sb="2" eb="5">
      <t>ブンカザイ</t>
    </rPh>
    <phoneticPr fontId="2"/>
  </si>
  <si>
    <t>御上神社拝殿</t>
    <rPh sb="0" eb="1">
      <t>オン</t>
    </rPh>
    <rPh sb="1" eb="2">
      <t>ウエ</t>
    </rPh>
    <rPh sb="2" eb="4">
      <t>ジンジャ</t>
    </rPh>
    <rPh sb="4" eb="6">
      <t>ハイデン</t>
    </rPh>
    <phoneticPr fontId="2"/>
  </si>
  <si>
    <t>御上神社楼門</t>
    <rPh sb="0" eb="2">
      <t>ミカミ</t>
    </rPh>
    <rPh sb="2" eb="4">
      <t>ジンジャ</t>
    </rPh>
    <rPh sb="4" eb="6">
      <t>ロウモン</t>
    </rPh>
    <phoneticPr fontId="2"/>
  </si>
  <si>
    <t>明治35年 7月31日</t>
    <rPh sb="0" eb="2">
      <t>メイジ</t>
    </rPh>
    <rPh sb="4" eb="5">
      <t>ネン</t>
    </rPh>
    <rPh sb="7" eb="8">
      <t>４ガツ</t>
    </rPh>
    <rPh sb="10" eb="11">
      <t>５ニチ</t>
    </rPh>
    <phoneticPr fontId="2"/>
  </si>
  <si>
    <t>生和神社本殿</t>
    <rPh sb="0" eb="1">
      <t>セイ</t>
    </rPh>
    <rPh sb="1" eb="2">
      <t>ワ</t>
    </rPh>
    <rPh sb="2" eb="4">
      <t>ジンジャ</t>
    </rPh>
    <rPh sb="4" eb="6">
      <t>ホンデン</t>
    </rPh>
    <phoneticPr fontId="2"/>
  </si>
  <si>
    <t>生和神社</t>
    <rPh sb="0" eb="1">
      <t>セイ</t>
    </rPh>
    <rPh sb="1" eb="2">
      <t>ワ</t>
    </rPh>
    <rPh sb="2" eb="4">
      <t>ジンジャ</t>
    </rPh>
    <phoneticPr fontId="2"/>
  </si>
  <si>
    <t>前期</t>
    <rPh sb="0" eb="1">
      <t>マエ</t>
    </rPh>
    <rPh sb="1" eb="2">
      <t>キ</t>
    </rPh>
    <phoneticPr fontId="2"/>
  </si>
  <si>
    <t>追加昭和56年 6月 5日</t>
    <rPh sb="0" eb="1">
      <t>ツイカ</t>
    </rPh>
    <rPh sb="1" eb="2">
      <t>カ</t>
    </rPh>
    <rPh sb="2" eb="4">
      <t>ショウワ</t>
    </rPh>
    <rPh sb="6" eb="7">
      <t>ネン</t>
    </rPh>
    <rPh sb="9" eb="10">
      <t>４ガツ</t>
    </rPh>
    <rPh sb="12" eb="13">
      <t>５ニチ</t>
    </rPh>
    <phoneticPr fontId="2"/>
  </si>
  <si>
    <t>附　棟札　2枚</t>
    <rPh sb="0" eb="1">
      <t>フゾク</t>
    </rPh>
    <rPh sb="2" eb="3">
      <t>ムネ</t>
    </rPh>
    <rPh sb="3" eb="4">
      <t>サツ</t>
    </rPh>
    <rPh sb="6" eb="7">
      <t>マイ</t>
    </rPh>
    <phoneticPr fontId="2"/>
  </si>
  <si>
    <t>重要文化財</t>
    <rPh sb="0" eb="2">
      <t>ジュウヨウ</t>
    </rPh>
    <rPh sb="2" eb="5">
      <t>ブンカザイ</t>
    </rPh>
    <phoneticPr fontId="2"/>
  </si>
  <si>
    <t>大正 6年 4月 5日</t>
    <rPh sb="0" eb="2">
      <t>タイショウ</t>
    </rPh>
    <rPh sb="4" eb="5">
      <t>ネン</t>
    </rPh>
    <rPh sb="6" eb="8">
      <t>４ガツ</t>
    </rPh>
    <rPh sb="9" eb="11">
      <t>５ニチ</t>
    </rPh>
    <phoneticPr fontId="2"/>
  </si>
  <si>
    <t>稲荷神社境内社</t>
    <rPh sb="0" eb="2">
      <t>イナリ</t>
    </rPh>
    <rPh sb="2" eb="4">
      <t>ジンジャ</t>
    </rPh>
    <rPh sb="4" eb="6">
      <t>ケイダイ</t>
    </rPh>
    <rPh sb="6" eb="7">
      <t>ヤシロ</t>
    </rPh>
    <phoneticPr fontId="2"/>
  </si>
  <si>
    <t>稲荷神社</t>
    <rPh sb="0" eb="1">
      <t>イネ</t>
    </rPh>
    <rPh sb="1" eb="2">
      <t>ニ</t>
    </rPh>
    <rPh sb="2" eb="4">
      <t>ジンジャ</t>
    </rPh>
    <phoneticPr fontId="2"/>
  </si>
  <si>
    <t>古宮神社本殿</t>
    <rPh sb="0" eb="1">
      <t>コ</t>
    </rPh>
    <rPh sb="1" eb="2">
      <t>ミヤ</t>
    </rPh>
    <rPh sb="2" eb="4">
      <t>ジンジャ</t>
    </rPh>
    <rPh sb="4" eb="6">
      <t>ホンデン</t>
    </rPh>
    <phoneticPr fontId="2"/>
  </si>
  <si>
    <t>中期</t>
    <rPh sb="0" eb="2">
      <t>チュウキ</t>
    </rPh>
    <phoneticPr fontId="2"/>
  </si>
  <si>
    <t>昭和 6年 1月19日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</si>
  <si>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御上神社摂社</t>
    <rPh sb="0" eb="2">
      <t>ミカミ</t>
    </rPh>
    <rPh sb="2" eb="4">
      <t>ジンジャ</t>
    </rPh>
    <rPh sb="4" eb="5">
      <t>セッツ</t>
    </rPh>
    <rPh sb="5" eb="6">
      <t>ヤシロ</t>
    </rPh>
    <phoneticPr fontId="2"/>
  </si>
  <si>
    <t>御上神社</t>
    <rPh sb="0" eb="1">
      <t>オ</t>
    </rPh>
    <rPh sb="1" eb="2">
      <t>カミ</t>
    </rPh>
    <rPh sb="2" eb="4">
      <t>ジンジャ</t>
    </rPh>
    <phoneticPr fontId="2"/>
  </si>
  <si>
    <t>若宮神社本殿</t>
    <rPh sb="0" eb="2">
      <t>ワカミヤ</t>
    </rPh>
    <rPh sb="2" eb="4">
      <t>ジンジャ</t>
    </rPh>
    <rPh sb="4" eb="6">
      <t>ホンデン</t>
    </rPh>
    <phoneticPr fontId="2"/>
  </si>
  <si>
    <t>大笹原神社境内社</t>
    <rPh sb="0" eb="1">
      <t>オオ</t>
    </rPh>
    <rPh sb="1" eb="2">
      <t>ササ</t>
    </rPh>
    <rPh sb="2" eb="3">
      <t>ハラ</t>
    </rPh>
    <rPh sb="3" eb="5">
      <t>ジンジャ</t>
    </rPh>
    <rPh sb="5" eb="7">
      <t>ケイダイ</t>
    </rPh>
    <rPh sb="7" eb="8">
      <t>ヤシロ</t>
    </rPh>
    <phoneticPr fontId="2"/>
  </si>
  <si>
    <t>篠原神社本殿</t>
    <rPh sb="0" eb="2">
      <t>シノハラ</t>
    </rPh>
    <rPh sb="2" eb="4">
      <t>ジンジャ</t>
    </rPh>
    <rPh sb="4" eb="6">
      <t>ホンデン</t>
    </rPh>
    <phoneticPr fontId="2"/>
  </si>
  <si>
    <t>追加昭和56年 6月 5日</t>
    <rPh sb="0" eb="2">
      <t>ツイカ</t>
    </rPh>
    <rPh sb="2" eb="4">
      <t>ショウワ</t>
    </rPh>
    <rPh sb="6" eb="7">
      <t>ネン</t>
    </rPh>
    <rPh sb="9" eb="10">
      <t>４ガツ</t>
    </rPh>
    <rPh sb="12" eb="13">
      <t>５ニチ</t>
    </rPh>
    <phoneticPr fontId="2"/>
  </si>
  <si>
    <t>附　棟札　１枚</t>
    <rPh sb="0" eb="1">
      <t>フゾク</t>
    </rPh>
    <rPh sb="2" eb="3">
      <t>ムネ</t>
    </rPh>
    <rPh sb="3" eb="4">
      <t>サツ</t>
    </rPh>
    <rPh sb="6" eb="7">
      <t>マイ</t>
    </rPh>
    <phoneticPr fontId="2"/>
  </si>
  <si>
    <t>昭和18年 6月 9日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</si>
  <si>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大行事神社本殿</t>
    <rPh sb="0" eb="1">
      <t>ダイ</t>
    </rPh>
    <rPh sb="1" eb="3">
      <t>ギョウジ</t>
    </rPh>
    <rPh sb="3" eb="5">
      <t>ジンジャ</t>
    </rPh>
    <rPh sb="5" eb="7">
      <t>ホンデン</t>
    </rPh>
    <phoneticPr fontId="2"/>
  </si>
  <si>
    <t>大行事神社</t>
    <rPh sb="0" eb="1">
      <t>ダイ</t>
    </rPh>
    <rPh sb="1" eb="3">
      <t>ギョウジ</t>
    </rPh>
    <rPh sb="3" eb="5">
      <t>ジンジャ</t>
    </rPh>
    <phoneticPr fontId="2"/>
  </si>
  <si>
    <t>昭和19年 9月 5日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</si>
  <si>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日吉神社本殿</t>
    <rPh sb="0" eb="2">
      <t>ヒヨシ</t>
    </rPh>
    <rPh sb="2" eb="4">
      <t>ジンジャ</t>
    </rPh>
    <rPh sb="4" eb="6">
      <t>ホンデン</t>
    </rPh>
    <phoneticPr fontId="2"/>
  </si>
  <si>
    <t>日吉神社</t>
    <rPh sb="0" eb="1">
      <t>ヒ</t>
    </rPh>
    <rPh sb="1" eb="2">
      <t>キチ</t>
    </rPh>
    <rPh sb="2" eb="4">
      <t>ジンジャ</t>
    </rPh>
    <phoneticPr fontId="2"/>
  </si>
  <si>
    <t>昭和24年 2月18日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</si>
  <si>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生和神社末社</t>
    <rPh sb="0" eb="1">
      <t>セイ</t>
    </rPh>
    <rPh sb="1" eb="2">
      <t>ワ</t>
    </rPh>
    <rPh sb="2" eb="4">
      <t>ジンジャ</t>
    </rPh>
    <rPh sb="4" eb="5">
      <t>マツ</t>
    </rPh>
    <rPh sb="5" eb="6">
      <t>ヤシロ</t>
    </rPh>
    <phoneticPr fontId="2"/>
  </si>
  <si>
    <t>春日神社本殿</t>
    <rPh sb="0" eb="2">
      <t>カスガ</t>
    </rPh>
    <rPh sb="2" eb="4">
      <t>ジンジャ</t>
    </rPh>
    <rPh sb="4" eb="6">
      <t>ホンデン</t>
    </rPh>
    <phoneticPr fontId="2"/>
  </si>
  <si>
    <t>昭和28年 3月31日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</si>
  <si>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圓光寺本堂</t>
    <rPh sb="0" eb="1">
      <t>ツブラ</t>
    </rPh>
    <rPh sb="1" eb="2">
      <t>ヒカリ</t>
    </rPh>
    <rPh sb="2" eb="3">
      <t>テラ</t>
    </rPh>
    <rPh sb="3" eb="5">
      <t>ホンドウ</t>
    </rPh>
    <phoneticPr fontId="2"/>
  </si>
  <si>
    <t>圓光寺</t>
    <rPh sb="0" eb="1">
      <t>ツブラ</t>
    </rPh>
    <rPh sb="1" eb="2">
      <t>ヒカリ</t>
    </rPh>
    <rPh sb="2" eb="3">
      <t>テラ</t>
    </rPh>
    <phoneticPr fontId="2"/>
  </si>
  <si>
    <t>附　棟札 　1枚</t>
    <rPh sb="0" eb="1">
      <t>フゾク</t>
    </rPh>
    <rPh sb="2" eb="3">
      <t>ムネ</t>
    </rPh>
    <rPh sb="3" eb="4">
      <t>サツ</t>
    </rPh>
    <rPh sb="7" eb="8">
      <t>マイ</t>
    </rPh>
    <phoneticPr fontId="2"/>
  </si>
  <si>
    <t>鬼瓦   2個</t>
    <rPh sb="0" eb="1">
      <t>オニ</t>
    </rPh>
    <rPh sb="1" eb="2">
      <t>カワラ</t>
    </rPh>
    <rPh sb="6" eb="7">
      <t>コ</t>
    </rPh>
    <phoneticPr fontId="2"/>
  </si>
  <si>
    <t>板絵図1組</t>
    <rPh sb="0" eb="1">
      <t>イタ</t>
    </rPh>
    <rPh sb="1" eb="3">
      <t>エズ</t>
    </rPh>
    <rPh sb="4" eb="5">
      <t>クミ</t>
    </rPh>
    <phoneticPr fontId="2"/>
  </si>
  <si>
    <t>昭和36年 3月23日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</si>
  <si>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圓光寺九重塔</t>
    <rPh sb="0" eb="1">
      <t>ツブラ</t>
    </rPh>
    <rPh sb="1" eb="2">
      <t>ヒカリ</t>
    </rPh>
    <rPh sb="2" eb="3">
      <t>ジ</t>
    </rPh>
    <rPh sb="3" eb="4">
      <t>９</t>
    </rPh>
    <rPh sb="4" eb="5">
      <t>ジュウ</t>
    </rPh>
    <rPh sb="5" eb="6">
      <t>トウ</t>
    </rPh>
    <phoneticPr fontId="2"/>
  </si>
  <si>
    <t>昭和36年 6月 7日</t>
    <rPh sb="0" eb="2">
      <t>ショウワ</t>
    </rPh>
    <rPh sb="4" eb="5">
      <t>ネン</t>
    </rPh>
    <rPh sb="7" eb="8">
      <t>４ガツ</t>
    </rPh>
    <rPh sb="10" eb="11">
      <t>５ニチ</t>
    </rPh>
    <phoneticPr fontId="2"/>
  </si>
  <si>
    <t>春日神社神門</t>
    <rPh sb="0" eb="2">
      <t>カスガ</t>
    </rPh>
    <rPh sb="2" eb="4">
      <t>ジンジャ</t>
    </rPh>
    <rPh sb="4" eb="5">
      <t>シンモン</t>
    </rPh>
    <rPh sb="5" eb="6">
      <t>モン</t>
    </rPh>
    <phoneticPr fontId="2"/>
  </si>
  <si>
    <t>室 町</t>
    <rPh sb="0" eb="1">
      <t>シツ</t>
    </rPh>
    <rPh sb="2" eb="3">
      <t>マチ</t>
    </rPh>
    <phoneticPr fontId="2"/>
  </si>
  <si>
    <t>春日神社</t>
    <rPh sb="0" eb="1">
      <t>ハル</t>
    </rPh>
    <rPh sb="1" eb="2">
      <t>ヒ</t>
    </rPh>
    <rPh sb="2" eb="4">
      <t>ジンジャ</t>
    </rPh>
    <phoneticPr fontId="2"/>
  </si>
  <si>
    <t>重要美術品</t>
    <rPh sb="0" eb="2">
      <t>ジュウヨウ</t>
    </rPh>
    <rPh sb="2" eb="4">
      <t>ビジュツ</t>
    </rPh>
    <rPh sb="4" eb="5">
      <t>ヒン</t>
    </rPh>
    <phoneticPr fontId="2"/>
  </si>
  <si>
    <t>-</t>
    <phoneticPr fontId="2"/>
  </si>
  <si>
    <t>６２．国民年金加入者数</t>
    <rPh sb="3" eb="5">
      <t>コクミン</t>
    </rPh>
    <rPh sb="5" eb="7">
      <t>ネンキン</t>
    </rPh>
    <rPh sb="7" eb="10">
      <t>カニュウシャ</t>
    </rPh>
    <rPh sb="10" eb="11">
      <t>スウ</t>
    </rPh>
    <phoneticPr fontId="2"/>
  </si>
  <si>
    <t>資料：保険年金課(単位：人)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</si>
  <si>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被　保　険　者　数</t>
    <rPh sb="0" eb="1">
      <t>ヒ</t>
    </rPh>
    <rPh sb="2" eb="3">
      <t>タモツ</t>
    </rPh>
    <rPh sb="4" eb="5">
      <t>ケン</t>
    </rPh>
    <rPh sb="6" eb="7">
      <t>モノ</t>
    </rPh>
    <rPh sb="8" eb="9">
      <t>スウ</t>
    </rPh>
    <phoneticPr fontId="2"/>
  </si>
  <si>
    <t>付加年金加入者数</t>
    <rPh sb="0" eb="2">
      <t>フカ</t>
    </rPh>
    <rPh sb="2" eb="4">
      <t>ネンキン</t>
    </rPh>
    <rPh sb="4" eb="7">
      <t>カニュウシャ</t>
    </rPh>
    <rPh sb="7" eb="8">
      <t>スウ</t>
    </rPh>
    <phoneticPr fontId="2"/>
  </si>
  <si>
    <t>第１号</t>
    <rPh sb="0" eb="1">
      <t>ダイ</t>
    </rPh>
    <rPh sb="2" eb="3">
      <t>ゴウ</t>
    </rPh>
    <phoneticPr fontId="2"/>
  </si>
  <si>
    <t>任意加入</t>
    <rPh sb="0" eb="2">
      <t>ニンイ</t>
    </rPh>
    <rPh sb="2" eb="4">
      <t>カニュウ</t>
    </rPh>
    <phoneticPr fontId="2"/>
  </si>
  <si>
    <t>第３号</t>
    <rPh sb="0" eb="1">
      <t>ダイ</t>
    </rPh>
    <rPh sb="2" eb="3">
      <t>ゴウ</t>
    </rPh>
    <phoneticPr fontId="2"/>
  </si>
  <si>
    <t>強　制</t>
    <rPh sb="0" eb="1">
      <t>ツヨシ</t>
    </rPh>
    <rPh sb="2" eb="3">
      <t>セイ</t>
    </rPh>
    <phoneticPr fontId="2"/>
  </si>
  <si>
    <t>任　意</t>
    <rPh sb="0" eb="1">
      <t>ニン</t>
    </rPh>
    <rPh sb="2" eb="3">
      <t>イ</t>
    </rPh>
    <phoneticPr fontId="2"/>
  </si>
  <si>
    <t>６３．国民年金受給者数</t>
    <rPh sb="3" eb="5">
      <t>コクミン</t>
    </rPh>
    <rPh sb="5" eb="7">
      <t>ネンキン</t>
    </rPh>
    <rPh sb="7" eb="10">
      <t>ジュキュウシャ</t>
    </rPh>
    <rPh sb="10" eb="11">
      <t>スウ</t>
    </rPh>
    <phoneticPr fontId="2"/>
  </si>
  <si>
    <t>老齢給付</t>
    <rPh sb="0" eb="2">
      <t>ロウレイ</t>
    </rPh>
    <rPh sb="2" eb="4">
      <t>キュウフ</t>
    </rPh>
    <phoneticPr fontId="2"/>
  </si>
  <si>
    <t>障害給付</t>
    <rPh sb="0" eb="2">
      <t>ショウガイ</t>
    </rPh>
    <rPh sb="2" eb="4">
      <t>キュウフ</t>
    </rPh>
    <phoneticPr fontId="2"/>
  </si>
  <si>
    <t>遺族給付</t>
    <rPh sb="0" eb="2">
      <t>イゾク</t>
    </rPh>
    <rPh sb="2" eb="4">
      <t>キュウフ</t>
    </rPh>
    <phoneticPr fontId="2"/>
  </si>
  <si>
    <t>死亡一時金</t>
    <rPh sb="0" eb="2">
      <t>シボウ</t>
    </rPh>
    <rPh sb="2" eb="5">
      <t>イチジキン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</si>
  <si>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</si>
  <si>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全部支給</t>
    <rPh sb="0" eb="2">
      <t>ゼンブ</t>
    </rPh>
    <rPh sb="2" eb="4">
      <t>シキュウ</t>
    </rPh>
    <phoneticPr fontId="2"/>
  </si>
  <si>
    <t>一部支給</t>
    <rPh sb="0" eb="2">
      <t>イチブ</t>
    </rPh>
    <rPh sb="2" eb="4">
      <t>シキュウ</t>
    </rPh>
    <phoneticPr fontId="2"/>
  </si>
  <si>
    <t>全部停止</t>
    <rPh sb="0" eb="2">
      <t>ゼンブ</t>
    </rPh>
    <rPh sb="2" eb="4">
      <t>テイシ</t>
    </rPh>
    <phoneticPr fontId="2"/>
  </si>
  <si>
    <t>６４．幼稚園別の就園状況</t>
    <rPh sb="3" eb="6">
      <t>ヨウチエン</t>
    </rPh>
    <rPh sb="6" eb="7">
      <t>ベツ</t>
    </rPh>
    <rPh sb="8" eb="9">
      <t>ジュ</t>
    </rPh>
    <rPh sb="9" eb="10">
      <t>エン</t>
    </rPh>
    <rPh sb="10" eb="12">
      <t>ジョウキョウ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</si>
  <si>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</si>
  <si>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園数
(校)</t>
    <rPh sb="0" eb="1">
      <t>エン</t>
    </rPh>
    <rPh sb="1" eb="2">
      <t>ガッコウスウ</t>
    </rPh>
    <rPh sb="4" eb="5">
      <t>コウ</t>
    </rPh>
    <phoneticPr fontId="2"/>
  </si>
  <si>
    <t>本務教職員数(人)</t>
    <rPh sb="0" eb="2">
      <t>ホンム</t>
    </rPh>
    <rPh sb="2" eb="5">
      <t>キョウショクイン</t>
    </rPh>
    <rPh sb="5" eb="6">
      <t>スウ</t>
    </rPh>
    <rPh sb="7" eb="8">
      <t>ニン</t>
    </rPh>
    <phoneticPr fontId="2"/>
  </si>
  <si>
    <t>園児数(人)</t>
    <rPh sb="0" eb="2">
      <t>エンジ</t>
    </rPh>
    <rPh sb="2" eb="3">
      <t>ジドウスウ</t>
    </rPh>
    <rPh sb="4" eb="5">
      <t>ニン</t>
    </rPh>
    <phoneticPr fontId="2"/>
  </si>
  <si>
    <t>昭和40年3月24日
昭和44年3月21日</t>
    <rPh sb="0" eb="2">
      <t>ショウワ</t>
    </rPh>
    <rPh sb="4" eb="5">
      <t>ネン</t>
    </rPh>
    <rPh sb="6" eb="7">
      <t>ツキ</t>
    </rPh>
    <rPh sb="9" eb="10">
      <t>ヒ</t>
    </rPh>
    <rPh sb="11" eb="13">
      <t>ショウワ</t>
    </rPh>
    <rPh sb="15" eb="16">
      <t>ネン</t>
    </rPh>
    <rPh sb="17" eb="18">
      <t>ツキ</t>
    </rPh>
    <rPh sb="20" eb="21">
      <t>ヒ</t>
    </rPh>
    <phoneticPr fontId="2"/>
  </si>
  <si>
    <t>野洲市北櫻字内6番の503地先</t>
    <rPh sb="0" eb="2">
      <t>ヤス</t>
    </rPh>
    <rPh sb="2" eb="3">
      <t>シ</t>
    </rPh>
    <rPh sb="3" eb="4">
      <t>キタ</t>
    </rPh>
    <rPh sb="4" eb="5">
      <t>サクラ</t>
    </rPh>
    <rPh sb="5" eb="6">
      <t>ジ</t>
    </rPh>
    <rPh sb="6" eb="7">
      <t>ナイ</t>
    </rPh>
    <rPh sb="8" eb="9">
      <t>バン</t>
    </rPh>
    <rPh sb="13" eb="14">
      <t>チ</t>
    </rPh>
    <rPh sb="14" eb="15">
      <t>サキ</t>
    </rPh>
    <phoneticPr fontId="2"/>
  </si>
  <si>
    <t>兵主神社</t>
    <rPh sb="0" eb="1">
      <t>ヘイ</t>
    </rPh>
    <rPh sb="1" eb="2">
      <t>シュ</t>
    </rPh>
    <rPh sb="2" eb="4">
      <t>ジンジャ</t>
    </rPh>
    <phoneticPr fontId="2"/>
  </si>
  <si>
    <t>平成19年度</t>
    <rPh sb="0" eb="2">
      <t>ヘイセイ</t>
    </rPh>
    <rPh sb="4" eb="6">
      <t>ネンド</t>
    </rPh>
    <phoneticPr fontId="2"/>
  </si>
  <si>
    <t>２ＤＫ</t>
    <phoneticPr fontId="2"/>
  </si>
  <si>
    <t>３ＤＫ</t>
    <phoneticPr fontId="2"/>
  </si>
  <si>
    <t>２ＤＫ</t>
    <phoneticPr fontId="2"/>
  </si>
  <si>
    <t>木造薬師如来坐像(薬師堂安置)</t>
    <rPh sb="0" eb="2">
      <t>モクゾウ</t>
    </rPh>
    <rPh sb="2" eb="4">
      <t>ヤクシ</t>
    </rPh>
    <rPh sb="4" eb="6">
      <t>ニョライ</t>
    </rPh>
    <rPh sb="6" eb="8">
      <t>ザゾウ</t>
    </rPh>
    <rPh sb="9" eb="12">
      <t>ヤクシドウ</t>
    </rPh>
    <rPh sb="12" eb="14">
      <t>アンチ</t>
    </rPh>
    <phoneticPr fontId="2"/>
  </si>
  <si>
    <t>宗泉寺</t>
    <rPh sb="0" eb="1">
      <t>シュウ</t>
    </rPh>
    <rPh sb="1" eb="2">
      <t>イズミ</t>
    </rPh>
    <rPh sb="2" eb="3">
      <t>ジ</t>
    </rPh>
    <phoneticPr fontId="2"/>
  </si>
  <si>
    <t>木造毘沙門天立像(所在薬師堂)</t>
    <rPh sb="0" eb="2">
      <t>モクゾウ</t>
    </rPh>
    <rPh sb="2" eb="6">
      <t>ビシャモンテン</t>
    </rPh>
    <rPh sb="6" eb="8">
      <t>リツゾウ</t>
    </rPh>
    <rPh sb="9" eb="11">
      <t>ショザイ</t>
    </rPh>
    <rPh sb="11" eb="13">
      <t>ヤクシ</t>
    </rPh>
    <rPh sb="13" eb="14">
      <t>ドウ</t>
    </rPh>
    <phoneticPr fontId="2"/>
  </si>
  <si>
    <t>木造不動明王及両童子立像(所在薬師堂)</t>
    <rPh sb="0" eb="2">
      <t>モクゾウ</t>
    </rPh>
    <rPh sb="2" eb="6">
      <t>フドウミョウオウ</t>
    </rPh>
    <rPh sb="6" eb="7">
      <t>オヨ</t>
    </rPh>
    <rPh sb="7" eb="8">
      <t>リョウ</t>
    </rPh>
    <rPh sb="8" eb="10">
      <t>ドウジ</t>
    </rPh>
    <rPh sb="10" eb="12">
      <t>リツゾウ</t>
    </rPh>
    <rPh sb="13" eb="15">
      <t>ショザイ</t>
    </rPh>
    <rPh sb="15" eb="17">
      <t>ヤクシ</t>
    </rPh>
    <rPh sb="17" eb="18">
      <t>ドウ</t>
    </rPh>
    <phoneticPr fontId="2"/>
  </si>
  <si>
    <t>野洲中学校</t>
    <rPh sb="0" eb="1">
      <t>ヤ</t>
    </rPh>
    <rPh sb="1" eb="2">
      <t>ス</t>
    </rPh>
    <rPh sb="2" eb="5">
      <t>チュウガッコウ</t>
    </rPh>
    <phoneticPr fontId="2"/>
  </si>
  <si>
    <t>野洲北中学校</t>
    <rPh sb="0" eb="1">
      <t>ヤ</t>
    </rPh>
    <rPh sb="1" eb="2">
      <t>ス</t>
    </rPh>
    <rPh sb="2" eb="3">
      <t>キタ</t>
    </rPh>
    <rPh sb="3" eb="6">
      <t>チュウガッコウ</t>
    </rPh>
    <phoneticPr fontId="2"/>
  </si>
  <si>
    <t>中主中学校</t>
    <rPh sb="0" eb="2">
      <t>チュウズ</t>
    </rPh>
    <rPh sb="2" eb="5">
      <t>チュウガッコウ</t>
    </rPh>
    <phoneticPr fontId="2"/>
  </si>
  <si>
    <t>６７．公立高等学校の就学状況</t>
    <rPh sb="3" eb="5">
      <t>コウリツ</t>
    </rPh>
    <rPh sb="5" eb="7">
      <t>コウトウ</t>
    </rPh>
    <rPh sb="7" eb="9">
      <t>ショウガッコウ</t>
    </rPh>
    <rPh sb="10" eb="12">
      <t>シュウガク</t>
    </rPh>
    <rPh sb="12" eb="14">
      <t>ジョウキョウ</t>
    </rPh>
    <phoneticPr fontId="2"/>
  </si>
  <si>
    <t>野洲高等学校</t>
    <rPh sb="0" eb="1">
      <t>ヤ</t>
    </rPh>
    <rPh sb="1" eb="2">
      <t>ス</t>
    </rPh>
    <rPh sb="2" eb="4">
      <t>コウトウ</t>
    </rPh>
    <rPh sb="4" eb="6">
      <t>ガッコウ</t>
    </rPh>
    <phoneticPr fontId="2"/>
  </si>
  <si>
    <t>資料：野洲図書館</t>
    <rPh sb="0" eb="2">
      <t>シリョウ</t>
    </rPh>
    <rPh sb="3" eb="5">
      <t>ヤス</t>
    </rPh>
    <rPh sb="5" eb="8">
      <t>トショカン</t>
    </rPh>
    <phoneticPr fontId="2"/>
  </si>
  <si>
    <t>(単位：人・冊)</t>
  </si>
  <si>
    <t>月</t>
    <rPh sb="0" eb="1">
      <t>ツキ</t>
    </rPh>
    <phoneticPr fontId="2"/>
  </si>
  <si>
    <t>開館日数</t>
    <rPh sb="0" eb="2">
      <t>カイカン</t>
    </rPh>
    <rPh sb="2" eb="4">
      <t>ニッスウ</t>
    </rPh>
    <phoneticPr fontId="2"/>
  </si>
  <si>
    <t>来館者数</t>
    <rPh sb="0" eb="3">
      <t>ライカンシャ</t>
    </rPh>
    <rPh sb="3" eb="4">
      <t>スウ</t>
    </rPh>
    <phoneticPr fontId="2"/>
  </si>
  <si>
    <t>登録者数</t>
    <rPh sb="0" eb="3">
      <t>トウロクシャ</t>
    </rPh>
    <rPh sb="3" eb="4">
      <t>スウ</t>
    </rPh>
    <phoneticPr fontId="2"/>
  </si>
  <si>
    <t>貸出者数</t>
    <rPh sb="0" eb="2">
      <t>カシダシ</t>
    </rPh>
    <rPh sb="2" eb="3">
      <t>シャ</t>
    </rPh>
    <rPh sb="3" eb="4">
      <t>スウ</t>
    </rPh>
    <phoneticPr fontId="2"/>
  </si>
  <si>
    <t>貸出冊数</t>
    <rPh sb="0" eb="2">
      <t>カシダシ</t>
    </rPh>
    <rPh sb="2" eb="3">
      <t>サツ</t>
    </rPh>
    <rPh sb="3" eb="4">
      <t>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</si>
  <si>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</si>
  <si>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前年冊数</t>
    <rPh sb="0" eb="2">
      <t>ゼンネン</t>
    </rPh>
    <rPh sb="2" eb="3">
      <t>サツ</t>
    </rPh>
    <rPh sb="3" eb="4">
      <t>スウ</t>
    </rPh>
    <phoneticPr fontId="2"/>
  </si>
  <si>
    <t>１日平均</t>
    <rPh sb="1" eb="2">
      <t>ヒ</t>
    </rPh>
    <rPh sb="2" eb="4">
      <t>ヘイキン</t>
    </rPh>
    <phoneticPr fontId="2"/>
  </si>
  <si>
    <t>利用者区分</t>
    <rPh sb="0" eb="3">
      <t>リヨウシャ</t>
    </rPh>
    <rPh sb="3" eb="5">
      <t>クブン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</si>
  <si>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</si>
  <si>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</si>
  <si>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</si>
  <si>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</si>
  <si>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７０代</t>
    <rPh sb="2" eb="3">
      <t>ダイ</t>
    </rPh>
    <phoneticPr fontId="2"/>
  </si>
  <si>
    <t>８０代</t>
    <rPh sb="2" eb="3">
      <t>ダイ</t>
    </rPh>
    <phoneticPr fontId="2"/>
  </si>
  <si>
    <t>―</t>
    <phoneticPr fontId="2"/>
  </si>
  <si>
    <t>０～６</t>
    <phoneticPr fontId="2"/>
  </si>
  <si>
    <t>７～１２</t>
    <phoneticPr fontId="2"/>
  </si>
  <si>
    <t>１３～１５</t>
    <phoneticPr fontId="2"/>
  </si>
  <si>
    <t>１６～１８</t>
    <phoneticPr fontId="2"/>
  </si>
  <si>
    <t>１９～２２</t>
    <phoneticPr fontId="2"/>
  </si>
  <si>
    <t>２３～２９</t>
    <phoneticPr fontId="2"/>
  </si>
  <si>
    <t>資料：野洲図書館　(単位：人)</t>
    <rPh sb="0" eb="2">
      <t>シリョウ</t>
    </rPh>
    <rPh sb="3" eb="5">
      <t>ヤス</t>
    </rPh>
    <rPh sb="5" eb="8">
      <t>トショカン</t>
    </rPh>
    <phoneticPr fontId="2"/>
  </si>
  <si>
    <t>地区等</t>
    <rPh sb="0" eb="2">
      <t>チク</t>
    </rPh>
    <rPh sb="2" eb="3">
      <t>トウ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</si>
  <si>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</si>
  <si>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野洲市(野洲地区)</t>
    <rPh sb="0" eb="1">
      <t>ヤ</t>
    </rPh>
    <rPh sb="1" eb="2">
      <t>ス</t>
    </rPh>
    <rPh sb="2" eb="3">
      <t>シ</t>
    </rPh>
    <rPh sb="4" eb="6">
      <t>ヤス</t>
    </rPh>
    <rPh sb="6" eb="8">
      <t>チク</t>
    </rPh>
    <phoneticPr fontId="2"/>
  </si>
  <si>
    <t>野洲市(中主地区)</t>
    <rPh sb="0" eb="2">
      <t>ヤス</t>
    </rPh>
    <rPh sb="2" eb="3">
      <t>シ</t>
    </rPh>
    <rPh sb="4" eb="6">
      <t>チュウズ</t>
    </rPh>
    <phoneticPr fontId="2"/>
  </si>
  <si>
    <t>守山市</t>
    <rPh sb="0" eb="2">
      <t>モリヤマ</t>
    </rPh>
    <rPh sb="2" eb="3">
      <t>シ</t>
    </rPh>
    <phoneticPr fontId="2"/>
  </si>
  <si>
    <t>草津市</t>
    <rPh sb="0" eb="2">
      <t>クサツ</t>
    </rPh>
    <rPh sb="2" eb="3">
      <t>シ</t>
    </rPh>
    <phoneticPr fontId="2"/>
  </si>
  <si>
    <t>在勤・在学</t>
    <rPh sb="0" eb="2">
      <t>ザイキン</t>
    </rPh>
    <rPh sb="3" eb="5">
      <t>ザイガク</t>
    </rPh>
    <phoneticPr fontId="2"/>
  </si>
  <si>
    <t>(単位：冊)</t>
  </si>
  <si>
    <t>分野</t>
    <rPh sb="0" eb="2">
      <t>ブンヤ</t>
    </rPh>
    <phoneticPr fontId="2"/>
  </si>
  <si>
    <t>蔵書冊数</t>
    <rPh sb="0" eb="2">
      <t>ゾウショ</t>
    </rPh>
    <rPh sb="2" eb="3">
      <t>サツ</t>
    </rPh>
    <rPh sb="3" eb="4">
      <t>スウ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</si>
  <si>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</si>
  <si>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</si>
  <si>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総記</t>
    <rPh sb="0" eb="1">
      <t>ソウ</t>
    </rPh>
    <rPh sb="1" eb="2">
      <t>キ</t>
    </rPh>
    <phoneticPr fontId="2"/>
  </si>
  <si>
    <t>哲学・宗教</t>
    <rPh sb="0" eb="2">
      <t>テツガク</t>
    </rPh>
    <rPh sb="3" eb="5">
      <t>シュウキョウ</t>
    </rPh>
    <phoneticPr fontId="2"/>
  </si>
  <si>
    <t>歴史・地理</t>
    <rPh sb="0" eb="2">
      <t>レキシ</t>
    </rPh>
    <rPh sb="3" eb="5">
      <t>チリ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</si>
  <si>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</si>
  <si>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</si>
  <si>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技術・工学</t>
    <rPh sb="0" eb="2">
      <t>ギジュツ</t>
    </rPh>
    <rPh sb="3" eb="4">
      <t>コウ</t>
    </rPh>
    <rPh sb="4" eb="5">
      <t>ガク</t>
    </rPh>
    <phoneticPr fontId="2"/>
  </si>
  <si>
    <t>産業</t>
    <rPh sb="0" eb="2">
      <t>サンギョウ</t>
    </rPh>
    <phoneticPr fontId="2"/>
  </si>
  <si>
    <t>芸術・美術</t>
    <rPh sb="0" eb="2">
      <t>ゲイジュツ</t>
    </rPh>
    <rPh sb="3" eb="5">
      <t>ビジュツ</t>
    </rPh>
    <phoneticPr fontId="2"/>
  </si>
  <si>
    <t>言語</t>
    <rPh sb="0" eb="2">
      <t>ゲンゴ</t>
    </rPh>
    <phoneticPr fontId="2"/>
  </si>
  <si>
    <t>文学</t>
    <rPh sb="0" eb="2">
      <t>ブンガク</t>
    </rPh>
    <phoneticPr fontId="2"/>
  </si>
  <si>
    <t>大活字本</t>
    <rPh sb="0" eb="1">
      <t>オオ</t>
    </rPh>
    <rPh sb="1" eb="3">
      <t>カツジ</t>
    </rPh>
    <rPh sb="3" eb="4">
      <t>ホン</t>
    </rPh>
    <phoneticPr fontId="2"/>
  </si>
  <si>
    <t>点字本</t>
    <rPh sb="0" eb="2">
      <t>テンジ</t>
    </rPh>
    <rPh sb="2" eb="3">
      <t>ホン</t>
    </rPh>
    <phoneticPr fontId="2"/>
  </si>
  <si>
    <t>滋賀資料</t>
    <rPh sb="0" eb="2">
      <t>シガ</t>
    </rPh>
    <rPh sb="2" eb="4">
      <t>シリョウ</t>
    </rPh>
    <phoneticPr fontId="2"/>
  </si>
  <si>
    <t>野洲資料</t>
    <rPh sb="0" eb="1">
      <t>ヤ</t>
    </rPh>
    <rPh sb="1" eb="2">
      <t>ス</t>
    </rPh>
    <rPh sb="2" eb="4">
      <t>シリョウ</t>
    </rPh>
    <phoneticPr fontId="2"/>
  </si>
  <si>
    <t>洋書</t>
    <rPh sb="0" eb="2">
      <t>ヨウショ</t>
    </rPh>
    <phoneticPr fontId="2"/>
  </si>
  <si>
    <t>絵本</t>
    <rPh sb="0" eb="2">
      <t>エホン</t>
    </rPh>
    <phoneticPr fontId="2"/>
  </si>
  <si>
    <t>紙芝居</t>
    <rPh sb="0" eb="3">
      <t>カミシバイ</t>
    </rPh>
    <phoneticPr fontId="2"/>
  </si>
  <si>
    <t>図書計</t>
    <rPh sb="0" eb="2">
      <t>トショ</t>
    </rPh>
    <rPh sb="2" eb="3">
      <t>ケイ</t>
    </rPh>
    <phoneticPr fontId="2"/>
  </si>
  <si>
    <t>AV計</t>
    <rPh sb="2" eb="3">
      <t>ケイ</t>
    </rPh>
    <phoneticPr fontId="2"/>
  </si>
  <si>
    <t>CD</t>
    <phoneticPr fontId="2"/>
  </si>
  <si>
    <t>―</t>
    <phoneticPr fontId="2"/>
  </si>
  <si>
    <t>カセット</t>
    <phoneticPr fontId="2"/>
  </si>
  <si>
    <t>DVD</t>
    <phoneticPr fontId="2"/>
  </si>
  <si>
    <t>ビデオ</t>
    <phoneticPr fontId="2"/>
  </si>
  <si>
    <t>―</t>
    <phoneticPr fontId="2"/>
  </si>
  <si>
    <t>ａ.　国指定文化財</t>
    <rPh sb="3" eb="4">
      <t>クニ</t>
    </rPh>
    <rPh sb="4" eb="6">
      <t>シテイ</t>
    </rPh>
    <rPh sb="6" eb="9">
      <t>ブンカザイ</t>
    </rPh>
    <phoneticPr fontId="2"/>
  </si>
  <si>
    <t>建　造　物</t>
    <rPh sb="0" eb="3">
      <t>ケンゾウ</t>
    </rPh>
    <rPh sb="4" eb="5">
      <t>ブツ</t>
    </rPh>
    <phoneticPr fontId="2"/>
  </si>
  <si>
    <t>革箙       附　黒漆矢　6隻</t>
    <rPh sb="0" eb="1">
      <t>カワ</t>
    </rPh>
    <phoneticPr fontId="2"/>
  </si>
  <si>
    <t>1口</t>
    <rPh sb="1" eb="2">
      <t>クチ</t>
    </rPh>
    <phoneticPr fontId="2"/>
  </si>
  <si>
    <t>兵主神社本殿　 [棟札]寛永20</t>
    <rPh sb="0" eb="4">
      <t>ヒョウズ</t>
    </rPh>
    <rPh sb="4" eb="5">
      <t>ホン</t>
    </rPh>
    <rPh sb="5" eb="6">
      <t>デン</t>
    </rPh>
    <rPh sb="9" eb="10">
      <t>ムネ</t>
    </rPh>
    <rPh sb="10" eb="11">
      <t>フダ</t>
    </rPh>
    <rPh sb="12" eb="13">
      <t>カン</t>
    </rPh>
    <rPh sb="13" eb="14">
      <t>エイ</t>
    </rPh>
    <phoneticPr fontId="2"/>
  </si>
  <si>
    <t>妙光寺地蔵磨崖仏　　元享4銘</t>
    <rPh sb="0" eb="3">
      <t>ミョウコウジ</t>
    </rPh>
    <rPh sb="3" eb="5">
      <t>ジゾウ</t>
    </rPh>
    <rPh sb="5" eb="6">
      <t>ケンマ</t>
    </rPh>
    <rPh sb="6" eb="7">
      <t>ガケ</t>
    </rPh>
    <rPh sb="7" eb="8">
      <t>ブツ</t>
    </rPh>
    <rPh sb="10" eb="11">
      <t>モト</t>
    </rPh>
    <rPh sb="11" eb="12">
      <t>ススム</t>
    </rPh>
    <rPh sb="13" eb="14">
      <t>メイ</t>
    </rPh>
    <phoneticPr fontId="2"/>
  </si>
  <si>
    <t>南北朝</t>
    <rPh sb="0" eb="3">
      <t>ナンボクチョウ</t>
    </rPh>
    <phoneticPr fontId="2"/>
  </si>
  <si>
    <t>兵主神社　</t>
    <rPh sb="0" eb="1">
      <t>ヒョウ</t>
    </rPh>
    <rPh sb="1" eb="2">
      <t>ヌシ</t>
    </rPh>
    <rPh sb="2" eb="4">
      <t>ジンジャ</t>
    </rPh>
    <phoneticPr fontId="2"/>
  </si>
  <si>
    <t>　附 　鍍銀篭手金具　1隻</t>
    <rPh sb="1" eb="2">
      <t>ツ</t>
    </rPh>
    <rPh sb="5" eb="6">
      <t>ギン</t>
    </rPh>
    <rPh sb="6" eb="7">
      <t>カゴ</t>
    </rPh>
    <rPh sb="7" eb="8">
      <t>テ</t>
    </rPh>
    <rPh sb="8" eb="10">
      <t>カナグ</t>
    </rPh>
    <rPh sb="12" eb="13">
      <t>セキ</t>
    </rPh>
    <phoneticPr fontId="2"/>
  </si>
  <si>
    <t>　　　　鍍銀臑当　　1双</t>
    <rPh sb="4" eb="5">
      <t>ト</t>
    </rPh>
    <rPh sb="5" eb="6">
      <t>ギン</t>
    </rPh>
    <rPh sb="7" eb="8">
      <t>ア</t>
    </rPh>
    <rPh sb="11" eb="12">
      <t>ソウ</t>
    </rPh>
    <phoneticPr fontId="2"/>
  </si>
  <si>
    <t>　　　　茜威喉輪　　1掛</t>
    <rPh sb="4" eb="5">
      <t>アカネ</t>
    </rPh>
    <rPh sb="5" eb="6">
      <t>イ</t>
    </rPh>
    <rPh sb="6" eb="7">
      <t>ノド</t>
    </rPh>
    <rPh sb="7" eb="8">
      <t>ワ</t>
    </rPh>
    <rPh sb="11" eb="12">
      <t>カ</t>
    </rPh>
    <phoneticPr fontId="2"/>
  </si>
  <si>
    <t>　　　　萌黄地白茶格子生絹　小袖　1隻</t>
    <rPh sb="4" eb="5">
      <t>モ</t>
    </rPh>
    <rPh sb="5" eb="6">
      <t>キ</t>
    </rPh>
    <rPh sb="6" eb="7">
      <t>チ</t>
    </rPh>
    <rPh sb="7" eb="8">
      <t>シロ</t>
    </rPh>
    <rPh sb="8" eb="9">
      <t>チャ</t>
    </rPh>
    <rPh sb="9" eb="11">
      <t>コウシ</t>
    </rPh>
    <rPh sb="11" eb="12">
      <t>ショウ</t>
    </rPh>
    <rPh sb="12" eb="13">
      <t>キヌ</t>
    </rPh>
    <rPh sb="14" eb="16">
      <t>コソデ</t>
    </rPh>
    <rPh sb="18" eb="19">
      <t>セキ</t>
    </rPh>
    <phoneticPr fontId="2"/>
  </si>
  <si>
    <t>　　　　棪帯　　1条</t>
    <rPh sb="4" eb="5">
      <t>エン</t>
    </rPh>
    <rPh sb="5" eb="6">
      <t>オビ</t>
    </rPh>
    <rPh sb="9" eb="10">
      <t>ジョウ</t>
    </rPh>
    <phoneticPr fontId="2"/>
  </si>
  <si>
    <t>　　　　唐櫃　　1合　※観応二年九月四日墨書</t>
    <rPh sb="4" eb="5">
      <t>カラ</t>
    </rPh>
    <rPh sb="5" eb="6">
      <t>ヒツ</t>
    </rPh>
    <rPh sb="9" eb="10">
      <t>ゴウ</t>
    </rPh>
    <rPh sb="12" eb="13">
      <t>カン</t>
    </rPh>
    <rPh sb="13" eb="14">
      <t>オウ</t>
    </rPh>
    <rPh sb="14" eb="15">
      <t>ニ</t>
    </rPh>
    <rPh sb="15" eb="16">
      <t>ネン</t>
    </rPh>
    <rPh sb="16" eb="17">
      <t>9</t>
    </rPh>
    <rPh sb="17" eb="18">
      <t>ツキ</t>
    </rPh>
    <rPh sb="18" eb="19">
      <t>シ</t>
    </rPh>
    <rPh sb="19" eb="20">
      <t>ヒ</t>
    </rPh>
    <rPh sb="20" eb="21">
      <t>ボク</t>
    </rPh>
    <rPh sb="21" eb="22">
      <t>ショ</t>
    </rPh>
    <phoneticPr fontId="2"/>
  </si>
  <si>
    <t>昭和 9年 5月18日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</si>
  <si>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(比留田薬師堂)　石造宝篋印塔</t>
    <rPh sb="1" eb="4">
      <t>ヒルタ</t>
    </rPh>
    <rPh sb="4" eb="6">
      <t>ヤクシ</t>
    </rPh>
    <rPh sb="6" eb="7">
      <t>ドウ</t>
    </rPh>
    <rPh sb="9" eb="11">
      <t>イシヅク</t>
    </rPh>
    <rPh sb="11" eb="12">
      <t>タカラ</t>
    </rPh>
    <rPh sb="13" eb="14">
      <t>イン</t>
    </rPh>
    <rPh sb="14" eb="15">
      <t>トウ</t>
    </rPh>
    <phoneticPr fontId="2"/>
  </si>
  <si>
    <t>(西得寺)　石造宝篋印塔</t>
    <rPh sb="1" eb="2">
      <t>セイ</t>
    </rPh>
    <rPh sb="2" eb="3">
      <t>トク</t>
    </rPh>
    <rPh sb="3" eb="4">
      <t>ジ</t>
    </rPh>
    <rPh sb="6" eb="8">
      <t>イシヅク</t>
    </rPh>
    <rPh sb="8" eb="9">
      <t>タカラ</t>
    </rPh>
    <rPh sb="10" eb="11">
      <t>イン</t>
    </rPh>
    <rPh sb="11" eb="12">
      <t>トウ</t>
    </rPh>
    <phoneticPr fontId="2"/>
  </si>
  <si>
    <t>室町</t>
    <rPh sb="0" eb="1">
      <t>シツ</t>
    </rPh>
    <rPh sb="1" eb="2">
      <t>マチ</t>
    </rPh>
    <phoneticPr fontId="2"/>
  </si>
  <si>
    <t>絹本著色釈迦十六善神図画軸</t>
    <rPh sb="0" eb="1">
      <t>キヌ</t>
    </rPh>
    <rPh sb="1" eb="2">
      <t>ホン</t>
    </rPh>
    <rPh sb="2" eb="3">
      <t>チョ</t>
    </rPh>
    <rPh sb="3" eb="4">
      <t>イロ</t>
    </rPh>
    <rPh sb="4" eb="6">
      <t>シャカ</t>
    </rPh>
    <rPh sb="6" eb="7">
      <t>１６</t>
    </rPh>
    <rPh sb="7" eb="8">
      <t>６</t>
    </rPh>
    <rPh sb="8" eb="9">
      <t>ゼンニン</t>
    </rPh>
    <rPh sb="9" eb="10">
      <t>カミ</t>
    </rPh>
    <rPh sb="10" eb="11">
      <t>ズ</t>
    </rPh>
    <rPh sb="11" eb="12">
      <t>ガ</t>
    </rPh>
    <rPh sb="12" eb="13">
      <t>ジク</t>
    </rPh>
    <phoneticPr fontId="2"/>
  </si>
  <si>
    <t>野蔵神社</t>
    <rPh sb="0" eb="1">
      <t>ノ</t>
    </rPh>
    <rPh sb="1" eb="2">
      <t>ゾウ</t>
    </rPh>
    <rPh sb="2" eb="4">
      <t>ジンジャ</t>
    </rPh>
    <phoneticPr fontId="2"/>
  </si>
  <si>
    <t>昭和50年 3月 3日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</si>
  <si>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紙本著色永原筑前守重頼像</t>
    <rPh sb="0" eb="1">
      <t>カミ</t>
    </rPh>
    <rPh sb="1" eb="2">
      <t>ホン</t>
    </rPh>
    <rPh sb="2" eb="3">
      <t>チョ</t>
    </rPh>
    <rPh sb="3" eb="4">
      <t>サイショク</t>
    </rPh>
    <rPh sb="4" eb="6">
      <t>ナガハラ</t>
    </rPh>
    <rPh sb="6" eb="8">
      <t>チクゼン</t>
    </rPh>
    <rPh sb="8" eb="9">
      <t>マモ</t>
    </rPh>
    <rPh sb="9" eb="10">
      <t>シゲ</t>
    </rPh>
    <rPh sb="10" eb="11">
      <t>イライ</t>
    </rPh>
    <rPh sb="11" eb="12">
      <t>ゾウ</t>
    </rPh>
    <phoneticPr fontId="2"/>
  </si>
  <si>
    <t>常念寺　</t>
    <rPh sb="0" eb="2">
      <t>ジョウネン</t>
    </rPh>
    <rPh sb="2" eb="3">
      <t>デラ</t>
    </rPh>
    <phoneticPr fontId="2"/>
  </si>
  <si>
    <t>紙本著色永原筑前守重頼側室像</t>
    <rPh sb="0" eb="1">
      <t>カミ</t>
    </rPh>
    <rPh sb="1" eb="2">
      <t>ホン</t>
    </rPh>
    <rPh sb="2" eb="3">
      <t>チョ</t>
    </rPh>
    <rPh sb="3" eb="4">
      <t>サイショク</t>
    </rPh>
    <rPh sb="4" eb="6">
      <t>ナガハラ</t>
    </rPh>
    <rPh sb="6" eb="8">
      <t>チクゼン</t>
    </rPh>
    <rPh sb="8" eb="9">
      <t>マモ</t>
    </rPh>
    <rPh sb="9" eb="10">
      <t>シゲ</t>
    </rPh>
    <rPh sb="10" eb="11">
      <t>イライ</t>
    </rPh>
    <rPh sb="11" eb="13">
      <t>ソクシツ</t>
    </rPh>
    <rPh sb="13" eb="14">
      <t>ゾウ</t>
    </rPh>
    <phoneticPr fontId="2"/>
  </si>
  <si>
    <t>紙本著色永原越前守重虎像</t>
    <rPh sb="0" eb="1">
      <t>カミ</t>
    </rPh>
    <rPh sb="1" eb="2">
      <t>ホン</t>
    </rPh>
    <rPh sb="2" eb="3">
      <t>チョ</t>
    </rPh>
    <rPh sb="3" eb="4">
      <t>サイショク</t>
    </rPh>
    <rPh sb="4" eb="6">
      <t>ナガハラ</t>
    </rPh>
    <rPh sb="6" eb="8">
      <t>エチゼン</t>
    </rPh>
    <rPh sb="8" eb="9">
      <t>マモル</t>
    </rPh>
    <rPh sb="9" eb="10">
      <t>シゲル</t>
    </rPh>
    <rPh sb="10" eb="11">
      <t>トラ</t>
    </rPh>
    <rPh sb="11" eb="12">
      <t>ゾウ</t>
    </rPh>
    <phoneticPr fontId="2"/>
  </si>
  <si>
    <t>紙本著色永原越前守重虎像</t>
    <rPh sb="0" eb="1">
      <t>カミ</t>
    </rPh>
    <rPh sb="1" eb="2">
      <t>ホン</t>
    </rPh>
    <rPh sb="2" eb="3">
      <t>チョ</t>
    </rPh>
    <rPh sb="3" eb="4">
      <t>イロ</t>
    </rPh>
    <rPh sb="4" eb="6">
      <t>ナガハラ</t>
    </rPh>
    <rPh sb="6" eb="8">
      <t>エチゼン</t>
    </rPh>
    <rPh sb="8" eb="9">
      <t>マモル</t>
    </rPh>
    <rPh sb="9" eb="10">
      <t>シゲ</t>
    </rPh>
    <rPh sb="10" eb="11">
      <t>トラ</t>
    </rPh>
    <rPh sb="11" eb="12">
      <t>ゾウ</t>
    </rPh>
    <phoneticPr fontId="2"/>
  </si>
  <si>
    <t>永原一豊</t>
    <rPh sb="0" eb="1">
      <t>ナガ</t>
    </rPh>
    <rPh sb="1" eb="2">
      <t>ハラ</t>
    </rPh>
    <rPh sb="2" eb="3">
      <t>イチ</t>
    </rPh>
    <rPh sb="3" eb="4">
      <t>トヨジ</t>
    </rPh>
    <phoneticPr fontId="2"/>
  </si>
  <si>
    <t>紙本著色永原筑前守重頼側室像</t>
    <rPh sb="0" eb="1">
      <t>カミ</t>
    </rPh>
    <rPh sb="1" eb="2">
      <t>ホン</t>
    </rPh>
    <rPh sb="2" eb="3">
      <t>チョ</t>
    </rPh>
    <rPh sb="3" eb="4">
      <t>イロ</t>
    </rPh>
    <rPh sb="4" eb="6">
      <t>ナガハラ</t>
    </rPh>
    <rPh sb="6" eb="8">
      <t>チクゼン</t>
    </rPh>
    <rPh sb="8" eb="9">
      <t>マモル</t>
    </rPh>
    <rPh sb="9" eb="10">
      <t>シゲ</t>
    </rPh>
    <rPh sb="10" eb="11">
      <t>イライ</t>
    </rPh>
    <rPh sb="11" eb="13">
      <t>ソクシツ</t>
    </rPh>
    <rPh sb="13" eb="14">
      <t>ゾウ</t>
    </rPh>
    <phoneticPr fontId="2"/>
  </si>
  <si>
    <t>紙本金地著色名所図</t>
    <rPh sb="0" eb="1">
      <t>カミ</t>
    </rPh>
    <rPh sb="1" eb="2">
      <t>ホン</t>
    </rPh>
    <rPh sb="2" eb="3">
      <t>キン</t>
    </rPh>
    <rPh sb="3" eb="4">
      <t>ジ</t>
    </rPh>
    <rPh sb="4" eb="5">
      <t>チョ</t>
    </rPh>
    <rPh sb="5" eb="6">
      <t>イロ</t>
    </rPh>
    <rPh sb="6" eb="8">
      <t>メイショ</t>
    </rPh>
    <rPh sb="8" eb="9">
      <t>ズ</t>
    </rPh>
    <phoneticPr fontId="2"/>
  </si>
  <si>
    <t>14面</t>
    <rPh sb="2" eb="3">
      <t>メン</t>
    </rPh>
    <phoneticPr fontId="2"/>
  </si>
  <si>
    <t>平成10年 9月29日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</si>
  <si>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絹本著色方便法身尊像</t>
    <rPh sb="0" eb="1">
      <t>キヌ</t>
    </rPh>
    <rPh sb="1" eb="2">
      <t>ホン</t>
    </rPh>
    <rPh sb="2" eb="3">
      <t>チョ</t>
    </rPh>
    <rPh sb="3" eb="4">
      <t>イロ</t>
    </rPh>
    <rPh sb="4" eb="6">
      <t>ホウベン</t>
    </rPh>
    <rPh sb="6" eb="7">
      <t>ホウホウ</t>
    </rPh>
    <rPh sb="7" eb="8">
      <t>ミ</t>
    </rPh>
    <rPh sb="8" eb="9">
      <t>ソン</t>
    </rPh>
    <rPh sb="9" eb="10">
      <t>ゾウ</t>
    </rPh>
    <phoneticPr fontId="2"/>
  </si>
  <si>
    <t>桃山</t>
    <rPh sb="0" eb="2">
      <t>モモヤマ</t>
    </rPh>
    <phoneticPr fontId="2"/>
  </si>
  <si>
    <t>悲願寺</t>
    <rPh sb="0" eb="1">
      <t>カナ</t>
    </rPh>
    <rPh sb="1" eb="2">
      <t>ネガイ</t>
    </rPh>
    <rPh sb="2" eb="3">
      <t>ジ</t>
    </rPh>
    <phoneticPr fontId="2"/>
  </si>
  <si>
    <t>紙本著色仏涅槃図</t>
    <rPh sb="0" eb="1">
      <t>カミ</t>
    </rPh>
    <rPh sb="1" eb="2">
      <t>ホン</t>
    </rPh>
    <rPh sb="2" eb="3">
      <t>チョ</t>
    </rPh>
    <rPh sb="3" eb="4">
      <t>イロ</t>
    </rPh>
    <rPh sb="4" eb="5">
      <t>ブツ</t>
    </rPh>
    <rPh sb="5" eb="7">
      <t>ネハン</t>
    </rPh>
    <rPh sb="7" eb="8">
      <t>ズ</t>
    </rPh>
    <phoneticPr fontId="2"/>
  </si>
  <si>
    <t>西養寺</t>
    <rPh sb="0" eb="1">
      <t>ニシ</t>
    </rPh>
    <rPh sb="1" eb="2">
      <t>ヤシナ</t>
    </rPh>
    <rPh sb="2" eb="3">
      <t>テラ</t>
    </rPh>
    <phoneticPr fontId="2"/>
  </si>
  <si>
    <t>彫 　刻</t>
    <rPh sb="0" eb="1">
      <t>ホリ</t>
    </rPh>
    <rPh sb="3" eb="4">
      <t>コク</t>
    </rPh>
    <phoneticPr fontId="2"/>
  </si>
  <si>
    <t>行畑石仏(阿弥陀仏立像)</t>
    <rPh sb="0" eb="2">
      <t>ユキハタ</t>
    </rPh>
    <rPh sb="2" eb="4">
      <t>セキブツ</t>
    </rPh>
    <rPh sb="5" eb="9">
      <t>アミダブツ</t>
    </rPh>
    <rPh sb="9" eb="11">
      <t>リツゾウ</t>
    </rPh>
    <phoneticPr fontId="2"/>
  </si>
  <si>
    <t>行畑自治会</t>
    <rPh sb="0" eb="1">
      <t>ギョウ</t>
    </rPh>
    <rPh sb="1" eb="2">
      <t>ハタケ</t>
    </rPh>
    <rPh sb="2" eb="5">
      <t>ジチカイ</t>
    </rPh>
    <phoneticPr fontId="2"/>
  </si>
  <si>
    <t>(春日神社)　木造狛犬</t>
    <rPh sb="1" eb="3">
      <t>カスガ</t>
    </rPh>
    <rPh sb="3" eb="5">
      <t>ジンジャ</t>
    </rPh>
    <rPh sb="7" eb="9">
      <t>モクゾウ</t>
    </rPh>
    <rPh sb="9" eb="11">
      <t>コマイヌ</t>
    </rPh>
    <phoneticPr fontId="2"/>
  </si>
  <si>
    <t>1対</t>
    <rPh sb="1" eb="2">
      <t>ツイ</t>
    </rPh>
    <phoneticPr fontId="2"/>
  </si>
  <si>
    <t>昭和49年 6月18日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</si>
  <si>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西徳寺</t>
    <rPh sb="0" eb="1">
      <t>ニシ</t>
    </rPh>
    <rPh sb="1" eb="2">
      <t>トク</t>
    </rPh>
    <rPh sb="2" eb="3">
      <t>ジ</t>
    </rPh>
    <phoneticPr fontId="2"/>
  </si>
  <si>
    <t>昭和53年 4月27日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</si>
  <si>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法善寺</t>
    <rPh sb="0" eb="3">
      <t>ホウゼンジ</t>
    </rPh>
    <phoneticPr fontId="2"/>
  </si>
  <si>
    <t>木造釈迦如来坐像</t>
    <rPh sb="0" eb="2">
      <t>モクゾウ</t>
    </rPh>
    <rPh sb="2" eb="4">
      <t>シャカ</t>
    </rPh>
    <rPh sb="4" eb="6">
      <t>ニョライ</t>
    </rPh>
    <rPh sb="6" eb="8">
      <t>ザゾウ</t>
    </rPh>
    <phoneticPr fontId="2"/>
  </si>
  <si>
    <t>常楽寺</t>
    <rPh sb="0" eb="3">
      <t>ジョウラクジ</t>
    </rPh>
    <phoneticPr fontId="2"/>
  </si>
  <si>
    <t>木造観音大土坐像</t>
    <rPh sb="0" eb="2">
      <t>モクゾウ</t>
    </rPh>
    <rPh sb="2" eb="4">
      <t>カンノン</t>
    </rPh>
    <rPh sb="4" eb="5">
      <t>ダイ</t>
    </rPh>
    <rPh sb="5" eb="6">
      <t>ド</t>
    </rPh>
    <rPh sb="6" eb="8">
      <t>ザゾウ</t>
    </rPh>
    <phoneticPr fontId="2"/>
  </si>
  <si>
    <t>中北</t>
    <rPh sb="0" eb="2">
      <t>ナカキタ</t>
    </rPh>
    <phoneticPr fontId="2"/>
  </si>
  <si>
    <t>北</t>
    <rPh sb="0" eb="1">
      <t>キタ</t>
    </rPh>
    <phoneticPr fontId="2"/>
  </si>
  <si>
    <t>上屋</t>
    <rPh sb="0" eb="1">
      <t>カミ</t>
    </rPh>
    <rPh sb="1" eb="2">
      <t>ヤ</t>
    </rPh>
    <phoneticPr fontId="2"/>
  </si>
  <si>
    <t>新上屋</t>
    <rPh sb="0" eb="1">
      <t>シン</t>
    </rPh>
    <rPh sb="1" eb="2">
      <t>カミ</t>
    </rPh>
    <rPh sb="2" eb="3">
      <t>ヤ</t>
    </rPh>
    <phoneticPr fontId="2"/>
  </si>
  <si>
    <t>辻町</t>
    <rPh sb="0" eb="1">
      <t>ツジ</t>
    </rPh>
    <rPh sb="1" eb="2">
      <t>マチ</t>
    </rPh>
    <phoneticPr fontId="2"/>
  </si>
  <si>
    <t>冨波甲</t>
    <rPh sb="0" eb="1">
      <t>フ</t>
    </rPh>
    <rPh sb="1" eb="2">
      <t>ナミ</t>
    </rPh>
    <rPh sb="2" eb="3">
      <t>コウ</t>
    </rPh>
    <phoneticPr fontId="2"/>
  </si>
  <si>
    <t>冨波松陽台</t>
    <rPh sb="0" eb="1">
      <t>フ</t>
    </rPh>
    <rPh sb="1" eb="2">
      <t>ナミ</t>
    </rPh>
    <rPh sb="2" eb="3">
      <t>マツ</t>
    </rPh>
    <rPh sb="3" eb="4">
      <t>ヨウ</t>
    </rPh>
    <rPh sb="4" eb="5">
      <t>ダイ</t>
    </rPh>
    <phoneticPr fontId="2"/>
  </si>
  <si>
    <t>冨波乙</t>
    <rPh sb="0" eb="1">
      <t>フ</t>
    </rPh>
    <rPh sb="1" eb="2">
      <t>ナミ</t>
    </rPh>
    <rPh sb="2" eb="3">
      <t>オツ</t>
    </rPh>
    <phoneticPr fontId="2"/>
  </si>
  <si>
    <t>野洲の里</t>
    <rPh sb="0" eb="2">
      <t>ヤス</t>
    </rPh>
    <rPh sb="3" eb="4">
      <t>サト</t>
    </rPh>
    <phoneticPr fontId="2"/>
  </si>
  <si>
    <t>冨波野</t>
    <rPh sb="0" eb="1">
      <t>フ</t>
    </rPh>
    <rPh sb="1" eb="2">
      <t>ナミ</t>
    </rPh>
    <rPh sb="2" eb="3">
      <t>ヤ</t>
    </rPh>
    <phoneticPr fontId="2"/>
  </si>
  <si>
    <t>ダイハツ寮</t>
    <rPh sb="4" eb="5">
      <t>リョウ</t>
    </rPh>
    <phoneticPr fontId="2"/>
  </si>
  <si>
    <t>大篠原</t>
    <rPh sb="0" eb="1">
      <t>オオ</t>
    </rPh>
    <rPh sb="1" eb="2">
      <t>シノ</t>
    </rPh>
    <rPh sb="2" eb="3">
      <t>ハラ</t>
    </rPh>
    <phoneticPr fontId="2"/>
  </si>
  <si>
    <t>小堤</t>
    <rPh sb="0" eb="1">
      <t>コ</t>
    </rPh>
    <rPh sb="1" eb="2">
      <t>ツツミ</t>
    </rPh>
    <phoneticPr fontId="2"/>
  </si>
  <si>
    <t>入町</t>
    <rPh sb="0" eb="1">
      <t>イ</t>
    </rPh>
    <rPh sb="1" eb="2">
      <t>マチ</t>
    </rPh>
    <phoneticPr fontId="2"/>
  </si>
  <si>
    <t>長島</t>
    <rPh sb="0" eb="2">
      <t>ナガシマ</t>
    </rPh>
    <phoneticPr fontId="2"/>
  </si>
  <si>
    <t>高木</t>
    <rPh sb="0" eb="2">
      <t>タカギ</t>
    </rPh>
    <phoneticPr fontId="2"/>
  </si>
  <si>
    <t>小南</t>
    <rPh sb="0" eb="1">
      <t>コ</t>
    </rPh>
    <rPh sb="1" eb="2">
      <t>ミナミ</t>
    </rPh>
    <phoneticPr fontId="2"/>
  </si>
  <si>
    <t>篠原駅前</t>
    <rPh sb="0" eb="2">
      <t>シノハラ</t>
    </rPh>
    <rPh sb="2" eb="3">
      <t>エキ</t>
    </rPh>
    <rPh sb="3" eb="4">
      <t>マエ</t>
    </rPh>
    <phoneticPr fontId="2"/>
  </si>
  <si>
    <t>井上金属寮</t>
    <rPh sb="0" eb="2">
      <t>イノウエ</t>
    </rPh>
    <rPh sb="2" eb="4">
      <t>キンゾク</t>
    </rPh>
    <rPh sb="4" eb="5">
      <t>リョウ</t>
    </rPh>
    <phoneticPr fontId="2"/>
  </si>
  <si>
    <t>野洲学区</t>
    <rPh sb="0" eb="2">
      <t>ヤス</t>
    </rPh>
    <rPh sb="2" eb="4">
      <t>ガック</t>
    </rPh>
    <phoneticPr fontId="2"/>
  </si>
  <si>
    <t>北野学区</t>
    <rPh sb="0" eb="2">
      <t>キタノ</t>
    </rPh>
    <rPh sb="2" eb="4">
      <t>ガック</t>
    </rPh>
    <phoneticPr fontId="2"/>
  </si>
  <si>
    <t>三上学区</t>
    <rPh sb="0" eb="2">
      <t>ミカミ</t>
    </rPh>
    <rPh sb="2" eb="4">
      <t>ガック</t>
    </rPh>
    <phoneticPr fontId="2"/>
  </si>
  <si>
    <t>祇王学区</t>
    <rPh sb="0" eb="1">
      <t>ギ</t>
    </rPh>
    <rPh sb="1" eb="2">
      <t>オウ</t>
    </rPh>
    <rPh sb="2" eb="4">
      <t>ガック</t>
    </rPh>
    <phoneticPr fontId="2"/>
  </si>
  <si>
    <t>篠原学区</t>
    <rPh sb="0" eb="2">
      <t>シノハラ</t>
    </rPh>
    <rPh sb="2" eb="4">
      <t>ガック</t>
    </rPh>
    <phoneticPr fontId="2"/>
  </si>
  <si>
    <t>中里学区</t>
    <rPh sb="0" eb="1">
      <t>ナカ</t>
    </rPh>
    <rPh sb="1" eb="2">
      <t>サト</t>
    </rPh>
    <rPh sb="2" eb="4">
      <t>ガック</t>
    </rPh>
    <phoneticPr fontId="2"/>
  </si>
  <si>
    <t>兵主学区</t>
    <rPh sb="0" eb="1">
      <t>ヒョウ</t>
    </rPh>
    <rPh sb="1" eb="2">
      <t>シュ</t>
    </rPh>
    <rPh sb="2" eb="4">
      <t>ガック</t>
    </rPh>
    <phoneticPr fontId="2"/>
  </si>
  <si>
    <t>　　電気等・熱供給業</t>
    <rPh sb="2" eb="4">
      <t>デンキ</t>
    </rPh>
    <rPh sb="4" eb="5">
      <t>トウ</t>
    </rPh>
    <rPh sb="6" eb="7">
      <t>ネツ</t>
    </rPh>
    <rPh sb="7" eb="9">
      <t>キョウキュウ</t>
    </rPh>
    <rPh sb="9" eb="10">
      <t>ギョウ</t>
    </rPh>
    <phoneticPr fontId="2"/>
  </si>
  <si>
    <t>　　運輸・通信業</t>
    <rPh sb="2" eb="4">
      <t>ウンユ</t>
    </rPh>
    <rPh sb="5" eb="8">
      <t>ツウシンギョウ</t>
    </rPh>
    <phoneticPr fontId="2"/>
  </si>
  <si>
    <t>　　卸売・小売業、飲食店</t>
    <rPh sb="2" eb="4">
      <t>オロシウ</t>
    </rPh>
    <rPh sb="5" eb="7">
      <t>コウ</t>
    </rPh>
    <rPh sb="7" eb="8">
      <t>ギョウ</t>
    </rPh>
    <rPh sb="9" eb="12">
      <t>インショクテン</t>
    </rPh>
    <phoneticPr fontId="2"/>
  </si>
  <si>
    <t>　　金融・保険業</t>
    <rPh sb="2" eb="4">
      <t>キンユウ</t>
    </rPh>
    <rPh sb="5" eb="7">
      <t>ホケン</t>
    </rPh>
    <rPh sb="7" eb="8">
      <t>ギョウ</t>
    </rPh>
    <phoneticPr fontId="2"/>
  </si>
  <si>
    <t>本庁舎</t>
    <rPh sb="0" eb="1">
      <t>ホン</t>
    </rPh>
    <rPh sb="1" eb="3">
      <t>チョウシャ</t>
    </rPh>
    <phoneticPr fontId="2"/>
  </si>
  <si>
    <t>分庁舎</t>
    <rPh sb="0" eb="1">
      <t>ブン</t>
    </rPh>
    <rPh sb="1" eb="3">
      <t>チョウシャ</t>
    </rPh>
    <phoneticPr fontId="2"/>
  </si>
  <si>
    <t>所　在　地</t>
    <rPh sb="0" eb="5">
      <t>ショザイチ</t>
    </rPh>
    <phoneticPr fontId="2"/>
  </si>
  <si>
    <t>東　経</t>
    <rPh sb="0" eb="3">
      <t>トウケイ</t>
    </rPh>
    <phoneticPr fontId="2"/>
  </si>
  <si>
    <t>北　緯</t>
    <rPh sb="0" eb="3">
      <t>ホクイ</t>
    </rPh>
    <phoneticPr fontId="2"/>
  </si>
  <si>
    <t>２．地勢</t>
    <rPh sb="2" eb="4">
      <t>チセイ</t>
    </rPh>
    <phoneticPr fontId="2"/>
  </si>
  <si>
    <t>東　西</t>
    <rPh sb="0" eb="3">
      <t>トウザイ</t>
    </rPh>
    <phoneticPr fontId="2"/>
  </si>
  <si>
    <t>南　北</t>
    <rPh sb="0" eb="3">
      <t>ナンボク</t>
    </rPh>
    <phoneticPr fontId="2"/>
  </si>
  <si>
    <t>面　積</t>
    <rPh sb="0" eb="3">
      <t>メンセキ</t>
    </rPh>
    <phoneticPr fontId="2"/>
  </si>
  <si>
    <t>海　　　抜</t>
    <rPh sb="0" eb="5">
      <t>カイバツ</t>
    </rPh>
    <phoneticPr fontId="2"/>
  </si>
  <si>
    <t>最　高</t>
    <rPh sb="0" eb="3">
      <t>サイコウ</t>
    </rPh>
    <phoneticPr fontId="2"/>
  </si>
  <si>
    <t>最　低</t>
    <rPh sb="0" eb="3">
      <t>サイテイ</t>
    </rPh>
    <phoneticPr fontId="2"/>
  </si>
  <si>
    <t>面積</t>
    <rPh sb="0" eb="2">
      <t>メンセキ</t>
    </rPh>
    <phoneticPr fontId="2"/>
  </si>
  <si>
    <t>三　上</t>
    <rPh sb="0" eb="1">
      <t>サン</t>
    </rPh>
    <rPh sb="2" eb="3">
      <t>ジョウ</t>
    </rPh>
    <phoneticPr fontId="2"/>
  </si>
  <si>
    <t>３５°０４′０２″</t>
    <phoneticPr fontId="2"/>
  </si>
  <si>
    <t>１３６°００′５５″</t>
    <phoneticPr fontId="2"/>
  </si>
  <si>
    <t>３５°０６′００″</t>
    <phoneticPr fontId="2"/>
  </si>
  <si>
    <t>４３２ｍ</t>
    <phoneticPr fontId="2"/>
  </si>
  <si>
    <t>８５ｍ</t>
    <phoneticPr fontId="2"/>
  </si>
  <si>
    <t>高　木</t>
    <rPh sb="0" eb="1">
      <t>タカ</t>
    </rPh>
    <rPh sb="2" eb="3">
      <t>キ</t>
    </rPh>
    <phoneticPr fontId="2"/>
  </si>
  <si>
    <t>　　多賀町</t>
    <rPh sb="2" eb="5">
      <t>タガチョウ</t>
    </rPh>
    <phoneticPr fontId="2"/>
  </si>
  <si>
    <t>　　甲良町</t>
    <rPh sb="2" eb="4">
      <t>コウラ</t>
    </rPh>
    <rPh sb="4" eb="5">
      <t>チョウ</t>
    </rPh>
    <phoneticPr fontId="2"/>
  </si>
  <si>
    <t>　　豊郷町</t>
    <rPh sb="2" eb="4">
      <t>トヨサト</t>
    </rPh>
    <rPh sb="4" eb="5">
      <t>チョウ</t>
    </rPh>
    <phoneticPr fontId="2"/>
  </si>
  <si>
    <t>　　竜王町</t>
    <rPh sb="2" eb="3">
      <t>リュウ</t>
    </rPh>
    <rPh sb="3" eb="4">
      <t>オウ</t>
    </rPh>
    <rPh sb="4" eb="5">
      <t>マチ</t>
    </rPh>
    <phoneticPr fontId="2"/>
  </si>
  <si>
    <t>　　米原市</t>
    <rPh sb="2" eb="3">
      <t>ベイ</t>
    </rPh>
    <rPh sb="3" eb="5">
      <t>ハライチ</t>
    </rPh>
    <phoneticPr fontId="2"/>
  </si>
  <si>
    <t>　　東近江市</t>
    <rPh sb="2" eb="3">
      <t>ヒガシ</t>
    </rPh>
    <rPh sb="3" eb="5">
      <t>オウミ</t>
    </rPh>
    <rPh sb="5" eb="6">
      <t>シ</t>
    </rPh>
    <phoneticPr fontId="2"/>
  </si>
  <si>
    <t>　　高島市</t>
    <rPh sb="2" eb="4">
      <t>タカシマ</t>
    </rPh>
    <rPh sb="4" eb="5">
      <t>シ</t>
    </rPh>
    <phoneticPr fontId="2"/>
  </si>
  <si>
    <t>　　湖南市</t>
    <rPh sb="2" eb="4">
      <t>コナン</t>
    </rPh>
    <rPh sb="4" eb="5">
      <t>シ</t>
    </rPh>
    <phoneticPr fontId="2"/>
  </si>
  <si>
    <t>　　甲賀市</t>
    <rPh sb="2" eb="4">
      <t>コウガ</t>
    </rPh>
    <rPh sb="4" eb="5">
      <t>シ</t>
    </rPh>
    <phoneticPr fontId="2"/>
  </si>
  <si>
    <t>　　その他の市町村</t>
    <rPh sb="4" eb="5">
      <t>タ</t>
    </rPh>
    <rPh sb="6" eb="7">
      <t>シ</t>
    </rPh>
    <rPh sb="7" eb="9">
      <t>チョウソン</t>
    </rPh>
    <phoneticPr fontId="2"/>
  </si>
  <si>
    <t>　　　各年10月1日現在</t>
    <rPh sb="3" eb="5">
      <t>カクトシ</t>
    </rPh>
    <rPh sb="7" eb="8">
      <t>ガツ</t>
    </rPh>
    <rPh sb="9" eb="10">
      <t>ニチ</t>
    </rPh>
    <rPh sb="10" eb="12">
      <t>ゲンザイ</t>
    </rPh>
    <phoneticPr fontId="2"/>
  </si>
  <si>
    <t>「電気等・熱供給業」とは、電気・ガス・熱供給・水道業をいう。</t>
    <rPh sb="1" eb="3">
      <t>デンキ</t>
    </rPh>
    <rPh sb="3" eb="4">
      <t>トウ</t>
    </rPh>
    <rPh sb="5" eb="8">
      <t>ネツキョウキュウ</t>
    </rPh>
    <rPh sb="8" eb="9">
      <t>ギョウ</t>
    </rPh>
    <rPh sb="13" eb="15">
      <t>デンキ</t>
    </rPh>
    <rPh sb="19" eb="20">
      <t>ネツ</t>
    </rPh>
    <rPh sb="20" eb="22">
      <t>キョウキュウ</t>
    </rPh>
    <rPh sb="23" eb="25">
      <t>スイドウ</t>
    </rPh>
    <rPh sb="25" eb="26">
      <t>ギョウ</t>
    </rPh>
    <phoneticPr fontId="2"/>
  </si>
  <si>
    <t>比　江</t>
    <rPh sb="0" eb="1">
      <t>ヒ</t>
    </rPh>
    <rPh sb="2" eb="3">
      <t>エ</t>
    </rPh>
    <phoneticPr fontId="2"/>
  </si>
  <si>
    <t>小比江</t>
    <rPh sb="0" eb="1">
      <t>コ</t>
    </rPh>
    <rPh sb="1" eb="2">
      <t>ヒ</t>
    </rPh>
    <rPh sb="2" eb="3">
      <t>エ</t>
    </rPh>
    <phoneticPr fontId="2"/>
  </si>
  <si>
    <t>北比江</t>
    <rPh sb="0" eb="1">
      <t>キタ</t>
    </rPh>
    <rPh sb="1" eb="2">
      <t>ヒ</t>
    </rPh>
    <rPh sb="2" eb="3">
      <t>エ</t>
    </rPh>
    <phoneticPr fontId="2"/>
  </si>
  <si>
    <t>乙　窪</t>
    <rPh sb="0" eb="1">
      <t>オツ</t>
    </rPh>
    <rPh sb="2" eb="3">
      <t>クボ</t>
    </rPh>
    <phoneticPr fontId="2"/>
  </si>
  <si>
    <t>木　部</t>
    <rPh sb="0" eb="1">
      <t>キ</t>
    </rPh>
    <rPh sb="2" eb="3">
      <t>ブ</t>
    </rPh>
    <phoneticPr fontId="2"/>
  </si>
  <si>
    <t>転出</t>
    <rPh sb="0" eb="2">
      <t>テンシュツ</t>
    </rPh>
    <phoneticPr fontId="2"/>
  </si>
  <si>
    <t>２２．従業者規模別事業所数および従業者数</t>
    <rPh sb="3" eb="6">
      <t>ジュウギョウシャ</t>
    </rPh>
    <rPh sb="6" eb="9">
      <t>キボベツ</t>
    </rPh>
    <rPh sb="9" eb="12">
      <t>ジギョウショ</t>
    </rPh>
    <rPh sb="12" eb="13">
      <t>スウ</t>
    </rPh>
    <rPh sb="16" eb="17">
      <t>ジュウ</t>
    </rPh>
    <rPh sb="17" eb="20">
      <t>ギョウシャスウ</t>
    </rPh>
    <phoneticPr fontId="2"/>
  </si>
  <si>
    <t>２３．専業兼業別農家数</t>
    <rPh sb="3" eb="5">
      <t>センギョウ</t>
    </rPh>
    <rPh sb="5" eb="7">
      <t>ケンギョウ</t>
    </rPh>
    <rPh sb="7" eb="8">
      <t>ベツ</t>
    </rPh>
    <rPh sb="8" eb="10">
      <t>ノウカ</t>
    </rPh>
    <rPh sb="10" eb="11">
      <t>スウ</t>
    </rPh>
    <phoneticPr fontId="2"/>
  </si>
  <si>
    <t>２４．経営耕地面積</t>
    <rPh sb="3" eb="5">
      <t>ケイエイ</t>
    </rPh>
    <rPh sb="5" eb="7">
      <t>コウチ</t>
    </rPh>
    <rPh sb="7" eb="9">
      <t>メンセキ</t>
    </rPh>
    <phoneticPr fontId="2"/>
  </si>
  <si>
    <t>２５．経営耕地面積規模別</t>
    <rPh sb="3" eb="5">
      <t>ケイエイ</t>
    </rPh>
    <rPh sb="5" eb="7">
      <t>コウチ</t>
    </rPh>
    <rPh sb="7" eb="9">
      <t>メンセキ</t>
    </rPh>
    <rPh sb="9" eb="12">
      <t>キボベツ</t>
    </rPh>
    <phoneticPr fontId="2"/>
  </si>
  <si>
    <t>２６．農作物作付面積および収穫量</t>
    <rPh sb="3" eb="6">
      <t>ノウサクモツ</t>
    </rPh>
    <rPh sb="6" eb="8">
      <t>サクツ</t>
    </rPh>
    <rPh sb="8" eb="10">
      <t>メンセキ</t>
    </rPh>
    <rPh sb="13" eb="16">
      <t>シュウカクリョウ</t>
    </rPh>
    <phoneticPr fontId="2"/>
  </si>
  <si>
    <t>２７．農地の移動状況</t>
    <rPh sb="3" eb="5">
      <t>ノウチ</t>
    </rPh>
    <rPh sb="6" eb="8">
      <t>イドウ</t>
    </rPh>
    <rPh sb="8" eb="10">
      <t>ジョウキョウ</t>
    </rPh>
    <phoneticPr fontId="2"/>
  </si>
  <si>
    <t>２８．漁業経営体階層別経営体数</t>
    <rPh sb="3" eb="5">
      <t>ギョギョウ</t>
    </rPh>
    <rPh sb="5" eb="7">
      <t>ケイエイ</t>
    </rPh>
    <rPh sb="7" eb="8">
      <t>タイ</t>
    </rPh>
    <rPh sb="8" eb="10">
      <t>カイソウ</t>
    </rPh>
    <rPh sb="10" eb="11">
      <t>ソシキベツ</t>
    </rPh>
    <rPh sb="11" eb="13">
      <t>ケイエイ</t>
    </rPh>
    <rPh sb="13" eb="14">
      <t>タイ</t>
    </rPh>
    <rPh sb="14" eb="15">
      <t>スウ</t>
    </rPh>
    <phoneticPr fontId="2"/>
  </si>
  <si>
    <t>２９．漁業経営組織別経営体数</t>
    <rPh sb="3" eb="5">
      <t>ギョギョウ</t>
    </rPh>
    <rPh sb="5" eb="7">
      <t>ケイエイ</t>
    </rPh>
    <rPh sb="7" eb="10">
      <t>ソシキベツ</t>
    </rPh>
    <rPh sb="10" eb="12">
      <t>ケイエイ</t>
    </rPh>
    <rPh sb="12" eb="13">
      <t>タイ</t>
    </rPh>
    <rPh sb="13" eb="14">
      <t>スウ</t>
    </rPh>
    <phoneticPr fontId="2"/>
  </si>
  <si>
    <t>３０．漁業種類別のべ経営体数</t>
    <rPh sb="3" eb="5">
      <t>ギョギョウ</t>
    </rPh>
    <rPh sb="5" eb="8">
      <t>シュルイベツ</t>
    </rPh>
    <rPh sb="10" eb="12">
      <t>ケイエイ</t>
    </rPh>
    <rPh sb="12" eb="13">
      <t>タイ</t>
    </rPh>
    <rPh sb="13" eb="14">
      <t>スウ</t>
    </rPh>
    <phoneticPr fontId="2"/>
  </si>
  <si>
    <t>３１．漁業従事者数</t>
    <rPh sb="3" eb="5">
      <t>ギョギョウ</t>
    </rPh>
    <rPh sb="5" eb="8">
      <t>ジュウジシャ</t>
    </rPh>
    <rPh sb="8" eb="9">
      <t>スウ</t>
    </rPh>
    <phoneticPr fontId="2"/>
  </si>
  <si>
    <t>３２．工業の推移</t>
    <rPh sb="3" eb="5">
      <t>コウギョウ</t>
    </rPh>
    <rPh sb="6" eb="8">
      <t>スイイ</t>
    </rPh>
    <phoneticPr fontId="2"/>
  </si>
  <si>
    <t>鎌　　倉</t>
    <rPh sb="0" eb="4">
      <t>カマクラ</t>
    </rPh>
    <phoneticPr fontId="2"/>
  </si>
  <si>
    <t>ずいき祭保存会　記録2001</t>
    <rPh sb="3" eb="4">
      <t>マツ</t>
    </rPh>
    <rPh sb="4" eb="6">
      <t>ホゾン</t>
    </rPh>
    <rPh sb="6" eb="7">
      <t>カイ</t>
    </rPh>
    <rPh sb="8" eb="10">
      <t>キロク</t>
    </rPh>
    <phoneticPr fontId="2"/>
  </si>
  <si>
    <t>c.市指定文化財</t>
    <rPh sb="2" eb="3">
      <t>シ</t>
    </rPh>
    <rPh sb="3" eb="5">
      <t>シテイ</t>
    </rPh>
    <rPh sb="5" eb="8">
      <t>ブンカザイ</t>
    </rPh>
    <phoneticPr fontId="2"/>
  </si>
  <si>
    <t>建造物</t>
    <rPh sb="0" eb="2">
      <t>ケンゾウ</t>
    </rPh>
    <rPh sb="2" eb="3">
      <t>ブツ</t>
    </rPh>
    <phoneticPr fontId="2"/>
  </si>
  <si>
    <t>大行事神社摂社 野上神社本殿</t>
    <rPh sb="0" eb="1">
      <t>ダイ</t>
    </rPh>
    <rPh sb="1" eb="3">
      <t>ギョウジ</t>
    </rPh>
    <rPh sb="3" eb="5">
      <t>ジンジャ</t>
    </rPh>
    <rPh sb="5" eb="7">
      <t>セッシャ</t>
    </rPh>
    <rPh sb="8" eb="10">
      <t>ノガミ</t>
    </rPh>
    <rPh sb="10" eb="12">
      <t>ジンジャ</t>
    </rPh>
    <rPh sb="12" eb="14">
      <t>ホンデン</t>
    </rPh>
    <phoneticPr fontId="2"/>
  </si>
  <si>
    <t>1棟</t>
    <rPh sb="1" eb="2">
      <t>ムネ</t>
    </rPh>
    <phoneticPr fontId="2"/>
  </si>
  <si>
    <t>(宝樹寺)　石造宝篋印塔</t>
    <rPh sb="1" eb="2">
      <t>ホウジュ</t>
    </rPh>
    <rPh sb="2" eb="3">
      <t>キ</t>
    </rPh>
    <rPh sb="3" eb="4">
      <t>ジ</t>
    </rPh>
    <rPh sb="6" eb="7">
      <t>セキ</t>
    </rPh>
    <rPh sb="7" eb="8">
      <t>ゾウ</t>
    </rPh>
    <rPh sb="8" eb="9">
      <t>タカラ</t>
    </rPh>
    <rPh sb="9" eb="10">
      <t>篋</t>
    </rPh>
    <rPh sb="10" eb="11">
      <t>イン</t>
    </rPh>
    <rPh sb="11" eb="12">
      <t>トウ</t>
    </rPh>
    <phoneticPr fontId="2"/>
  </si>
  <si>
    <t>宝樹寺</t>
    <rPh sb="0" eb="1">
      <t>タカラ</t>
    </rPh>
    <rPh sb="1" eb="2">
      <t>キ</t>
    </rPh>
    <rPh sb="2" eb="3">
      <t>ジ</t>
    </rPh>
    <phoneticPr fontId="2"/>
  </si>
  <si>
    <t>(多聞寺)　石造宝塔</t>
    <rPh sb="1" eb="3">
      <t>タモン</t>
    </rPh>
    <rPh sb="3" eb="4">
      <t>ジ</t>
    </rPh>
    <rPh sb="6" eb="7">
      <t>イシ</t>
    </rPh>
    <rPh sb="7" eb="8">
      <t>ツク</t>
    </rPh>
    <rPh sb="8" eb="10">
      <t>ホウトウ</t>
    </rPh>
    <phoneticPr fontId="2"/>
  </si>
  <si>
    <t>多聞寺</t>
    <rPh sb="0" eb="1">
      <t>タ</t>
    </rPh>
    <rPh sb="1" eb="2">
      <t>ブン</t>
    </rPh>
    <rPh sb="2" eb="3">
      <t>ジ</t>
    </rPh>
    <phoneticPr fontId="2"/>
  </si>
  <si>
    <t>建造物</t>
    <rPh sb="0" eb="2">
      <t>ケンゾウ</t>
    </rPh>
    <rPh sb="2" eb="3">
      <t>モノ</t>
    </rPh>
    <phoneticPr fontId="2"/>
  </si>
  <si>
    <t>平成 6年 3月25日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</si>
  <si>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石造宝篋印塔</t>
    <rPh sb="0" eb="1">
      <t>セキ</t>
    </rPh>
    <rPh sb="1" eb="2">
      <t>ゾウ</t>
    </rPh>
    <rPh sb="2" eb="3">
      <t>タカラ</t>
    </rPh>
    <rPh sb="4" eb="5">
      <t>イン</t>
    </rPh>
    <rPh sb="5" eb="6">
      <t>トウ</t>
    </rPh>
    <phoneticPr fontId="2"/>
  </si>
  <si>
    <t>石造五重層塔</t>
    <rPh sb="0" eb="1">
      <t>セキ</t>
    </rPh>
    <rPh sb="1" eb="2">
      <t>ゾウ</t>
    </rPh>
    <rPh sb="2" eb="4">
      <t>ゴジュウ</t>
    </rPh>
    <rPh sb="4" eb="5">
      <t>ソウ</t>
    </rPh>
    <rPh sb="5" eb="6">
      <t>トウ</t>
    </rPh>
    <phoneticPr fontId="2"/>
  </si>
  <si>
    <t>鎌倉</t>
    <rPh sb="0" eb="1">
      <t>カマ</t>
    </rPh>
    <rPh sb="1" eb="2">
      <t>クラ</t>
    </rPh>
    <phoneticPr fontId="2"/>
  </si>
  <si>
    <t>(蓮乗寺)　石造三重塔</t>
    <rPh sb="1" eb="4">
      <t>レンジョウジ</t>
    </rPh>
    <rPh sb="6" eb="8">
      <t>イシヅク</t>
    </rPh>
    <rPh sb="8" eb="10">
      <t>サンジュウ</t>
    </rPh>
    <rPh sb="10" eb="11">
      <t>トウ</t>
    </rPh>
    <phoneticPr fontId="2"/>
  </si>
  <si>
    <t>蓮乗寺</t>
    <rPh sb="0" eb="3">
      <t>レンジョウジ</t>
    </rPh>
    <phoneticPr fontId="2"/>
  </si>
  <si>
    <t>(佛法寺)　石造宝篋印塔</t>
    <rPh sb="1" eb="4">
      <t>ブッポウジ</t>
    </rPh>
    <rPh sb="6" eb="8">
      <t>イシヅク</t>
    </rPh>
    <rPh sb="8" eb="9">
      <t>タカラ</t>
    </rPh>
    <rPh sb="10" eb="11">
      <t>イン</t>
    </rPh>
    <rPh sb="11" eb="12">
      <t>トウ</t>
    </rPh>
    <phoneticPr fontId="2"/>
  </si>
  <si>
    <t>佛法寺</t>
    <rPh sb="0" eb="3">
      <t>ブッポウジ</t>
    </rPh>
    <phoneticPr fontId="2"/>
  </si>
  <si>
    <t>(法蔵寺)　石造五重塔</t>
    <rPh sb="1" eb="4">
      <t>ホウゾウジ</t>
    </rPh>
    <rPh sb="6" eb="8">
      <t>イシヅク</t>
    </rPh>
    <rPh sb="8" eb="11">
      <t>ゴジュウノトウ</t>
    </rPh>
    <phoneticPr fontId="2"/>
  </si>
  <si>
    <t>(兵主神社)　石造宝塔</t>
    <rPh sb="1" eb="5">
      <t>ヒョウズ</t>
    </rPh>
    <rPh sb="7" eb="9">
      <t>イシヅク</t>
    </rPh>
    <rPh sb="9" eb="11">
      <t>ホウトウ</t>
    </rPh>
    <phoneticPr fontId="2"/>
  </si>
  <si>
    <t>(苗田神社)　石造七重塔</t>
    <rPh sb="1" eb="2">
      <t>ナエ</t>
    </rPh>
    <rPh sb="2" eb="3">
      <t>タ</t>
    </rPh>
    <rPh sb="3" eb="5">
      <t>ジンジャ</t>
    </rPh>
    <rPh sb="7" eb="9">
      <t>イシヅク</t>
    </rPh>
    <rPh sb="9" eb="11">
      <t>シチジュウ</t>
    </rPh>
    <rPh sb="11" eb="12">
      <t>トウ</t>
    </rPh>
    <phoneticPr fontId="2"/>
  </si>
  <si>
    <t>苗田神社</t>
    <rPh sb="0" eb="1">
      <t>ナエ</t>
    </rPh>
    <rPh sb="1" eb="2">
      <t>タ</t>
    </rPh>
    <rPh sb="2" eb="4">
      <t>ジンジャ</t>
    </rPh>
    <phoneticPr fontId="2"/>
  </si>
  <si>
    <t>(仏眼寺)　石造五重塔</t>
    <rPh sb="1" eb="2">
      <t>ブツ</t>
    </rPh>
    <rPh sb="2" eb="3">
      <t>ガン</t>
    </rPh>
    <rPh sb="3" eb="4">
      <t>ジ</t>
    </rPh>
    <rPh sb="6" eb="8">
      <t>イシヅク</t>
    </rPh>
    <rPh sb="8" eb="11">
      <t>ゴジュウノトウ</t>
    </rPh>
    <phoneticPr fontId="2"/>
  </si>
  <si>
    <t>平 成 19 年 版  統 計 書 目 次</t>
    <rPh sb="0" eb="1">
      <t>ヒラ</t>
    </rPh>
    <rPh sb="2" eb="3">
      <t>セイ</t>
    </rPh>
    <rPh sb="7" eb="8">
      <t>ネン</t>
    </rPh>
    <rPh sb="9" eb="10">
      <t>バン</t>
    </rPh>
    <phoneticPr fontId="2"/>
  </si>
  <si>
    <t xml:space="preserve">   　2．地勢</t>
    <phoneticPr fontId="2"/>
  </si>
  <si>
    <t xml:space="preserve"> 　　1．位置（野洲市役所）</t>
    <phoneticPr fontId="2"/>
  </si>
  <si>
    <t>　　 3．市域の変遷</t>
    <phoneticPr fontId="2"/>
  </si>
  <si>
    <t>　　 4．字別面積</t>
    <phoneticPr fontId="2"/>
  </si>
  <si>
    <t>　　 5．地目別有租地面積</t>
    <phoneticPr fontId="2"/>
  </si>
  <si>
    <t>　　 6．気象</t>
    <phoneticPr fontId="2"/>
  </si>
  <si>
    <t>　　 7．河川</t>
    <phoneticPr fontId="2"/>
  </si>
  <si>
    <t>　　 8．国勢調査人口および世帯数</t>
    <phoneticPr fontId="2"/>
  </si>
  <si>
    <t>　　 9．年齢区分別人口</t>
    <phoneticPr fontId="2"/>
  </si>
  <si>
    <t>　  10．産業（大分類）別就業者数</t>
    <phoneticPr fontId="2"/>
  </si>
  <si>
    <t>　　11．従業地・通学地による人口</t>
    <phoneticPr fontId="2"/>
  </si>
  <si>
    <t>　  12．人口集中区（DID）人口、面積及び人口密度</t>
    <phoneticPr fontId="2"/>
  </si>
  <si>
    <t>　　13．行政区別人口・世帯数の推移</t>
    <phoneticPr fontId="2"/>
  </si>
  <si>
    <t>　　14．年齢別人口集計</t>
    <phoneticPr fontId="2"/>
  </si>
  <si>
    <t>　　16．外国人登録人口</t>
    <phoneticPr fontId="2"/>
  </si>
  <si>
    <t>　　15．学区毎年齢別人口推移</t>
    <phoneticPr fontId="2"/>
  </si>
  <si>
    <t>　　17．外国人登録国籍別人員調査表</t>
    <phoneticPr fontId="2"/>
  </si>
  <si>
    <t>　  18．人口の自然動態</t>
    <phoneticPr fontId="2"/>
  </si>
  <si>
    <t>　　19．人口の社会動態</t>
    <phoneticPr fontId="2"/>
  </si>
  <si>
    <t>　　20．転出入地別移動状況</t>
    <phoneticPr fontId="2"/>
  </si>
  <si>
    <t>　  22．従業者規模別事業所数および従業者数</t>
    <phoneticPr fontId="2"/>
  </si>
  <si>
    <t xml:space="preserve">  　21．産業別就業者（男女別15歳以上）</t>
    <phoneticPr fontId="2"/>
  </si>
  <si>
    <t>　  23．専業兼業別農家数</t>
    <phoneticPr fontId="2"/>
  </si>
  <si>
    <t>　  24．経営耕地面積</t>
    <phoneticPr fontId="2"/>
  </si>
  <si>
    <t>　  25．経営耕地面積規模別</t>
    <phoneticPr fontId="2"/>
  </si>
  <si>
    <t>　  27．農地の移動状況</t>
    <phoneticPr fontId="2"/>
  </si>
  <si>
    <t>　  26．農作物作付面積および収穫量</t>
    <phoneticPr fontId="2"/>
  </si>
  <si>
    <t>　　28．漁業経営体階層別経営体数</t>
    <phoneticPr fontId="2"/>
  </si>
  <si>
    <t>　　29．漁業経営組織別経営体数</t>
    <phoneticPr fontId="2"/>
  </si>
  <si>
    <t>　  30．漁業種類別のべ経営体数</t>
    <phoneticPr fontId="2"/>
  </si>
  <si>
    <t>　  31．漁業従事者数</t>
    <phoneticPr fontId="2"/>
  </si>
  <si>
    <t>　  32．工業の推移</t>
    <phoneticPr fontId="2"/>
  </si>
  <si>
    <t>　  33．産業(中分類)別事業所数・従業者および現金給与額・製造品出荷額等</t>
    <phoneticPr fontId="2"/>
  </si>
  <si>
    <t>　  34．工業用地および工業用水使用量の推移(従業員30人以上の事業所)</t>
    <phoneticPr fontId="2"/>
  </si>
  <si>
    <t>　  35．商業の推移</t>
    <phoneticPr fontId="2"/>
  </si>
  <si>
    <t>　  36．産業別商業の推移</t>
    <phoneticPr fontId="2"/>
  </si>
  <si>
    <t>　　37．産業小分類別商店数・従業者数等</t>
    <phoneticPr fontId="2"/>
  </si>
  <si>
    <t>　  38．電灯・電力</t>
    <phoneticPr fontId="2"/>
  </si>
  <si>
    <t>　　39．用途別配水量</t>
    <phoneticPr fontId="2"/>
  </si>
  <si>
    <t>　  40．下水道普及状況</t>
    <phoneticPr fontId="2"/>
  </si>
  <si>
    <t>　  41．都市計画区域の用途別面積</t>
    <phoneticPr fontId="2"/>
  </si>
  <si>
    <t>　  42．市営住宅の状況</t>
    <phoneticPr fontId="2"/>
  </si>
  <si>
    <t>　  43．公園・遊園地</t>
    <phoneticPr fontId="2"/>
  </si>
  <si>
    <t>　  44．道路</t>
    <phoneticPr fontId="2"/>
  </si>
  <si>
    <t>　  45．橋梁</t>
    <phoneticPr fontId="2"/>
  </si>
  <si>
    <t>　　46．用途別家屋の状況（木造）</t>
    <phoneticPr fontId="2"/>
  </si>
  <si>
    <t>　　47．自動車保有台数</t>
    <phoneticPr fontId="2"/>
  </si>
  <si>
    <t>　　48．年度別軽自動車登録台数</t>
    <phoneticPr fontId="2"/>
  </si>
  <si>
    <t>　　49．ＪＲ野洲駅乗車人員推移</t>
    <phoneticPr fontId="2"/>
  </si>
  <si>
    <t>　  50．医療施設状況</t>
    <phoneticPr fontId="2"/>
  </si>
  <si>
    <t xml:space="preserve">  　51．医療従事者状況</t>
    <phoneticPr fontId="2"/>
  </si>
  <si>
    <t>　  52．死因別死亡状況</t>
    <phoneticPr fontId="2"/>
  </si>
  <si>
    <t>　  53．定期予防注射実施状況</t>
    <phoneticPr fontId="2"/>
  </si>
  <si>
    <t>　  54．健康診査実施状況</t>
    <phoneticPr fontId="2"/>
  </si>
  <si>
    <t>　  55．ごみ処理状況</t>
    <phoneticPr fontId="2"/>
  </si>
  <si>
    <t>　  56．し尿処理状況</t>
    <phoneticPr fontId="2"/>
  </si>
  <si>
    <t>　　57．国民健康保険加入状況</t>
    <phoneticPr fontId="2"/>
  </si>
  <si>
    <t xml:space="preserve">  　58．福祉医療費助成状況</t>
    <phoneticPr fontId="2"/>
  </si>
  <si>
    <t>　  60．身体障害者手帳交付状況</t>
    <phoneticPr fontId="2"/>
  </si>
  <si>
    <t>　  59．保育園別園児数（平成１８年度）</t>
    <phoneticPr fontId="2"/>
  </si>
  <si>
    <t>　  61．介護保険加入者及び認定状況</t>
    <phoneticPr fontId="2"/>
  </si>
  <si>
    <t>　  62．国民年金加入者数</t>
    <phoneticPr fontId="2"/>
  </si>
  <si>
    <t>　  63．国民年金受給者数</t>
    <phoneticPr fontId="2"/>
  </si>
  <si>
    <t>　　64．幼稚園の就園状況</t>
    <phoneticPr fontId="2"/>
  </si>
  <si>
    <t>　  65．小学校の就学状況</t>
    <phoneticPr fontId="2"/>
  </si>
  <si>
    <t xml:space="preserve">  　66．中学校の就学状況</t>
    <phoneticPr fontId="2"/>
  </si>
  <si>
    <t>　  67．公立高等学校の就学状況</t>
    <phoneticPr fontId="2"/>
  </si>
  <si>
    <t>　  68．図書館利用状況（平成18年度月別個人貸出状況）</t>
    <phoneticPr fontId="2"/>
  </si>
  <si>
    <t>　  69．図書館利用状況（平成18年度利用者区分別登録状況）</t>
    <phoneticPr fontId="2"/>
  </si>
  <si>
    <t>　  71．図書館利用状況（平成18年度分野別蔵書冊数）</t>
    <phoneticPr fontId="2"/>
  </si>
  <si>
    <t>　  70．図書館利用状況（平成18年度地区別登録状況）</t>
    <phoneticPr fontId="2"/>
  </si>
  <si>
    <t>　　72．野洲市指定文化財一覧</t>
    <phoneticPr fontId="2"/>
  </si>
  <si>
    <t>　　73．月別入込客数</t>
    <phoneticPr fontId="2"/>
  </si>
  <si>
    <t>　　74．施設別・入込客数</t>
    <phoneticPr fontId="2"/>
  </si>
  <si>
    <t>　  75．火災発生件数および損額</t>
    <phoneticPr fontId="2"/>
  </si>
  <si>
    <t>　　76．火災原因別件数</t>
    <phoneticPr fontId="2"/>
  </si>
  <si>
    <t>　　77．救急車出動状況</t>
    <phoneticPr fontId="2"/>
  </si>
  <si>
    <t>　  78．交通事故発生状況</t>
    <phoneticPr fontId="2"/>
  </si>
  <si>
    <t xml:space="preserve">  　79．犯罪発生件数</t>
    <phoneticPr fontId="2"/>
  </si>
  <si>
    <t>　  80．有権者数の推移</t>
    <phoneticPr fontId="2"/>
  </si>
  <si>
    <t>　  81．主要選挙投票状況</t>
    <phoneticPr fontId="2"/>
  </si>
  <si>
    <t>　　82．旧野洲町の財政</t>
    <phoneticPr fontId="2"/>
  </si>
  <si>
    <t>　　83．旧中主町の財政</t>
    <phoneticPr fontId="2"/>
  </si>
  <si>
    <t>　　84．野洲市の財政</t>
    <phoneticPr fontId="2"/>
  </si>
  <si>
    <t>　　　　野洲市のあゆみ</t>
    <phoneticPr fontId="2"/>
  </si>
  <si>
    <t>　　　　旧野洲町のあゆみ</t>
    <phoneticPr fontId="2"/>
  </si>
  <si>
    <t xml:space="preserve"> 　　　 旧中主町のあゆみ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</si>
</sst>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#,##0.0;[Red]\-#,##0.0"/>
    <numFmt numFmtId="177" formatCode="#,##0_);\(#,##0\)"/>
    <numFmt numFmtId="178" formatCode="#,##0.0_);\(#,##0.0\)"/>
    <numFmt numFmtId="179" formatCode="#,##0.000;[Red]\-#,##0.000"/>
    <numFmt numFmtId="180" formatCode="#,##0;&quot;△ &quot;#,##0"/>
    <numFmt numFmtId="181" formatCode="0.0"/>
    <numFmt numFmtId="182" formatCode="#,##0.0;&quot;△ &quot;#,##0.0"/>
    <numFmt numFmtId="183" formatCode="0;&quot;△ &quot;0"/>
    <numFmt numFmtId="184" formatCode="#,##0.0_ ;[Red]\-#,##0.0\ "/>
    <numFmt numFmtId="185" formatCode="0.0_ "/>
    <numFmt numFmtId="186" formatCode="#,##0.0_ "/>
    <numFmt numFmtId="187" formatCode="#,##0_);[Red]\(#,##0\)"/>
    <numFmt numFmtId="188" formatCode="#,##0.0_);[Red]\(#,##0.0\)"/>
    <numFmt numFmtId="189" formatCode="0.0_);[Red]\(0.0\)"/>
    <numFmt numFmtId="190" formatCode="0.00_ "/>
    <numFmt numFmtId="191" formatCode="#,##0_ "/>
    <numFmt numFmtId="192" formatCode="0.00_);[Red]\(0.00\)"/>
    <numFmt numFmtId="193" formatCode="0.000_ "/>
    <numFmt numFmtId="194" formatCode="#,##0.00_ ;[Red]\-#,##0.00\ "/>
    <numFmt numFmtId="195" formatCode="[$-411]ggge&quot;年&quot;m&quot;月&quot;d&quot;日&quot;;@"/>
    <numFmt numFmtId="196" formatCode="0.0%"/>
    <numFmt numFmtId="197" formatCode="0.0_ ;[Red]\-0.0\ "/>
    <numFmt numFmtId="198" formatCode="#,##0_ ;[Red]\-#,##0\ "/>
    <numFmt numFmtId="199" formatCode="###,###,###,##0;&quot;-&quot;##,###,###,##0"/>
    <numFmt numFmtId="200" formatCode="\ ###,###,##0;&quot;-&quot;###,###,##0"/>
    <numFmt numFmtId="201" formatCode="&quot;(&quot;0&quot;)&quot;"/>
    <numFmt numFmtId="202" formatCode="0_);[Red]\(0\)"/>
    <numFmt numFmtId="203" formatCode="#,##0.00_ "/>
    <numFmt numFmtId="204" formatCode="#,##0.0000;[Red]\-#,##0.0000"/>
    <numFmt numFmtId="205" formatCode="#,##0.00000;[Red]\-#,##0.00000"/>
    <numFmt numFmtId="206" formatCode="\(#,##0\)_ "/>
    <numFmt numFmtId="207" formatCode="\(#,##0.0\)_ "/>
    <numFmt numFmtId="208" formatCode="#,##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明朝"/>
      <family val="1"/>
      <charset val="128"/>
    </font>
    <font>
      <sz val="7.5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color indexed="9"/>
      <name val="MS UI Gothic"/>
      <family val="3"/>
      <charset val="128"/>
    </font>
    <font>
      <b/>
      <sz val="12"/>
      <color indexed="9"/>
      <name val="MS UI Gothic"/>
      <family val="3"/>
      <charset val="128"/>
    </font>
    <font>
      <sz val="10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6" fillId="0" borderId="0"/>
  </cellStyleXfs>
  <cellXfs count="1752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85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97" fontId="8" fillId="0" borderId="1" xfId="0" applyNumberFormat="1" applyFont="1" applyBorder="1" applyAlignment="1">
      <alignment horizontal="right" vertical="center"/>
    </xf>
    <xf numFmtId="197" fontId="8" fillId="0" borderId="1" xfId="3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1" xfId="3" applyFont="1" applyBorder="1" applyAlignment="1">
      <alignment horizontal="center" vertical="center"/>
    </xf>
    <xf numFmtId="38" fontId="8" fillId="0" borderId="1" xfId="3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5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97" fontId="8" fillId="0" borderId="13" xfId="0" applyNumberFormat="1" applyFont="1" applyBorder="1" applyAlignment="1">
      <alignment horizontal="right" vertical="center"/>
    </xf>
    <xf numFmtId="197" fontId="8" fillId="0" borderId="13" xfId="3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38" fontId="8" fillId="0" borderId="0" xfId="3" applyFont="1" applyBorder="1" applyAlignment="1">
      <alignment horizontal="center" vertical="center"/>
    </xf>
    <xf numFmtId="38" fontId="8" fillId="0" borderId="1" xfId="3" applyFont="1" applyBorder="1" applyAlignment="1">
      <alignment vertical="center"/>
    </xf>
    <xf numFmtId="40" fontId="8" fillId="0" borderId="0" xfId="3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8" fontId="8" fillId="0" borderId="8" xfId="3" applyFont="1" applyBorder="1" applyAlignment="1">
      <alignment horizontal="right" vertical="center"/>
    </xf>
    <xf numFmtId="38" fontId="8" fillId="0" borderId="0" xfId="3" applyFont="1" applyBorder="1" applyAlignment="1">
      <alignment horizontal="right" vertical="center"/>
    </xf>
    <xf numFmtId="178" fontId="8" fillId="0" borderId="0" xfId="3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8" fillId="0" borderId="1" xfId="0" applyFont="1" applyBorder="1" applyAlignment="1">
      <alignment horizontal="left" vertical="center"/>
    </xf>
    <xf numFmtId="38" fontId="19" fillId="0" borderId="1" xfId="3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8" fontId="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38" fontId="18" fillId="0" borderId="0" xfId="3" applyFont="1" applyBorder="1" applyAlignment="1">
      <alignment vertical="center"/>
    </xf>
    <xf numFmtId="38" fontId="8" fillId="0" borderId="0" xfId="3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8" fontId="19" fillId="0" borderId="14" xfId="3" applyFont="1" applyBorder="1" applyAlignment="1">
      <alignment horizontal="right" vertical="center"/>
    </xf>
    <xf numFmtId="38" fontId="12" fillId="0" borderId="14" xfId="3" applyFont="1" applyBorder="1" applyAlignment="1">
      <alignment horizontal="right" vertical="center"/>
    </xf>
    <xf numFmtId="38" fontId="12" fillId="0" borderId="1" xfId="3" applyFont="1" applyBorder="1" applyAlignment="1">
      <alignment horizontal="right" vertical="center"/>
    </xf>
    <xf numFmtId="200" fontId="20" fillId="0" borderId="5" xfId="4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200" fontId="20" fillId="0" borderId="17" xfId="4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200" fontId="20" fillId="0" borderId="7" xfId="4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200" fontId="20" fillId="0" borderId="9" xfId="4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99" fontId="20" fillId="0" borderId="11" xfId="4" applyNumberFormat="1" applyFont="1" applyFill="1" applyBorder="1" applyAlignment="1">
      <alignment horizontal="right" vertical="center"/>
    </xf>
    <xf numFmtId="199" fontId="20" fillId="0" borderId="9" xfId="4" applyNumberFormat="1" applyFont="1" applyFill="1" applyBorder="1" applyAlignment="1">
      <alignment horizontal="right" vertical="center"/>
    </xf>
    <xf numFmtId="199" fontId="20" fillId="0" borderId="6" xfId="4" applyNumberFormat="1" applyFont="1" applyFill="1" applyBorder="1" applyAlignment="1">
      <alignment horizontal="right" vertical="center"/>
    </xf>
    <xf numFmtId="200" fontId="10" fillId="0" borderId="0" xfId="0" applyNumberFormat="1" applyFont="1" applyBorder="1" applyAlignment="1">
      <alignment horizontal="center" vertical="center"/>
    </xf>
    <xf numFmtId="200" fontId="20" fillId="0" borderId="11" xfId="4" applyNumberFormat="1" applyFont="1" applyFill="1" applyBorder="1" applyAlignment="1">
      <alignment horizontal="right" vertical="center"/>
    </xf>
    <xf numFmtId="200" fontId="20" fillId="0" borderId="19" xfId="4" applyNumberFormat="1" applyFont="1" applyFill="1" applyBorder="1" applyAlignment="1">
      <alignment horizontal="right" vertical="center"/>
    </xf>
    <xf numFmtId="200" fontId="20" fillId="0" borderId="6" xfId="4" applyNumberFormat="1" applyFont="1" applyFill="1" applyBorder="1" applyAlignment="1">
      <alignment horizontal="right" vertical="center"/>
    </xf>
    <xf numFmtId="200" fontId="20" fillId="0" borderId="20" xfId="4" applyNumberFormat="1" applyFont="1" applyFill="1" applyBorder="1" applyAlignment="1">
      <alignment horizontal="right" vertical="center"/>
    </xf>
    <xf numFmtId="200" fontId="20" fillId="0" borderId="21" xfId="4" applyNumberFormat="1" applyFont="1" applyFill="1" applyBorder="1" applyAlignment="1">
      <alignment horizontal="right" vertical="center"/>
    </xf>
    <xf numFmtId="200" fontId="20" fillId="0" borderId="22" xfId="4" applyNumberFormat="1" applyFont="1" applyFill="1" applyBorder="1" applyAlignment="1">
      <alignment horizontal="right" vertical="center"/>
    </xf>
    <xf numFmtId="200" fontId="20" fillId="0" borderId="12" xfId="4" applyNumberFormat="1" applyFont="1" applyFill="1" applyBorder="1" applyAlignment="1">
      <alignment horizontal="right" vertical="center"/>
    </xf>
    <xf numFmtId="200" fontId="20" fillId="0" borderId="10" xfId="4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9" fillId="0" borderId="1" xfId="3" applyFont="1" applyBorder="1" applyAlignment="1">
      <alignment vertical="center"/>
    </xf>
    <xf numFmtId="186" fontId="9" fillId="0" borderId="1" xfId="3" applyNumberFormat="1" applyFont="1" applyBorder="1" applyAlignment="1">
      <alignment vertical="center"/>
    </xf>
    <xf numFmtId="176" fontId="9" fillId="0" borderId="1" xfId="3" applyNumberFormat="1" applyFont="1" applyBorder="1" applyAlignment="1">
      <alignment vertical="center"/>
    </xf>
    <xf numFmtId="176" fontId="9" fillId="0" borderId="1" xfId="3" applyNumberFormat="1" applyFont="1" applyBorder="1" applyAlignment="1">
      <alignment horizontal="right" vertical="center"/>
    </xf>
    <xf numFmtId="38" fontId="9" fillId="0" borderId="1" xfId="3" applyFont="1" applyBorder="1" applyAlignment="1">
      <alignment horizontal="right" vertical="center"/>
    </xf>
    <xf numFmtId="186" fontId="9" fillId="0" borderId="1" xfId="3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9" fillId="0" borderId="0" xfId="3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12" fillId="0" borderId="23" xfId="3" applyFont="1" applyBorder="1" applyAlignment="1">
      <alignment vertical="center"/>
    </xf>
    <xf numFmtId="38" fontId="12" fillId="0" borderId="24" xfId="3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2" fillId="0" borderId="10" xfId="0" applyFont="1" applyBorder="1" applyAlignment="1">
      <alignment horizontal="right" vertical="center"/>
    </xf>
    <xf numFmtId="38" fontId="12" fillId="0" borderId="1" xfId="3" applyFont="1" applyBorder="1" applyAlignment="1">
      <alignment vertical="center"/>
    </xf>
    <xf numFmtId="185" fontId="12" fillId="0" borderId="1" xfId="0" applyNumberFormat="1" applyFont="1" applyBorder="1" applyAlignment="1">
      <alignment vertical="center"/>
    </xf>
    <xf numFmtId="191" fontId="12" fillId="0" borderId="7" xfId="0" applyNumberFormat="1" applyFont="1" applyBorder="1" applyAlignment="1">
      <alignment horizontal="center" vertical="center" shrinkToFit="1"/>
    </xf>
    <xf numFmtId="191" fontId="12" fillId="0" borderId="7" xfId="0" applyNumberFormat="1" applyFont="1" applyBorder="1" applyAlignment="1">
      <alignment horizontal="center" vertical="center" wrapText="1" shrinkToFit="1"/>
    </xf>
    <xf numFmtId="191" fontId="12" fillId="0" borderId="9" xfId="0" applyNumberFormat="1" applyFont="1" applyBorder="1" applyAlignment="1">
      <alignment horizontal="center" vertical="center" shrinkToFit="1"/>
    </xf>
    <xf numFmtId="191" fontId="12" fillId="0" borderId="9" xfId="0" applyNumberFormat="1" applyFont="1" applyBorder="1" applyAlignment="1">
      <alignment horizontal="center" vertical="center" wrapText="1" shrinkToFit="1"/>
    </xf>
    <xf numFmtId="38" fontId="12" fillId="0" borderId="7" xfId="3" applyFont="1" applyBorder="1" applyAlignment="1">
      <alignment vertical="center" shrinkToFit="1"/>
    </xf>
    <xf numFmtId="185" fontId="12" fillId="0" borderId="7" xfId="0" applyNumberFormat="1" applyFont="1" applyBorder="1" applyAlignment="1">
      <alignment vertical="center" shrinkToFit="1"/>
    </xf>
    <xf numFmtId="38" fontId="12" fillId="0" borderId="7" xfId="3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8" fontId="8" fillId="0" borderId="1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23" fillId="0" borderId="0" xfId="3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8" fontId="12" fillId="0" borderId="0" xfId="3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0" fontId="24" fillId="0" borderId="0" xfId="0" applyFont="1" applyAlignment="1">
      <alignment vertical="center"/>
    </xf>
    <xf numFmtId="180" fontId="8" fillId="0" borderId="1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vertical="center"/>
    </xf>
    <xf numFmtId="38" fontId="8" fillId="0" borderId="1" xfId="0" applyNumberFormat="1" applyFont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8" fontId="8" fillId="0" borderId="1" xfId="3" applyFont="1" applyBorder="1" applyAlignment="1">
      <alignment horizontal="right"/>
    </xf>
    <xf numFmtId="38" fontId="8" fillId="0" borderId="1" xfId="3" applyFont="1" applyFill="1" applyBorder="1" applyAlignment="1">
      <alignment horizontal="right"/>
    </xf>
    <xf numFmtId="0" fontId="8" fillId="0" borderId="5" xfId="0" applyFont="1" applyBorder="1"/>
    <xf numFmtId="0" fontId="8" fillId="0" borderId="25" xfId="0" applyFont="1" applyBorder="1"/>
    <xf numFmtId="38" fontId="8" fillId="0" borderId="26" xfId="3" applyFont="1" applyBorder="1" applyAlignment="1">
      <alignment horizontal="right"/>
    </xf>
    <xf numFmtId="38" fontId="8" fillId="0" borderId="26" xfId="3" applyFont="1" applyFill="1" applyBorder="1" applyAlignment="1">
      <alignment horizontal="right"/>
    </xf>
    <xf numFmtId="38" fontId="8" fillId="0" borderId="27" xfId="3" applyFont="1" applyBorder="1" applyAlignment="1">
      <alignment horizontal="right"/>
    </xf>
    <xf numFmtId="0" fontId="8" fillId="0" borderId="7" xfId="0" applyFont="1" applyBorder="1"/>
    <xf numFmtId="0" fontId="12" fillId="0" borderId="0" xfId="0" applyFont="1" applyFill="1" applyBorder="1"/>
    <xf numFmtId="38" fontId="8" fillId="0" borderId="8" xfId="3" applyFont="1" applyBorder="1" applyAlignment="1">
      <alignment horizontal="right"/>
    </xf>
    <xf numFmtId="38" fontId="8" fillId="0" borderId="5" xfId="3" applyFont="1" applyBorder="1" applyAlignment="1">
      <alignment horizontal="right"/>
    </xf>
    <xf numFmtId="38" fontId="8" fillId="0" borderId="5" xfId="3" applyFont="1" applyFill="1" applyBorder="1" applyAlignment="1">
      <alignment horizontal="right"/>
    </xf>
    <xf numFmtId="38" fontId="8" fillId="0" borderId="2" xfId="3" applyFont="1" applyBorder="1" applyAlignment="1">
      <alignment horizontal="right"/>
    </xf>
    <xf numFmtId="38" fontId="8" fillId="0" borderId="7" xfId="3" applyFont="1" applyBorder="1" applyAlignment="1">
      <alignment horizontal="right"/>
    </xf>
    <xf numFmtId="38" fontId="8" fillId="0" borderId="7" xfId="3" applyFont="1" applyFill="1" applyBorder="1" applyAlignment="1">
      <alignment horizontal="right"/>
    </xf>
    <xf numFmtId="38" fontId="8" fillId="0" borderId="12" xfId="3" applyFont="1" applyBorder="1" applyAlignment="1">
      <alignment horizontal="right"/>
    </xf>
    <xf numFmtId="0" fontId="12" fillId="0" borderId="15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38" fontId="18" fillId="0" borderId="1" xfId="3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0" xfId="0" applyFont="1"/>
    <xf numFmtId="3" fontId="8" fillId="0" borderId="1" xfId="0" applyNumberFormat="1" applyFont="1" applyBorder="1" applyAlignment="1"/>
    <xf numFmtId="0" fontId="8" fillId="0" borderId="1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38" fontId="12" fillId="0" borderId="0" xfId="3" applyFont="1" applyBorder="1" applyAlignment="1">
      <alignment horizontal="right" vertical="center"/>
    </xf>
    <xf numFmtId="40" fontId="12" fillId="0" borderId="0" xfId="3" applyNumberFormat="1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38" fontId="12" fillId="0" borderId="0" xfId="3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82" fontId="8" fillId="0" borderId="0" xfId="3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88" fontId="8" fillId="0" borderId="1" xfId="0" applyNumberFormat="1" applyFont="1" applyBorder="1" applyAlignment="1">
      <alignment vertical="center"/>
    </xf>
    <xf numFmtId="187" fontId="8" fillId="0" borderId="1" xfId="0" applyNumberFormat="1" applyFont="1" applyBorder="1" applyAlignment="1">
      <alignment vertical="center"/>
    </xf>
    <xf numFmtId="188" fontId="8" fillId="0" borderId="1" xfId="3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7" fontId="8" fillId="0" borderId="1" xfId="3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right" vertical="center"/>
    </xf>
    <xf numFmtId="184" fontId="8" fillId="0" borderId="1" xfId="3" applyNumberFormat="1" applyFont="1" applyBorder="1" applyAlignment="1">
      <alignment horizontal="right" vertical="center"/>
    </xf>
    <xf numFmtId="198" fontId="8" fillId="0" borderId="1" xfId="3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86" fontId="12" fillId="0" borderId="3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86" fontId="12" fillId="0" borderId="1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86" fontId="12" fillId="0" borderId="14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86" fontId="12" fillId="0" borderId="13" xfId="0" applyNumberFormat="1" applyFont="1" applyBorder="1" applyAlignment="1">
      <alignment vertical="center"/>
    </xf>
    <xf numFmtId="186" fontId="12" fillId="0" borderId="15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38" fontId="12" fillId="0" borderId="0" xfId="3" applyFont="1" applyAlignment="1">
      <alignment vertical="center"/>
    </xf>
    <xf numFmtId="38" fontId="12" fillId="0" borderId="0" xfId="3" applyFont="1" applyFill="1" applyAlignment="1">
      <alignment vertical="center"/>
    </xf>
    <xf numFmtId="184" fontId="12" fillId="0" borderId="0" xfId="3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8" fontId="10" fillId="0" borderId="9" xfId="3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8" fontId="10" fillId="0" borderId="7" xfId="3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5" xfId="3" applyFont="1" applyFill="1" applyBorder="1" applyAlignment="1">
      <alignment vertical="center"/>
    </xf>
    <xf numFmtId="38" fontId="10" fillId="0" borderId="5" xfId="3" applyFont="1" applyBorder="1" applyAlignment="1">
      <alignment vertical="center"/>
    </xf>
    <xf numFmtId="38" fontId="10" fillId="0" borderId="7" xfId="3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8" fontId="12" fillId="0" borderId="8" xfId="3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202" fontId="12" fillId="0" borderId="28" xfId="0" applyNumberFormat="1" applyFont="1" applyBorder="1" applyAlignment="1">
      <alignment vertical="center"/>
    </xf>
    <xf numFmtId="41" fontId="12" fillId="0" borderId="29" xfId="0" applyNumberFormat="1" applyFont="1" applyBorder="1" applyAlignment="1">
      <alignment vertical="center"/>
    </xf>
    <xf numFmtId="38" fontId="12" fillId="0" borderId="30" xfId="3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7" fontId="24" fillId="0" borderId="4" xfId="3" applyNumberFormat="1" applyFont="1" applyBorder="1" applyAlignment="1">
      <alignment vertical="center"/>
    </xf>
    <xf numFmtId="38" fontId="12" fillId="0" borderId="4" xfId="3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201" fontId="12" fillId="0" borderId="32" xfId="0" applyNumberFormat="1" applyFont="1" applyBorder="1" applyAlignment="1">
      <alignment horizontal="right" vertical="center"/>
    </xf>
    <xf numFmtId="201" fontId="12" fillId="0" borderId="33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vertical="center"/>
    </xf>
    <xf numFmtId="41" fontId="12" fillId="0" borderId="33" xfId="0" applyNumberFormat="1" applyFont="1" applyBorder="1" applyAlignment="1">
      <alignment vertical="center"/>
    </xf>
    <xf numFmtId="38" fontId="12" fillId="0" borderId="34" xfId="3" applyFont="1" applyBorder="1" applyAlignment="1">
      <alignment vertical="center"/>
    </xf>
    <xf numFmtId="38" fontId="24" fillId="0" borderId="35" xfId="3" applyFont="1" applyBorder="1" applyAlignment="1">
      <alignment vertical="center"/>
    </xf>
    <xf numFmtId="38" fontId="12" fillId="0" borderId="35" xfId="3" applyFont="1" applyBorder="1" applyAlignment="1">
      <alignment vertical="center"/>
    </xf>
    <xf numFmtId="38" fontId="12" fillId="0" borderId="33" xfId="3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201" fontId="12" fillId="0" borderId="34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38" fontId="12" fillId="0" borderId="36" xfId="3" applyFont="1" applyBorder="1" applyAlignment="1">
      <alignment vertical="center"/>
    </xf>
    <xf numFmtId="38" fontId="12" fillId="0" borderId="37" xfId="3" applyFont="1" applyBorder="1" applyAlignment="1">
      <alignment vertical="center"/>
    </xf>
    <xf numFmtId="38" fontId="12" fillId="0" borderId="38" xfId="3" applyFont="1" applyBorder="1" applyAlignment="1">
      <alignment vertical="center"/>
    </xf>
    <xf numFmtId="38" fontId="24" fillId="0" borderId="10" xfId="3" applyFont="1" applyBorder="1" applyAlignment="1">
      <alignment vertical="center"/>
    </xf>
    <xf numFmtId="38" fontId="12" fillId="0" borderId="10" xfId="3" applyFont="1" applyBorder="1" applyAlignment="1">
      <alignment vertical="center"/>
    </xf>
    <xf numFmtId="38" fontId="12" fillId="0" borderId="28" xfId="3" applyFont="1" applyBorder="1" applyAlignment="1">
      <alignment vertical="center"/>
    </xf>
    <xf numFmtId="38" fontId="12" fillId="0" borderId="29" xfId="3" applyFont="1" applyBorder="1" applyAlignment="1">
      <alignment vertical="center"/>
    </xf>
    <xf numFmtId="38" fontId="24" fillId="0" borderId="4" xfId="3" applyFont="1" applyBorder="1" applyAlignment="1">
      <alignment vertical="center"/>
    </xf>
    <xf numFmtId="201" fontId="12" fillId="0" borderId="34" xfId="3" applyNumberFormat="1" applyFont="1" applyBorder="1" applyAlignment="1">
      <alignment vertical="center"/>
    </xf>
    <xf numFmtId="201" fontId="12" fillId="0" borderId="33" xfId="3" applyNumberFormat="1" applyFont="1" applyBorder="1" applyAlignment="1">
      <alignment vertical="center"/>
    </xf>
    <xf numFmtId="201" fontId="12" fillId="0" borderId="35" xfId="3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38" fontId="12" fillId="0" borderId="40" xfId="3" applyFont="1" applyBorder="1" applyAlignment="1">
      <alignment vertical="center"/>
    </xf>
    <xf numFmtId="38" fontId="12" fillId="0" borderId="41" xfId="3" applyFont="1" applyBorder="1" applyAlignment="1">
      <alignment vertical="center"/>
    </xf>
    <xf numFmtId="38" fontId="24" fillId="0" borderId="42" xfId="3" applyFont="1" applyBorder="1" applyAlignment="1">
      <alignment vertical="center"/>
    </xf>
    <xf numFmtId="38" fontId="12" fillId="0" borderId="42" xfId="3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16" xfId="0" applyFont="1" applyBorder="1" applyAlignment="1">
      <alignment horizontal="center" vertical="center" wrapText="1"/>
    </xf>
    <xf numFmtId="191" fontId="26" fillId="0" borderId="16" xfId="0" applyNumberFormat="1" applyFont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 wrapText="1"/>
    </xf>
    <xf numFmtId="38" fontId="26" fillId="0" borderId="43" xfId="3" applyFont="1" applyBorder="1" applyAlignment="1">
      <alignment horizontal="center" vertical="center" wrapText="1" shrinkToFit="1"/>
    </xf>
    <xf numFmtId="38" fontId="26" fillId="0" borderId="43" xfId="3" applyFont="1" applyBorder="1" applyAlignment="1">
      <alignment vertical="center" wrapText="1"/>
    </xf>
    <xf numFmtId="38" fontId="26" fillId="0" borderId="44" xfId="3" applyFont="1" applyBorder="1" applyAlignment="1">
      <alignment horizontal="center" vertical="center" wrapText="1"/>
    </xf>
    <xf numFmtId="38" fontId="26" fillId="0" borderId="44" xfId="3" applyFont="1" applyBorder="1" applyAlignment="1">
      <alignment vertical="center" wrapText="1"/>
    </xf>
    <xf numFmtId="0" fontId="26" fillId="0" borderId="0" xfId="0" applyFont="1" applyAlignment="1">
      <alignment vertical="center"/>
    </xf>
    <xf numFmtId="38" fontId="26" fillId="0" borderId="45" xfId="3" applyFont="1" applyBorder="1" applyAlignment="1">
      <alignment horizontal="center" vertical="center" wrapText="1"/>
    </xf>
    <xf numFmtId="38" fontId="26" fillId="0" borderId="45" xfId="3" applyFont="1" applyBorder="1" applyAlignment="1">
      <alignment vertical="center" wrapText="1"/>
    </xf>
    <xf numFmtId="38" fontId="26" fillId="0" borderId="43" xfId="3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47" xfId="0" applyFont="1" applyBorder="1" applyAlignment="1">
      <alignment vertical="center"/>
    </xf>
    <xf numFmtId="187" fontId="12" fillId="0" borderId="28" xfId="0" applyNumberFormat="1" applyFont="1" applyBorder="1" applyAlignment="1">
      <alignment vertical="center"/>
    </xf>
    <xf numFmtId="187" fontId="12" fillId="0" borderId="29" xfId="0" applyNumberFormat="1" applyFont="1" applyBorder="1" applyAlignment="1">
      <alignment vertical="center"/>
    </xf>
    <xf numFmtId="187" fontId="12" fillId="0" borderId="28" xfId="3" applyNumberFormat="1" applyFont="1" applyBorder="1" applyAlignment="1">
      <alignment vertical="center"/>
    </xf>
    <xf numFmtId="187" fontId="24" fillId="0" borderId="48" xfId="3" applyNumberFormat="1" applyFont="1" applyBorder="1" applyAlignment="1">
      <alignment vertical="center"/>
    </xf>
    <xf numFmtId="187" fontId="12" fillId="0" borderId="48" xfId="3" applyNumberFormat="1" applyFont="1" applyBorder="1" applyAlignment="1">
      <alignment vertical="center"/>
    </xf>
    <xf numFmtId="187" fontId="12" fillId="0" borderId="49" xfId="3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187" fontId="12" fillId="0" borderId="34" xfId="0" applyNumberFormat="1" applyFont="1" applyBorder="1" applyAlignment="1">
      <alignment vertical="center"/>
    </xf>
    <xf numFmtId="187" fontId="12" fillId="0" borderId="33" xfId="0" applyNumberFormat="1" applyFont="1" applyBorder="1" applyAlignment="1">
      <alignment vertical="center"/>
    </xf>
    <xf numFmtId="187" fontId="12" fillId="0" borderId="34" xfId="3" applyNumberFormat="1" applyFont="1" applyBorder="1" applyAlignment="1">
      <alignment vertical="center"/>
    </xf>
    <xf numFmtId="187" fontId="24" fillId="0" borderId="50" xfId="3" applyNumberFormat="1" applyFont="1" applyBorder="1" applyAlignment="1">
      <alignment vertical="center"/>
    </xf>
    <xf numFmtId="187" fontId="12" fillId="0" borderId="50" xfId="3" applyNumberFormat="1" applyFont="1" applyBorder="1" applyAlignment="1">
      <alignment vertical="center"/>
    </xf>
    <xf numFmtId="187" fontId="12" fillId="0" borderId="35" xfId="3" applyNumberFormat="1" applyFont="1" applyBorder="1" applyAlignment="1">
      <alignment vertical="center"/>
    </xf>
    <xf numFmtId="187" fontId="12" fillId="0" borderId="51" xfId="3" applyNumberFormat="1" applyFont="1" applyBorder="1" applyAlignment="1">
      <alignment vertical="center"/>
    </xf>
    <xf numFmtId="187" fontId="24" fillId="0" borderId="0" xfId="3" applyNumberFormat="1" applyFont="1" applyBorder="1" applyAlignment="1">
      <alignment vertical="center"/>
    </xf>
    <xf numFmtId="187" fontId="12" fillId="0" borderId="0" xfId="3" applyNumberFormat="1" applyFont="1" applyBorder="1" applyAlignment="1">
      <alignment vertical="center"/>
    </xf>
    <xf numFmtId="187" fontId="12" fillId="0" borderId="6" xfId="3" applyNumberFormat="1" applyFont="1" applyBorder="1" applyAlignment="1">
      <alignment vertical="center"/>
    </xf>
    <xf numFmtId="187" fontId="12" fillId="0" borderId="40" xfId="0" applyNumberFormat="1" applyFont="1" applyBorder="1" applyAlignment="1">
      <alignment vertical="center"/>
    </xf>
    <xf numFmtId="187" fontId="12" fillId="0" borderId="41" xfId="0" applyNumberFormat="1" applyFont="1" applyBorder="1" applyAlignment="1">
      <alignment vertical="center"/>
    </xf>
    <xf numFmtId="187" fontId="12" fillId="0" borderId="38" xfId="3" applyNumberFormat="1" applyFont="1" applyBorder="1" applyAlignment="1">
      <alignment vertical="center"/>
    </xf>
    <xf numFmtId="187" fontId="24" fillId="0" borderId="15" xfId="3" applyNumberFormat="1" applyFont="1" applyBorder="1" applyAlignment="1">
      <alignment vertical="center"/>
    </xf>
    <xf numFmtId="187" fontId="12" fillId="0" borderId="15" xfId="3" applyNumberFormat="1" applyFont="1" applyBorder="1" applyAlignment="1">
      <alignment vertical="center"/>
    </xf>
    <xf numFmtId="187" fontId="12" fillId="0" borderId="10" xfId="3" applyNumberFormat="1" applyFont="1" applyBorder="1" applyAlignment="1">
      <alignment vertical="center"/>
    </xf>
    <xf numFmtId="187" fontId="12" fillId="0" borderId="52" xfId="0" applyNumberFormat="1" applyFont="1" applyBorder="1" applyAlignment="1">
      <alignment vertical="center"/>
    </xf>
    <xf numFmtId="187" fontId="12" fillId="0" borderId="53" xfId="0" applyNumberFormat="1" applyFont="1" applyBorder="1" applyAlignment="1">
      <alignment vertical="center"/>
    </xf>
    <xf numFmtId="187" fontId="12" fillId="0" borderId="30" xfId="3" applyNumberFormat="1" applyFont="1" applyBorder="1" applyAlignment="1">
      <alignment vertical="center"/>
    </xf>
    <xf numFmtId="187" fontId="24" fillId="0" borderId="3" xfId="3" applyNumberFormat="1" applyFont="1" applyBorder="1" applyAlignment="1">
      <alignment vertical="center"/>
    </xf>
    <xf numFmtId="187" fontId="12" fillId="0" borderId="3" xfId="3" applyNumberFormat="1" applyFont="1" applyBorder="1" applyAlignment="1">
      <alignment vertical="center"/>
    </xf>
    <xf numFmtId="187" fontId="12" fillId="0" borderId="4" xfId="3" applyNumberFormat="1" applyFont="1" applyBorder="1" applyAlignment="1">
      <alignment vertical="center"/>
    </xf>
    <xf numFmtId="187" fontId="12" fillId="0" borderId="34" xfId="3" applyNumberFormat="1" applyFont="1" applyBorder="1" applyAlignment="1">
      <alignment horizontal="right" vertical="center"/>
    </xf>
    <xf numFmtId="187" fontId="12" fillId="0" borderId="50" xfId="3" applyNumberFormat="1" applyFont="1" applyBorder="1" applyAlignment="1">
      <alignment horizontal="right" vertical="center"/>
    </xf>
    <xf numFmtId="0" fontId="12" fillId="0" borderId="54" xfId="0" applyFont="1" applyBorder="1" applyAlignment="1">
      <alignment vertical="center"/>
    </xf>
    <xf numFmtId="187" fontId="12" fillId="0" borderId="40" xfId="3" applyNumberFormat="1" applyFont="1" applyBorder="1" applyAlignment="1">
      <alignment horizontal="right" vertical="center"/>
    </xf>
    <xf numFmtId="187" fontId="12" fillId="0" borderId="55" xfId="3" applyNumberFormat="1" applyFont="1" applyBorder="1" applyAlignment="1">
      <alignment horizontal="right" vertical="center"/>
    </xf>
    <xf numFmtId="187" fontId="12" fillId="0" borderId="40" xfId="3" applyNumberFormat="1" applyFont="1" applyBorder="1" applyAlignment="1">
      <alignment vertical="center"/>
    </xf>
    <xf numFmtId="187" fontId="12" fillId="0" borderId="55" xfId="3" applyNumberFormat="1" applyFont="1" applyBorder="1" applyAlignment="1">
      <alignment vertical="center"/>
    </xf>
    <xf numFmtId="187" fontId="12" fillId="0" borderId="42" xfId="3" applyNumberFormat="1" applyFont="1" applyBorder="1" applyAlignment="1">
      <alignment vertical="center"/>
    </xf>
    <xf numFmtId="201" fontId="12" fillId="0" borderId="34" xfId="0" applyNumberFormat="1" applyFont="1" applyBorder="1" applyAlignment="1">
      <alignment vertical="center"/>
    </xf>
    <xf numFmtId="201" fontId="12" fillId="0" borderId="33" xfId="0" applyNumberFormat="1" applyFont="1" applyBorder="1" applyAlignment="1">
      <alignment vertical="center"/>
    </xf>
    <xf numFmtId="201" fontId="12" fillId="0" borderId="50" xfId="3" applyNumberFormat="1" applyFont="1" applyBorder="1" applyAlignment="1">
      <alignment vertical="center"/>
    </xf>
    <xf numFmtId="187" fontId="12" fillId="0" borderId="38" xfId="0" applyNumberFormat="1" applyFont="1" applyBorder="1" applyAlignment="1">
      <alignment vertical="center"/>
    </xf>
    <xf numFmtId="187" fontId="24" fillId="0" borderId="15" xfId="0" applyNumberFormat="1" applyFont="1" applyBorder="1" applyAlignment="1">
      <alignment vertical="center"/>
    </xf>
    <xf numFmtId="187" fontId="12" fillId="0" borderId="15" xfId="0" applyNumberFormat="1" applyFont="1" applyBorder="1" applyAlignment="1">
      <alignment vertical="center"/>
    </xf>
    <xf numFmtId="187" fontId="12" fillId="0" borderId="10" xfId="0" applyNumberFormat="1" applyFont="1" applyBorder="1" applyAlignment="1">
      <alignment vertical="center"/>
    </xf>
    <xf numFmtId="187" fontId="12" fillId="0" borderId="30" xfId="0" applyNumberFormat="1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187" fontId="12" fillId="0" borderId="57" xfId="3" applyNumberFormat="1" applyFont="1" applyBorder="1" applyAlignment="1">
      <alignment vertical="center"/>
    </xf>
    <xf numFmtId="187" fontId="12" fillId="0" borderId="52" xfId="3" applyNumberFormat="1" applyFont="1" applyBorder="1" applyAlignment="1">
      <alignment vertical="center"/>
    </xf>
    <xf numFmtId="187" fontId="12" fillId="0" borderId="58" xfId="3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10" fillId="0" borderId="0" xfId="3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12" fillId="0" borderId="1" xfId="3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96" fontId="12" fillId="0" borderId="1" xfId="0" applyNumberFormat="1" applyFont="1" applyBorder="1" applyAlignment="1">
      <alignment horizontal="right" vertical="center"/>
    </xf>
    <xf numFmtId="196" fontId="12" fillId="0" borderId="8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196" fontId="10" fillId="0" borderId="0" xfId="3" applyNumberFormat="1" applyFont="1" applyBorder="1" applyAlignment="1">
      <alignment horizontal="right" vertical="center"/>
    </xf>
    <xf numFmtId="176" fontId="12" fillId="0" borderId="0" xfId="3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76" fontId="12" fillId="0" borderId="0" xfId="3" applyNumberFormat="1" applyFont="1" applyBorder="1" applyAlignment="1">
      <alignment horizontal="right" vertical="center"/>
    </xf>
    <xf numFmtId="38" fontId="12" fillId="0" borderId="1" xfId="3" applyFont="1" applyBorder="1" applyAlignment="1">
      <alignment horizontal="center" vertical="center" wrapText="1"/>
    </xf>
    <xf numFmtId="38" fontId="12" fillId="0" borderId="1" xfId="3" applyFont="1" applyFill="1" applyBorder="1" applyAlignment="1">
      <alignment horizontal="right" vertical="center"/>
    </xf>
    <xf numFmtId="0" fontId="12" fillId="0" borderId="1" xfId="3" applyNumberFormat="1" applyFont="1" applyFill="1" applyBorder="1" applyAlignment="1">
      <alignment horizontal="right" vertical="center"/>
    </xf>
    <xf numFmtId="38" fontId="12" fillId="0" borderId="0" xfId="0" applyNumberFormat="1" applyFont="1" applyBorder="1"/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Border="1" applyAlignment="1"/>
    <xf numFmtId="38" fontId="31" fillId="0" borderId="0" xfId="3" applyFont="1" applyBorder="1" applyAlignment="1">
      <alignment horizontal="right" vertical="center"/>
    </xf>
    <xf numFmtId="0" fontId="8" fillId="0" borderId="3" xfId="0" applyFont="1" applyBorder="1"/>
    <xf numFmtId="0" fontId="8" fillId="0" borderId="15" xfId="0" applyFont="1" applyBorder="1"/>
    <xf numFmtId="0" fontId="12" fillId="0" borderId="0" xfId="0" applyFont="1" applyAlignment="1"/>
    <xf numFmtId="38" fontId="12" fillId="0" borderId="0" xfId="3" applyFont="1" applyBorder="1" applyAlignment="1">
      <alignment horizontal="center"/>
    </xf>
    <xf numFmtId="176" fontId="12" fillId="0" borderId="1" xfId="3" applyNumberFormat="1" applyFont="1" applyBorder="1" applyAlignment="1">
      <alignment horizontal="right" vertical="center"/>
    </xf>
    <xf numFmtId="58" fontId="12" fillId="0" borderId="0" xfId="0" applyNumberFormat="1" applyFont="1" applyBorder="1" applyAlignment="1">
      <alignment horizontal="left" vertical="center"/>
    </xf>
    <xf numFmtId="58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18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41" fontId="12" fillId="0" borderId="1" xfId="0" applyNumberFormat="1" applyFont="1" applyBorder="1" applyAlignment="1">
      <alignment vertical="center"/>
    </xf>
    <xf numFmtId="9" fontId="12" fillId="0" borderId="0" xfId="1" applyFont="1" applyBorder="1" applyAlignment="1">
      <alignment horizontal="center" vertical="center"/>
    </xf>
    <xf numFmtId="9" fontId="12" fillId="0" borderId="0" xfId="1" applyFont="1" applyAlignment="1">
      <alignment vertical="center"/>
    </xf>
    <xf numFmtId="187" fontId="12" fillId="0" borderId="1" xfId="0" applyNumberFormat="1" applyFont="1" applyBorder="1" applyAlignment="1">
      <alignment vertical="center"/>
    </xf>
    <xf numFmtId="187" fontId="12" fillId="0" borderId="1" xfId="3" applyNumberFormat="1" applyFont="1" applyBorder="1" applyAlignment="1">
      <alignment vertical="center"/>
    </xf>
    <xf numFmtId="187" fontId="19" fillId="0" borderId="1" xfId="0" applyNumberFormat="1" applyFont="1" applyBorder="1" applyAlignment="1">
      <alignment vertical="center"/>
    </xf>
    <xf numFmtId="187" fontId="19" fillId="0" borderId="1" xfId="3" applyNumberFormat="1" applyFont="1" applyBorder="1" applyAlignment="1">
      <alignment vertical="center"/>
    </xf>
    <xf numFmtId="49" fontId="12" fillId="0" borderId="1" xfId="3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58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58" fontId="8" fillId="0" borderId="9" xfId="0" applyNumberFormat="1" applyFont="1" applyBorder="1" applyAlignment="1">
      <alignment horizontal="left" shrinkToFit="1"/>
    </xf>
    <xf numFmtId="0" fontId="8" fillId="0" borderId="0" xfId="0" applyFont="1" applyBorder="1" applyAlignment="1">
      <alignment shrinkToFit="1"/>
    </xf>
    <xf numFmtId="0" fontId="8" fillId="0" borderId="46" xfId="0" applyFont="1" applyBorder="1" applyAlignment="1">
      <alignment horizontal="left" shrinkToFit="1"/>
    </xf>
    <xf numFmtId="0" fontId="8" fillId="0" borderId="46" xfId="0" applyFont="1" applyBorder="1" applyAlignment="1">
      <alignment horizontal="left"/>
    </xf>
    <xf numFmtId="0" fontId="8" fillId="0" borderId="43" xfId="0" applyFont="1" applyBorder="1" applyAlignment="1">
      <alignment horizontal="left" shrinkToFit="1"/>
    </xf>
    <xf numFmtId="0" fontId="8" fillId="0" borderId="43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0" fontId="8" fillId="0" borderId="0" xfId="0" applyFont="1" applyAlignment="1">
      <alignment horizontal="left"/>
    </xf>
    <xf numFmtId="0" fontId="8" fillId="0" borderId="0" xfId="0" applyFont="1" applyFill="1" applyBorder="1"/>
    <xf numFmtId="58" fontId="8" fillId="0" borderId="0" xfId="0" applyNumberFormat="1" applyFont="1" applyBorder="1" applyAlignment="1">
      <alignment horizontal="center" shrinkToFit="1"/>
    </xf>
    <xf numFmtId="0" fontId="8" fillId="0" borderId="9" xfId="0" applyFont="1" applyBorder="1" applyAlignment="1"/>
    <xf numFmtId="0" fontId="8" fillId="0" borderId="43" xfId="0" applyFont="1" applyBorder="1" applyAlignment="1"/>
    <xf numFmtId="0" fontId="8" fillId="0" borderId="44" xfId="0" applyFont="1" applyBorder="1" applyAlignment="1">
      <alignment horizontal="left" shrinkToFit="1"/>
    </xf>
    <xf numFmtId="0" fontId="8" fillId="0" borderId="44" xfId="0" applyFont="1" applyBorder="1" applyAlignment="1">
      <alignment horizontal="left"/>
    </xf>
    <xf numFmtId="0" fontId="8" fillId="0" borderId="7" xfId="0" applyFont="1" applyBorder="1" applyAlignment="1">
      <alignment horizontal="left" shrinkToFit="1"/>
    </xf>
    <xf numFmtId="0" fontId="8" fillId="0" borderId="7" xfId="0" applyFont="1" applyBorder="1" applyAlignment="1">
      <alignment horizontal="left"/>
    </xf>
    <xf numFmtId="0" fontId="8" fillId="0" borderId="0" xfId="0" applyFont="1" applyFill="1" applyBorder="1" applyAlignment="1">
      <alignment shrinkToFit="1"/>
    </xf>
    <xf numFmtId="0" fontId="8" fillId="0" borderId="5" xfId="0" applyFont="1" applyBorder="1" applyAlignment="1">
      <alignment horizontal="left" shrinkToFit="1"/>
    </xf>
    <xf numFmtId="0" fontId="8" fillId="0" borderId="5" xfId="0" applyFont="1" applyFill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58" fontId="8" fillId="0" borderId="3" xfId="0" applyNumberFormat="1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58" fontId="8" fillId="0" borderId="15" xfId="0" applyNumberFormat="1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1" xfId="0" applyFont="1" applyBorder="1" applyAlignment="1">
      <alignment horizontal="left" shrinkToFit="1"/>
    </xf>
    <xf numFmtId="0" fontId="8" fillId="0" borderId="9" xfId="0" applyFont="1" applyBorder="1" applyAlignment="1">
      <alignment shrinkToFit="1"/>
    </xf>
    <xf numFmtId="0" fontId="8" fillId="0" borderId="6" xfId="0" applyFont="1" applyBorder="1" applyAlignment="1">
      <alignment horizontal="left"/>
    </xf>
    <xf numFmtId="0" fontId="8" fillId="0" borderId="59" xfId="0" applyFont="1" applyBorder="1" applyAlignment="1">
      <alignment horizontal="left" shrinkToFit="1"/>
    </xf>
    <xf numFmtId="0" fontId="8" fillId="0" borderId="44" xfId="0" applyFont="1" applyBorder="1" applyAlignment="1">
      <alignment shrinkToFit="1"/>
    </xf>
    <xf numFmtId="0" fontId="8" fillId="0" borderId="60" xfId="0" applyFont="1" applyBorder="1" applyAlignment="1">
      <alignment horizontal="left"/>
    </xf>
    <xf numFmtId="0" fontId="8" fillId="0" borderId="60" xfId="0" applyFont="1" applyBorder="1" applyAlignment="1">
      <alignment horizontal="left" shrinkToFit="1"/>
    </xf>
    <xf numFmtId="0" fontId="8" fillId="0" borderId="11" xfId="0" applyFont="1" applyBorder="1"/>
    <xf numFmtId="0" fontId="8" fillId="0" borderId="45" xfId="0" applyFont="1" applyBorder="1" applyAlignment="1">
      <alignment horizontal="left" shrinkToFit="1"/>
    </xf>
    <xf numFmtId="0" fontId="8" fillId="0" borderId="45" xfId="0" applyFont="1" applyBorder="1" applyAlignment="1">
      <alignment shrinkToFit="1"/>
    </xf>
    <xf numFmtId="0" fontId="8" fillId="0" borderId="45" xfId="0" applyFont="1" applyBorder="1" applyAlignment="1">
      <alignment horizontal="left"/>
    </xf>
    <xf numFmtId="58" fontId="8" fillId="0" borderId="5" xfId="0" applyNumberFormat="1" applyFont="1" applyBorder="1" applyAlignment="1">
      <alignment horizontal="left" shrinkToFi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58" fontId="8" fillId="0" borderId="46" xfId="0" applyNumberFormat="1" applyFont="1" applyBorder="1" applyAlignment="1">
      <alignment horizontal="left" shrinkToFit="1"/>
    </xf>
    <xf numFmtId="0" fontId="8" fillId="0" borderId="46" xfId="0" applyFont="1" applyBorder="1" applyAlignment="1">
      <alignment horizontal="left" wrapText="1" shrinkToFit="1"/>
    </xf>
    <xf numFmtId="0" fontId="8" fillId="0" borderId="44" xfId="0" applyFont="1" applyFill="1" applyBorder="1" applyAlignment="1">
      <alignment horizontal="left" shrinkToFit="1"/>
    </xf>
    <xf numFmtId="0" fontId="8" fillId="0" borderId="44" xfId="0" applyFont="1" applyFill="1" applyBorder="1" applyAlignment="1">
      <alignment horizontal="left"/>
    </xf>
    <xf numFmtId="0" fontId="8" fillId="0" borderId="0" xfId="0" applyFont="1" applyAlignment="1">
      <alignment shrinkToFit="1"/>
    </xf>
    <xf numFmtId="0" fontId="8" fillId="0" borderId="5" xfId="0" applyFont="1" applyBorder="1" applyAlignment="1"/>
    <xf numFmtId="0" fontId="8" fillId="0" borderId="61" xfId="0" applyFont="1" applyBorder="1" applyAlignment="1">
      <alignment horizontal="left"/>
    </xf>
    <xf numFmtId="0" fontId="8" fillId="0" borderId="45" xfId="0" applyFont="1" applyFill="1" applyBorder="1" applyAlignment="1">
      <alignment horizontal="left" shrinkToFit="1"/>
    </xf>
    <xf numFmtId="0" fontId="8" fillId="0" borderId="45" xfId="0" applyFont="1" applyBorder="1" applyAlignment="1"/>
    <xf numFmtId="0" fontId="8" fillId="0" borderId="0" xfId="0" applyFont="1" applyFill="1" applyBorder="1" applyAlignment="1">
      <alignment horizontal="left" shrinkToFit="1"/>
    </xf>
    <xf numFmtId="0" fontId="8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/>
    </xf>
    <xf numFmtId="49" fontId="8" fillId="0" borderId="0" xfId="0" applyNumberFormat="1" applyFont="1" applyBorder="1"/>
    <xf numFmtId="0" fontId="13" fillId="0" borderId="1" xfId="0" applyFont="1" applyBorder="1" applyAlignment="1">
      <alignment vertical="center" shrinkToFit="1"/>
    </xf>
    <xf numFmtId="58" fontId="8" fillId="0" borderId="46" xfId="0" applyNumberFormat="1" applyFont="1" applyBorder="1" applyAlignment="1">
      <alignment horizontal="left"/>
    </xf>
    <xf numFmtId="58" fontId="8" fillId="0" borderId="9" xfId="0" applyNumberFormat="1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8" fillId="0" borderId="62" xfId="0" applyFont="1" applyBorder="1" applyAlignment="1">
      <alignment horizontal="left" shrinkToFit="1"/>
    </xf>
    <xf numFmtId="0" fontId="12" fillId="0" borderId="44" xfId="0" applyFont="1" applyBorder="1" applyAlignment="1">
      <alignment horizontal="left"/>
    </xf>
    <xf numFmtId="0" fontId="12" fillId="0" borderId="45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58" fontId="8" fillId="0" borderId="43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shrinkToFit="1"/>
    </xf>
    <xf numFmtId="0" fontId="8" fillId="0" borderId="1" xfId="0" applyFont="1" applyBorder="1" applyAlignment="1">
      <alignment horizontal="left" wrapText="1" shrinkToFit="1"/>
    </xf>
    <xf numFmtId="0" fontId="13" fillId="0" borderId="1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left" wrapText="1" shrinkToFit="1"/>
    </xf>
    <xf numFmtId="0" fontId="30" fillId="0" borderId="0" xfId="0" applyFont="1" applyBorder="1" applyAlignment="1">
      <alignment horizontal="left" wrapText="1" shrinkToFit="1"/>
    </xf>
    <xf numFmtId="58" fontId="8" fillId="0" borderId="19" xfId="0" applyNumberFormat="1" applyFont="1" applyBorder="1" applyAlignment="1">
      <alignment horizontal="left" shrinkToFit="1"/>
    </xf>
    <xf numFmtId="58" fontId="8" fillId="0" borderId="44" xfId="0" applyNumberFormat="1" applyFont="1" applyBorder="1" applyAlignment="1">
      <alignment horizontal="left" shrinkToFit="1"/>
    </xf>
    <xf numFmtId="195" fontId="8" fillId="0" borderId="44" xfId="0" applyNumberFormat="1" applyFont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58" fontId="8" fillId="0" borderId="62" xfId="0" applyNumberFormat="1" applyFont="1" applyBorder="1" applyAlignment="1">
      <alignment horizontal="left" shrinkToFit="1"/>
    </xf>
    <xf numFmtId="195" fontId="8" fillId="0" borderId="62" xfId="0" applyNumberFormat="1" applyFont="1" applyBorder="1" applyAlignment="1">
      <alignment horizontal="left" shrinkToFit="1"/>
    </xf>
    <xf numFmtId="195" fontId="8" fillId="0" borderId="44" xfId="0" applyNumberFormat="1" applyFont="1" applyBorder="1" applyAlignment="1">
      <alignment horizontal="left" shrinkToFit="1"/>
    </xf>
    <xf numFmtId="0" fontId="8" fillId="0" borderId="62" xfId="0" applyFont="1" applyFill="1" applyBorder="1" applyAlignment="1">
      <alignment horizontal="left" shrinkToFit="1"/>
    </xf>
    <xf numFmtId="0" fontId="30" fillId="0" borderId="9" xfId="0" applyFont="1" applyFill="1" applyBorder="1" applyAlignment="1">
      <alignment horizontal="left" wrapText="1" shrinkToFit="1"/>
    </xf>
    <xf numFmtId="0" fontId="8" fillId="0" borderId="8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horizontal="left" shrinkToFit="1"/>
    </xf>
    <xf numFmtId="0" fontId="12" fillId="0" borderId="6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38" fontId="32" fillId="0" borderId="5" xfId="3" applyFont="1" applyBorder="1"/>
    <xf numFmtId="0" fontId="12" fillId="0" borderId="17" xfId="0" applyFont="1" applyBorder="1" applyAlignment="1">
      <alignment horizontal="center"/>
    </xf>
    <xf numFmtId="38" fontId="32" fillId="0" borderId="17" xfId="3" applyFont="1" applyBorder="1"/>
    <xf numFmtId="38" fontId="32" fillId="0" borderId="7" xfId="3" applyFont="1" applyBorder="1"/>
    <xf numFmtId="0" fontId="12" fillId="0" borderId="6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vertical="center"/>
    </xf>
    <xf numFmtId="180" fontId="12" fillId="0" borderId="0" xfId="3" applyNumberFormat="1" applyFont="1" applyBorder="1" applyAlignment="1">
      <alignment horizontal="right" vertical="center"/>
    </xf>
    <xf numFmtId="38" fontId="12" fillId="0" borderId="0" xfId="3" applyFont="1" applyBorder="1" applyAlignment="1">
      <alignment horizontal="right" vertical="center" wrapText="1"/>
    </xf>
    <xf numFmtId="38" fontId="13" fillId="0" borderId="0" xfId="3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8" fontId="12" fillId="0" borderId="0" xfId="3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 shrinkToFit="1"/>
    </xf>
    <xf numFmtId="38" fontId="12" fillId="0" borderId="3" xfId="3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center" vertical="center"/>
    </xf>
    <xf numFmtId="203" fontId="12" fillId="0" borderId="0" xfId="0" applyNumberFormat="1" applyFont="1" applyBorder="1" applyAlignment="1">
      <alignment vertical="center"/>
    </xf>
    <xf numFmtId="57" fontId="12" fillId="0" borderId="12" xfId="0" applyNumberFormat="1" applyFont="1" applyBorder="1" applyAlignment="1">
      <alignment horizontal="left" vertical="center"/>
    </xf>
    <xf numFmtId="191" fontId="12" fillId="0" borderId="0" xfId="0" applyNumberFormat="1" applyFont="1" applyBorder="1" applyAlignment="1">
      <alignment vertical="center"/>
    </xf>
    <xf numFmtId="191" fontId="12" fillId="0" borderId="15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57" fontId="12" fillId="0" borderId="0" xfId="0" applyNumberFormat="1" applyFont="1" applyBorder="1" applyAlignment="1">
      <alignment vertical="center"/>
    </xf>
    <xf numFmtId="38" fontId="12" fillId="0" borderId="15" xfId="3" applyFont="1" applyBorder="1" applyAlignment="1">
      <alignment vertical="center"/>
    </xf>
    <xf numFmtId="203" fontId="12" fillId="0" borderId="15" xfId="0" applyNumberFormat="1" applyFont="1" applyBorder="1" applyAlignment="1">
      <alignment horizontal="right" vertical="center"/>
    </xf>
    <xf numFmtId="203" fontId="12" fillId="0" borderId="10" xfId="0" applyNumberFormat="1" applyFont="1" applyBorder="1" applyAlignment="1">
      <alignment horizontal="right" vertical="center"/>
    </xf>
    <xf numFmtId="191" fontId="8" fillId="0" borderId="0" xfId="0" applyNumberFormat="1" applyFont="1" applyProtection="1">
      <protection locked="0"/>
    </xf>
    <xf numFmtId="191" fontId="8" fillId="0" borderId="2" xfId="0" applyNumberFormat="1" applyFont="1" applyBorder="1" applyProtection="1">
      <protection locked="0"/>
    </xf>
    <xf numFmtId="191" fontId="8" fillId="0" borderId="3" xfId="0" applyNumberFormat="1" applyFont="1" applyBorder="1" applyProtection="1">
      <protection locked="0"/>
    </xf>
    <xf numFmtId="191" fontId="8" fillId="0" borderId="8" xfId="0" applyNumberFormat="1" applyFont="1" applyBorder="1" applyAlignment="1" applyProtection="1">
      <alignment horizontal="center"/>
      <protection locked="0"/>
    </xf>
    <xf numFmtId="191" fontId="8" fillId="0" borderId="11" xfId="0" applyNumberFormat="1" applyFont="1" applyBorder="1" applyProtection="1">
      <protection locked="0"/>
    </xf>
    <xf numFmtId="191" fontId="8" fillId="0" borderId="0" xfId="0" applyNumberFormat="1" applyFont="1" applyBorder="1" applyProtection="1">
      <protection locked="0"/>
    </xf>
    <xf numFmtId="191" fontId="8" fillId="0" borderId="5" xfId="0" applyNumberFormat="1" applyFont="1" applyBorder="1" applyAlignment="1" applyProtection="1">
      <alignment horizontal="center"/>
      <protection locked="0"/>
    </xf>
    <xf numFmtId="191" fontId="8" fillId="0" borderId="2" xfId="0" applyNumberFormat="1" applyFont="1" applyBorder="1" applyAlignment="1" applyProtection="1">
      <alignment horizontal="center"/>
      <protection locked="0"/>
    </xf>
    <xf numFmtId="191" fontId="8" fillId="0" borderId="8" xfId="0" applyNumberFormat="1" applyFont="1" applyBorder="1" applyProtection="1">
      <protection locked="0"/>
    </xf>
    <xf numFmtId="186" fontId="8" fillId="0" borderId="14" xfId="0" applyNumberFormat="1" applyFont="1" applyBorder="1" applyProtection="1"/>
    <xf numFmtId="186" fontId="8" fillId="0" borderId="13" xfId="0" applyNumberFormat="1" applyFont="1" applyBorder="1" applyProtection="1"/>
    <xf numFmtId="191" fontId="8" fillId="0" borderId="1" xfId="0" applyNumberFormat="1" applyFont="1" applyBorder="1" applyProtection="1">
      <protection locked="0"/>
    </xf>
    <xf numFmtId="186" fontId="8" fillId="0" borderId="1" xfId="0" applyNumberFormat="1" applyFont="1" applyBorder="1" applyProtection="1"/>
    <xf numFmtId="191" fontId="8" fillId="0" borderId="13" xfId="0" applyNumberFormat="1" applyFont="1" applyBorder="1" applyProtection="1">
      <protection locked="0"/>
    </xf>
    <xf numFmtId="191" fontId="8" fillId="0" borderId="8" xfId="0" applyNumberFormat="1" applyFont="1" applyBorder="1" applyAlignment="1" applyProtection="1">
      <alignment horizontal="right"/>
      <protection locked="0"/>
    </xf>
    <xf numFmtId="191" fontId="8" fillId="0" borderId="14" xfId="0" applyNumberFormat="1" applyFont="1" applyBorder="1" applyAlignment="1" applyProtection="1">
      <alignment horizontal="right"/>
      <protection locked="0"/>
    </xf>
    <xf numFmtId="186" fontId="8" fillId="0" borderId="14" xfId="0" applyNumberFormat="1" applyFont="1" applyBorder="1" applyAlignment="1" applyProtection="1">
      <alignment horizontal="center"/>
    </xf>
    <xf numFmtId="191" fontId="8" fillId="0" borderId="13" xfId="0" applyNumberFormat="1" applyFont="1" applyBorder="1" applyAlignment="1" applyProtection="1">
      <alignment horizontal="center"/>
      <protection locked="0"/>
    </xf>
    <xf numFmtId="186" fontId="8" fillId="0" borderId="13" xfId="0" applyNumberFormat="1" applyFont="1" applyBorder="1" applyAlignment="1" applyProtection="1">
      <alignment horizontal="center"/>
    </xf>
    <xf numFmtId="191" fontId="8" fillId="0" borderId="8" xfId="0" applyNumberFormat="1" applyFont="1" applyBorder="1" applyAlignment="1" applyProtection="1">
      <protection locked="0"/>
    </xf>
    <xf numFmtId="191" fontId="8" fillId="0" borderId="1" xfId="0" applyNumberFormat="1" applyFont="1" applyBorder="1" applyAlignment="1" applyProtection="1">
      <protection locked="0"/>
    </xf>
    <xf numFmtId="206" fontId="8" fillId="0" borderId="8" xfId="0" applyNumberFormat="1" applyFont="1" applyBorder="1" applyProtection="1"/>
    <xf numFmtId="207" fontId="8" fillId="0" borderId="14" xfId="0" applyNumberFormat="1" applyFont="1" applyBorder="1" applyProtection="1"/>
    <xf numFmtId="206" fontId="8" fillId="0" borderId="13" xfId="0" applyNumberFormat="1" applyFont="1" applyBorder="1" applyProtection="1"/>
    <xf numFmtId="207" fontId="8" fillId="0" borderId="13" xfId="0" applyNumberFormat="1" applyFont="1" applyBorder="1" applyProtection="1"/>
    <xf numFmtId="206" fontId="8" fillId="0" borderId="1" xfId="0" applyNumberFormat="1" applyFont="1" applyBorder="1" applyProtection="1"/>
    <xf numFmtId="207" fontId="8" fillId="0" borderId="1" xfId="0" applyNumberFormat="1" applyFont="1" applyBorder="1" applyProtection="1"/>
    <xf numFmtId="191" fontId="8" fillId="0" borderId="7" xfId="0" applyNumberFormat="1" applyFont="1" applyBorder="1" applyAlignment="1" applyProtection="1">
      <alignment horizontal="distributed"/>
      <protection locked="0"/>
    </xf>
    <xf numFmtId="191" fontId="8" fillId="0" borderId="12" xfId="0" applyNumberFormat="1" applyFont="1" applyBorder="1" applyAlignment="1" applyProtection="1">
      <alignment horizontal="distributed"/>
      <protection locked="0"/>
    </xf>
    <xf numFmtId="191" fontId="18" fillId="5" borderId="8" xfId="0" applyNumberFormat="1" applyFont="1" applyFill="1" applyBorder="1" applyProtection="1"/>
    <xf numFmtId="186" fontId="18" fillId="5" borderId="14" xfId="0" applyNumberFormat="1" applyFont="1" applyFill="1" applyBorder="1" applyProtection="1"/>
    <xf numFmtId="191" fontId="18" fillId="5" borderId="13" xfId="0" applyNumberFormat="1" applyFont="1" applyFill="1" applyBorder="1" applyProtection="1"/>
    <xf numFmtId="186" fontId="18" fillId="5" borderId="13" xfId="0" applyNumberFormat="1" applyFont="1" applyFill="1" applyBorder="1" applyProtection="1"/>
    <xf numFmtId="191" fontId="18" fillId="5" borderId="1" xfId="0" applyNumberFormat="1" applyFont="1" applyFill="1" applyBorder="1" applyProtection="1"/>
    <xf numFmtId="186" fontId="18" fillId="5" borderId="1" xfId="0" applyNumberFormat="1" applyFont="1" applyFill="1" applyBorder="1" applyProtection="1"/>
    <xf numFmtId="191" fontId="8" fillId="0" borderId="8" xfId="0" applyNumberFormat="1" applyFont="1" applyBorder="1" applyProtection="1"/>
    <xf numFmtId="191" fontId="8" fillId="0" borderId="13" xfId="0" applyNumberFormat="1" applyFont="1" applyBorder="1" applyProtection="1"/>
    <xf numFmtId="191" fontId="8" fillId="0" borderId="1" xfId="0" applyNumberFormat="1" applyFont="1" applyBorder="1" applyProtection="1"/>
    <xf numFmtId="191" fontId="8" fillId="0" borderId="5" xfId="0" applyNumberFormat="1" applyFont="1" applyBorder="1" applyProtection="1">
      <protection locked="0"/>
    </xf>
    <xf numFmtId="191" fontId="8" fillId="0" borderId="14" xfId="0" applyNumberFormat="1" applyFont="1" applyBorder="1" applyProtection="1">
      <protection locked="0"/>
    </xf>
    <xf numFmtId="191" fontId="8" fillId="0" borderId="7" xfId="0" applyNumberFormat="1" applyFont="1" applyBorder="1" applyProtection="1">
      <protection locked="0"/>
    </xf>
    <xf numFmtId="191" fontId="8" fillId="0" borderId="9" xfId="0" applyNumberFormat="1" applyFont="1" applyBorder="1" applyProtection="1">
      <protection locked="0"/>
    </xf>
    <xf numFmtId="191" fontId="8" fillId="0" borderId="4" xfId="0" applyNumberFormat="1" applyFont="1" applyBorder="1" applyProtection="1">
      <protection locked="0"/>
    </xf>
    <xf numFmtId="191" fontId="8" fillId="0" borderId="1" xfId="0" applyNumberFormat="1" applyFont="1" applyBorder="1" applyAlignment="1" applyProtection="1">
      <alignment horizontal="distributed"/>
      <protection locked="0"/>
    </xf>
    <xf numFmtId="191" fontId="8" fillId="0" borderId="6" xfId="0" applyNumberFormat="1" applyFont="1" applyBorder="1" applyProtection="1">
      <protection locked="0"/>
    </xf>
    <xf numFmtId="191" fontId="8" fillId="0" borderId="1" xfId="0" applyNumberFormat="1" applyFont="1" applyBorder="1" applyAlignment="1" applyProtection="1">
      <alignment horizontal="right"/>
      <protection locked="0"/>
    </xf>
    <xf numFmtId="186" fontId="8" fillId="0" borderId="1" xfId="0" applyNumberFormat="1" applyFont="1" applyBorder="1" applyAlignment="1" applyProtection="1">
      <alignment horizontal="right"/>
    </xf>
    <xf numFmtId="191" fontId="8" fillId="0" borderId="1" xfId="0" applyNumberFormat="1" applyFont="1" applyBorder="1" applyAlignment="1" applyProtection="1">
      <alignment horizontal="center"/>
      <protection locked="0"/>
    </xf>
    <xf numFmtId="191" fontId="8" fillId="0" borderId="10" xfId="0" applyNumberFormat="1" applyFont="1" applyBorder="1" applyProtection="1">
      <protection locked="0"/>
    </xf>
    <xf numFmtId="191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distributed" wrapText="1"/>
      <protection locked="0"/>
    </xf>
    <xf numFmtId="191" fontId="8" fillId="0" borderId="12" xfId="0" applyNumberFormat="1" applyFont="1" applyBorder="1" applyAlignment="1" applyProtection="1">
      <alignment horizontal="center" vertical="center" wrapText="1"/>
      <protection locked="0"/>
    </xf>
    <xf numFmtId="186" fontId="8" fillId="0" borderId="15" xfId="0" applyNumberFormat="1" applyFont="1" applyBorder="1" applyAlignment="1" applyProtection="1">
      <alignment horizontal="center" vertical="center" wrapText="1"/>
    </xf>
    <xf numFmtId="186" fontId="8" fillId="0" borderId="10" xfId="0" applyNumberFormat="1" applyFont="1" applyBorder="1" applyAlignment="1" applyProtection="1">
      <alignment horizontal="center" vertical="center" wrapText="1"/>
    </xf>
    <xf numFmtId="191" fontId="8" fillId="0" borderId="15" xfId="0" applyNumberFormat="1" applyFont="1" applyBorder="1" applyAlignment="1" applyProtection="1">
      <alignment horizontal="center" vertical="center" wrapText="1"/>
      <protection locked="0"/>
    </xf>
    <xf numFmtId="191" fontId="8" fillId="0" borderId="12" xfId="0" applyNumberFormat="1" applyFont="1" applyBorder="1" applyAlignment="1" applyProtection="1">
      <alignment horizontal="right" vertical="center" wrapText="1"/>
      <protection locked="0"/>
    </xf>
    <xf numFmtId="186" fontId="8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distributed" wrapText="1"/>
      <protection locked="0"/>
    </xf>
    <xf numFmtId="191" fontId="8" fillId="0" borderId="8" xfId="0" applyNumberFormat="1" applyFont="1" applyBorder="1" applyAlignment="1" applyProtection="1">
      <alignment horizontal="center" vertical="center" wrapText="1"/>
      <protection locked="0"/>
    </xf>
    <xf numFmtId="186" fontId="8" fillId="0" borderId="13" xfId="0" applyNumberFormat="1" applyFont="1" applyBorder="1" applyAlignment="1" applyProtection="1">
      <alignment horizontal="center" vertical="center" wrapText="1"/>
    </xf>
    <xf numFmtId="186" fontId="8" fillId="0" borderId="14" xfId="0" applyNumberFormat="1" applyFont="1" applyBorder="1" applyAlignment="1" applyProtection="1">
      <alignment horizontal="center" vertical="center" wrapText="1"/>
    </xf>
    <xf numFmtId="191" fontId="8" fillId="0" borderId="13" xfId="0" applyNumberFormat="1" applyFont="1" applyBorder="1" applyAlignment="1" applyProtection="1">
      <alignment horizontal="center" vertical="center" wrapText="1"/>
      <protection locked="0"/>
    </xf>
    <xf numFmtId="191" fontId="8" fillId="0" borderId="8" xfId="0" applyNumberFormat="1" applyFont="1" applyBorder="1" applyAlignment="1" applyProtection="1">
      <alignment horizontal="right" vertical="center" wrapText="1"/>
      <protection locked="0"/>
    </xf>
    <xf numFmtId="191" fontId="8" fillId="0" borderId="0" xfId="0" applyNumberFormat="1" applyFont="1" applyAlignment="1" applyProtection="1">
      <alignment wrapText="1"/>
      <protection locked="0"/>
    </xf>
    <xf numFmtId="191" fontId="8" fillId="0" borderId="14" xfId="0" applyNumberFormat="1" applyFont="1" applyBorder="1" applyAlignment="1" applyProtection="1">
      <alignment horizontal="center" vertical="center" wrapText="1"/>
      <protection locked="0"/>
    </xf>
    <xf numFmtId="191" fontId="8" fillId="0" borderId="1" xfId="0" applyNumberFormat="1" applyFont="1" applyBorder="1" applyAlignment="1" applyProtection="1">
      <alignment horizontal="right" vertical="center" wrapText="1"/>
      <protection locked="0"/>
    </xf>
    <xf numFmtId="191" fontId="8" fillId="0" borderId="8" xfId="0" applyNumberFormat="1" applyFont="1" applyBorder="1" applyAlignment="1" applyProtection="1">
      <alignment horizontal="center" vertical="center" wrapText="1"/>
    </xf>
    <xf numFmtId="191" fontId="8" fillId="0" borderId="13" xfId="0" applyNumberFormat="1" applyFont="1" applyBorder="1" applyAlignment="1" applyProtection="1">
      <alignment horizontal="center" vertical="center" wrapText="1"/>
    </xf>
    <xf numFmtId="191" fontId="8" fillId="0" borderId="8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distributed"/>
      <protection locked="0"/>
    </xf>
    <xf numFmtId="0" fontId="33" fillId="0" borderId="1" xfId="0" applyFont="1" applyBorder="1" applyAlignment="1" applyProtection="1">
      <alignment horizontal="distributed"/>
      <protection locked="0"/>
    </xf>
    <xf numFmtId="191" fontId="8" fillId="0" borderId="14" xfId="0" applyNumberFormat="1" applyFont="1" applyBorder="1" applyAlignment="1" applyProtection="1">
      <alignment horizontal="center" vertical="center" wrapText="1"/>
    </xf>
    <xf numFmtId="191" fontId="8" fillId="0" borderId="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right" wrapText="1"/>
      <protection locked="0"/>
    </xf>
    <xf numFmtId="191" fontId="8" fillId="0" borderId="9" xfId="0" applyNumberFormat="1" applyFont="1" applyBorder="1" applyAlignment="1" applyProtection="1">
      <alignment horizontal="right" wrapText="1"/>
      <protection locked="0"/>
    </xf>
    <xf numFmtId="208" fontId="8" fillId="0" borderId="9" xfId="0" applyNumberFormat="1" applyFont="1" applyBorder="1" applyAlignment="1" applyProtection="1">
      <alignment horizontal="right" wrapText="1"/>
    </xf>
    <xf numFmtId="208" fontId="8" fillId="0" borderId="7" xfId="0" applyNumberFormat="1" applyFont="1" applyBorder="1" applyAlignment="1" applyProtection="1">
      <alignment horizontal="right" wrapText="1"/>
    </xf>
    <xf numFmtId="186" fontId="8" fillId="0" borderId="9" xfId="0" applyNumberFormat="1" applyFont="1" applyBorder="1" applyAlignment="1" applyProtection="1">
      <alignment horizontal="right" wrapText="1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191" fontId="8" fillId="0" borderId="5" xfId="0" applyNumberFormat="1" applyFont="1" applyBorder="1" applyAlignment="1" applyProtection="1">
      <alignment horizontal="right" wrapText="1"/>
      <protection locked="0"/>
    </xf>
    <xf numFmtId="208" fontId="8" fillId="0" borderId="5" xfId="0" applyNumberFormat="1" applyFont="1" applyBorder="1" applyAlignment="1" applyProtection="1">
      <alignment horizontal="right" wrapText="1"/>
    </xf>
    <xf numFmtId="208" fontId="8" fillId="0" borderId="1" xfId="0" applyNumberFormat="1" applyFont="1" applyBorder="1" applyAlignment="1" applyProtection="1">
      <alignment horizontal="right" wrapText="1"/>
    </xf>
    <xf numFmtId="186" fontId="8" fillId="0" borderId="5" xfId="0" applyNumberFormat="1" applyFont="1" applyBorder="1" applyAlignment="1" applyProtection="1">
      <alignment horizontal="right" wrapText="1"/>
      <protection locked="0"/>
    </xf>
    <xf numFmtId="0" fontId="8" fillId="0" borderId="8" xfId="0" applyFont="1" applyBorder="1" applyAlignment="1" applyProtection="1">
      <alignment horizontal="right" wrapText="1"/>
      <protection locked="0"/>
    </xf>
    <xf numFmtId="191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15" xfId="0" applyFont="1" applyBorder="1" applyAlignment="1" applyProtection="1">
      <alignment horizontal="right" wrapText="1"/>
      <protection locked="0"/>
    </xf>
    <xf numFmtId="186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protection locked="0"/>
    </xf>
    <xf numFmtId="180" fontId="8" fillId="0" borderId="2" xfId="0" applyNumberFormat="1" applyFont="1" applyBorder="1" applyAlignment="1" applyProtection="1">
      <alignment horizontal="center"/>
      <protection locked="0"/>
    </xf>
    <xf numFmtId="180" fontId="8" fillId="0" borderId="12" xfId="0" applyNumberFormat="1" applyFont="1" applyBorder="1" applyAlignment="1" applyProtection="1">
      <alignment horizontal="center" wrapText="1"/>
      <protection locked="0"/>
    </xf>
    <xf numFmtId="180" fontId="8" fillId="0" borderId="9" xfId="0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180" fontId="8" fillId="0" borderId="9" xfId="0" applyNumberFormat="1" applyFont="1" applyBorder="1" applyAlignment="1" applyProtection="1">
      <alignment wrapText="1"/>
    </xf>
    <xf numFmtId="180" fontId="8" fillId="0" borderId="9" xfId="0" applyNumberFormat="1" applyFont="1" applyBorder="1" applyAlignment="1" applyProtection="1">
      <alignment horizontal="right" wrapText="1"/>
      <protection locked="0"/>
    </xf>
    <xf numFmtId="180" fontId="8" fillId="0" borderId="5" xfId="0" applyNumberFormat="1" applyFont="1" applyBorder="1" applyAlignment="1" applyProtection="1">
      <alignment wrapText="1"/>
      <protection locked="0"/>
    </xf>
    <xf numFmtId="180" fontId="8" fillId="0" borderId="5" xfId="0" applyNumberFormat="1" applyFont="1" applyBorder="1" applyAlignment="1" applyProtection="1">
      <alignment wrapText="1"/>
    </xf>
    <xf numFmtId="180" fontId="8" fillId="0" borderId="5" xfId="0" applyNumberFormat="1" applyFont="1" applyBorder="1" applyAlignment="1" applyProtection="1">
      <alignment horizontal="right" wrapText="1"/>
      <protection locked="0"/>
    </xf>
    <xf numFmtId="180" fontId="8" fillId="0" borderId="1" xfId="0" applyNumberFormat="1" applyFont="1" applyBorder="1" applyAlignment="1" applyProtection="1">
      <alignment wrapText="1"/>
      <protection locked="0"/>
    </xf>
    <xf numFmtId="180" fontId="8" fillId="0" borderId="1" xfId="0" applyNumberFormat="1" applyFont="1" applyBorder="1" applyAlignment="1" applyProtection="1">
      <alignment wrapText="1"/>
    </xf>
    <xf numFmtId="180" fontId="8" fillId="0" borderId="1" xfId="0" applyNumberFormat="1" applyFont="1" applyBorder="1" applyAlignment="1" applyProtection="1">
      <alignment horizontal="right" wrapText="1"/>
      <protection locked="0"/>
    </xf>
    <xf numFmtId="180" fontId="8" fillId="0" borderId="0" xfId="0" applyNumberFormat="1" applyFont="1" applyBorder="1" applyAlignment="1" applyProtection="1">
      <alignment horizontal="right" wrapText="1"/>
      <protection locked="0"/>
    </xf>
    <xf numFmtId="180" fontId="8" fillId="0" borderId="0" xfId="0" applyNumberFormat="1" applyFont="1" applyBorder="1" applyAlignment="1" applyProtection="1">
      <alignment wrapText="1"/>
      <protection locked="0"/>
    </xf>
    <xf numFmtId="180" fontId="8" fillId="0" borderId="0" xfId="0" applyNumberFormat="1" applyFont="1" applyBorder="1" applyAlignment="1" applyProtection="1">
      <alignment wrapText="1"/>
    </xf>
    <xf numFmtId="180" fontId="8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Fill="1"/>
    <xf numFmtId="0" fontId="8" fillId="0" borderId="0" xfId="0" applyFont="1" applyFill="1"/>
    <xf numFmtId="181" fontId="10" fillId="0" borderId="1" xfId="0" applyNumberFormat="1" applyFont="1" applyBorder="1" applyAlignment="1">
      <alignment vertical="center"/>
    </xf>
    <xf numFmtId="38" fontId="12" fillId="0" borderId="9" xfId="3" applyFont="1" applyBorder="1" applyAlignment="1">
      <alignment horizontal="right" vertical="center"/>
    </xf>
    <xf numFmtId="181" fontId="10" fillId="0" borderId="9" xfId="0" applyNumberFormat="1" applyFont="1" applyBorder="1" applyAlignment="1">
      <alignment vertical="center"/>
    </xf>
    <xf numFmtId="38" fontId="12" fillId="0" borderId="12" xfId="3" applyFont="1" applyBorder="1" applyAlignment="1">
      <alignment horizontal="right" vertical="center"/>
    </xf>
    <xf numFmtId="181" fontId="10" fillId="0" borderId="7" xfId="0" applyNumberFormat="1" applyFont="1" applyBorder="1" applyAlignment="1">
      <alignment vertical="center"/>
    </xf>
    <xf numFmtId="38" fontId="12" fillId="0" borderId="15" xfId="3" applyFont="1" applyBorder="1" applyAlignment="1">
      <alignment horizontal="right" vertical="center"/>
    </xf>
    <xf numFmtId="0" fontId="9" fillId="0" borderId="0" xfId="0" applyFont="1" applyFill="1"/>
    <xf numFmtId="0" fontId="21" fillId="0" borderId="0" xfId="0" applyFont="1"/>
    <xf numFmtId="0" fontId="30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79" fontId="12" fillId="0" borderId="0" xfId="3" applyNumberFormat="1" applyFont="1" applyBorder="1" applyAlignment="1">
      <alignment horizontal="right" vertical="center"/>
    </xf>
    <xf numFmtId="0" fontId="33" fillId="0" borderId="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176" fontId="12" fillId="0" borderId="62" xfId="3" applyNumberFormat="1" applyFont="1" applyBorder="1" applyAlignment="1">
      <alignment horizontal="right" vertical="center"/>
    </xf>
    <xf numFmtId="205" fontId="12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59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176" fontId="12" fillId="0" borderId="44" xfId="3" applyNumberFormat="1" applyFont="1" applyBorder="1" applyAlignment="1">
      <alignment horizontal="right" vertical="center"/>
    </xf>
    <xf numFmtId="181" fontId="12" fillId="0" borderId="0" xfId="0" applyNumberFormat="1" applyFont="1" applyFill="1" applyBorder="1" applyAlignment="1"/>
    <xf numFmtId="0" fontId="13" fillId="0" borderId="59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33" fillId="0" borderId="67" xfId="0" applyFont="1" applyBorder="1" applyAlignment="1">
      <alignment horizontal="left" vertical="center"/>
    </xf>
    <xf numFmtId="0" fontId="33" fillId="0" borderId="60" xfId="0" applyFont="1" applyBorder="1" applyAlignment="1">
      <alignment horizontal="left" vertical="center"/>
    </xf>
    <xf numFmtId="0" fontId="12" fillId="0" borderId="44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3" fillId="0" borderId="61" xfId="0" applyFont="1" applyBorder="1" applyAlignment="1">
      <alignment vertical="center"/>
    </xf>
    <xf numFmtId="0" fontId="33" fillId="0" borderId="68" xfId="0" applyFont="1" applyBorder="1" applyAlignment="1">
      <alignment horizontal="left" vertical="center"/>
    </xf>
    <xf numFmtId="0" fontId="33" fillId="0" borderId="69" xfId="0" applyFont="1" applyBorder="1" applyAlignment="1">
      <alignment horizontal="left" vertical="center"/>
    </xf>
    <xf numFmtId="176" fontId="12" fillId="0" borderId="9" xfId="3" applyNumberFormat="1" applyFont="1" applyBorder="1" applyAlignment="1">
      <alignment horizontal="right" vertical="center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176" fontId="12" fillId="0" borderId="43" xfId="3" applyNumberFormat="1" applyFont="1" applyBorder="1" applyAlignment="1">
      <alignment horizontal="right" vertical="center"/>
    </xf>
    <xf numFmtId="181" fontId="12" fillId="0" borderId="0" xfId="0" applyNumberFormat="1" applyFont="1" applyBorder="1" applyAlignment="1"/>
    <xf numFmtId="0" fontId="12" fillId="0" borderId="61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204" fontId="12" fillId="0" borderId="0" xfId="3" applyNumberFormat="1" applyFont="1" applyBorder="1" applyAlignment="1">
      <alignment horizontal="righ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43" xfId="0" applyFont="1" applyBorder="1"/>
    <xf numFmtId="0" fontId="12" fillId="0" borderId="44" xfId="0" applyFont="1" applyBorder="1"/>
    <xf numFmtId="49" fontId="12" fillId="0" borderId="44" xfId="0" applyNumberFormat="1" applyFont="1" applyBorder="1" applyAlignment="1">
      <alignment horizontal="right"/>
    </xf>
    <xf numFmtId="0" fontId="33" fillId="0" borderId="61" xfId="0" applyFont="1" applyBorder="1" applyAlignment="1">
      <alignment horizontal="left" vertical="center"/>
    </xf>
    <xf numFmtId="0" fontId="12" fillId="0" borderId="9" xfId="0" applyFont="1" applyBorder="1"/>
    <xf numFmtId="181" fontId="12" fillId="0" borderId="0" xfId="0" applyNumberFormat="1" applyFont="1" applyBorder="1"/>
    <xf numFmtId="0" fontId="12" fillId="0" borderId="62" xfId="0" applyFont="1" applyBorder="1"/>
    <xf numFmtId="0" fontId="12" fillId="0" borderId="46" xfId="0" applyFont="1" applyBorder="1"/>
    <xf numFmtId="49" fontId="12" fillId="0" borderId="46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81" fontId="12" fillId="0" borderId="9" xfId="0" applyNumberFormat="1" applyFont="1" applyBorder="1"/>
    <xf numFmtId="181" fontId="12" fillId="0" borderId="7" xfId="0" applyNumberFormat="1" applyFont="1" applyBorder="1"/>
    <xf numFmtId="0" fontId="12" fillId="0" borderId="2" xfId="0" applyFont="1" applyBorder="1" applyAlignment="1">
      <alignment horizontal="right" vertical="center"/>
    </xf>
    <xf numFmtId="0" fontId="12" fillId="0" borderId="8" xfId="0" applyFont="1" applyBorder="1"/>
    <xf numFmtId="0" fontId="12" fillId="0" borderId="13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distributed" vertical="center"/>
    </xf>
    <xf numFmtId="38" fontId="12" fillId="0" borderId="3" xfId="3" applyFont="1" applyBorder="1" applyAlignment="1"/>
    <xf numFmtId="0" fontId="12" fillId="0" borderId="12" xfId="0" applyFont="1" applyBorder="1"/>
    <xf numFmtId="0" fontId="12" fillId="0" borderId="15" xfId="0" applyFont="1" applyBorder="1"/>
    <xf numFmtId="191" fontId="8" fillId="0" borderId="12" xfId="0" applyNumberFormat="1" applyFont="1" applyBorder="1" applyProtection="1">
      <protection locked="0"/>
    </xf>
    <xf numFmtId="191" fontId="8" fillId="0" borderId="15" xfId="0" applyNumberFormat="1" applyFont="1" applyBorder="1" applyProtection="1">
      <protection locked="0"/>
    </xf>
    <xf numFmtId="191" fontId="8" fillId="0" borderId="72" xfId="0" applyNumberFormat="1" applyFont="1" applyBorder="1" applyAlignment="1" applyProtection="1">
      <alignment horizontal="center"/>
      <protection locked="0"/>
    </xf>
    <xf numFmtId="191" fontId="8" fillId="0" borderId="73" xfId="0" applyNumberFormat="1" applyFont="1" applyBorder="1" applyAlignment="1" applyProtection="1">
      <alignment horizontal="center"/>
      <protection locked="0"/>
    </xf>
    <xf numFmtId="191" fontId="8" fillId="0" borderId="74" xfId="0" applyNumberFormat="1" applyFont="1" applyBorder="1" applyProtection="1">
      <protection locked="0"/>
    </xf>
    <xf numFmtId="186" fontId="8" fillId="0" borderId="75" xfId="0" applyNumberFormat="1" applyFont="1" applyBorder="1" applyProtection="1"/>
    <xf numFmtId="186" fontId="8" fillId="0" borderId="76" xfId="0" applyNumberFormat="1" applyFont="1" applyBorder="1" applyProtection="1"/>
    <xf numFmtId="206" fontId="8" fillId="0" borderId="73" xfId="0" applyNumberFormat="1" applyFont="1" applyBorder="1" applyProtection="1"/>
    <xf numFmtId="207" fontId="8" fillId="0" borderId="77" xfId="0" applyNumberFormat="1" applyFont="1" applyBorder="1" applyProtection="1"/>
    <xf numFmtId="206" fontId="8" fillId="0" borderId="78" xfId="0" applyNumberFormat="1" applyFont="1" applyBorder="1" applyProtection="1"/>
    <xf numFmtId="207" fontId="8" fillId="0" borderId="78" xfId="0" applyNumberFormat="1" applyFont="1" applyBorder="1" applyProtection="1"/>
    <xf numFmtId="206" fontId="8" fillId="0" borderId="72" xfId="0" applyNumberFormat="1" applyFont="1" applyBorder="1" applyProtection="1"/>
    <xf numFmtId="207" fontId="8" fillId="0" borderId="72" xfId="0" applyNumberFormat="1" applyFont="1" applyBorder="1" applyProtection="1"/>
    <xf numFmtId="185" fontId="8" fillId="0" borderId="72" xfId="0" applyNumberFormat="1" applyFont="1" applyBorder="1" applyProtection="1"/>
    <xf numFmtId="186" fontId="8" fillId="0" borderId="10" xfId="0" applyNumberFormat="1" applyFont="1" applyBorder="1" applyProtection="1"/>
    <xf numFmtId="186" fontId="8" fillId="0" borderId="15" xfId="0" applyNumberFormat="1" applyFont="1" applyBorder="1" applyProtection="1"/>
    <xf numFmtId="186" fontId="8" fillId="0" borderId="7" xfId="0" applyNumberFormat="1" applyFont="1" applyBorder="1" applyProtection="1"/>
    <xf numFmtId="191" fontId="8" fillId="0" borderId="9" xfId="0" applyNumberFormat="1" applyFont="1" applyBorder="1" applyAlignment="1" applyProtection="1">
      <alignment horizontal="distributed"/>
      <protection locked="0"/>
    </xf>
    <xf numFmtId="186" fontId="8" fillId="0" borderId="72" xfId="0" applyNumberFormat="1" applyFont="1" applyBorder="1" applyProtection="1"/>
    <xf numFmtId="0" fontId="8" fillId="0" borderId="72" xfId="0" applyNumberFormat="1" applyFont="1" applyBorder="1" applyProtection="1"/>
    <xf numFmtId="0" fontId="8" fillId="0" borderId="7" xfId="0" applyNumberFormat="1" applyFont="1" applyBorder="1" applyProtection="1"/>
    <xf numFmtId="0" fontId="8" fillId="0" borderId="1" xfId="0" applyNumberFormat="1" applyFont="1" applyBorder="1" applyProtection="1"/>
    <xf numFmtId="191" fontId="8" fillId="0" borderId="12" xfId="0" applyNumberFormat="1" applyFont="1" applyBorder="1" applyProtection="1"/>
    <xf numFmtId="191" fontId="8" fillId="0" borderId="15" xfId="0" applyNumberFormat="1" applyFont="1" applyBorder="1" applyProtection="1"/>
    <xf numFmtId="191" fontId="8" fillId="0" borderId="7" xfId="0" applyNumberFormat="1" applyFont="1" applyBorder="1" applyProtection="1"/>
    <xf numFmtId="186" fontId="8" fillId="0" borderId="1" xfId="0" applyNumberFormat="1" applyFont="1" applyBorder="1" applyAlignment="1" applyProtection="1">
      <alignment horizontal="center"/>
    </xf>
    <xf numFmtId="191" fontId="18" fillId="5" borderId="73" xfId="0" applyNumberFormat="1" applyFont="1" applyFill="1" applyBorder="1" applyProtection="1"/>
    <xf numFmtId="186" fontId="18" fillId="5" borderId="77" xfId="0" applyNumberFormat="1" applyFont="1" applyFill="1" applyBorder="1" applyProtection="1"/>
    <xf numFmtId="191" fontId="18" fillId="5" borderId="78" xfId="0" applyNumberFormat="1" applyFont="1" applyFill="1" applyBorder="1" applyProtection="1"/>
    <xf numFmtId="186" fontId="18" fillId="5" borderId="78" xfId="0" applyNumberFormat="1" applyFont="1" applyFill="1" applyBorder="1" applyProtection="1"/>
    <xf numFmtId="186" fontId="8" fillId="0" borderId="14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shrinkToFit="1"/>
      <protection locked="0"/>
    </xf>
    <xf numFmtId="191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shrinkToFit="1"/>
      <protection locked="0"/>
    </xf>
    <xf numFmtId="38" fontId="8" fillId="0" borderId="1" xfId="3" applyFont="1" applyBorder="1" applyAlignment="1" applyProtection="1">
      <alignment horizontal="right" wrapText="1"/>
    </xf>
    <xf numFmtId="186" fontId="8" fillId="0" borderId="1" xfId="0" applyNumberFormat="1" applyFont="1" applyBorder="1" applyAlignment="1" applyProtection="1">
      <alignment horizontal="right" wrapText="1"/>
    </xf>
    <xf numFmtId="180" fontId="8" fillId="0" borderId="5" xfId="0" applyNumberFormat="1" applyFont="1" applyBorder="1" applyAlignment="1" applyProtection="1">
      <alignment horizontal="center"/>
      <protection locked="0"/>
    </xf>
    <xf numFmtId="180" fontId="8" fillId="0" borderId="5" xfId="0" applyNumberFormat="1" applyFont="1" applyBorder="1" applyAlignment="1" applyProtection="1">
      <alignment horizontal="center" shrinkToFit="1"/>
      <protection locked="0"/>
    </xf>
    <xf numFmtId="180" fontId="8" fillId="0" borderId="7" xfId="0" applyNumberFormat="1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wrapText="1"/>
    </xf>
    <xf numFmtId="38" fontId="4" fillId="0" borderId="1" xfId="3" applyFont="1" applyBorder="1" applyAlignment="1">
      <alignment horizontal="right" vertical="center"/>
    </xf>
    <xf numFmtId="196" fontId="4" fillId="0" borderId="1" xfId="0" applyNumberFormat="1" applyFont="1" applyBorder="1" applyAlignment="1">
      <alignment horizontal="right" vertical="center"/>
    </xf>
    <xf numFmtId="38" fontId="4" fillId="0" borderId="8" xfId="3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 textRotation="255" wrapText="1" shrinkToFit="1"/>
    </xf>
    <xf numFmtId="0" fontId="4" fillId="0" borderId="1" xfId="0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0" fontId="4" fillId="0" borderId="0" xfId="0" applyFont="1" applyBorder="1"/>
    <xf numFmtId="0" fontId="8" fillId="0" borderId="0" xfId="2" applyFont="1" applyAlignment="1" applyProtection="1">
      <alignment vertical="center"/>
    </xf>
    <xf numFmtId="196" fontId="10" fillId="0" borderId="1" xfId="0" applyNumberFormat="1" applyFont="1" applyBorder="1" applyAlignment="1">
      <alignment horizontal="right" vertical="center"/>
    </xf>
    <xf numFmtId="196" fontId="10" fillId="0" borderId="8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shrinkToFit="1"/>
    </xf>
    <xf numFmtId="0" fontId="8" fillId="0" borderId="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38" fontId="10" fillId="0" borderId="1" xfId="3" applyFont="1" applyBorder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vertical="center"/>
    </xf>
    <xf numFmtId="180" fontId="8" fillId="0" borderId="7" xfId="0" applyNumberFormat="1" applyFont="1" applyBorder="1" applyAlignment="1" applyProtection="1">
      <alignment horizontal="center" vertical="top" wrapText="1"/>
      <protection locked="0"/>
    </xf>
    <xf numFmtId="201" fontId="12" fillId="0" borderId="1" xfId="0" quotePrefix="1" applyNumberFormat="1" applyFont="1" applyFill="1" applyBorder="1" applyAlignment="1">
      <alignment horizontal="right" vertical="center" wrapText="1"/>
    </xf>
    <xf numFmtId="201" fontId="12" fillId="0" borderId="1" xfId="0" quotePrefix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2" fillId="0" borderId="0" xfId="3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38" fontId="12" fillId="0" borderId="2" xfId="3" applyFont="1" applyBorder="1" applyAlignment="1">
      <alignment vertical="center"/>
    </xf>
    <xf numFmtId="0" fontId="8" fillId="0" borderId="3" xfId="0" applyFont="1" applyFill="1" applyBorder="1" applyAlignment="1">
      <alignment horizontal="left" shrinkToFit="1"/>
    </xf>
    <xf numFmtId="0" fontId="12" fillId="0" borderId="1" xfId="0" applyFont="1" applyBorder="1" applyAlignment="1">
      <alignment horizontal="left"/>
    </xf>
    <xf numFmtId="0" fontId="37" fillId="6" borderId="0" xfId="0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vertical="center"/>
    </xf>
    <xf numFmtId="0" fontId="38" fillId="6" borderId="0" xfId="0" applyFont="1" applyFill="1" applyBorder="1" applyAlignment="1">
      <alignment vertical="center"/>
    </xf>
    <xf numFmtId="0" fontId="37" fillId="7" borderId="0" xfId="0" applyFont="1" applyFill="1" applyBorder="1" applyAlignment="1">
      <alignment vertical="center"/>
    </xf>
    <xf numFmtId="0" fontId="39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left"/>
    </xf>
    <xf numFmtId="49" fontId="8" fillId="0" borderId="46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62" xfId="0" applyNumberFormat="1" applyFont="1" applyBorder="1" applyAlignment="1">
      <alignment horizontal="left" shrinkToFit="1"/>
    </xf>
    <xf numFmtId="49" fontId="8" fillId="0" borderId="62" xfId="0" applyNumberFormat="1" applyFont="1" applyBorder="1" applyAlignment="1">
      <alignment horizontal="left"/>
    </xf>
    <xf numFmtId="49" fontId="8" fillId="0" borderId="45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right"/>
    </xf>
    <xf numFmtId="0" fontId="30" fillId="0" borderId="1" xfId="0" applyFont="1" applyBorder="1" applyAlignment="1">
      <alignment vertical="center" shrinkToFit="1"/>
    </xf>
    <xf numFmtId="0" fontId="37" fillId="8" borderId="0" xfId="0" applyFont="1" applyFill="1" applyBorder="1" applyAlignment="1">
      <alignment vertical="center"/>
    </xf>
    <xf numFmtId="0" fontId="40" fillId="8" borderId="0" xfId="0" applyFont="1" applyFill="1" applyBorder="1" applyAlignment="1">
      <alignment vertical="center"/>
    </xf>
    <xf numFmtId="0" fontId="39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0" fontId="39" fillId="8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36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64" xfId="3" applyFont="1" applyBorder="1" applyAlignment="1">
      <alignment vertical="center"/>
    </xf>
    <xf numFmtId="38" fontId="8" fillId="0" borderId="65" xfId="3" applyFont="1" applyBorder="1" applyAlignment="1">
      <alignment vertical="center"/>
    </xf>
    <xf numFmtId="38" fontId="8" fillId="0" borderId="66" xfId="3" applyFont="1" applyBorder="1" applyAlignment="1">
      <alignment vertical="center"/>
    </xf>
    <xf numFmtId="38" fontId="8" fillId="0" borderId="59" xfId="3" applyFont="1" applyBorder="1" applyAlignment="1">
      <alignment vertical="center"/>
    </xf>
    <xf numFmtId="38" fontId="8" fillId="0" borderId="67" xfId="3" applyFont="1" applyBorder="1" applyAlignment="1">
      <alignment vertical="center"/>
    </xf>
    <xf numFmtId="38" fontId="8" fillId="0" borderId="60" xfId="3" applyFont="1" applyBorder="1" applyAlignment="1">
      <alignment vertical="center"/>
    </xf>
    <xf numFmtId="38" fontId="8" fillId="0" borderId="81" xfId="3" applyFont="1" applyBorder="1" applyAlignment="1">
      <alignment vertical="center"/>
    </xf>
    <xf numFmtId="38" fontId="8" fillId="0" borderId="80" xfId="3" applyFont="1" applyBorder="1" applyAlignment="1">
      <alignment vertical="center"/>
    </xf>
    <xf numFmtId="38" fontId="8" fillId="0" borderId="79" xfId="3" applyFont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93" fontId="8" fillId="0" borderId="61" xfId="0" applyNumberFormat="1" applyFont="1" applyBorder="1" applyAlignment="1">
      <alignment vertical="center"/>
    </xf>
    <xf numFmtId="193" fontId="8" fillId="0" borderId="68" xfId="0" applyNumberFormat="1" applyFont="1" applyBorder="1" applyAlignment="1">
      <alignment vertical="center"/>
    </xf>
    <xf numFmtId="193" fontId="8" fillId="0" borderId="69" xfId="0" applyNumberFormat="1" applyFont="1" applyBorder="1" applyAlignment="1">
      <alignment vertical="center"/>
    </xf>
    <xf numFmtId="193" fontId="8" fillId="0" borderId="59" xfId="0" applyNumberFormat="1" applyFont="1" applyBorder="1" applyAlignment="1">
      <alignment vertical="center"/>
    </xf>
    <xf numFmtId="193" fontId="8" fillId="0" borderId="67" xfId="0" applyNumberFormat="1" applyFont="1" applyBorder="1" applyAlignment="1">
      <alignment vertical="center"/>
    </xf>
    <xf numFmtId="193" fontId="8" fillId="0" borderId="60" xfId="0" applyNumberFormat="1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93" fontId="8" fillId="0" borderId="64" xfId="0" applyNumberFormat="1" applyFont="1" applyBorder="1" applyAlignment="1">
      <alignment vertical="center"/>
    </xf>
    <xf numFmtId="193" fontId="8" fillId="0" borderId="65" xfId="0" applyNumberFormat="1" applyFont="1" applyBorder="1" applyAlignment="1">
      <alignment vertical="center"/>
    </xf>
    <xf numFmtId="193" fontId="8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8" fillId="0" borderId="45" xfId="3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8" xfId="3" applyNumberFormat="1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185" fontId="8" fillId="0" borderId="8" xfId="0" quotePrefix="1" applyNumberFormat="1" applyFont="1" applyBorder="1" applyAlignment="1">
      <alignment horizontal="right" vertical="center"/>
    </xf>
    <xf numFmtId="185" fontId="8" fillId="0" borderId="14" xfId="0" quotePrefix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195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95" fontId="13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95" fontId="10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195" fontId="10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8" fontId="10" fillId="0" borderId="5" xfId="3" applyFont="1" applyBorder="1" applyAlignment="1">
      <alignment horizontal="center" vertical="center"/>
    </xf>
    <xf numFmtId="38" fontId="8" fillId="0" borderId="7" xfId="3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13" fillId="0" borderId="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85" fontId="8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85" fontId="8" fillId="0" borderId="8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38" fontId="10" fillId="0" borderId="5" xfId="3" applyFont="1" applyBorder="1" applyAlignment="1">
      <alignment vertical="center"/>
    </xf>
    <xf numFmtId="38" fontId="8" fillId="0" borderId="7" xfId="3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195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8" fillId="0" borderId="1" xfId="3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0" fontId="8" fillId="0" borderId="1" xfId="3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200" fontId="20" fillId="0" borderId="1" xfId="4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200" fontId="20" fillId="0" borderId="5" xfId="4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/>
    </xf>
    <xf numFmtId="186" fontId="12" fillId="0" borderId="0" xfId="3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vertical="center" textRotation="255"/>
    </xf>
    <xf numFmtId="0" fontId="12" fillId="0" borderId="7" xfId="0" applyFont="1" applyBorder="1" applyAlignment="1">
      <alignment vertical="center" textRotation="255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vertical="center" textRotation="255"/>
    </xf>
    <xf numFmtId="0" fontId="12" fillId="0" borderId="12" xfId="0" applyFont="1" applyBorder="1" applyAlignment="1">
      <alignment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vertical="center" textRotation="255"/>
    </xf>
    <xf numFmtId="0" fontId="12" fillId="0" borderId="5" xfId="0" applyFont="1" applyBorder="1" applyAlignment="1">
      <alignment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26" fillId="0" borderId="3" xfId="0" applyFont="1" applyBorder="1" applyAlignment="1">
      <alignment horizontal="left" vertical="center"/>
    </xf>
    <xf numFmtId="0" fontId="26" fillId="0" borderId="15" xfId="0" applyFont="1" applyBorder="1" applyAlignment="1">
      <alignment horizontal="right" vertical="center"/>
    </xf>
    <xf numFmtId="0" fontId="26" fillId="0" borderId="86" xfId="0" applyFont="1" applyBorder="1" applyAlignment="1">
      <alignment horizontal="center" vertical="center" wrapText="1"/>
    </xf>
    <xf numFmtId="191" fontId="12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7" xfId="0" applyFont="1" applyBorder="1"/>
    <xf numFmtId="186" fontId="26" fillId="0" borderId="5" xfId="0" applyNumberFormat="1" applyFont="1" applyBorder="1" applyAlignment="1">
      <alignment horizontal="center" vertical="center" wrapText="1"/>
    </xf>
    <xf numFmtId="0" fontId="29" fillId="0" borderId="9" xfId="0" applyFont="1" applyBorder="1"/>
    <xf numFmtId="0" fontId="29" fillId="0" borderId="7" xfId="0" applyFont="1" applyBorder="1"/>
    <xf numFmtId="0" fontId="26" fillId="0" borderId="86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91" fontId="12" fillId="0" borderId="7" xfId="0" applyNumberFormat="1" applyFont="1" applyBorder="1" applyAlignment="1">
      <alignment horizontal="center" vertical="center" shrinkToFit="1"/>
    </xf>
    <xf numFmtId="191" fontId="12" fillId="0" borderId="5" xfId="0" applyNumberFormat="1" applyFont="1" applyBorder="1" applyAlignment="1">
      <alignment vertical="center"/>
    </xf>
    <xf numFmtId="191" fontId="12" fillId="0" borderId="9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8" fontId="8" fillId="0" borderId="8" xfId="3" applyFont="1" applyBorder="1" applyAlignment="1">
      <alignment vertical="center"/>
    </xf>
    <xf numFmtId="38" fontId="8" fillId="0" borderId="14" xfId="3" applyFont="1" applyBorder="1" applyAlignment="1">
      <alignment vertical="center"/>
    </xf>
    <xf numFmtId="38" fontId="8" fillId="0" borderId="1" xfId="3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8" fontId="8" fillId="0" borderId="1" xfId="3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38" fontId="8" fillId="0" borderId="8" xfId="3" applyFont="1" applyFill="1" applyBorder="1" applyAlignment="1">
      <alignment vertical="center"/>
    </xf>
    <xf numFmtId="38" fontId="8" fillId="0" borderId="14" xfId="3" applyFont="1" applyFill="1" applyBorder="1" applyAlignment="1">
      <alignment vertical="center"/>
    </xf>
    <xf numFmtId="38" fontId="8" fillId="0" borderId="1" xfId="3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/>
    <xf numFmtId="0" fontId="8" fillId="0" borderId="14" xfId="0" applyFont="1" applyBorder="1" applyAlignment="1"/>
    <xf numFmtId="0" fontId="1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right"/>
    </xf>
    <xf numFmtId="0" fontId="8" fillId="0" borderId="15" xfId="0" applyFont="1" applyBorder="1" applyAlignment="1"/>
    <xf numFmtId="0" fontId="18" fillId="0" borderId="1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8" fontId="12" fillId="0" borderId="1" xfId="3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0" fontId="12" fillId="0" borderId="1" xfId="3" applyNumberFormat="1" applyFont="1" applyBorder="1" applyAlignment="1">
      <alignment vertical="center"/>
    </xf>
    <xf numFmtId="38" fontId="12" fillId="0" borderId="1" xfId="3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38" fontId="8" fillId="0" borderId="59" xfId="3" applyFont="1" applyBorder="1" applyAlignment="1">
      <alignment horizontal="right" vertical="center"/>
    </xf>
    <xf numFmtId="38" fontId="8" fillId="0" borderId="60" xfId="3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8" fillId="0" borderId="64" xfId="3" applyFont="1" applyBorder="1" applyAlignment="1">
      <alignment horizontal="right" vertical="center"/>
    </xf>
    <xf numFmtId="38" fontId="8" fillId="0" borderId="66" xfId="3" applyFont="1" applyBorder="1" applyAlignment="1">
      <alignment horizontal="right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38" fontId="8" fillId="0" borderId="67" xfId="3" applyFont="1" applyBorder="1" applyAlignment="1">
      <alignment horizontal="right" vertical="center"/>
    </xf>
    <xf numFmtId="38" fontId="8" fillId="0" borderId="44" xfId="3" applyFont="1" applyBorder="1" applyAlignment="1">
      <alignment horizontal="right" vertical="center"/>
    </xf>
    <xf numFmtId="38" fontId="8" fillId="0" borderId="61" xfId="3" applyFont="1" applyBorder="1" applyAlignment="1">
      <alignment horizontal="right" vertical="center"/>
    </xf>
    <xf numFmtId="38" fontId="8" fillId="0" borderId="69" xfId="3" applyFont="1" applyBorder="1" applyAlignment="1">
      <alignment horizontal="right" vertical="center"/>
    </xf>
    <xf numFmtId="38" fontId="8" fillId="0" borderId="68" xfId="3" applyFont="1" applyBorder="1" applyAlignment="1">
      <alignment horizontal="right" vertical="center"/>
    </xf>
    <xf numFmtId="38" fontId="8" fillId="0" borderId="45" xfId="3" applyFont="1" applyBorder="1" applyAlignment="1">
      <alignment horizontal="right" vertical="center"/>
    </xf>
    <xf numFmtId="0" fontId="8" fillId="0" borderId="45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0" fillId="0" borderId="62" xfId="0" applyFont="1" applyBorder="1" applyAlignment="1">
      <alignment vertical="center"/>
    </xf>
    <xf numFmtId="38" fontId="8" fillId="0" borderId="62" xfId="3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8" fontId="8" fillId="0" borderId="65" xfId="3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38" fontId="8" fillId="0" borderId="59" xfId="0" applyNumberFormat="1" applyFont="1" applyBorder="1" applyAlignment="1">
      <alignment horizontal="right" vertical="center"/>
    </xf>
    <xf numFmtId="38" fontId="8" fillId="0" borderId="6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38" fontId="12" fillId="0" borderId="8" xfId="3" applyFont="1" applyBorder="1" applyAlignment="1">
      <alignment horizontal="right" vertical="center"/>
    </xf>
    <xf numFmtId="38" fontId="12" fillId="0" borderId="14" xfId="3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8" fontId="12" fillId="0" borderId="1" xfId="3" applyNumberFormat="1" applyFont="1" applyBorder="1" applyAlignment="1">
      <alignment horizontal="right" vertical="center"/>
    </xf>
    <xf numFmtId="0" fontId="12" fillId="0" borderId="1" xfId="3" applyNumberFormat="1" applyFont="1" applyBorder="1" applyAlignment="1">
      <alignment horizontal="right" vertical="center"/>
    </xf>
    <xf numFmtId="38" fontId="8" fillId="0" borderId="8" xfId="3" applyFont="1" applyBorder="1" applyAlignment="1">
      <alignment horizontal="right" vertical="center"/>
    </xf>
    <xf numFmtId="38" fontId="8" fillId="0" borderId="13" xfId="3" applyFont="1" applyBorder="1" applyAlignment="1">
      <alignment horizontal="right" vertical="center"/>
    </xf>
    <xf numFmtId="38" fontId="8" fillId="0" borderId="14" xfId="3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82" fontId="8" fillId="0" borderId="8" xfId="3" applyNumberFormat="1" applyFont="1" applyBorder="1" applyAlignment="1">
      <alignment horizontal="right" vertical="center"/>
    </xf>
    <xf numFmtId="182" fontId="8" fillId="0" borderId="13" xfId="3" applyNumberFormat="1" applyFont="1" applyBorder="1" applyAlignment="1">
      <alignment horizontal="right" vertical="center"/>
    </xf>
    <xf numFmtId="182" fontId="8" fillId="0" borderId="14" xfId="3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8" fontId="19" fillId="0" borderId="1" xfId="3" applyFont="1" applyBorder="1" applyAlignment="1">
      <alignment vertical="center"/>
    </xf>
    <xf numFmtId="38" fontId="19" fillId="0" borderId="87" xfId="3" applyFont="1" applyBorder="1" applyAlignment="1">
      <alignment vertical="center"/>
    </xf>
    <xf numFmtId="38" fontId="19" fillId="0" borderId="88" xfId="3" applyFont="1" applyBorder="1" applyAlignment="1">
      <alignment vertical="center"/>
    </xf>
    <xf numFmtId="38" fontId="19" fillId="0" borderId="91" xfId="3" applyFont="1" applyBorder="1" applyAlignment="1">
      <alignment vertical="center"/>
    </xf>
    <xf numFmtId="38" fontId="19" fillId="0" borderId="92" xfId="3" applyFont="1" applyBorder="1" applyAlignment="1">
      <alignment vertical="center"/>
    </xf>
    <xf numFmtId="38" fontId="19" fillId="0" borderId="8" xfId="3" applyFont="1" applyBorder="1" applyAlignment="1">
      <alignment vertical="center"/>
    </xf>
    <xf numFmtId="38" fontId="19" fillId="0" borderId="14" xfId="3" applyFont="1" applyBorder="1" applyAlignment="1">
      <alignment vertical="center"/>
    </xf>
    <xf numFmtId="38" fontId="19" fillId="0" borderId="89" xfId="3" applyFont="1" applyBorder="1" applyAlignment="1">
      <alignment vertical="center"/>
    </xf>
    <xf numFmtId="38" fontId="19" fillId="0" borderId="90" xfId="3" applyFont="1" applyBorder="1" applyAlignment="1">
      <alignment vertical="center"/>
    </xf>
    <xf numFmtId="38" fontId="12" fillId="0" borderId="8" xfId="3" applyFont="1" applyBorder="1" applyAlignment="1">
      <alignment vertical="center"/>
    </xf>
    <xf numFmtId="38" fontId="12" fillId="0" borderId="14" xfId="3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9" fillId="0" borderId="0" xfId="3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8" fontId="25" fillId="0" borderId="8" xfId="3" applyFont="1" applyBorder="1" applyAlignment="1">
      <alignment horizontal="right" vertical="center"/>
    </xf>
    <xf numFmtId="38" fontId="25" fillId="0" borderId="13" xfId="3" applyFont="1" applyBorder="1" applyAlignment="1">
      <alignment horizontal="right" vertical="center"/>
    </xf>
    <xf numFmtId="38" fontId="25" fillId="0" borderId="14" xfId="3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38" fontId="10" fillId="0" borderId="8" xfId="3" applyFont="1" applyBorder="1" applyAlignment="1">
      <alignment horizontal="right" vertical="center"/>
    </xf>
    <xf numFmtId="38" fontId="10" fillId="0" borderId="13" xfId="3" applyFont="1" applyBorder="1" applyAlignment="1">
      <alignment horizontal="right" vertical="center"/>
    </xf>
    <xf numFmtId="38" fontId="10" fillId="0" borderId="14" xfId="3" applyFont="1" applyBorder="1" applyAlignment="1">
      <alignment horizontal="right" vertical="center"/>
    </xf>
    <xf numFmtId="0" fontId="25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8" fontId="25" fillId="0" borderId="2" xfId="3" applyFont="1" applyBorder="1" applyAlignment="1">
      <alignment horizontal="right" vertical="center"/>
    </xf>
    <xf numFmtId="38" fontId="25" fillId="0" borderId="3" xfId="3" applyFont="1" applyBorder="1" applyAlignment="1">
      <alignment horizontal="right" vertical="center"/>
    </xf>
    <xf numFmtId="38" fontId="25" fillId="0" borderId="4" xfId="3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38" fontId="10" fillId="0" borderId="12" xfId="3" applyFont="1" applyBorder="1" applyAlignment="1">
      <alignment horizontal="right" vertical="center"/>
    </xf>
    <xf numFmtId="38" fontId="10" fillId="0" borderId="15" xfId="3" applyFont="1" applyBorder="1" applyAlignment="1">
      <alignment horizontal="right" vertical="center"/>
    </xf>
    <xf numFmtId="38" fontId="10" fillId="0" borderId="10" xfId="3" applyFont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38" fontId="8" fillId="0" borderId="1" xfId="3" applyFont="1" applyFill="1" applyBorder="1" applyAlignment="1">
      <alignment horizontal="right" vertical="center"/>
    </xf>
    <xf numFmtId="38" fontId="8" fillId="0" borderId="8" xfId="0" applyNumberFormat="1" applyFont="1" applyBorder="1" applyAlignment="1">
      <alignment vertical="center"/>
    </xf>
    <xf numFmtId="38" fontId="8" fillId="0" borderId="14" xfId="0" applyNumberFormat="1" applyFont="1" applyBorder="1" applyAlignment="1">
      <alignment vertical="center"/>
    </xf>
    <xf numFmtId="38" fontId="8" fillId="0" borderId="0" xfId="3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vertical="center"/>
    </xf>
    <xf numFmtId="38" fontId="8" fillId="0" borderId="1" xfId="0" applyNumberFormat="1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6" fontId="12" fillId="0" borderId="8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9" fontId="1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185" fontId="12" fillId="0" borderId="6" xfId="0" applyNumberFormat="1" applyFont="1" applyBorder="1" applyAlignment="1">
      <alignment horizontal="center" vertical="center" wrapText="1"/>
    </xf>
    <xf numFmtId="185" fontId="12" fillId="0" borderId="12" xfId="0" applyNumberFormat="1" applyFont="1" applyBorder="1" applyAlignment="1">
      <alignment horizontal="center" vertical="center" wrapText="1"/>
    </xf>
    <xf numFmtId="185" fontId="12" fillId="0" borderId="15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85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8" fillId="0" borderId="12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192" fontId="12" fillId="0" borderId="11" xfId="0" applyNumberFormat="1" applyFont="1" applyBorder="1" applyAlignment="1">
      <alignment horizontal="center" vertical="center" wrapText="1"/>
    </xf>
    <xf numFmtId="192" fontId="12" fillId="0" borderId="0" xfId="0" applyNumberFormat="1" applyFont="1" applyAlignment="1">
      <alignment horizontal="center" vertical="center" wrapText="1"/>
    </xf>
    <xf numFmtId="192" fontId="12" fillId="0" borderId="6" xfId="0" applyNumberFormat="1" applyFont="1" applyBorder="1" applyAlignment="1">
      <alignment horizontal="center" vertical="center" wrapText="1"/>
    </xf>
    <xf numFmtId="192" fontId="12" fillId="0" borderId="2" xfId="0" applyNumberFormat="1" applyFont="1" applyBorder="1" applyAlignment="1">
      <alignment horizontal="center" vertical="center" wrapText="1"/>
    </xf>
    <xf numFmtId="192" fontId="12" fillId="0" borderId="3" xfId="0" applyNumberFormat="1" applyFont="1" applyBorder="1" applyAlignment="1">
      <alignment horizontal="center" vertical="center" wrapText="1"/>
    </xf>
    <xf numFmtId="192" fontId="12" fillId="0" borderId="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38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8" fontId="8" fillId="0" borderId="15" xfId="3" applyFont="1" applyBorder="1" applyAlignment="1">
      <alignment horizontal="right" vertical="center"/>
    </xf>
    <xf numFmtId="38" fontId="8" fillId="0" borderId="10" xfId="3" applyFont="1" applyBorder="1" applyAlignment="1">
      <alignment horizontal="right" vertical="center"/>
    </xf>
    <xf numFmtId="38" fontId="12" fillId="0" borderId="8" xfId="0" applyNumberFormat="1" applyFont="1" applyBorder="1" applyAlignment="1">
      <alignment vertical="center"/>
    </xf>
    <xf numFmtId="38" fontId="12" fillId="0" borderId="14" xfId="0" applyNumberFormat="1" applyFont="1" applyBorder="1" applyAlignment="1">
      <alignment vertical="center"/>
    </xf>
    <xf numFmtId="185" fontId="12" fillId="0" borderId="8" xfId="0" applyNumberFormat="1" applyFont="1" applyBorder="1" applyAlignment="1">
      <alignment vertical="center"/>
    </xf>
    <xf numFmtId="185" fontId="8" fillId="0" borderId="14" xfId="0" applyNumberFormat="1" applyFont="1" applyBorder="1" applyAlignment="1">
      <alignment vertical="center"/>
    </xf>
    <xf numFmtId="185" fontId="12" fillId="0" borderId="1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8" fontId="10" fillId="0" borderId="2" xfId="3" applyFont="1" applyBorder="1" applyAlignment="1">
      <alignment vertical="center"/>
    </xf>
    <xf numFmtId="38" fontId="10" fillId="0" borderId="4" xfId="3" applyFont="1" applyBorder="1" applyAlignment="1">
      <alignment vertical="center"/>
    </xf>
    <xf numFmtId="38" fontId="13" fillId="0" borderId="12" xfId="3" applyFont="1" applyBorder="1" applyAlignment="1">
      <alignment vertical="center"/>
    </xf>
    <xf numFmtId="38" fontId="13" fillId="0" borderId="15" xfId="3" applyFont="1" applyBorder="1" applyAlignment="1">
      <alignment vertical="center"/>
    </xf>
    <xf numFmtId="38" fontId="13" fillId="0" borderId="10" xfId="3" applyFont="1" applyBorder="1" applyAlignment="1">
      <alignment vertical="center"/>
    </xf>
    <xf numFmtId="38" fontId="10" fillId="0" borderId="2" xfId="3" applyFont="1" applyFill="1" applyBorder="1" applyAlignment="1">
      <alignment vertical="center"/>
    </xf>
    <xf numFmtId="38" fontId="10" fillId="0" borderId="4" xfId="3" applyFont="1" applyFill="1" applyBorder="1" applyAlignment="1">
      <alignment vertical="center"/>
    </xf>
    <xf numFmtId="38" fontId="10" fillId="0" borderId="12" xfId="3" applyFont="1" applyFill="1" applyBorder="1" applyAlignment="1">
      <alignment vertical="center"/>
    </xf>
    <xf numFmtId="38" fontId="10" fillId="0" borderId="10" xfId="3" applyFont="1" applyFill="1" applyBorder="1" applyAlignment="1">
      <alignment vertical="center"/>
    </xf>
    <xf numFmtId="38" fontId="10" fillId="0" borderId="12" xfId="3" applyFont="1" applyBorder="1" applyAlignment="1">
      <alignment vertical="center"/>
    </xf>
    <xf numFmtId="38" fontId="10" fillId="0" borderId="10" xfId="3" applyFont="1" applyBorder="1" applyAlignment="1">
      <alignment vertical="center"/>
    </xf>
    <xf numFmtId="38" fontId="10" fillId="0" borderId="15" xfId="3" applyFont="1" applyFill="1" applyBorder="1" applyAlignment="1">
      <alignment vertical="center"/>
    </xf>
    <xf numFmtId="38" fontId="10" fillId="0" borderId="3" xfId="3" applyFont="1" applyFill="1" applyBorder="1" applyAlignment="1">
      <alignment vertical="center"/>
    </xf>
    <xf numFmtId="38" fontId="10" fillId="0" borderId="15" xfId="3" applyFont="1" applyBorder="1" applyAlignment="1">
      <alignment vertical="center"/>
    </xf>
    <xf numFmtId="38" fontId="10" fillId="0" borderId="3" xfId="3" applyFont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10" fillId="0" borderId="11" xfId="3" applyFont="1" applyBorder="1" applyAlignment="1">
      <alignment vertical="center"/>
    </xf>
    <xf numFmtId="38" fontId="10" fillId="0" borderId="6" xfId="3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8" fontId="10" fillId="0" borderId="2" xfId="3" applyFont="1" applyBorder="1" applyAlignment="1">
      <alignment horizontal="right" vertical="center"/>
    </xf>
    <xf numFmtId="38" fontId="10" fillId="0" borderId="4" xfId="3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center" vertical="center" textRotation="255" wrapText="1"/>
    </xf>
    <xf numFmtId="191" fontId="8" fillId="0" borderId="1" xfId="0" applyNumberFormat="1" applyFont="1" applyBorder="1" applyAlignment="1">
      <alignment horizontal="right" vertical="center" wrapText="1"/>
    </xf>
    <xf numFmtId="191" fontId="8" fillId="0" borderId="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6" fontId="8" fillId="0" borderId="1" xfId="3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91" fontId="10" fillId="0" borderId="1" xfId="0" applyNumberFormat="1" applyFont="1" applyBorder="1" applyAlignment="1">
      <alignment horizontal="right" vertical="center"/>
    </xf>
    <xf numFmtId="176" fontId="8" fillId="0" borderId="1" xfId="3" applyNumberFormat="1" applyFont="1" applyBorder="1" applyAlignment="1">
      <alignment vertical="center"/>
    </xf>
    <xf numFmtId="38" fontId="10" fillId="0" borderId="1" xfId="3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10" fillId="0" borderId="1" xfId="3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94" fontId="12" fillId="0" borderId="8" xfId="3" applyNumberFormat="1" applyFont="1" applyBorder="1" applyAlignment="1">
      <alignment horizontal="right" vertical="center"/>
    </xf>
    <xf numFmtId="194" fontId="12" fillId="0" borderId="14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5" xfId="0" applyNumberFormat="1" applyFont="1" applyBorder="1" applyAlignment="1">
      <alignment horizontal="center" vertical="center" textRotation="255" shrinkToFit="1"/>
    </xf>
    <xf numFmtId="0" fontId="12" fillId="0" borderId="9" xfId="0" applyNumberFormat="1" applyFont="1" applyBorder="1" applyAlignment="1">
      <alignment horizontal="center" vertical="center" textRotation="255" shrinkToFit="1"/>
    </xf>
    <xf numFmtId="0" fontId="12" fillId="0" borderId="7" xfId="0" applyNumberFormat="1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left"/>
    </xf>
    <xf numFmtId="0" fontId="12" fillId="0" borderId="5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textRotation="255"/>
    </xf>
    <xf numFmtId="0" fontId="13" fillId="0" borderId="1" xfId="0" applyFont="1" applyBorder="1" applyAlignment="1">
      <alignment vertical="center" textRotation="255" wrapText="1"/>
    </xf>
    <xf numFmtId="0" fontId="30" fillId="0" borderId="1" xfId="0" applyFont="1" applyBorder="1" applyAlignment="1">
      <alignment vertical="center" textRotation="255" wrapText="1" shrinkToFit="1"/>
    </xf>
    <xf numFmtId="0" fontId="13" fillId="0" borderId="1" xfId="0" applyFont="1" applyBorder="1" applyAlignment="1">
      <alignment horizontal="left" vertical="center" wrapText="1"/>
    </xf>
    <xf numFmtId="176" fontId="12" fillId="0" borderId="15" xfId="3" applyNumberFormat="1" applyFont="1" applyBorder="1" applyAlignment="1">
      <alignment horizontal="right" vertical="center"/>
    </xf>
    <xf numFmtId="38" fontId="12" fillId="0" borderId="1" xfId="3" applyFont="1" applyFill="1" applyBorder="1" applyAlignment="1">
      <alignment vertical="center"/>
    </xf>
    <xf numFmtId="38" fontId="12" fillId="0" borderId="0" xfId="3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38" fontId="12" fillId="0" borderId="8" xfId="0" applyNumberFormat="1" applyFont="1" applyFill="1" applyBorder="1" applyAlignment="1">
      <alignment vertical="center"/>
    </xf>
    <xf numFmtId="38" fontId="12" fillId="0" borderId="8" xfId="3" applyFont="1" applyBorder="1" applyAlignment="1">
      <alignment vertical="center" wrapText="1"/>
    </xf>
    <xf numFmtId="38" fontId="8" fillId="0" borderId="13" xfId="3" applyFont="1" applyBorder="1" applyAlignment="1"/>
    <xf numFmtId="38" fontId="8" fillId="0" borderId="14" xfId="3" applyFont="1" applyBorder="1" applyAlignment="1"/>
    <xf numFmtId="38" fontId="12" fillId="0" borderId="8" xfId="3" applyFont="1" applyFill="1" applyBorder="1" applyAlignment="1">
      <alignment vertical="center"/>
    </xf>
    <xf numFmtId="38" fontId="12" fillId="0" borderId="13" xfId="3" applyFont="1" applyFill="1" applyBorder="1" applyAlignment="1">
      <alignment vertical="center"/>
    </xf>
    <xf numFmtId="38" fontId="12" fillId="0" borderId="14" xfId="3" applyFont="1" applyFill="1" applyBorder="1" applyAlignment="1">
      <alignment vertical="center"/>
    </xf>
    <xf numFmtId="38" fontId="12" fillId="0" borderId="8" xfId="3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190" fontId="12" fillId="0" borderId="8" xfId="0" applyNumberFormat="1" applyFont="1" applyBorder="1" applyAlignment="1">
      <alignment horizontal="right" vertical="center" shrinkToFit="1"/>
    </xf>
    <xf numFmtId="38" fontId="12" fillId="0" borderId="13" xfId="3" applyFont="1" applyBorder="1" applyAlignment="1">
      <alignment horizontal="right" vertic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3" xfId="0" applyFont="1" applyBorder="1"/>
    <xf numFmtId="0" fontId="8" fillId="0" borderId="4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10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8" fontId="13" fillId="0" borderId="2" xfId="3" applyFont="1" applyBorder="1" applyAlignment="1">
      <alignment horizontal="center" vertical="center" wrapText="1"/>
    </xf>
    <xf numFmtId="38" fontId="13" fillId="0" borderId="3" xfId="3" applyFont="1" applyBorder="1" applyAlignment="1">
      <alignment horizontal="center" vertical="center" wrapText="1"/>
    </xf>
    <xf numFmtId="38" fontId="13" fillId="0" borderId="4" xfId="3" applyFont="1" applyBorder="1" applyAlignment="1">
      <alignment horizontal="center" vertical="center" wrapText="1"/>
    </xf>
    <xf numFmtId="38" fontId="13" fillId="0" borderId="12" xfId="3" applyFont="1" applyBorder="1" applyAlignment="1">
      <alignment horizontal="center" vertical="center" wrapText="1"/>
    </xf>
    <xf numFmtId="38" fontId="13" fillId="0" borderId="15" xfId="3" applyFont="1" applyBorder="1" applyAlignment="1">
      <alignment horizontal="center" vertical="center" wrapText="1"/>
    </xf>
    <xf numFmtId="38" fontId="13" fillId="0" borderId="10" xfId="3" applyFont="1" applyBorder="1" applyAlignment="1">
      <alignment horizontal="center" vertical="center" wrapText="1"/>
    </xf>
    <xf numFmtId="176" fontId="12" fillId="0" borderId="8" xfId="3" applyNumberFormat="1" applyFont="1" applyBorder="1" applyAlignment="1">
      <alignment horizontal="center" vertical="center"/>
    </xf>
    <xf numFmtId="176" fontId="13" fillId="0" borderId="8" xfId="3" applyNumberFormat="1" applyFont="1" applyBorder="1" applyAlignment="1">
      <alignment horizontal="center" vertical="center" wrapText="1"/>
    </xf>
    <xf numFmtId="0" fontId="13" fillId="0" borderId="13" xfId="0" applyFont="1" applyBorder="1" applyAlignment="1"/>
    <xf numFmtId="0" fontId="13" fillId="0" borderId="14" xfId="0" applyFont="1" applyBorder="1" applyAlignment="1"/>
    <xf numFmtId="38" fontId="12" fillId="0" borderId="12" xfId="3" applyFont="1" applyFill="1" applyBorder="1" applyAlignment="1">
      <alignment horizontal="right" vertical="center"/>
    </xf>
    <xf numFmtId="0" fontId="8" fillId="0" borderId="15" xfId="0" applyFont="1" applyFill="1" applyBorder="1" applyAlignment="1"/>
    <xf numFmtId="0" fontId="8" fillId="0" borderId="10" xfId="0" applyFont="1" applyFill="1" applyBorder="1" applyAlignment="1"/>
    <xf numFmtId="190" fontId="12" fillId="0" borderId="12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38" fontId="4" fillId="0" borderId="1" xfId="3" applyFont="1" applyFill="1" applyBorder="1" applyAlignment="1"/>
    <xf numFmtId="38" fontId="12" fillId="0" borderId="1" xfId="3" applyFont="1" applyBorder="1" applyAlignment="1"/>
    <xf numFmtId="38" fontId="12" fillId="0" borderId="1" xfId="3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76" fontId="12" fillId="0" borderId="1" xfId="3" applyNumberFormat="1" applyFont="1" applyBorder="1" applyAlignment="1">
      <alignment horizontal="right" vertical="center"/>
    </xf>
    <xf numFmtId="38" fontId="12" fillId="0" borderId="1" xfId="3" applyFont="1" applyFill="1" applyBorder="1" applyAlignment="1">
      <alignment horizontal="right" vertical="center"/>
    </xf>
    <xf numFmtId="38" fontId="12" fillId="0" borderId="5" xfId="3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9" fontId="12" fillId="0" borderId="8" xfId="0" applyNumberFormat="1" applyFont="1" applyBorder="1" applyAlignment="1"/>
    <xf numFmtId="0" fontId="12" fillId="0" borderId="14" xfId="0" applyFont="1" applyBorder="1" applyAlignment="1"/>
    <xf numFmtId="0" fontId="30" fillId="0" borderId="8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shrinkToFit="1"/>
    </xf>
    <xf numFmtId="0" fontId="8" fillId="0" borderId="64" xfId="0" applyFont="1" applyBorder="1" applyAlignment="1">
      <alignment horizontal="left" shrinkToFit="1"/>
    </xf>
    <xf numFmtId="0" fontId="8" fillId="0" borderId="66" xfId="0" applyFont="1" applyBorder="1" applyAlignment="1">
      <alignment horizontal="left" shrinkToFit="1"/>
    </xf>
    <xf numFmtId="0" fontId="8" fillId="0" borderId="61" xfId="0" applyFont="1" applyBorder="1" applyAlignment="1">
      <alignment horizontal="left" shrinkToFit="1"/>
    </xf>
    <xf numFmtId="0" fontId="8" fillId="0" borderId="69" xfId="0" applyFont="1" applyBorder="1" applyAlignment="1">
      <alignment horizontal="left" shrinkToFit="1"/>
    </xf>
    <xf numFmtId="0" fontId="8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38" fontId="10" fillId="0" borderId="5" xfId="3" applyFont="1" applyBorder="1" applyAlignment="1">
      <alignment horizontal="center" vertical="top" textRotation="255" wrapText="1"/>
    </xf>
    <xf numFmtId="0" fontId="10" fillId="0" borderId="9" xfId="0" applyFont="1" applyBorder="1" applyAlignment="1">
      <alignment horizontal="center" vertical="top" textRotation="255" wrapText="1"/>
    </xf>
    <xf numFmtId="0" fontId="10" fillId="0" borderId="7" xfId="0" applyFont="1" applyBorder="1" applyAlignment="1">
      <alignment horizontal="center" vertical="top" textRotation="255" wrapText="1"/>
    </xf>
    <xf numFmtId="38" fontId="12" fillId="0" borderId="0" xfId="3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8" fontId="12" fillId="0" borderId="1" xfId="0" applyNumberFormat="1" applyFont="1" applyBorder="1" applyAlignment="1">
      <alignment horizontal="right" vertical="center"/>
    </xf>
    <xf numFmtId="38" fontId="12" fillId="0" borderId="5" xfId="3" applyFont="1" applyBorder="1" applyAlignment="1">
      <alignment horizontal="center" vertical="center" wrapText="1"/>
    </xf>
    <xf numFmtId="38" fontId="12" fillId="0" borderId="9" xfId="3" applyFont="1" applyBorder="1" applyAlignment="1">
      <alignment horizontal="center" vertical="center" wrapText="1"/>
    </xf>
    <xf numFmtId="38" fontId="12" fillId="0" borderId="7" xfId="3" applyFont="1" applyBorder="1" applyAlignment="1">
      <alignment horizontal="center" vertical="center" wrapText="1"/>
    </xf>
    <xf numFmtId="38" fontId="12" fillId="0" borderId="3" xfId="3" applyFont="1" applyBorder="1" applyAlignment="1">
      <alignment horizontal="left" vertical="center"/>
    </xf>
    <xf numFmtId="57" fontId="12" fillId="0" borderId="8" xfId="0" applyNumberFormat="1" applyFont="1" applyBorder="1" applyAlignment="1">
      <alignment horizontal="left" vertical="center"/>
    </xf>
    <xf numFmtId="57" fontId="12" fillId="0" borderId="14" xfId="0" applyNumberFormat="1" applyFont="1" applyBorder="1" applyAlignment="1">
      <alignment horizontal="left" vertical="center"/>
    </xf>
    <xf numFmtId="57" fontId="12" fillId="0" borderId="12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57" fontId="12" fillId="0" borderId="2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57" fontId="12" fillId="0" borderId="11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91" fontId="12" fillId="0" borderId="2" xfId="0" applyNumberFormat="1" applyFont="1" applyBorder="1" applyAlignment="1">
      <alignment vertical="center"/>
    </xf>
    <xf numFmtId="191" fontId="12" fillId="0" borderId="3" xfId="0" applyNumberFormat="1" applyFont="1" applyBorder="1" applyAlignment="1">
      <alignment vertical="center"/>
    </xf>
    <xf numFmtId="191" fontId="12" fillId="0" borderId="4" xfId="0" applyNumberFormat="1" applyFont="1" applyBorder="1" applyAlignment="1">
      <alignment vertical="center"/>
    </xf>
    <xf numFmtId="191" fontId="12" fillId="0" borderId="12" xfId="0" applyNumberFormat="1" applyFont="1" applyBorder="1" applyAlignment="1">
      <alignment vertical="center"/>
    </xf>
    <xf numFmtId="191" fontId="12" fillId="0" borderId="15" xfId="0" applyNumberFormat="1" applyFont="1" applyBorder="1" applyAlignment="1">
      <alignment vertical="center"/>
    </xf>
    <xf numFmtId="191" fontId="12" fillId="0" borderId="10" xfId="0" applyNumberFormat="1" applyFont="1" applyBorder="1" applyAlignment="1">
      <alignment vertical="center"/>
    </xf>
    <xf numFmtId="191" fontId="12" fillId="0" borderId="1" xfId="0" applyNumberFormat="1" applyFont="1" applyBorder="1" applyAlignment="1">
      <alignment horizontal="right" vertical="center"/>
    </xf>
    <xf numFmtId="191" fontId="12" fillId="0" borderId="11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191" fontId="12" fillId="0" borderId="6" xfId="0" applyNumberFormat="1" applyFont="1" applyBorder="1" applyAlignment="1">
      <alignment horizontal="right" vertical="center"/>
    </xf>
    <xf numFmtId="191" fontId="12" fillId="0" borderId="12" xfId="0" applyNumberFormat="1" applyFont="1" applyBorder="1" applyAlignment="1">
      <alignment horizontal="right" vertical="center"/>
    </xf>
    <xf numFmtId="191" fontId="12" fillId="0" borderId="15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91" fontId="12" fillId="0" borderId="12" xfId="0" applyNumberFormat="1" applyFont="1" applyFill="1" applyBorder="1" applyAlignment="1">
      <alignment vertical="center"/>
    </xf>
    <xf numFmtId="191" fontId="12" fillId="0" borderId="15" xfId="0" applyNumberFormat="1" applyFont="1" applyFill="1" applyBorder="1" applyAlignment="1">
      <alignment vertical="center"/>
    </xf>
    <xf numFmtId="191" fontId="12" fillId="0" borderId="10" xfId="0" applyNumberFormat="1" applyFont="1" applyFill="1" applyBorder="1" applyAlignment="1">
      <alignment vertical="center"/>
    </xf>
    <xf numFmtId="191" fontId="12" fillId="0" borderId="1" xfId="0" applyNumberFormat="1" applyFont="1" applyBorder="1" applyAlignment="1">
      <alignment horizontal="center" vertical="center"/>
    </xf>
    <xf numFmtId="191" fontId="12" fillId="0" borderId="8" xfId="0" applyNumberFormat="1" applyFont="1" applyBorder="1" applyAlignment="1">
      <alignment horizontal="center" vertical="center"/>
    </xf>
    <xf numFmtId="191" fontId="12" fillId="0" borderId="13" xfId="0" applyNumberFormat="1" applyFont="1" applyBorder="1" applyAlignment="1">
      <alignment horizontal="center" vertical="center"/>
    </xf>
    <xf numFmtId="191" fontId="12" fillId="0" borderId="14" xfId="0" applyNumberFormat="1" applyFont="1" applyBorder="1" applyAlignment="1">
      <alignment horizontal="center" vertical="center"/>
    </xf>
    <xf numFmtId="191" fontId="12" fillId="0" borderId="11" xfId="0" applyNumberFormat="1" applyFont="1" applyBorder="1" applyAlignment="1">
      <alignment vertical="center"/>
    </xf>
    <xf numFmtId="191" fontId="12" fillId="0" borderId="0" xfId="0" applyNumberFormat="1" applyFont="1" applyBorder="1" applyAlignment="1">
      <alignment vertical="center"/>
    </xf>
    <xf numFmtId="191" fontId="12" fillId="0" borderId="6" xfId="0" applyNumberFormat="1" applyFont="1" applyBorder="1" applyAlignment="1">
      <alignment vertical="center"/>
    </xf>
    <xf numFmtId="191" fontId="12" fillId="0" borderId="2" xfId="0" applyNumberFormat="1" applyFont="1" applyFill="1" applyBorder="1" applyAlignment="1">
      <alignment vertical="center"/>
    </xf>
    <xf numFmtId="191" fontId="12" fillId="0" borderId="3" xfId="0" applyNumberFormat="1" applyFont="1" applyFill="1" applyBorder="1" applyAlignment="1">
      <alignment vertical="center"/>
    </xf>
    <xf numFmtId="191" fontId="12" fillId="0" borderId="4" xfId="0" applyNumberFormat="1" applyFont="1" applyFill="1" applyBorder="1" applyAlignment="1">
      <alignment vertical="center"/>
    </xf>
    <xf numFmtId="203" fontId="12" fillId="0" borderId="0" xfId="0" applyNumberFormat="1" applyFont="1" applyBorder="1" applyAlignment="1">
      <alignment vertical="center"/>
    </xf>
    <xf numFmtId="203" fontId="12" fillId="0" borderId="6" xfId="0" applyNumberFormat="1" applyFont="1" applyBorder="1" applyAlignment="1">
      <alignment vertical="center"/>
    </xf>
    <xf numFmtId="203" fontId="12" fillId="0" borderId="15" xfId="0" applyNumberFormat="1" applyFont="1" applyBorder="1" applyAlignment="1">
      <alignment vertical="center"/>
    </xf>
    <xf numFmtId="203" fontId="12" fillId="0" borderId="10" xfId="0" applyNumberFormat="1" applyFont="1" applyBorder="1" applyAlignment="1">
      <alignment vertical="center"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3" fontId="12" fillId="0" borderId="1" xfId="0" applyNumberFormat="1" applyFont="1" applyBorder="1" applyAlignment="1">
      <alignment horizontal="center" vertical="center"/>
    </xf>
    <xf numFmtId="203" fontId="12" fillId="0" borderId="3" xfId="0" applyNumberFormat="1" applyFont="1" applyBorder="1" applyAlignment="1">
      <alignment vertical="center"/>
    </xf>
    <xf numFmtId="203" fontId="12" fillId="0" borderId="4" xfId="0" applyNumberFormat="1" applyFont="1" applyBorder="1" applyAlignment="1">
      <alignment vertical="center"/>
    </xf>
    <xf numFmtId="191" fontId="12" fillId="0" borderId="8" xfId="0" applyNumberFormat="1" applyFont="1" applyBorder="1" applyAlignment="1">
      <alignment horizontal="right" vertical="center"/>
    </xf>
    <xf numFmtId="191" fontId="12" fillId="0" borderId="13" xfId="0" applyNumberFormat="1" applyFont="1" applyBorder="1" applyAlignment="1">
      <alignment horizontal="right" vertical="center"/>
    </xf>
    <xf numFmtId="191" fontId="12" fillId="0" borderId="14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8" fontId="12" fillId="0" borderId="2" xfId="3" applyFont="1" applyBorder="1" applyAlignment="1">
      <alignment vertical="center"/>
    </xf>
    <xf numFmtId="203" fontId="12" fillId="0" borderId="0" xfId="0" applyNumberFormat="1" applyFont="1" applyBorder="1" applyAlignment="1">
      <alignment horizontal="right" vertical="center"/>
    </xf>
    <xf numFmtId="203" fontId="12" fillId="0" borderId="6" xfId="0" applyNumberFormat="1" applyFont="1" applyBorder="1" applyAlignment="1">
      <alignment horizontal="right" vertical="center"/>
    </xf>
    <xf numFmtId="191" fontId="12" fillId="0" borderId="2" xfId="0" applyNumberFormat="1" applyFont="1" applyFill="1" applyBorder="1" applyAlignment="1">
      <alignment horizontal="center" vertical="top"/>
    </xf>
    <xf numFmtId="191" fontId="12" fillId="0" borderId="3" xfId="0" applyNumberFormat="1" applyFont="1" applyFill="1" applyBorder="1" applyAlignment="1">
      <alignment horizontal="center" vertical="top"/>
    </xf>
    <xf numFmtId="191" fontId="12" fillId="0" borderId="4" xfId="0" applyNumberFormat="1" applyFont="1" applyFill="1" applyBorder="1" applyAlignment="1">
      <alignment horizontal="center" vertical="top"/>
    </xf>
    <xf numFmtId="191" fontId="12" fillId="0" borderId="11" xfId="0" applyNumberFormat="1" applyFont="1" applyFill="1" applyBorder="1" applyAlignment="1">
      <alignment horizontal="center" vertical="top"/>
    </xf>
    <xf numFmtId="191" fontId="12" fillId="0" borderId="0" xfId="0" applyNumberFormat="1" applyFont="1" applyFill="1" applyBorder="1" applyAlignment="1">
      <alignment horizontal="center" vertical="top"/>
    </xf>
    <xf numFmtId="191" fontId="12" fillId="0" borderId="6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5" xfId="0" applyNumberFormat="1" applyFont="1" applyFill="1" applyBorder="1" applyAlignment="1">
      <alignment horizontal="center" vertical="top"/>
    </xf>
    <xf numFmtId="191" fontId="12" fillId="0" borderId="10" xfId="0" applyNumberFormat="1" applyFont="1" applyFill="1" applyBorder="1" applyAlignment="1">
      <alignment horizontal="center" vertical="top"/>
    </xf>
    <xf numFmtId="191" fontId="12" fillId="0" borderId="2" xfId="0" applyNumberFormat="1" applyFont="1" applyFill="1" applyBorder="1" applyAlignment="1">
      <alignment horizontal="right" vertical="top"/>
    </xf>
    <xf numFmtId="191" fontId="12" fillId="0" borderId="3" xfId="0" applyNumberFormat="1" applyFont="1" applyFill="1" applyBorder="1" applyAlignment="1">
      <alignment horizontal="right" vertical="top"/>
    </xf>
    <xf numFmtId="191" fontId="12" fillId="0" borderId="4" xfId="0" applyNumberFormat="1" applyFont="1" applyFill="1" applyBorder="1" applyAlignment="1">
      <alignment horizontal="right" vertical="top"/>
    </xf>
    <xf numFmtId="191" fontId="12" fillId="0" borderId="11" xfId="0" applyNumberFormat="1" applyFont="1" applyFill="1" applyBorder="1" applyAlignment="1">
      <alignment horizontal="right" vertical="top"/>
    </xf>
    <xf numFmtId="191" fontId="12" fillId="0" borderId="0" xfId="0" applyNumberFormat="1" applyFont="1" applyFill="1" applyBorder="1" applyAlignment="1">
      <alignment horizontal="right" vertical="top"/>
    </xf>
    <xf numFmtId="191" fontId="12" fillId="0" borderId="6" xfId="0" applyNumberFormat="1" applyFont="1" applyFill="1" applyBorder="1" applyAlignment="1">
      <alignment horizontal="right" vertical="top"/>
    </xf>
    <xf numFmtId="191" fontId="12" fillId="0" borderId="12" xfId="0" applyNumberFormat="1" applyFont="1" applyFill="1" applyBorder="1" applyAlignment="1">
      <alignment horizontal="right" vertical="top"/>
    </xf>
    <xf numFmtId="191" fontId="12" fillId="0" borderId="15" xfId="0" applyNumberFormat="1" applyFont="1" applyFill="1" applyBorder="1" applyAlignment="1">
      <alignment horizontal="right" vertical="top"/>
    </xf>
    <xf numFmtId="191" fontId="12" fillId="0" borderId="10" xfId="0" applyNumberFormat="1" applyFont="1" applyFill="1" applyBorder="1" applyAlignment="1">
      <alignment horizontal="right" vertical="top"/>
    </xf>
    <xf numFmtId="57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57" fontId="12" fillId="0" borderId="2" xfId="0" applyNumberFormat="1" applyFont="1" applyBorder="1" applyAlignment="1">
      <alignment horizontal="left" vertical="top"/>
    </xf>
    <xf numFmtId="57" fontId="12" fillId="0" borderId="4" xfId="0" applyNumberFormat="1" applyFont="1" applyBorder="1" applyAlignment="1">
      <alignment horizontal="left" vertical="top"/>
    </xf>
    <xf numFmtId="57" fontId="12" fillId="0" borderId="11" xfId="0" applyNumberFormat="1" applyFont="1" applyBorder="1" applyAlignment="1">
      <alignment horizontal="left" vertical="top"/>
    </xf>
    <xf numFmtId="57" fontId="12" fillId="0" borderId="6" xfId="0" applyNumberFormat="1" applyFont="1" applyBorder="1" applyAlignment="1">
      <alignment horizontal="left" vertical="top"/>
    </xf>
    <xf numFmtId="57" fontId="12" fillId="0" borderId="12" xfId="0" applyNumberFormat="1" applyFont="1" applyBorder="1" applyAlignment="1">
      <alignment horizontal="left" vertical="top"/>
    </xf>
    <xf numFmtId="57" fontId="12" fillId="0" borderId="10" xfId="0" applyNumberFormat="1" applyFont="1" applyBorder="1" applyAlignment="1">
      <alignment horizontal="left" vertical="top"/>
    </xf>
    <xf numFmtId="0" fontId="12" fillId="0" borderId="5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center"/>
    </xf>
    <xf numFmtId="203" fontId="12" fillId="0" borderId="2" xfId="0" applyNumberFormat="1" applyFont="1" applyBorder="1" applyAlignment="1">
      <alignment horizontal="right" vertical="center"/>
    </xf>
    <xf numFmtId="203" fontId="12" fillId="0" borderId="3" xfId="0" applyNumberFormat="1" applyFont="1" applyBorder="1" applyAlignment="1">
      <alignment horizontal="right" vertical="center"/>
    </xf>
    <xf numFmtId="203" fontId="12" fillId="0" borderId="4" xfId="0" applyNumberFormat="1" applyFont="1" applyBorder="1" applyAlignment="1">
      <alignment horizontal="right" vertical="center"/>
    </xf>
    <xf numFmtId="203" fontId="12" fillId="0" borderId="13" xfId="0" applyNumberFormat="1" applyFont="1" applyBorder="1" applyAlignment="1">
      <alignment horizontal="right" vertical="center"/>
    </xf>
    <xf numFmtId="203" fontId="12" fillId="0" borderId="14" xfId="0" applyNumberFormat="1" applyFont="1" applyBorder="1" applyAlignment="1">
      <alignment horizontal="right" vertical="center"/>
    </xf>
    <xf numFmtId="57" fontId="12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91" fontId="12" fillId="0" borderId="2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right" vertical="center"/>
    </xf>
    <xf numFmtId="191" fontId="12" fillId="0" borderId="4" xfId="0" applyNumberFormat="1" applyFont="1" applyBorder="1" applyAlignment="1">
      <alignment horizontal="right" vertical="center"/>
    </xf>
    <xf numFmtId="38" fontId="12" fillId="0" borderId="3" xfId="3" applyFont="1" applyBorder="1" applyAlignment="1">
      <alignment horizontal="right" vertical="center"/>
    </xf>
    <xf numFmtId="57" fontId="12" fillId="0" borderId="10" xfId="0" applyNumberFormat="1" applyFont="1" applyBorder="1" applyAlignment="1">
      <alignment horizontal="left" vertical="center"/>
    </xf>
    <xf numFmtId="57" fontId="12" fillId="0" borderId="12" xfId="0" applyNumberFormat="1" applyFont="1" applyBorder="1" applyAlignment="1">
      <alignment vertical="center"/>
    </xf>
    <xf numFmtId="198" fontId="12" fillId="0" borderId="1" xfId="3" applyNumberFormat="1" applyFont="1" applyBorder="1" applyAlignment="1">
      <alignment horizontal="center" vertical="center"/>
    </xf>
    <xf numFmtId="198" fontId="8" fillId="0" borderId="1" xfId="3" applyNumberFormat="1" applyFont="1" applyBorder="1" applyAlignment="1">
      <alignment horizontal="center" vertical="center"/>
    </xf>
    <xf numFmtId="191" fontId="8" fillId="0" borderId="8" xfId="0" applyNumberFormat="1" applyFont="1" applyBorder="1" applyAlignment="1" applyProtection="1">
      <alignment horizontal="distributed"/>
      <protection locked="0"/>
    </xf>
    <xf numFmtId="0" fontId="8" fillId="0" borderId="14" xfId="0" applyFont="1" applyBorder="1" applyAlignment="1">
      <alignment horizontal="distributed"/>
    </xf>
    <xf numFmtId="191" fontId="18" fillId="5" borderId="8" xfId="0" applyNumberFormat="1" applyFont="1" applyFill="1" applyBorder="1" applyAlignment="1" applyProtection="1">
      <alignment horizontal="distributed"/>
      <protection locked="0"/>
    </xf>
    <xf numFmtId="191" fontId="18" fillId="5" borderId="13" xfId="0" applyNumberFormat="1" applyFont="1" applyFill="1" applyBorder="1" applyAlignment="1" applyProtection="1">
      <alignment horizontal="distributed"/>
      <protection locked="0"/>
    </xf>
    <xf numFmtId="191" fontId="18" fillId="5" borderId="14" xfId="0" applyNumberFormat="1" applyFont="1" applyFill="1" applyBorder="1" applyAlignment="1" applyProtection="1">
      <alignment horizontal="distributed"/>
      <protection locked="0"/>
    </xf>
    <xf numFmtId="191" fontId="8" fillId="0" borderId="13" xfId="0" applyNumberFormat="1" applyFont="1" applyBorder="1" applyAlignment="1" applyProtection="1">
      <alignment horizontal="distributed"/>
      <protection locked="0"/>
    </xf>
    <xf numFmtId="191" fontId="8" fillId="0" borderId="14" xfId="0" applyNumberFormat="1" applyFont="1" applyBorder="1" applyAlignment="1" applyProtection="1">
      <alignment horizontal="distributed"/>
      <protection locked="0"/>
    </xf>
    <xf numFmtId="191" fontId="8" fillId="0" borderId="2" xfId="0" applyNumberFormat="1" applyFont="1" applyBorder="1" applyAlignment="1" applyProtection="1">
      <alignment horizontal="distributed"/>
      <protection locked="0"/>
    </xf>
    <xf numFmtId="191" fontId="8" fillId="0" borderId="3" xfId="0" applyNumberFormat="1" applyFont="1" applyBorder="1" applyAlignment="1" applyProtection="1">
      <alignment horizontal="distributed"/>
      <protection locked="0"/>
    </xf>
    <xf numFmtId="191" fontId="8" fillId="0" borderId="4" xfId="0" applyNumberFormat="1" applyFont="1" applyBorder="1" applyAlignment="1" applyProtection="1">
      <alignment horizontal="distributed"/>
      <protection locked="0"/>
    </xf>
    <xf numFmtId="191" fontId="8" fillId="0" borderId="8" xfId="0" applyNumberFormat="1" applyFont="1" applyBorder="1" applyAlignment="1" applyProtection="1">
      <alignment wrapText="1"/>
      <protection locked="0"/>
    </xf>
    <xf numFmtId="191" fontId="9" fillId="0" borderId="15" xfId="0" applyNumberFormat="1" applyFont="1" applyBorder="1" applyAlignment="1" applyProtection="1">
      <protection locked="0"/>
    </xf>
    <xf numFmtId="0" fontId="8" fillId="0" borderId="0" xfId="0" applyFont="1" applyBorder="1" applyAlignment="1"/>
    <xf numFmtId="191" fontId="8" fillId="0" borderId="15" xfId="0" applyNumberFormat="1" applyFont="1" applyBorder="1" applyAlignment="1" applyProtection="1">
      <alignment horizontal="right"/>
      <protection locked="0"/>
    </xf>
    <xf numFmtId="191" fontId="8" fillId="0" borderId="0" xfId="0" applyNumberFormat="1" applyFont="1" applyBorder="1" applyAlignment="1" applyProtection="1">
      <alignment horizontal="right"/>
      <protection locked="0"/>
    </xf>
    <xf numFmtId="191" fontId="8" fillId="0" borderId="8" xfId="0" applyNumberFormat="1" applyFont="1" applyBorder="1" applyAlignment="1" applyProtection="1">
      <alignment horizontal="center"/>
      <protection locked="0"/>
    </xf>
    <xf numFmtId="191" fontId="8" fillId="0" borderId="14" xfId="0" applyNumberFormat="1" applyFont="1" applyBorder="1" applyAlignment="1" applyProtection="1">
      <alignment horizontal="center"/>
      <protection locked="0"/>
    </xf>
    <xf numFmtId="180" fontId="8" fillId="0" borderId="5" xfId="0" applyNumberFormat="1" applyFont="1" applyBorder="1" applyAlignment="1" applyProtection="1">
      <alignment horizontal="center" vertical="center"/>
      <protection locked="0"/>
    </xf>
    <xf numFmtId="180" fontId="33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distributed"/>
      <protection locked="0"/>
    </xf>
    <xf numFmtId="0" fontId="8" fillId="0" borderId="14" xfId="0" applyFont="1" applyBorder="1" applyAlignment="1" applyProtection="1">
      <alignment horizontal="distributed"/>
      <protection locked="0"/>
    </xf>
    <xf numFmtId="0" fontId="8" fillId="0" borderId="5" xfId="0" applyFont="1" applyBorder="1" applyAlignment="1" applyProtection="1">
      <alignment horizontal="distributed" vertical="center"/>
      <protection locked="0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180" fontId="10" fillId="0" borderId="5" xfId="0" applyNumberFormat="1" applyFont="1" applyBorder="1" applyAlignment="1" applyProtection="1">
      <alignment horizontal="center" vertical="center" wrapText="1"/>
      <protection locked="0"/>
    </xf>
    <xf numFmtId="180" fontId="10" fillId="0" borderId="7" xfId="0" applyNumberFormat="1" applyFont="1" applyBorder="1" applyAlignment="1" applyProtection="1">
      <alignment horizontal="center" vertical="center"/>
      <protection locked="0"/>
    </xf>
    <xf numFmtId="180" fontId="8" fillId="0" borderId="5" xfId="0" applyNumberFormat="1" applyFont="1" applyBorder="1" applyAlignment="1" applyProtection="1">
      <alignment horizontal="center" vertical="center" wrapText="1"/>
      <protection locked="0"/>
    </xf>
    <xf numFmtId="180" fontId="8" fillId="0" borderId="7" xfId="0" applyNumberFormat="1" applyFont="1" applyBorder="1" applyAlignment="1" applyProtection="1">
      <alignment horizontal="center" vertical="center"/>
      <protection locked="0"/>
    </xf>
    <xf numFmtId="180" fontId="12" fillId="0" borderId="1" xfId="3" applyNumberFormat="1" applyFont="1" applyBorder="1" applyAlignment="1">
      <alignment horizontal="right" vertical="center"/>
    </xf>
    <xf numFmtId="38" fontId="12" fillId="0" borderId="7" xfId="3" applyFont="1" applyBorder="1" applyAlignment="1">
      <alignment horizontal="right" vertical="center"/>
    </xf>
    <xf numFmtId="180" fontId="12" fillId="0" borderId="8" xfId="3" applyNumberFormat="1" applyFont="1" applyBorder="1" applyAlignment="1">
      <alignment horizontal="right" vertical="center"/>
    </xf>
    <xf numFmtId="180" fontId="12" fillId="0" borderId="14" xfId="3" applyNumberFormat="1" applyFont="1" applyBorder="1" applyAlignment="1">
      <alignment horizontal="right" vertical="center"/>
    </xf>
    <xf numFmtId="38" fontId="12" fillId="0" borderId="15" xfId="3" applyFont="1" applyBorder="1" applyAlignment="1">
      <alignment horizontal="right" vertical="center"/>
    </xf>
    <xf numFmtId="0" fontId="12" fillId="0" borderId="93" xfId="0" applyFont="1" applyBorder="1" applyAlignment="1">
      <alignment horizontal="left" vertical="top" wrapText="1"/>
    </xf>
    <xf numFmtId="0" fontId="12" fillId="0" borderId="94" xfId="0" applyFont="1" applyBorder="1" applyAlignment="1">
      <alignment horizontal="left" vertical="top"/>
    </xf>
    <xf numFmtId="0" fontId="12" fillId="0" borderId="95" xfId="0" applyFont="1" applyBorder="1" applyAlignment="1">
      <alignment horizontal="left" vertical="top"/>
    </xf>
    <xf numFmtId="0" fontId="12" fillId="0" borderId="96" xfId="0" applyFont="1" applyBorder="1" applyAlignment="1">
      <alignment horizontal="left" vertical="top"/>
    </xf>
    <xf numFmtId="38" fontId="12" fillId="0" borderId="12" xfId="3" applyFont="1" applyBorder="1" applyAlignment="1">
      <alignment horizontal="right" vertical="center"/>
    </xf>
    <xf numFmtId="38" fontId="12" fillId="0" borderId="10" xfId="3" applyFont="1" applyBorder="1" applyAlignment="1">
      <alignment horizontal="right" vertical="center"/>
    </xf>
    <xf numFmtId="38" fontId="12" fillId="0" borderId="11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180" fontId="10" fillId="0" borderId="1" xfId="3" applyNumberFormat="1" applyFont="1" applyBorder="1" applyAlignment="1">
      <alignment horizontal="right" vertical="center"/>
    </xf>
    <xf numFmtId="38" fontId="12" fillId="0" borderId="9" xfId="3" applyFont="1" applyBorder="1" applyAlignment="1">
      <alignment horizontal="right" vertical="center"/>
    </xf>
    <xf numFmtId="180" fontId="12" fillId="0" borderId="9" xfId="3" applyNumberFormat="1" applyFont="1" applyBorder="1" applyAlignment="1">
      <alignment horizontal="right" vertical="center"/>
    </xf>
    <xf numFmtId="180" fontId="10" fillId="0" borderId="9" xfId="3" applyNumberFormat="1" applyFont="1" applyBorder="1" applyAlignment="1">
      <alignment horizontal="right" vertical="center"/>
    </xf>
    <xf numFmtId="38" fontId="12" fillId="0" borderId="0" xfId="3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0" fontId="12" fillId="0" borderId="7" xfId="3" applyNumberFormat="1" applyFont="1" applyBorder="1" applyAlignment="1">
      <alignment horizontal="right" vertical="center"/>
    </xf>
    <xf numFmtId="180" fontId="10" fillId="0" borderId="7" xfId="3" applyNumberFormat="1" applyFont="1" applyBorder="1" applyAlignment="1">
      <alignment horizontal="right" vertical="center"/>
    </xf>
    <xf numFmtId="38" fontId="12" fillId="0" borderId="2" xfId="3" applyFont="1" applyBorder="1" applyAlignment="1">
      <alignment horizontal="right" vertical="center"/>
    </xf>
    <xf numFmtId="38" fontId="12" fillId="0" borderId="4" xfId="3" applyFont="1" applyBorder="1" applyAlignment="1">
      <alignment horizontal="right" vertical="center"/>
    </xf>
    <xf numFmtId="180" fontId="12" fillId="0" borderId="0" xfId="3" applyNumberFormat="1" applyFont="1" applyBorder="1" applyAlignment="1">
      <alignment horizontal="right" vertical="center"/>
    </xf>
    <xf numFmtId="180" fontId="12" fillId="0" borderId="5" xfId="3" applyNumberFormat="1" applyFont="1" applyBorder="1" applyAlignment="1">
      <alignment horizontal="right" vertical="center"/>
    </xf>
    <xf numFmtId="38" fontId="12" fillId="0" borderId="8" xfId="3" applyFont="1" applyBorder="1" applyAlignment="1">
      <alignment horizontal="right"/>
    </xf>
    <xf numFmtId="38" fontId="12" fillId="0" borderId="13" xfId="3" applyFont="1" applyBorder="1" applyAlignment="1">
      <alignment horizontal="right"/>
    </xf>
    <xf numFmtId="38" fontId="12" fillId="0" borderId="14" xfId="3" applyFont="1" applyBorder="1" applyAlignment="1">
      <alignment horizontal="right"/>
    </xf>
    <xf numFmtId="38" fontId="12" fillId="0" borderId="1" xfId="3" applyFont="1" applyBorder="1" applyAlignment="1">
      <alignment horizontal="right"/>
    </xf>
    <xf numFmtId="176" fontId="12" fillId="0" borderId="1" xfId="3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79" fontId="12" fillId="0" borderId="1" xfId="3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38" fontId="12" fillId="0" borderId="8" xfId="3" applyFont="1" applyBorder="1" applyAlignment="1"/>
    <xf numFmtId="38" fontId="12" fillId="0" borderId="13" xfId="3" applyFont="1" applyBorder="1" applyAlignment="1"/>
    <xf numFmtId="38" fontId="12" fillId="0" borderId="14" xfId="3" applyFont="1" applyBorder="1" applyAlignment="1"/>
    <xf numFmtId="38" fontId="12" fillId="0" borderId="45" xfId="3" applyFont="1" applyBorder="1" applyAlignment="1">
      <alignment horizontal="right" vertical="center"/>
    </xf>
    <xf numFmtId="38" fontId="12" fillId="0" borderId="44" xfId="3" applyFont="1" applyBorder="1" applyAlignment="1">
      <alignment horizontal="right" vertical="center"/>
    </xf>
    <xf numFmtId="38" fontId="12" fillId="0" borderId="44" xfId="3" applyNumberFormat="1" applyFont="1" applyBorder="1" applyAlignment="1">
      <alignment horizontal="right" vertical="center"/>
    </xf>
    <xf numFmtId="38" fontId="12" fillId="0" borderId="46" xfId="3" applyFont="1" applyBorder="1" applyAlignment="1">
      <alignment horizontal="right" vertical="center"/>
    </xf>
    <xf numFmtId="38" fontId="12" fillId="0" borderId="62" xfId="3" applyFont="1" applyBorder="1" applyAlignment="1">
      <alignment horizontal="right" vertical="center"/>
    </xf>
    <xf numFmtId="38" fontId="12" fillId="0" borderId="43" xfId="3" applyFont="1" applyBorder="1" applyAlignment="1">
      <alignment horizontal="right" vertical="center"/>
    </xf>
    <xf numFmtId="38" fontId="12" fillId="0" borderId="43" xfId="3" applyFont="1" applyBorder="1" applyAlignment="1"/>
    <xf numFmtId="38" fontId="12" fillId="0" borderId="44" xfId="3" applyFont="1" applyBorder="1" applyAlignment="1"/>
    <xf numFmtId="38" fontId="12" fillId="0" borderId="45" xfId="3" applyFont="1" applyBorder="1" applyAlignment="1"/>
    <xf numFmtId="38" fontId="12" fillId="0" borderId="44" xfId="3" applyFont="1" applyBorder="1" applyAlignment="1">
      <alignment horizontal="right"/>
    </xf>
    <xf numFmtId="38" fontId="12" fillId="0" borderId="62" xfId="3" applyFont="1" applyBorder="1" applyAlignment="1"/>
    <xf numFmtId="0" fontId="33" fillId="0" borderId="1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38" fontId="12" fillId="0" borderId="7" xfId="3" applyFont="1" applyBorder="1" applyAlignment="1"/>
    <xf numFmtId="38" fontId="12" fillId="0" borderId="7" xfId="3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8" fontId="12" fillId="0" borderId="9" xfId="3" applyFont="1" applyBorder="1" applyAlignment="1"/>
    <xf numFmtId="38" fontId="12" fillId="0" borderId="0" xfId="3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/>
    </xf>
    <xf numFmtId="38" fontId="12" fillId="0" borderId="15" xfId="3" applyFont="1" applyBorder="1" applyAlignment="1"/>
    <xf numFmtId="38" fontId="12" fillId="0" borderId="10" xfId="3" applyFont="1" applyBorder="1" applyAlignment="1"/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91" fontId="8" fillId="0" borderId="73" xfId="0" applyNumberFormat="1" applyFont="1" applyBorder="1" applyAlignment="1" applyProtection="1">
      <alignment horizontal="distributed"/>
      <protection locked="0"/>
    </xf>
    <xf numFmtId="191" fontId="8" fillId="0" borderId="78" xfId="0" applyNumberFormat="1" applyFont="1" applyBorder="1" applyAlignment="1" applyProtection="1">
      <alignment horizontal="distributed"/>
      <protection locked="0"/>
    </xf>
    <xf numFmtId="191" fontId="8" fillId="0" borderId="77" xfId="0" applyNumberFormat="1" applyFont="1" applyBorder="1" applyAlignment="1" applyProtection="1">
      <alignment horizontal="distributed"/>
      <protection locked="0"/>
    </xf>
    <xf numFmtId="191" fontId="8" fillId="0" borderId="12" xfId="0" applyNumberFormat="1" applyFont="1" applyBorder="1" applyAlignment="1" applyProtection="1">
      <alignment horizontal="distributed"/>
      <protection locked="0"/>
    </xf>
    <xf numFmtId="0" fontId="8" fillId="0" borderId="10" xfId="0" applyFont="1" applyBorder="1" applyAlignment="1">
      <alignment horizontal="distributed"/>
    </xf>
    <xf numFmtId="191" fontId="8" fillId="0" borderId="15" xfId="0" applyNumberFormat="1" applyFont="1" applyBorder="1" applyAlignment="1" applyProtection="1">
      <alignment horizontal="distributed"/>
      <protection locked="0"/>
    </xf>
    <xf numFmtId="191" fontId="8" fillId="0" borderId="10" xfId="0" applyNumberFormat="1" applyFont="1" applyBorder="1" applyAlignment="1" applyProtection="1">
      <alignment horizontal="distributed"/>
      <protection locked="0"/>
    </xf>
    <xf numFmtId="191" fontId="9" fillId="0" borderId="0" xfId="0" applyNumberFormat="1" applyFont="1" applyBorder="1" applyAlignment="1" applyProtection="1">
      <protection locked="0"/>
    </xf>
    <xf numFmtId="0" fontId="8" fillId="0" borderId="97" xfId="0" applyFont="1" applyBorder="1" applyAlignment="1"/>
    <xf numFmtId="191" fontId="8" fillId="0" borderId="74" xfId="0" applyNumberFormat="1" applyFont="1" applyBorder="1" applyAlignment="1" applyProtection="1">
      <alignment horizontal="center"/>
      <protection locked="0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191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91" fontId="8" fillId="0" borderId="3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distributed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right" wrapText="1"/>
      <protection locked="0"/>
    </xf>
    <xf numFmtId="0" fontId="8" fillId="0" borderId="3" xfId="0" applyFont="1" applyBorder="1" applyAlignment="1">
      <alignment horizontal="right"/>
    </xf>
    <xf numFmtId="0" fontId="8" fillId="0" borderId="15" xfId="0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wrapText="1"/>
    </xf>
    <xf numFmtId="0" fontId="8" fillId="0" borderId="1" xfId="0" applyFont="1" applyBorder="1" applyAlignment="1" applyProtection="1">
      <alignment horizontal="center"/>
      <protection locked="0"/>
    </xf>
  </cellXfs>
  <cellStyles count="5">
    <cellStyle name="パーセント" xfId="1" builtinId="5"/>
    <cellStyle name="ハイパーリンク" xfId="2" builtinId="8"/>
    <cellStyle name="桁区切り" xfId="3" builtinId="6"/>
    <cellStyle name="標準" xfId="0" builtinId="0"/>
    <cellStyle name="標準_JB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920288"/>
        <c:axId val="-1562908864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23552"/>
        <c:axId val="-1562928448"/>
      </c:lineChart>
      <c:catAx>
        <c:axId val="-1562920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8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290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20288"/>
        <c:crosses val="autoZero"/>
        <c:crossBetween val="between"/>
      </c:valAx>
      <c:catAx>
        <c:axId val="-156292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2928448"/>
        <c:crosses val="autoZero"/>
        <c:auto val="0"/>
        <c:lblAlgn val="ctr"/>
        <c:lblOffset val="100"/>
        <c:noMultiLvlLbl val="0"/>
      </c:catAx>
      <c:valAx>
        <c:axId val="-156292844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23552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2900704"/>
        <c:axId val="-1562898528"/>
        <c:axId val="0"/>
      </c:bar3DChart>
      <c:catAx>
        <c:axId val="-15629007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89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289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070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926816"/>
        <c:axId val="-1562915936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14304"/>
        <c:axId val="-1562920832"/>
      </c:lineChart>
      <c:catAx>
        <c:axId val="-156292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1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29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26816"/>
        <c:crosses val="autoZero"/>
        <c:crossBetween val="between"/>
      </c:valAx>
      <c:catAx>
        <c:axId val="-156291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2920832"/>
        <c:crosses val="autoZero"/>
        <c:auto val="0"/>
        <c:lblAlgn val="ctr"/>
        <c:lblOffset val="100"/>
        <c:noMultiLvlLbl val="0"/>
      </c:catAx>
      <c:valAx>
        <c:axId val="-15629208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14304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081984"/>
        <c:axId val="-1563094496"/>
        <c:axId val="0"/>
      </c:bar3DChart>
      <c:catAx>
        <c:axId val="-156308198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09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819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3092320"/>
        <c:axId val="-1563078720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090144"/>
        <c:axId val="-1563091232"/>
      </c:lineChart>
      <c:catAx>
        <c:axId val="-156309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307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2320"/>
        <c:crosses val="autoZero"/>
        <c:crossBetween val="between"/>
      </c:valAx>
      <c:catAx>
        <c:axId val="-156309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3091232"/>
        <c:crosses val="autoZero"/>
        <c:auto val="0"/>
        <c:lblAlgn val="ctr"/>
        <c:lblOffset val="100"/>
        <c:noMultiLvlLbl val="0"/>
      </c:catAx>
      <c:valAx>
        <c:axId val="-15630912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0144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095040"/>
        <c:axId val="-1563088512"/>
        <c:axId val="0"/>
      </c:bar3DChart>
      <c:catAx>
        <c:axId val="-15630950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08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504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3096672"/>
        <c:axId val="-1563103200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098848"/>
        <c:axId val="-1563086336"/>
      </c:lineChart>
      <c:catAx>
        <c:axId val="-156309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10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31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6672"/>
        <c:crosses val="autoZero"/>
        <c:crossBetween val="between"/>
      </c:valAx>
      <c:catAx>
        <c:axId val="-15630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3086336"/>
        <c:crosses val="autoZero"/>
        <c:auto val="0"/>
        <c:lblAlgn val="ctr"/>
        <c:lblOffset val="100"/>
        <c:noMultiLvlLbl val="0"/>
      </c:catAx>
      <c:valAx>
        <c:axId val="-156308633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8848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096128"/>
        <c:axId val="-1563079264"/>
        <c:axId val="0"/>
      </c:bar3DChart>
      <c:catAx>
        <c:axId val="-156309612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07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612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'土地・気象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3099936"/>
        <c:axId val="-1563093408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'土地・気象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095584"/>
        <c:axId val="-1563072736"/>
      </c:lineChart>
      <c:catAx>
        <c:axId val="-156309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3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309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9936"/>
        <c:crosses val="autoZero"/>
        <c:crossBetween val="between"/>
      </c:valAx>
      <c:catAx>
        <c:axId val="-156309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3072736"/>
        <c:crosses val="autoZero"/>
        <c:auto val="0"/>
        <c:lblAlgn val="ctr"/>
        <c:lblOffset val="100"/>
        <c:noMultiLvlLbl val="0"/>
      </c:catAx>
      <c:valAx>
        <c:axId val="-156307273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5584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089600"/>
        <c:axId val="-1563098304"/>
        <c:axId val="0"/>
      </c:bar3DChart>
      <c:catAx>
        <c:axId val="-156308960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0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8960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3092864"/>
        <c:axId val="-1563089056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073280"/>
        <c:axId val="-1563087968"/>
      </c:lineChart>
      <c:catAx>
        <c:axId val="-156309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8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308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2864"/>
        <c:crosses val="autoZero"/>
        <c:crossBetween val="between"/>
      </c:valAx>
      <c:catAx>
        <c:axId val="-156307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3087968"/>
        <c:crosses val="autoZero"/>
        <c:auto val="0"/>
        <c:lblAlgn val="ctr"/>
        <c:lblOffset val="100"/>
        <c:noMultiLvlLbl val="0"/>
      </c:catAx>
      <c:valAx>
        <c:axId val="-156308796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3280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2908320"/>
        <c:axId val="-1562922464"/>
        <c:axId val="0"/>
      </c:bar3DChart>
      <c:catAx>
        <c:axId val="-156290832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29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83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072192"/>
        <c:axId val="-1563087424"/>
        <c:axId val="0"/>
      </c:bar3DChart>
      <c:catAx>
        <c:axId val="-156307219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8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08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219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'土地・気象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3077632"/>
        <c:axId val="-1563074912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'土地・気象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097760"/>
        <c:axId val="-1563080896"/>
      </c:lineChart>
      <c:catAx>
        <c:axId val="-156307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30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7632"/>
        <c:crosses val="autoZero"/>
        <c:crossBetween val="between"/>
      </c:valAx>
      <c:catAx>
        <c:axId val="-156309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3080896"/>
        <c:crosses val="autoZero"/>
        <c:auto val="0"/>
        <c:lblAlgn val="ctr"/>
        <c:lblOffset val="100"/>
        <c:noMultiLvlLbl val="0"/>
      </c:catAx>
      <c:valAx>
        <c:axId val="-156308089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97760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102112"/>
        <c:axId val="-1563074368"/>
        <c:axId val="0"/>
      </c:bar3DChart>
      <c:catAx>
        <c:axId val="-156310211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0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1021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3101568"/>
        <c:axId val="-1563078176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3631088"/>
        <c:axId val="-1563628368"/>
      </c:lineChart>
      <c:catAx>
        <c:axId val="-156310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07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307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101568"/>
        <c:crosses val="autoZero"/>
        <c:crossBetween val="between"/>
      </c:valAx>
      <c:catAx>
        <c:axId val="-156363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3628368"/>
        <c:crosses val="autoZero"/>
        <c:auto val="0"/>
        <c:lblAlgn val="ctr"/>
        <c:lblOffset val="100"/>
        <c:noMultiLvlLbl val="0"/>
      </c:catAx>
      <c:valAx>
        <c:axId val="-156362836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31088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27280"/>
        <c:axId val="-1563626736"/>
        <c:axId val="0"/>
      </c:bar3DChart>
      <c:catAx>
        <c:axId val="-156362728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2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2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272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21840"/>
        <c:axId val="-1563619120"/>
        <c:axId val="0"/>
      </c:bar3DChart>
      <c:catAx>
        <c:axId val="-15636218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1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1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2184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'人口(3)'!#REF!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16400"/>
        <c:axId val="-1563615856"/>
        <c:axId val="0"/>
      </c:bar3DChart>
      <c:catAx>
        <c:axId val="-156361640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1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1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1640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'人口(4)'!#REF!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38160"/>
        <c:axId val="-1563642512"/>
        <c:axId val="0"/>
      </c:bar3DChart>
      <c:catAx>
        <c:axId val="-156363816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4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4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3816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'人口(5)'!#REF!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'人口(5)'!#REF!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'人口(5)'!#REF!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'人口(5)'!#REF!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'人口(5)'!#REF!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'人口(5)'!#REF!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21296"/>
        <c:axId val="-1563614768"/>
        <c:axId val="0"/>
      </c:bar3DChart>
      <c:catAx>
        <c:axId val="-156362129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1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1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2129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'人口(6)'!#REF!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'人口(6)'!#REF!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'人口(6)'!#REF!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'人口(6)'!#REF!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'人口(6)'!#REF!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'人口(6)'!#REF!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45232"/>
        <c:axId val="-1563643056"/>
        <c:axId val="0"/>
      </c:bar3DChart>
      <c:catAx>
        <c:axId val="-156364523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4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4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452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903424"/>
        <c:axId val="-1562927360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18112"/>
        <c:axId val="-1562900160"/>
      </c:lineChart>
      <c:catAx>
        <c:axId val="-156290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2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292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3424"/>
        <c:crosses val="autoZero"/>
        <c:crossBetween val="between"/>
      </c:valAx>
      <c:catAx>
        <c:axId val="-156291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2900160"/>
        <c:crosses val="autoZero"/>
        <c:auto val="0"/>
        <c:lblAlgn val="ctr"/>
        <c:lblOffset val="100"/>
        <c:noMultiLvlLbl val="0"/>
      </c:catAx>
      <c:valAx>
        <c:axId val="-156290016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18112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'人口(7)'!#REF!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'人口(7)'!#REF!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'人口(7)'!#REF!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'人口(7)'!#REF!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'人口(7)'!#REF!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'人口(7)'!#REF!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41968"/>
        <c:axId val="-1563641424"/>
        <c:axId val="0"/>
      </c:bar3DChart>
      <c:catAx>
        <c:axId val="-156364196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4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4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4196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'人口(8)'!#REF!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'人口(8)'!#REF!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'人口(8)'!#REF!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'人口(8)'!#REF!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'人口(8)'!#REF!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'人口(8)'!#REF!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3640336"/>
        <c:axId val="-1563639792"/>
        <c:axId val="0"/>
      </c:bar3DChart>
      <c:catAx>
        <c:axId val="-156364033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3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363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4033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野洲学区人口の推移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63636528"/>
        <c:axId val="-1563635440"/>
        <c:axId val="0"/>
      </c:bar3DChart>
      <c:catAx>
        <c:axId val="-156363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35440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56363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3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三上学区人口の推移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63634352"/>
        <c:axId val="-1564274080"/>
        <c:axId val="0"/>
      </c:bar3DChart>
      <c:catAx>
        <c:axId val="-156363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274080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56427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363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祇王学区人口の推移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64278432"/>
        <c:axId val="-1564272448"/>
        <c:axId val="0"/>
      </c:bar3DChart>
      <c:catAx>
        <c:axId val="-15642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272448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564272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278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篠原学区人口の推移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64162016"/>
        <c:axId val="-1564158208"/>
        <c:axId val="0"/>
      </c:bar3DChart>
      <c:catAx>
        <c:axId val="-156416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158208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564158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16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北野学区人口の推移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64051904"/>
        <c:axId val="-1564057888"/>
        <c:axId val="0"/>
      </c:bar3DChart>
      <c:catAx>
        <c:axId val="-15640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057888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564057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05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中主学区人口の推移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564387520"/>
        <c:axId val="-1073420288"/>
        <c:axId val="0"/>
      </c:bar3DChart>
      <c:catAx>
        <c:axId val="-156438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20288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2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438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野洲学区人口の推移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73420832"/>
        <c:axId val="-1073405600"/>
        <c:axId val="0"/>
      </c:bar3DChart>
      <c:catAx>
        <c:axId val="-107342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5600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05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2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三上学区人口の推移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73417568"/>
        <c:axId val="-1073419744"/>
        <c:axId val="0"/>
      </c:bar3DChart>
      <c:catAx>
        <c:axId val="-10734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9744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1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2906144"/>
        <c:axId val="-1562907776"/>
        <c:axId val="0"/>
      </c:bar3DChart>
      <c:catAx>
        <c:axId val="-156290614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290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614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祇王学区人口の推移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73409952"/>
        <c:axId val="-1073432800"/>
        <c:axId val="0"/>
      </c:bar3DChart>
      <c:catAx>
        <c:axId val="-107340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32800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32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篠原学区人口の推移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73411040"/>
        <c:axId val="-1073428992"/>
        <c:axId val="0"/>
      </c:bar3DChart>
      <c:catAx>
        <c:axId val="-107341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28992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28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北野学区人口の推移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73404512"/>
        <c:axId val="-1073403968"/>
        <c:axId val="0"/>
      </c:bar3DChart>
      <c:catAx>
        <c:axId val="-10734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3968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0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中主学区人口の推移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０～６歳</c:v>
          </c:tx>
          <c:spPr>
            <a:pattFill prst="shingle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923</c:v>
              </c:pt>
              <c:pt idx="2">
                <c:v>973</c:v>
              </c:pt>
              <c:pt idx="3">
                <c:v>968</c:v>
              </c:pt>
            </c:numLit>
          </c:val>
        </c:ser>
        <c:ser>
          <c:idx val="1"/>
          <c:order val="1"/>
          <c:tx>
            <c:v>７～１２歳</c:v>
          </c:tx>
          <c:spPr>
            <a:pattFill prst="pct80">
              <a:fgClr>
                <a:srgbClr xmlns:mc="http://schemas.openxmlformats.org/markup-compatibility/2006" xmlns:a14="http://schemas.microsoft.com/office/drawing/2010/main" val="FFFF00" mc:Ignorable="a14" a14:legacySpreadsheetColorIndex="3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646</c:v>
              </c:pt>
              <c:pt idx="2">
                <c:v>659</c:v>
              </c:pt>
              <c:pt idx="3">
                <c:v>790</c:v>
              </c:pt>
            </c:numLit>
          </c:val>
        </c:ser>
        <c:ser>
          <c:idx val="2"/>
          <c:order val="2"/>
          <c:tx>
            <c:v>１３～１５歳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378</c:v>
              </c:pt>
              <c:pt idx="2">
                <c:v>330</c:v>
              </c:pt>
              <c:pt idx="3">
                <c:v>324</c:v>
              </c:pt>
            </c:numLit>
          </c:val>
        </c:ser>
        <c:ser>
          <c:idx val="3"/>
          <c:order val="3"/>
          <c:tx>
            <c:v>１６～２０歳</c:v>
          </c:tx>
          <c:spPr>
            <a:pattFill prst="lgConfetti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655</c:v>
              </c:pt>
              <c:pt idx="2">
                <c:v>650</c:v>
              </c:pt>
              <c:pt idx="3">
                <c:v>531</c:v>
              </c:pt>
            </c:numLit>
          </c:val>
        </c:ser>
        <c:ser>
          <c:idx val="4"/>
          <c:order val="4"/>
          <c:tx>
            <c:v>２１～６５歳</c:v>
          </c:tx>
          <c:spPr>
            <a:pattFill prst="wdUpDiag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6810</c:v>
              </c:pt>
              <c:pt idx="2">
                <c:v>7205</c:v>
              </c:pt>
              <c:pt idx="3">
                <c:v>7458</c:v>
              </c:pt>
            </c:numLit>
          </c:val>
        </c:ser>
        <c:ser>
          <c:idx val="5"/>
          <c:order val="5"/>
          <c:tx>
            <c:v>６５歳以上</c:v>
          </c:tx>
          <c:spPr>
            <a:pattFill prst="plaid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平成２年（A)</c:v>
              </c:pt>
              <c:pt idx="1">
                <c:v>平成10年</c:v>
              </c:pt>
              <c:pt idx="2">
                <c:v>平成１２年</c:v>
              </c:pt>
              <c:pt idx="3">
                <c:v>平成１８年（B)</c:v>
              </c:pt>
            </c:strLit>
          </c:cat>
          <c:val>
            <c:numLit>
              <c:formatCode>General</c:formatCode>
              <c:ptCount val="4"/>
              <c:pt idx="1">
                <c:v>1079</c:v>
              </c:pt>
              <c:pt idx="2">
                <c:v>1192</c:v>
              </c:pt>
              <c:pt idx="3">
                <c:v>1573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73418112"/>
        <c:axId val="-1073406688"/>
        <c:axId val="0"/>
      </c:bar3DChart>
      <c:catAx>
        <c:axId val="-10734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6688"/>
        <c:crosses val="autoZero"/>
        <c:auto val="1"/>
        <c:lblAlgn val="ctr"/>
        <c:lblOffset val="100"/>
        <c:tickLblSkip val="16"/>
        <c:tickMarkSkip val="1"/>
        <c:noMultiLvlLbl val="0"/>
      </c:catAx>
      <c:valAx>
        <c:axId val="-107340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'人口(11)'!#REF!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'人口(11)'!#REF!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'人口(11)'!#REF!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'人口(11)'!#REF!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'人口(11)'!#REF!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'人口(11)'!#REF!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073408864"/>
        <c:axId val="-1073424640"/>
        <c:axId val="0"/>
      </c:bar3DChart>
      <c:catAx>
        <c:axId val="-107340886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342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88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'人口(12)'!#REF!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'人口(12)'!#REF!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073413760"/>
        <c:axId val="-1073428448"/>
        <c:axId val="0"/>
      </c:bar3DChart>
      <c:catAx>
        <c:axId val="-107341376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342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376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事業所!#REF!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事業所!#REF!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事業所!#REF!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事業所!#REF!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事業所!#REF!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事業所!#REF!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073408320"/>
        <c:axId val="-1073427360"/>
        <c:axId val="0"/>
      </c:bar3DChart>
      <c:catAx>
        <c:axId val="-107340832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342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083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dk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事業所!#REF!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事業所!#REF!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3410496"/>
        <c:axId val="-1073433344"/>
      </c:barChart>
      <c:lineChart>
        <c:grouping val="standard"/>
        <c:varyColors val="0"/>
        <c:ser>
          <c:idx val="0"/>
          <c:order val="1"/>
          <c:tx>
            <c:v>人口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事業所!#REF!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事業所!#REF!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3413216"/>
        <c:axId val="-1073409408"/>
      </c:lineChart>
      <c:catAx>
        <c:axId val="-10734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3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73433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0496"/>
        <c:crosses val="autoZero"/>
        <c:crossBetween val="between"/>
      </c:valAx>
      <c:catAx>
        <c:axId val="-107341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73409408"/>
        <c:crosses val="autoZero"/>
        <c:auto val="0"/>
        <c:lblAlgn val="ctr"/>
        <c:lblOffset val="100"/>
        <c:noMultiLvlLbl val="0"/>
      </c:catAx>
      <c:valAx>
        <c:axId val="-107340940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73413216"/>
        <c:crosses val="max"/>
        <c:crossBetween val="between"/>
      </c:valAx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897440"/>
        <c:axId val="-1562907232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05056"/>
        <c:axId val="-1562917024"/>
      </c:lineChart>
      <c:catAx>
        <c:axId val="-156289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7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29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897440"/>
        <c:crosses val="autoZero"/>
        <c:crossBetween val="between"/>
      </c:valAx>
      <c:catAx>
        <c:axId val="-156290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2917024"/>
        <c:crosses val="autoZero"/>
        <c:auto val="0"/>
        <c:lblAlgn val="ctr"/>
        <c:lblOffset val="100"/>
        <c:noMultiLvlLbl val="0"/>
      </c:catAx>
      <c:valAx>
        <c:axId val="-156291702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5056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2901248"/>
        <c:axId val="-1562902880"/>
        <c:axId val="0"/>
      </c:bar3DChart>
      <c:catAx>
        <c:axId val="-156290124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290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12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919744"/>
        <c:axId val="-1562921920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02336"/>
        <c:axId val="-1562921376"/>
      </c:lineChart>
      <c:catAx>
        <c:axId val="-1562919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2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292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19744"/>
        <c:crosses val="autoZero"/>
        <c:crossBetween val="between"/>
      </c:valAx>
      <c:catAx>
        <c:axId val="-15629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2921376"/>
        <c:crosses val="autoZero"/>
        <c:auto val="0"/>
        <c:lblAlgn val="ctr"/>
        <c:lblOffset val="100"/>
        <c:noMultiLvlLbl val="0"/>
      </c:catAx>
      <c:valAx>
        <c:axId val="-156292137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2336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CC"/>
        </a:solidFill>
        <a:ln w="127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１５歳未満</c:v>
          </c:tx>
          <c:spPr>
            <a:pattFill prst="smConfetti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１５歳～６４歳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６５歳以上</c:v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土地・気象!#REF!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土地・気象!#REF!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62899072"/>
        <c:axId val="-1562896896"/>
        <c:axId val="0"/>
      </c:bar3DChart>
      <c:catAx>
        <c:axId val="-156289907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42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8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289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8990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weave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916480"/>
        <c:axId val="-1562903968"/>
      </c:barChart>
      <c:lineChart>
        <c:grouping val="standard"/>
        <c:varyColors val="0"/>
        <c:ser>
          <c:idx val="2"/>
          <c:order val="1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'土地・気象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'土地・気象 (2)'!#REF!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18656"/>
        <c:axId val="-1562919200"/>
      </c:lineChart>
      <c:catAx>
        <c:axId val="-156291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0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6290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16480"/>
        <c:crosses val="autoZero"/>
        <c:crossBetween val="between"/>
      </c:valAx>
      <c:catAx>
        <c:axId val="-156291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62919200"/>
        <c:crosses val="autoZero"/>
        <c:auto val="0"/>
        <c:lblAlgn val="ctr"/>
        <c:lblOffset val="100"/>
        <c:noMultiLvlLbl val="0"/>
      </c:catAx>
      <c:valAx>
        <c:axId val="-156291920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562918656"/>
        <c:crosses val="max"/>
        <c:crossBetween val="between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152400</xdr:rowOff>
    </xdr:from>
    <xdr:to>
      <xdr:col>4</xdr:col>
      <xdr:colOff>142875</xdr:colOff>
      <xdr:row>3</xdr:row>
      <xdr:rowOff>161925</xdr:rowOff>
    </xdr:to>
    <xdr:sp macro="" textlink="">
      <xdr:nvSpPr>
        <xdr:cNvPr id="91137" name="WordArt 1"/>
        <xdr:cNvSpPr>
          <a:spLocks noChangeArrowheads="1" noChangeShapeType="1" noTextEdit="1"/>
        </xdr:cNvSpPr>
      </xdr:nvSpPr>
      <xdr:spPr bwMode="auto">
        <a:xfrm>
          <a:off x="304800" y="533400"/>
          <a:ext cx="600075" cy="2000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6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凡　例</a:t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27</xdr:col>
      <xdr:colOff>133350</xdr:colOff>
      <xdr:row>8</xdr:row>
      <xdr:rowOff>57150</xdr:rowOff>
    </xdr:to>
    <xdr:sp macro="" textlink="">
      <xdr:nvSpPr>
        <xdr:cNvPr id="91139" name="WordArt 3"/>
        <xdr:cNvSpPr>
          <a:spLocks noChangeArrowheads="1" noChangeShapeType="1" noTextEdit="1"/>
        </xdr:cNvSpPr>
      </xdr:nvSpPr>
      <xdr:spPr bwMode="auto">
        <a:xfrm>
          <a:off x="0" y="1400175"/>
          <a:ext cx="527685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１</a:t>
          </a:r>
          <a:r>
            <a:rPr lang="en-US" altLang="ja-JP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.</a:t>
          </a:r>
          <a:r>
            <a:rPr lang="ja-JP" altLang="en-US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本書は、当市における基本的な統計資料を収録したものです。</a:t>
          </a:r>
        </a:p>
      </xdr:txBody>
    </xdr:sp>
    <xdr:clientData/>
  </xdr:twoCellAnchor>
  <xdr:twoCellAnchor>
    <xdr:from>
      <xdr:col>1</xdr:col>
      <xdr:colOff>180975</xdr:colOff>
      <xdr:row>17</xdr:row>
      <xdr:rowOff>161925</xdr:rowOff>
    </xdr:from>
    <xdr:to>
      <xdr:col>19</xdr:col>
      <xdr:colOff>9525</xdr:colOff>
      <xdr:row>18</xdr:row>
      <xdr:rowOff>152400</xdr:rowOff>
    </xdr:to>
    <xdr:sp macro="" textlink="">
      <xdr:nvSpPr>
        <xdr:cNvPr id="91141" name="WordArt 5"/>
        <xdr:cNvSpPr>
          <a:spLocks noChangeArrowheads="1" noChangeShapeType="1" noTextEdit="1"/>
        </xdr:cNvSpPr>
      </xdr:nvSpPr>
      <xdr:spPr bwMode="auto">
        <a:xfrm>
          <a:off x="371475" y="3400425"/>
          <a:ext cx="325755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「０」</a:t>
          </a: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…………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記載単位に満たないもの</a:t>
          </a:r>
        </a:p>
      </xdr:txBody>
    </xdr:sp>
    <xdr:clientData/>
  </xdr:twoCellAnchor>
  <xdr:twoCellAnchor>
    <xdr:from>
      <xdr:col>1</xdr:col>
      <xdr:colOff>180975</xdr:colOff>
      <xdr:row>26</xdr:row>
      <xdr:rowOff>66675</xdr:rowOff>
    </xdr:from>
    <xdr:to>
      <xdr:col>31</xdr:col>
      <xdr:colOff>171450</xdr:colOff>
      <xdr:row>27</xdr:row>
      <xdr:rowOff>57150</xdr:rowOff>
    </xdr:to>
    <xdr:sp macro="" textlink="">
      <xdr:nvSpPr>
        <xdr:cNvPr id="91143" name="WordArt 7"/>
        <xdr:cNvSpPr>
          <a:spLocks noChangeArrowheads="1" noChangeShapeType="1" noTextEdit="1"/>
        </xdr:cNvSpPr>
      </xdr:nvSpPr>
      <xdr:spPr bwMode="auto">
        <a:xfrm>
          <a:off x="371475" y="5019675"/>
          <a:ext cx="570547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pt-PT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「</a:t>
          </a:r>
          <a:r>
            <a:rPr lang="pt-PT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X</a:t>
          </a:r>
          <a:r>
            <a:rPr lang="ja-JP" altLang="pt-PT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」</a:t>
          </a:r>
          <a:r>
            <a:rPr lang="pt-PT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…………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統計法第１４条の規定により㊙扱い及び公示保留のもの</a:t>
          </a:r>
        </a:p>
      </xdr:txBody>
    </xdr:sp>
    <xdr:clientData/>
  </xdr:twoCellAnchor>
  <xdr:twoCellAnchor>
    <xdr:from>
      <xdr:col>0</xdr:col>
      <xdr:colOff>0</xdr:colOff>
      <xdr:row>28</xdr:row>
      <xdr:rowOff>76200</xdr:rowOff>
    </xdr:from>
    <xdr:to>
      <xdr:col>33</xdr:col>
      <xdr:colOff>47625</xdr:colOff>
      <xdr:row>29</xdr:row>
      <xdr:rowOff>66675</xdr:rowOff>
    </xdr:to>
    <xdr:sp macro="" textlink="">
      <xdr:nvSpPr>
        <xdr:cNvPr id="91144" name="WordArt 8"/>
        <xdr:cNvSpPr>
          <a:spLocks noChangeArrowheads="1" noChangeShapeType="1" noTextEdit="1"/>
        </xdr:cNvSpPr>
      </xdr:nvSpPr>
      <xdr:spPr bwMode="auto">
        <a:xfrm>
          <a:off x="0" y="5410200"/>
          <a:ext cx="633412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５．統計表の各数字の単位未満は、端数処理を行っているため、総数と内訳の</a:t>
          </a:r>
        </a:p>
      </xdr:txBody>
    </xdr:sp>
    <xdr:clientData/>
  </xdr:twoCellAnchor>
  <xdr:twoCellAnchor>
    <xdr:from>
      <xdr:col>0</xdr:col>
      <xdr:colOff>0</xdr:colOff>
      <xdr:row>32</xdr:row>
      <xdr:rowOff>123825</xdr:rowOff>
    </xdr:from>
    <xdr:to>
      <xdr:col>24</xdr:col>
      <xdr:colOff>133350</xdr:colOff>
      <xdr:row>33</xdr:row>
      <xdr:rowOff>114300</xdr:rowOff>
    </xdr:to>
    <xdr:sp macro="" textlink="">
      <xdr:nvSpPr>
        <xdr:cNvPr id="91145" name="WordArt 9"/>
        <xdr:cNvSpPr>
          <a:spLocks noChangeArrowheads="1" noChangeShapeType="1" noTextEdit="1"/>
        </xdr:cNvSpPr>
      </xdr:nvSpPr>
      <xdr:spPr bwMode="auto">
        <a:xfrm>
          <a:off x="0" y="6219825"/>
          <a:ext cx="470535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６．合併前の数値は、旧２町の数値を合算しております。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33</xdr:col>
      <xdr:colOff>47625</xdr:colOff>
      <xdr:row>10</xdr:row>
      <xdr:rowOff>66675</xdr:rowOff>
    </xdr:to>
    <xdr:sp macro="" textlink="">
      <xdr:nvSpPr>
        <xdr:cNvPr id="91146" name="WordArt 10"/>
        <xdr:cNvSpPr>
          <a:spLocks noChangeArrowheads="1" noChangeShapeType="1" noTextEdit="1"/>
        </xdr:cNvSpPr>
      </xdr:nvSpPr>
      <xdr:spPr bwMode="auto">
        <a:xfrm>
          <a:off x="0" y="1790700"/>
          <a:ext cx="633412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２．年度は、１年度間（４月から翌年３月）を示し、現在日を示す場合は、表</a:t>
          </a: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32</xdr:col>
      <xdr:colOff>57150</xdr:colOff>
      <xdr:row>14</xdr:row>
      <xdr:rowOff>104775</xdr:rowOff>
    </xdr:to>
    <xdr:sp macro="" textlink="">
      <xdr:nvSpPr>
        <xdr:cNvPr id="91147" name="WordArt 11"/>
        <xdr:cNvSpPr>
          <a:spLocks noChangeArrowheads="1" noChangeShapeType="1" noTextEdit="1"/>
        </xdr:cNvSpPr>
      </xdr:nvSpPr>
      <xdr:spPr bwMode="auto">
        <a:xfrm>
          <a:off x="0" y="2590800"/>
          <a:ext cx="615315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３．資料は、指定統計調査、官公庁、民間団体などから収集したものです。</a:t>
          </a:r>
        </a:p>
      </xdr:txBody>
    </xdr:sp>
    <xdr:clientData/>
  </xdr:twoCellAnchor>
  <xdr:twoCellAnchor>
    <xdr:from>
      <xdr:col>0</xdr:col>
      <xdr:colOff>0</xdr:colOff>
      <xdr:row>15</xdr:row>
      <xdr:rowOff>142875</xdr:rowOff>
    </xdr:from>
    <xdr:to>
      <xdr:col>18</xdr:col>
      <xdr:colOff>9525</xdr:colOff>
      <xdr:row>16</xdr:row>
      <xdr:rowOff>133350</xdr:rowOff>
    </xdr:to>
    <xdr:sp macro="" textlink="">
      <xdr:nvSpPr>
        <xdr:cNvPr id="91148" name="WordArt 12"/>
        <xdr:cNvSpPr>
          <a:spLocks noChangeArrowheads="1" noChangeShapeType="1" noTextEdit="1"/>
        </xdr:cNvSpPr>
      </xdr:nvSpPr>
      <xdr:spPr bwMode="auto">
        <a:xfrm>
          <a:off x="0" y="3000375"/>
          <a:ext cx="343852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４．統計表中の符号は、次のとおりです。</a:t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25</xdr:col>
      <xdr:colOff>123825</xdr:colOff>
      <xdr:row>12</xdr:row>
      <xdr:rowOff>95250</xdr:rowOff>
    </xdr:to>
    <xdr:sp macro="" textlink="">
      <xdr:nvSpPr>
        <xdr:cNvPr id="91149" name="WordArt 13"/>
        <xdr:cNvSpPr>
          <a:spLocks noChangeArrowheads="1" noChangeShapeType="1" noTextEdit="1"/>
        </xdr:cNvSpPr>
      </xdr:nvSpPr>
      <xdr:spPr bwMode="auto">
        <a:xfrm>
          <a:off x="0" y="2200275"/>
          <a:ext cx="488632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の右上に明記しました。年次は１月から１２月を示します。</a:t>
          </a:r>
        </a:p>
      </xdr:txBody>
    </xdr:sp>
    <xdr:clientData/>
  </xdr:twoCellAnchor>
  <xdr:twoCellAnchor>
    <xdr:from>
      <xdr:col>1</xdr:col>
      <xdr:colOff>180975</xdr:colOff>
      <xdr:row>19</xdr:row>
      <xdr:rowOff>180975</xdr:rowOff>
    </xdr:from>
    <xdr:to>
      <xdr:col>18</xdr:col>
      <xdr:colOff>19050</xdr:colOff>
      <xdr:row>20</xdr:row>
      <xdr:rowOff>171450</xdr:rowOff>
    </xdr:to>
    <xdr:sp macro="" textlink="">
      <xdr:nvSpPr>
        <xdr:cNvPr id="91150" name="WordArt 14"/>
        <xdr:cNvSpPr>
          <a:spLocks noChangeArrowheads="1" noChangeShapeType="1" noTextEdit="1"/>
        </xdr:cNvSpPr>
      </xdr:nvSpPr>
      <xdr:spPr bwMode="auto">
        <a:xfrm>
          <a:off x="371475" y="3800475"/>
          <a:ext cx="307657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「－」</a:t>
          </a: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…………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皆無、または該当なし</a:t>
          </a:r>
        </a:p>
      </xdr:txBody>
    </xdr:sp>
    <xdr:clientData/>
  </xdr:twoCellAnchor>
  <xdr:twoCellAnchor>
    <xdr:from>
      <xdr:col>1</xdr:col>
      <xdr:colOff>180975</xdr:colOff>
      <xdr:row>22</xdr:row>
      <xdr:rowOff>9525</xdr:rowOff>
    </xdr:from>
    <xdr:to>
      <xdr:col>18</xdr:col>
      <xdr:colOff>19050</xdr:colOff>
      <xdr:row>23</xdr:row>
      <xdr:rowOff>0</xdr:rowOff>
    </xdr:to>
    <xdr:sp macro="" textlink="">
      <xdr:nvSpPr>
        <xdr:cNvPr id="91151" name="WordArt 15"/>
        <xdr:cNvSpPr>
          <a:spLocks noChangeArrowheads="1" noChangeShapeType="1" noTextEdit="1"/>
        </xdr:cNvSpPr>
      </xdr:nvSpPr>
      <xdr:spPr bwMode="auto">
        <a:xfrm>
          <a:off x="371475" y="4200525"/>
          <a:ext cx="307657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「△」</a:t>
          </a: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…………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減少、またはマイナス</a:t>
          </a:r>
        </a:p>
      </xdr:txBody>
    </xdr:sp>
    <xdr:clientData/>
  </xdr:twoCellAnchor>
  <xdr:twoCellAnchor>
    <xdr:from>
      <xdr:col>1</xdr:col>
      <xdr:colOff>180975</xdr:colOff>
      <xdr:row>24</xdr:row>
      <xdr:rowOff>38100</xdr:rowOff>
    </xdr:from>
    <xdr:to>
      <xdr:col>10</xdr:col>
      <xdr:colOff>95250</xdr:colOff>
      <xdr:row>25</xdr:row>
      <xdr:rowOff>28575</xdr:rowOff>
    </xdr:to>
    <xdr:sp macro="" textlink="">
      <xdr:nvSpPr>
        <xdr:cNvPr id="91152" name="WordArt 16"/>
        <xdr:cNvSpPr>
          <a:spLocks noChangeArrowheads="1" noChangeShapeType="1" noTextEdit="1"/>
        </xdr:cNvSpPr>
      </xdr:nvSpPr>
      <xdr:spPr bwMode="auto">
        <a:xfrm>
          <a:off x="371475" y="4610100"/>
          <a:ext cx="1628775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「</a:t>
          </a: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…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」</a:t>
          </a: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…………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不詳</a:t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15</xdr:col>
      <xdr:colOff>38100</xdr:colOff>
      <xdr:row>31</xdr:row>
      <xdr:rowOff>95250</xdr:rowOff>
    </xdr:to>
    <xdr:sp macro="" textlink="">
      <xdr:nvSpPr>
        <xdr:cNvPr id="91153" name="WordArt 17"/>
        <xdr:cNvSpPr>
          <a:spLocks noChangeArrowheads="1" noChangeShapeType="1" noTextEdit="1"/>
        </xdr:cNvSpPr>
      </xdr:nvSpPr>
      <xdr:spPr bwMode="auto">
        <a:xfrm>
          <a:off x="0" y="5819775"/>
          <a:ext cx="289560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正楷書体-PRO" panose="03000600000000000000" pitchFamily="66" charset="-128"/>
              <a:ea typeface="HG正楷書体-PRO" panose="03000600000000000000" pitchFamily="66" charset="-128"/>
            </a:rPr>
            <a:t>合計が一致しない場合もあります。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348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83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8</xdr:col>
      <xdr:colOff>866775</xdr:colOff>
      <xdr:row>0</xdr:row>
      <xdr:rowOff>0</xdr:rowOff>
    </xdr:to>
    <xdr:graphicFrame macro="">
      <xdr:nvGraphicFramePr>
        <xdr:cNvPr id="624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8</xdr:col>
      <xdr:colOff>847725</xdr:colOff>
      <xdr:row>0</xdr:row>
      <xdr:rowOff>0</xdr:rowOff>
    </xdr:to>
    <xdr:graphicFrame macro="">
      <xdr:nvGraphicFramePr>
        <xdr:cNvPr id="624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866775</xdr:colOff>
      <xdr:row>0</xdr:row>
      <xdr:rowOff>0</xdr:rowOff>
    </xdr:to>
    <xdr:graphicFrame macro="">
      <xdr:nvGraphicFramePr>
        <xdr:cNvPr id="6246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876300</xdr:colOff>
      <xdr:row>0</xdr:row>
      <xdr:rowOff>0</xdr:rowOff>
    </xdr:to>
    <xdr:graphicFrame macro="">
      <xdr:nvGraphicFramePr>
        <xdr:cNvPr id="6246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819150</xdr:colOff>
      <xdr:row>0</xdr:row>
      <xdr:rowOff>0</xdr:rowOff>
    </xdr:to>
    <xdr:graphicFrame macro="">
      <xdr:nvGraphicFramePr>
        <xdr:cNvPr id="6246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8</xdr:col>
      <xdr:colOff>895350</xdr:colOff>
      <xdr:row>0</xdr:row>
      <xdr:rowOff>0</xdr:rowOff>
    </xdr:to>
    <xdr:graphicFrame macro="">
      <xdr:nvGraphicFramePr>
        <xdr:cNvPr id="6247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8</xdr:col>
      <xdr:colOff>866775</xdr:colOff>
      <xdr:row>0</xdr:row>
      <xdr:rowOff>0</xdr:rowOff>
    </xdr:to>
    <xdr:graphicFrame macro="">
      <xdr:nvGraphicFramePr>
        <xdr:cNvPr id="788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8</xdr:col>
      <xdr:colOff>847725</xdr:colOff>
      <xdr:row>0</xdr:row>
      <xdr:rowOff>0</xdr:rowOff>
    </xdr:to>
    <xdr:graphicFrame macro="">
      <xdr:nvGraphicFramePr>
        <xdr:cNvPr id="788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866775</xdr:colOff>
      <xdr:row>0</xdr:row>
      <xdr:rowOff>0</xdr:rowOff>
    </xdr:to>
    <xdr:graphicFrame macro="">
      <xdr:nvGraphicFramePr>
        <xdr:cNvPr id="788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876300</xdr:colOff>
      <xdr:row>0</xdr:row>
      <xdr:rowOff>0</xdr:rowOff>
    </xdr:to>
    <xdr:graphicFrame macro="">
      <xdr:nvGraphicFramePr>
        <xdr:cNvPr id="7885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819150</xdr:colOff>
      <xdr:row>0</xdr:row>
      <xdr:rowOff>0</xdr:rowOff>
    </xdr:to>
    <xdr:graphicFrame macro="">
      <xdr:nvGraphicFramePr>
        <xdr:cNvPr id="7885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0</xdr:row>
      <xdr:rowOff>0</xdr:rowOff>
    </xdr:from>
    <xdr:to>
      <xdr:col>8</xdr:col>
      <xdr:colOff>895350</xdr:colOff>
      <xdr:row>0</xdr:row>
      <xdr:rowOff>0</xdr:rowOff>
    </xdr:to>
    <xdr:graphicFrame macro="">
      <xdr:nvGraphicFramePr>
        <xdr:cNvPr id="788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11</xdr:col>
      <xdr:colOff>514350</xdr:colOff>
      <xdr:row>0</xdr:row>
      <xdr:rowOff>0</xdr:rowOff>
    </xdr:to>
    <xdr:graphicFrame macro="">
      <xdr:nvGraphicFramePr>
        <xdr:cNvPr id="450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11</xdr:col>
      <xdr:colOff>514350</xdr:colOff>
      <xdr:row>0</xdr:row>
      <xdr:rowOff>0</xdr:rowOff>
    </xdr:to>
    <xdr:graphicFrame macro="">
      <xdr:nvGraphicFramePr>
        <xdr:cNvPr id="604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33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808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808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8089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809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66675</xdr:colOff>
      <xdr:row>0</xdr:row>
      <xdr:rowOff>0</xdr:rowOff>
    </xdr:from>
    <xdr:to>
      <xdr:col>25</xdr:col>
      <xdr:colOff>0</xdr:colOff>
      <xdr:row>0</xdr:row>
      <xdr:rowOff>0</xdr:rowOff>
    </xdr:to>
    <xdr:graphicFrame macro="">
      <xdr:nvGraphicFramePr>
        <xdr:cNvPr id="80913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19050</xdr:colOff>
      <xdr:row>0</xdr:row>
      <xdr:rowOff>0</xdr:rowOff>
    </xdr:from>
    <xdr:to>
      <xdr:col>25</xdr:col>
      <xdr:colOff>0</xdr:colOff>
      <xdr:row>0</xdr:row>
      <xdr:rowOff>0</xdr:rowOff>
    </xdr:to>
    <xdr:graphicFrame macro="">
      <xdr:nvGraphicFramePr>
        <xdr:cNvPr id="80914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66675</xdr:colOff>
      <xdr:row>0</xdr:row>
      <xdr:rowOff>0</xdr:rowOff>
    </xdr:from>
    <xdr:to>
      <xdr:col>25</xdr:col>
      <xdr:colOff>0</xdr:colOff>
      <xdr:row>0</xdr:row>
      <xdr:rowOff>0</xdr:rowOff>
    </xdr:to>
    <xdr:graphicFrame macro="">
      <xdr:nvGraphicFramePr>
        <xdr:cNvPr id="80915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19050</xdr:colOff>
      <xdr:row>0</xdr:row>
      <xdr:rowOff>0</xdr:rowOff>
    </xdr:from>
    <xdr:to>
      <xdr:col>25</xdr:col>
      <xdr:colOff>0</xdr:colOff>
      <xdr:row>0</xdr:row>
      <xdr:rowOff>0</xdr:rowOff>
    </xdr:to>
    <xdr:graphicFrame macro="">
      <xdr:nvGraphicFramePr>
        <xdr:cNvPr id="80916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66675</xdr:colOff>
      <xdr:row>0</xdr:row>
      <xdr:rowOff>0</xdr:rowOff>
    </xdr:from>
    <xdr:to>
      <xdr:col>38</xdr:col>
      <xdr:colOff>0</xdr:colOff>
      <xdr:row>0</xdr:row>
      <xdr:rowOff>0</xdr:rowOff>
    </xdr:to>
    <xdr:graphicFrame macro="">
      <xdr:nvGraphicFramePr>
        <xdr:cNvPr id="80917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19050</xdr:colOff>
      <xdr:row>0</xdr:row>
      <xdr:rowOff>0</xdr:rowOff>
    </xdr:from>
    <xdr:to>
      <xdr:col>38</xdr:col>
      <xdr:colOff>0</xdr:colOff>
      <xdr:row>0</xdr:row>
      <xdr:rowOff>0</xdr:rowOff>
    </xdr:to>
    <xdr:graphicFrame macro="">
      <xdr:nvGraphicFramePr>
        <xdr:cNvPr id="80918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66675</xdr:colOff>
      <xdr:row>0</xdr:row>
      <xdr:rowOff>0</xdr:rowOff>
    </xdr:from>
    <xdr:to>
      <xdr:col>38</xdr:col>
      <xdr:colOff>0</xdr:colOff>
      <xdr:row>0</xdr:row>
      <xdr:rowOff>0</xdr:rowOff>
    </xdr:to>
    <xdr:graphicFrame macro="">
      <xdr:nvGraphicFramePr>
        <xdr:cNvPr id="80919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19050</xdr:colOff>
      <xdr:row>0</xdr:row>
      <xdr:rowOff>0</xdr:rowOff>
    </xdr:from>
    <xdr:to>
      <xdr:col>38</xdr:col>
      <xdr:colOff>0</xdr:colOff>
      <xdr:row>0</xdr:row>
      <xdr:rowOff>0</xdr:rowOff>
    </xdr:to>
    <xdr:graphicFrame macro="">
      <xdr:nvGraphicFramePr>
        <xdr:cNvPr id="80920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66675</xdr:colOff>
      <xdr:row>0</xdr:row>
      <xdr:rowOff>0</xdr:rowOff>
    </xdr:from>
    <xdr:to>
      <xdr:col>51</xdr:col>
      <xdr:colOff>0</xdr:colOff>
      <xdr:row>0</xdr:row>
      <xdr:rowOff>0</xdr:rowOff>
    </xdr:to>
    <xdr:graphicFrame macro="">
      <xdr:nvGraphicFramePr>
        <xdr:cNvPr id="80921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19050</xdr:colOff>
      <xdr:row>0</xdr:row>
      <xdr:rowOff>0</xdr:rowOff>
    </xdr:from>
    <xdr:to>
      <xdr:col>51</xdr:col>
      <xdr:colOff>0</xdr:colOff>
      <xdr:row>0</xdr:row>
      <xdr:rowOff>0</xdr:rowOff>
    </xdr:to>
    <xdr:graphicFrame macro="">
      <xdr:nvGraphicFramePr>
        <xdr:cNvPr id="80922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66675</xdr:colOff>
      <xdr:row>0</xdr:row>
      <xdr:rowOff>0</xdr:rowOff>
    </xdr:from>
    <xdr:to>
      <xdr:col>51</xdr:col>
      <xdr:colOff>0</xdr:colOff>
      <xdr:row>0</xdr:row>
      <xdr:rowOff>0</xdr:rowOff>
    </xdr:to>
    <xdr:graphicFrame macro="">
      <xdr:nvGraphicFramePr>
        <xdr:cNvPr id="80923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19050</xdr:colOff>
      <xdr:row>0</xdr:row>
      <xdr:rowOff>0</xdr:rowOff>
    </xdr:from>
    <xdr:to>
      <xdr:col>51</xdr:col>
      <xdr:colOff>0</xdr:colOff>
      <xdr:row>0</xdr:row>
      <xdr:rowOff>0</xdr:rowOff>
    </xdr:to>
    <xdr:graphicFrame macro="">
      <xdr:nvGraphicFramePr>
        <xdr:cNvPr id="80924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11</xdr:col>
      <xdr:colOff>352425</xdr:colOff>
      <xdr:row>1</xdr:row>
      <xdr:rowOff>0</xdr:rowOff>
    </xdr:to>
    <xdr:graphicFrame macro="">
      <xdr:nvGraphicFramePr>
        <xdr:cNvPr id="276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276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1</xdr:row>
      <xdr:rowOff>0</xdr:rowOff>
    </xdr:from>
    <xdr:to>
      <xdr:col>11</xdr:col>
      <xdr:colOff>352425</xdr:colOff>
      <xdr:row>1</xdr:row>
      <xdr:rowOff>0</xdr:rowOff>
    </xdr:to>
    <xdr:graphicFrame macro="">
      <xdr:nvGraphicFramePr>
        <xdr:cNvPr id="276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514350</xdr:colOff>
      <xdr:row>1</xdr:row>
      <xdr:rowOff>0</xdr:rowOff>
    </xdr:to>
    <xdr:graphicFrame macro="">
      <xdr:nvGraphicFramePr>
        <xdr:cNvPr id="2765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11</xdr:col>
      <xdr:colOff>352425</xdr:colOff>
      <xdr:row>0</xdr:row>
      <xdr:rowOff>0</xdr:rowOff>
    </xdr:to>
    <xdr:graphicFrame macro="">
      <xdr:nvGraphicFramePr>
        <xdr:cNvPr id="491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514350</xdr:colOff>
      <xdr:row>0</xdr:row>
      <xdr:rowOff>0</xdr:rowOff>
    </xdr:to>
    <xdr:graphicFrame macro="">
      <xdr:nvGraphicFramePr>
        <xdr:cNvPr id="4915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11</xdr:col>
      <xdr:colOff>352425</xdr:colOff>
      <xdr:row>0</xdr:row>
      <xdr:rowOff>0</xdr:rowOff>
    </xdr:to>
    <xdr:graphicFrame macro="">
      <xdr:nvGraphicFramePr>
        <xdr:cNvPr id="4915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514350</xdr:colOff>
      <xdr:row>0</xdr:row>
      <xdr:rowOff>0</xdr:rowOff>
    </xdr:to>
    <xdr:graphicFrame macro="">
      <xdr:nvGraphicFramePr>
        <xdr:cNvPr id="4915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6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8</xdr:col>
      <xdr:colOff>514350</xdr:colOff>
      <xdr:row>0</xdr:row>
      <xdr:rowOff>0</xdr:rowOff>
    </xdr:to>
    <xdr:graphicFrame macro="">
      <xdr:nvGraphicFramePr>
        <xdr:cNvPr id="409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11</xdr:col>
      <xdr:colOff>514350</xdr:colOff>
      <xdr:row>0</xdr:row>
      <xdr:rowOff>0</xdr:rowOff>
    </xdr:to>
    <xdr:graphicFrame macro="">
      <xdr:nvGraphicFramePr>
        <xdr:cNvPr id="542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5</xdr:col>
      <xdr:colOff>514350</xdr:colOff>
      <xdr:row>0</xdr:row>
      <xdr:rowOff>0</xdr:rowOff>
    </xdr:to>
    <xdr:graphicFrame macro="">
      <xdr:nvGraphicFramePr>
        <xdr:cNvPr id="430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11</xdr:col>
      <xdr:colOff>514350</xdr:colOff>
      <xdr:row>0</xdr:row>
      <xdr:rowOff>0</xdr:rowOff>
    </xdr:to>
    <xdr:graphicFrame macro="">
      <xdr:nvGraphicFramePr>
        <xdr:cNvPr id="32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tabSelected="1" zoomScaleNormal="100" zoomScaleSheetLayoutView="75" workbookViewId="0">
      <selection activeCell="B1" sqref="B1:F1"/>
    </sheetView>
  </sheetViews>
  <sheetFormatPr defaultRowHeight="15" customHeight="1"/>
  <cols>
    <col min="1" max="1" width="2.125" style="175" customWidth="1"/>
    <col min="2" max="2" width="44.375" style="175" customWidth="1"/>
    <col min="3" max="5" width="9" style="175"/>
    <col min="6" max="6" width="11.625" style="175" customWidth="1"/>
    <col min="7" max="16384" width="9" style="175"/>
  </cols>
  <sheetData>
    <row r="1" spans="2:6" ht="25.5" customHeight="1">
      <c r="B1" s="897" t="s">
        <v>2601</v>
      </c>
      <c r="C1" s="897"/>
      <c r="D1" s="897"/>
      <c r="E1" s="897"/>
      <c r="F1" s="897"/>
    </row>
    <row r="2" spans="2:6" s="22" customFormat="1" ht="23.25" customHeight="1"/>
    <row r="3" spans="2:6" s="22" customFormat="1" ht="23.25" customHeight="1">
      <c r="B3" t="s">
        <v>2603</v>
      </c>
    </row>
    <row r="4" spans="2:6" s="22" customFormat="1" ht="23.25" customHeight="1">
      <c r="B4" t="s">
        <v>2602</v>
      </c>
    </row>
    <row r="5" spans="2:6" s="22" customFormat="1" ht="23.25" customHeight="1">
      <c r="B5" t="s">
        <v>2604</v>
      </c>
    </row>
    <row r="6" spans="2:6" s="22" customFormat="1" ht="23.25" customHeight="1">
      <c r="B6" t="s">
        <v>2605</v>
      </c>
    </row>
    <row r="7" spans="2:6" s="22" customFormat="1" ht="23.25" customHeight="1">
      <c r="B7" t="s">
        <v>2606</v>
      </c>
    </row>
    <row r="8" spans="2:6" s="22" customFormat="1" ht="23.25" customHeight="1">
      <c r="B8" t="s">
        <v>2607</v>
      </c>
    </row>
    <row r="9" spans="2:6" s="22" customFormat="1" ht="23.25" customHeight="1">
      <c r="B9" t="s">
        <v>2608</v>
      </c>
    </row>
    <row r="10" spans="2:6" s="22" customFormat="1" ht="23.25" customHeight="1">
      <c r="B10" s="841" t="s">
        <v>894</v>
      </c>
    </row>
    <row r="11" spans="2:6" s="22" customFormat="1" ht="23.25" customHeight="1">
      <c r="B11" t="s">
        <v>2609</v>
      </c>
    </row>
    <row r="12" spans="2:6" s="22" customFormat="1" ht="23.25" customHeight="1">
      <c r="B12" t="s">
        <v>2610</v>
      </c>
    </row>
    <row r="13" spans="2:6" s="22" customFormat="1" ht="23.25" customHeight="1">
      <c r="B13" t="s">
        <v>2611</v>
      </c>
    </row>
    <row r="14" spans="2:6" s="22" customFormat="1" ht="23.25" customHeight="1">
      <c r="B14" t="s">
        <v>2612</v>
      </c>
    </row>
    <row r="15" spans="2:6" s="22" customFormat="1" ht="23.25" customHeight="1">
      <c r="B15" t="s">
        <v>2613</v>
      </c>
    </row>
    <row r="16" spans="2:6" s="22" customFormat="1" ht="23.25" customHeight="1">
      <c r="B16" t="s">
        <v>2614</v>
      </c>
    </row>
    <row r="17" spans="2:2" s="22" customFormat="1" ht="23.25" customHeight="1">
      <c r="B17" t="s">
        <v>2615</v>
      </c>
    </row>
    <row r="18" spans="2:2" s="22" customFormat="1" ht="23.25" customHeight="1">
      <c r="B18" t="s">
        <v>2617</v>
      </c>
    </row>
    <row r="19" spans="2:2" s="22" customFormat="1" ht="23.25" customHeight="1">
      <c r="B19" t="s">
        <v>2616</v>
      </c>
    </row>
    <row r="20" spans="2:2" s="22" customFormat="1" ht="23.25" customHeight="1">
      <c r="B20" t="s">
        <v>2618</v>
      </c>
    </row>
    <row r="21" spans="2:2" s="22" customFormat="1" ht="23.25" customHeight="1">
      <c r="B21" t="s">
        <v>2619</v>
      </c>
    </row>
    <row r="22" spans="2:2" s="22" customFormat="1" ht="23.25" customHeight="1">
      <c r="B22" t="s">
        <v>2620</v>
      </c>
    </row>
    <row r="23" spans="2:2" s="22" customFormat="1" ht="23.25" customHeight="1">
      <c r="B23" t="s">
        <v>2621</v>
      </c>
    </row>
    <row r="24" spans="2:2" s="22" customFormat="1" ht="23.25" customHeight="1">
      <c r="B24" s="841" t="s">
        <v>895</v>
      </c>
    </row>
    <row r="25" spans="2:2" s="22" customFormat="1" ht="23.25" customHeight="1">
      <c r="B25" t="s">
        <v>2623</v>
      </c>
    </row>
    <row r="26" spans="2:2" s="22" customFormat="1" ht="23.25" customHeight="1">
      <c r="B26" t="s">
        <v>2622</v>
      </c>
    </row>
    <row r="27" spans="2:2" s="22" customFormat="1" ht="23.25" customHeight="1">
      <c r="B27" s="841" t="s">
        <v>896</v>
      </c>
    </row>
    <row r="28" spans="2:2" s="22" customFormat="1" ht="23.25" customHeight="1">
      <c r="B28" t="s">
        <v>2624</v>
      </c>
    </row>
    <row r="29" spans="2:2" s="22" customFormat="1" ht="23.25" customHeight="1">
      <c r="B29" t="s">
        <v>2625</v>
      </c>
    </row>
    <row r="30" spans="2:2" s="22" customFormat="1" ht="23.25" customHeight="1">
      <c r="B30" t="s">
        <v>2626</v>
      </c>
    </row>
    <row r="31" spans="2:2" s="22" customFormat="1" ht="23.25" customHeight="1">
      <c r="B31" t="s">
        <v>2628</v>
      </c>
    </row>
    <row r="32" spans="2:2" s="22" customFormat="1" ht="23.25" customHeight="1">
      <c r="B32" t="s">
        <v>2627</v>
      </c>
    </row>
    <row r="33" spans="2:2" s="22" customFormat="1" ht="23.25" customHeight="1">
      <c r="B33" t="s">
        <v>2629</v>
      </c>
    </row>
    <row r="34" spans="2:2" s="22" customFormat="1" ht="23.25" customHeight="1">
      <c r="B34" t="s">
        <v>2630</v>
      </c>
    </row>
    <row r="35" spans="2:2" s="22" customFormat="1" ht="23.25" customHeight="1">
      <c r="B35" t="s">
        <v>2631</v>
      </c>
    </row>
    <row r="36" spans="2:2" s="22" customFormat="1" ht="23.25" customHeight="1">
      <c r="B36" t="s">
        <v>2632</v>
      </c>
    </row>
    <row r="37" spans="2:2" s="22" customFormat="1" ht="23.25" customHeight="1">
      <c r="B37" s="841" t="s">
        <v>897</v>
      </c>
    </row>
    <row r="38" spans="2:2" s="22" customFormat="1" ht="23.25" customHeight="1">
      <c r="B38" t="s">
        <v>2633</v>
      </c>
    </row>
    <row r="39" spans="2:2" s="22" customFormat="1" ht="23.25" customHeight="1">
      <c r="B39" t="s">
        <v>2634</v>
      </c>
    </row>
    <row r="40" spans="2:2" s="22" customFormat="1" ht="23.25" customHeight="1">
      <c r="B40" t="s">
        <v>2635</v>
      </c>
    </row>
    <row r="41" spans="2:2" s="22" customFormat="1" ht="23.25" customHeight="1">
      <c r="B41" s="841" t="s">
        <v>898</v>
      </c>
    </row>
    <row r="42" spans="2:2" s="22" customFormat="1" ht="23.25" customHeight="1">
      <c r="B42" t="s">
        <v>2636</v>
      </c>
    </row>
    <row r="43" spans="2:2" s="22" customFormat="1" ht="23.25" customHeight="1">
      <c r="B43" t="s">
        <v>2637</v>
      </c>
    </row>
    <row r="44" spans="2:2" s="22" customFormat="1" ht="23.25" customHeight="1">
      <c r="B44" t="s">
        <v>2638</v>
      </c>
    </row>
    <row r="45" spans="2:2" s="22" customFormat="1" ht="23.25" customHeight="1">
      <c r="B45" s="841" t="s">
        <v>899</v>
      </c>
    </row>
    <row r="46" spans="2:2" s="22" customFormat="1" ht="23.25" customHeight="1">
      <c r="B46" t="s">
        <v>2639</v>
      </c>
    </row>
    <row r="47" spans="2:2" s="22" customFormat="1" ht="23.25" customHeight="1">
      <c r="B47" t="s">
        <v>2640</v>
      </c>
    </row>
    <row r="48" spans="2:2" s="22" customFormat="1" ht="23.25" customHeight="1">
      <c r="B48" t="s">
        <v>2641</v>
      </c>
    </row>
    <row r="49" spans="2:2" s="22" customFormat="1" ht="23.25" customHeight="1">
      <c r="B49" s="841" t="s">
        <v>900</v>
      </c>
    </row>
    <row r="50" spans="2:2" s="22" customFormat="1" ht="23.25" customHeight="1">
      <c r="B50" t="s">
        <v>2642</v>
      </c>
    </row>
    <row r="51" spans="2:2" s="22" customFormat="1" ht="23.25" customHeight="1">
      <c r="B51" t="s">
        <v>2643</v>
      </c>
    </row>
    <row r="52" spans="2:2" s="22" customFormat="1" ht="23.25" customHeight="1">
      <c r="B52" t="s">
        <v>2644</v>
      </c>
    </row>
    <row r="53" spans="2:2" s="22" customFormat="1" ht="23.25" customHeight="1">
      <c r="B53" t="s">
        <v>2645</v>
      </c>
    </row>
    <row r="54" spans="2:2" s="22" customFormat="1" ht="23.25" customHeight="1">
      <c r="B54" t="s">
        <v>2646</v>
      </c>
    </row>
    <row r="55" spans="2:2" s="22" customFormat="1" ht="23.25" customHeight="1">
      <c r="B55" t="s">
        <v>2647</v>
      </c>
    </row>
    <row r="56" spans="2:2" s="22" customFormat="1" ht="23.25" customHeight="1">
      <c r="B56" s="841" t="s">
        <v>901</v>
      </c>
    </row>
    <row r="57" spans="2:2" s="22" customFormat="1" ht="23.25" customHeight="1">
      <c r="B57" t="s">
        <v>2648</v>
      </c>
    </row>
    <row r="58" spans="2:2" s="22" customFormat="1" ht="23.25" customHeight="1">
      <c r="B58" t="s">
        <v>2649</v>
      </c>
    </row>
    <row r="59" spans="2:2" s="22" customFormat="1" ht="23.25" customHeight="1">
      <c r="B59" t="s">
        <v>2650</v>
      </c>
    </row>
    <row r="60" spans="2:2" s="22" customFormat="1" ht="23.25" customHeight="1">
      <c r="B60" s="841" t="s">
        <v>902</v>
      </c>
    </row>
    <row r="61" spans="2:2" s="22" customFormat="1" ht="23.25" customHeight="1">
      <c r="B61" t="s">
        <v>2651</v>
      </c>
    </row>
    <row r="62" spans="2:2" s="22" customFormat="1" ht="23.25" customHeight="1">
      <c r="B62" t="s">
        <v>2652</v>
      </c>
    </row>
    <row r="63" spans="2:2" s="22" customFormat="1" ht="23.25" customHeight="1">
      <c r="B63" t="s">
        <v>2653</v>
      </c>
    </row>
    <row r="64" spans="2:2" s="22" customFormat="1" ht="23.25" customHeight="1">
      <c r="B64" t="s">
        <v>2654</v>
      </c>
    </row>
    <row r="65" spans="2:2" s="22" customFormat="1" ht="23.25" customHeight="1">
      <c r="B65" t="s">
        <v>2655</v>
      </c>
    </row>
    <row r="66" spans="2:2" s="22" customFormat="1" ht="23.25" customHeight="1">
      <c r="B66" t="s">
        <v>2656</v>
      </c>
    </row>
    <row r="67" spans="2:2" s="22" customFormat="1" ht="23.25" customHeight="1">
      <c r="B67" t="s">
        <v>2657</v>
      </c>
    </row>
    <row r="68" spans="2:2" s="22" customFormat="1" ht="23.25" customHeight="1">
      <c r="B68" s="841" t="s">
        <v>903</v>
      </c>
    </row>
    <row r="69" spans="2:2" s="22" customFormat="1" ht="23.25" customHeight="1">
      <c r="B69" t="s">
        <v>2658</v>
      </c>
    </row>
    <row r="70" spans="2:2" s="22" customFormat="1" ht="23.25" customHeight="1">
      <c r="B70" t="s">
        <v>2659</v>
      </c>
    </row>
    <row r="71" spans="2:2" s="22" customFormat="1" ht="23.25" customHeight="1">
      <c r="B71" t="s">
        <v>2661</v>
      </c>
    </row>
    <row r="72" spans="2:2" s="22" customFormat="1" ht="23.25" customHeight="1">
      <c r="B72" t="s">
        <v>2660</v>
      </c>
    </row>
    <row r="73" spans="2:2" s="22" customFormat="1" ht="23.25" customHeight="1">
      <c r="B73" t="s">
        <v>2662</v>
      </c>
    </row>
    <row r="74" spans="2:2" s="22" customFormat="1" ht="23.25" customHeight="1">
      <c r="B74" t="s">
        <v>2663</v>
      </c>
    </row>
    <row r="75" spans="2:2" s="22" customFormat="1" ht="23.25" customHeight="1">
      <c r="B75" t="s">
        <v>2664</v>
      </c>
    </row>
    <row r="76" spans="2:2" s="22" customFormat="1" ht="23.25" customHeight="1">
      <c r="B76" s="841" t="s">
        <v>904</v>
      </c>
    </row>
    <row r="77" spans="2:2" s="22" customFormat="1" ht="23.25" customHeight="1">
      <c r="B77" t="s">
        <v>2665</v>
      </c>
    </row>
    <row r="78" spans="2:2" s="22" customFormat="1" ht="23.25" customHeight="1">
      <c r="B78" t="s">
        <v>2666</v>
      </c>
    </row>
    <row r="79" spans="2:2" s="22" customFormat="1" ht="23.25" customHeight="1">
      <c r="B79" t="s">
        <v>2667</v>
      </c>
    </row>
    <row r="80" spans="2:2" s="22" customFormat="1" ht="23.25" customHeight="1">
      <c r="B80" t="s">
        <v>2668</v>
      </c>
    </row>
    <row r="81" spans="2:2" s="22" customFormat="1" ht="23.25" customHeight="1">
      <c r="B81" t="s">
        <v>2669</v>
      </c>
    </row>
    <row r="82" spans="2:2" s="22" customFormat="1" ht="23.25" customHeight="1">
      <c r="B82" t="s">
        <v>2670</v>
      </c>
    </row>
    <row r="83" spans="2:2" s="22" customFormat="1" ht="23.25" customHeight="1">
      <c r="B83" t="s">
        <v>2672</v>
      </c>
    </row>
    <row r="84" spans="2:2" s="22" customFormat="1" ht="23.25" customHeight="1">
      <c r="B84" t="s">
        <v>2671</v>
      </c>
    </row>
    <row r="85" spans="2:2" s="22" customFormat="1" ht="23.25" customHeight="1">
      <c r="B85" t="s">
        <v>2673</v>
      </c>
    </row>
    <row r="86" spans="2:2" s="22" customFormat="1" ht="23.25" customHeight="1">
      <c r="B86" s="841" t="s">
        <v>905</v>
      </c>
    </row>
    <row r="87" spans="2:2" s="22" customFormat="1" ht="23.25" customHeight="1">
      <c r="B87" t="s">
        <v>2674</v>
      </c>
    </row>
    <row r="88" spans="2:2" s="22" customFormat="1" ht="23.25" customHeight="1">
      <c r="B88" t="s">
        <v>2675</v>
      </c>
    </row>
    <row r="89" spans="2:2" s="22" customFormat="1" ht="23.25" customHeight="1">
      <c r="B89" s="841" t="s">
        <v>906</v>
      </c>
    </row>
    <row r="90" spans="2:2" s="22" customFormat="1" ht="23.25" customHeight="1">
      <c r="B90" t="s">
        <v>2676</v>
      </c>
    </row>
    <row r="91" spans="2:2" s="22" customFormat="1" ht="23.25" customHeight="1">
      <c r="B91" t="s">
        <v>2677</v>
      </c>
    </row>
    <row r="92" spans="2:2" s="22" customFormat="1" ht="23.25" customHeight="1">
      <c r="B92" t="s">
        <v>2678</v>
      </c>
    </row>
    <row r="93" spans="2:2" s="22" customFormat="1" ht="23.25" customHeight="1">
      <c r="B93" t="s">
        <v>2679</v>
      </c>
    </row>
    <row r="94" spans="2:2" s="22" customFormat="1" ht="23.25" customHeight="1">
      <c r="B94" t="s">
        <v>2680</v>
      </c>
    </row>
    <row r="95" spans="2:2" s="22" customFormat="1" ht="23.25" customHeight="1">
      <c r="B95" s="841" t="s">
        <v>907</v>
      </c>
    </row>
    <row r="96" spans="2:2" s="22" customFormat="1" ht="23.25" customHeight="1">
      <c r="B96" t="s">
        <v>2681</v>
      </c>
    </row>
    <row r="97" spans="2:2" s="22" customFormat="1" ht="23.25" customHeight="1">
      <c r="B97" t="s">
        <v>2682</v>
      </c>
    </row>
    <row r="98" spans="2:2" s="22" customFormat="1" ht="23.25" customHeight="1">
      <c r="B98" s="841" t="s">
        <v>908</v>
      </c>
    </row>
    <row r="99" spans="2:2" s="22" customFormat="1" ht="23.25" customHeight="1">
      <c r="B99" t="s">
        <v>2683</v>
      </c>
    </row>
    <row r="100" spans="2:2" s="22" customFormat="1" ht="23.25" customHeight="1">
      <c r="B100" t="s">
        <v>2684</v>
      </c>
    </row>
    <row r="101" spans="2:2" s="22" customFormat="1" ht="23.25" customHeight="1">
      <c r="B101" t="s">
        <v>2685</v>
      </c>
    </row>
    <row r="102" spans="2:2" s="22" customFormat="1" ht="23.25" customHeight="1">
      <c r="B102" s="841" t="s">
        <v>909</v>
      </c>
    </row>
    <row r="103" spans="2:2" s="22" customFormat="1" ht="23.25" customHeight="1">
      <c r="B103" t="s">
        <v>2686</v>
      </c>
    </row>
    <row r="104" spans="2:2" s="22" customFormat="1" ht="23.25" customHeight="1">
      <c r="B104" t="s">
        <v>2687</v>
      </c>
    </row>
    <row r="105" spans="2:2" s="22" customFormat="1" ht="23.25" customHeight="1">
      <c r="B105" t="s">
        <v>2688</v>
      </c>
    </row>
    <row r="106" spans="2:2" s="22" customFormat="1" ht="23.25" customHeight="1"/>
    <row r="107" spans="2:2" s="22" customFormat="1" ht="23.25" customHeight="1"/>
    <row r="108" spans="2:2" s="22" customFormat="1" ht="23.25" customHeight="1"/>
  </sheetData>
  <mergeCells count="1">
    <mergeCell ref="B1:F1"/>
  </mergeCells>
  <phoneticPr fontId="2"/>
  <pageMargins left="0.78740157480314965" right="0.78740157480314965" top="1.1200000000000001" bottom="1.0900000000000001" header="0.51181102362204722" footer="0.51181102362204722"/>
  <pageSetup paperSize="9" orientation="portrait" r:id="rId1"/>
  <headerFooter alignWithMargins="0"/>
  <rowBreaks count="1" manualBreakCount="1">
    <brk id="3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Normal="100" workbookViewId="0">
      <selection activeCell="M10" sqref="M10"/>
    </sheetView>
  </sheetViews>
  <sheetFormatPr defaultRowHeight="13.5"/>
  <cols>
    <col min="1" max="1" width="1.25" style="22" customWidth="1"/>
    <col min="2" max="2" width="20.75" style="22" customWidth="1"/>
    <col min="3" max="5" width="7" style="22" customWidth="1"/>
    <col min="6" max="6" width="1.375" style="22" customWidth="1"/>
    <col min="7" max="7" width="20.75" style="22" customWidth="1"/>
    <col min="8" max="10" width="7" style="22" customWidth="1"/>
    <col min="11" max="11" width="6.75" style="22" bestFit="1" customWidth="1"/>
    <col min="12" max="12" width="7.125" style="22" bestFit="1" customWidth="1"/>
    <col min="13" max="13" width="4.5" style="22" customWidth="1"/>
    <col min="14" max="14" width="3.375" style="22" customWidth="1"/>
    <col min="15" max="15" width="4.125" style="22" customWidth="1"/>
    <col min="16" max="17" width="3.75" style="22" customWidth="1"/>
    <col min="18" max="18" width="4.75" style="22" customWidth="1"/>
    <col min="19" max="19" width="4.25" style="22" customWidth="1"/>
    <col min="20" max="20" width="2.5" style="22" bestFit="1" customWidth="1"/>
    <col min="21" max="22" width="3.875" style="22" customWidth="1"/>
    <col min="23" max="23" width="9" style="22"/>
    <col min="24" max="24" width="4.75" style="22" customWidth="1"/>
    <col min="25" max="25" width="3" style="22" customWidth="1"/>
    <col min="26" max="16384" width="9" style="22"/>
  </cols>
  <sheetData>
    <row r="1" spans="1:35" s="872" customFormat="1" ht="26.25" customHeight="1">
      <c r="A1" s="869" t="s">
        <v>970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B2" s="1067" t="s">
        <v>1650</v>
      </c>
      <c r="C2" s="1067"/>
      <c r="D2" s="1067"/>
      <c r="E2" s="1067"/>
      <c r="F2" s="1067"/>
      <c r="G2" s="1067"/>
      <c r="H2" s="1067"/>
      <c r="I2" s="1067"/>
      <c r="J2" s="1067"/>
    </row>
    <row r="3" spans="1:35">
      <c r="B3" s="22" t="s">
        <v>1651</v>
      </c>
      <c r="G3" s="22" t="s">
        <v>1652</v>
      </c>
    </row>
    <row r="4" spans="1:35" s="3" customFormat="1" ht="16.5" customHeight="1">
      <c r="B4" s="5" t="s">
        <v>519</v>
      </c>
      <c r="C4" s="5" t="s">
        <v>362</v>
      </c>
      <c r="D4" s="5" t="s">
        <v>1026</v>
      </c>
      <c r="E4" s="5" t="s">
        <v>1027</v>
      </c>
      <c r="G4" s="5" t="s">
        <v>519</v>
      </c>
      <c r="H4" s="5" t="s">
        <v>362</v>
      </c>
      <c r="I4" s="5" t="s">
        <v>1026</v>
      </c>
      <c r="J4" s="5" t="s">
        <v>1027</v>
      </c>
      <c r="K4" s="8"/>
    </row>
    <row r="5" spans="1:35" ht="16.5" customHeight="1">
      <c r="B5" s="1066" t="s">
        <v>1209</v>
      </c>
      <c r="C5" s="1062">
        <f>D5+E5</f>
        <v>28030</v>
      </c>
      <c r="D5" s="1064">
        <v>25380</v>
      </c>
      <c r="E5" s="1064">
        <v>2650</v>
      </c>
      <c r="G5" s="1066" t="s">
        <v>128</v>
      </c>
      <c r="H5" s="1064">
        <v>28030</v>
      </c>
      <c r="I5" s="1064">
        <v>25380</v>
      </c>
      <c r="J5" s="1064">
        <v>2650</v>
      </c>
      <c r="K5" s="65"/>
    </row>
    <row r="6" spans="1:35" ht="16.5" customHeight="1">
      <c r="B6" s="1066"/>
      <c r="C6" s="1063"/>
      <c r="D6" s="1068"/>
      <c r="E6" s="1071"/>
      <c r="G6" s="1066"/>
      <c r="H6" s="1068"/>
      <c r="I6" s="1068"/>
      <c r="J6" s="1068"/>
      <c r="K6" s="65"/>
    </row>
    <row r="7" spans="1:35" ht="16.5" customHeight="1">
      <c r="B7" s="91" t="s">
        <v>2084</v>
      </c>
      <c r="C7" s="90">
        <f>D7+E7</f>
        <v>11890</v>
      </c>
      <c r="D7" s="90">
        <v>11374</v>
      </c>
      <c r="E7" s="90">
        <v>516</v>
      </c>
      <c r="G7" s="91" t="s">
        <v>2084</v>
      </c>
      <c r="H7" s="90">
        <v>11890</v>
      </c>
      <c r="I7" s="90">
        <v>11374</v>
      </c>
      <c r="J7" s="90">
        <v>516</v>
      </c>
      <c r="K7" s="65"/>
    </row>
    <row r="8" spans="1:35" ht="16.5" customHeight="1">
      <c r="B8" s="92" t="s">
        <v>1028</v>
      </c>
      <c r="C8" s="93">
        <v>2683</v>
      </c>
      <c r="D8" s="93">
        <v>2683</v>
      </c>
      <c r="E8" s="93" t="s">
        <v>438</v>
      </c>
      <c r="G8" s="92" t="s">
        <v>1028</v>
      </c>
      <c r="H8" s="93">
        <v>2683</v>
      </c>
      <c r="I8" s="93">
        <v>2683</v>
      </c>
      <c r="J8" s="93" t="s">
        <v>943</v>
      </c>
      <c r="K8" s="65"/>
    </row>
    <row r="9" spans="1:35" ht="16.5" customHeight="1">
      <c r="B9" s="94" t="s">
        <v>1029</v>
      </c>
      <c r="C9" s="95">
        <f>D9+E9</f>
        <v>9207</v>
      </c>
      <c r="D9" s="95">
        <v>8691</v>
      </c>
      <c r="E9" s="95">
        <v>516</v>
      </c>
      <c r="G9" s="94" t="s">
        <v>1029</v>
      </c>
      <c r="H9" s="97">
        <v>9207</v>
      </c>
      <c r="I9" s="97">
        <v>8691</v>
      </c>
      <c r="J9" s="97">
        <v>516</v>
      </c>
      <c r="K9" s="65"/>
    </row>
    <row r="10" spans="1:35" ht="16.5" customHeight="1">
      <c r="B10" s="1069" t="s">
        <v>1676</v>
      </c>
      <c r="C10" s="1062">
        <f>D10+E10</f>
        <v>16140</v>
      </c>
      <c r="D10" s="1064">
        <v>14006</v>
      </c>
      <c r="E10" s="1064">
        <v>2134</v>
      </c>
      <c r="G10" s="1069" t="s">
        <v>129</v>
      </c>
      <c r="H10" s="90">
        <v>16140</v>
      </c>
      <c r="I10" s="90">
        <v>14006</v>
      </c>
      <c r="J10" s="90">
        <v>2134</v>
      </c>
      <c r="K10" s="65"/>
    </row>
    <row r="11" spans="1:35" ht="16.5" customHeight="1">
      <c r="B11" s="1070"/>
      <c r="C11" s="1063"/>
      <c r="D11" s="1065"/>
      <c r="E11" s="1065"/>
      <c r="G11" s="1070"/>
      <c r="H11" s="97">
        <v>16140</v>
      </c>
      <c r="I11" s="97">
        <v>14006</v>
      </c>
      <c r="J11" s="97">
        <v>2134</v>
      </c>
      <c r="K11" s="65"/>
    </row>
    <row r="12" spans="1:35" ht="16.5" customHeight="1">
      <c r="B12" s="92" t="s">
        <v>1030</v>
      </c>
      <c r="C12" s="93">
        <f>D12+E12</f>
        <v>12524</v>
      </c>
      <c r="D12" s="93">
        <v>11297</v>
      </c>
      <c r="E12" s="93">
        <v>1227</v>
      </c>
      <c r="G12" s="92" t="s">
        <v>1030</v>
      </c>
      <c r="H12" s="93">
        <v>12524</v>
      </c>
      <c r="I12" s="93">
        <v>11297</v>
      </c>
      <c r="J12" s="93">
        <v>1227</v>
      </c>
      <c r="K12" s="65"/>
    </row>
    <row r="13" spans="1:35" ht="16.5" customHeight="1">
      <c r="B13" s="96" t="s">
        <v>1031</v>
      </c>
      <c r="C13" s="97">
        <f>D13+E13</f>
        <v>1925</v>
      </c>
      <c r="D13" s="97">
        <f>1588+21</f>
        <v>1609</v>
      </c>
      <c r="E13" s="97">
        <f>313+3</f>
        <v>316</v>
      </c>
      <c r="G13" s="96" t="s">
        <v>1031</v>
      </c>
      <c r="H13" s="111">
        <v>1925</v>
      </c>
      <c r="I13" s="112">
        <v>1609</v>
      </c>
      <c r="J13" s="113">
        <v>316</v>
      </c>
      <c r="K13" s="65"/>
    </row>
    <row r="14" spans="1:35" ht="16.5" customHeight="1">
      <c r="B14" s="98" t="s">
        <v>1032</v>
      </c>
      <c r="C14" s="97">
        <f t="shared" ref="C14:C23" si="0">D14+E14</f>
        <v>306</v>
      </c>
      <c r="D14" s="97">
        <v>263</v>
      </c>
      <c r="E14" s="97">
        <v>43</v>
      </c>
      <c r="G14" s="55" t="s">
        <v>1032</v>
      </c>
      <c r="H14" s="111">
        <v>306</v>
      </c>
      <c r="I14" s="97">
        <v>263</v>
      </c>
      <c r="J14" s="113">
        <v>43</v>
      </c>
      <c r="K14" s="65"/>
    </row>
    <row r="15" spans="1:35" ht="16.5" customHeight="1">
      <c r="B15" s="98" t="s">
        <v>1033</v>
      </c>
      <c r="C15" s="97">
        <f t="shared" si="0"/>
        <v>71</v>
      </c>
      <c r="D15" s="97">
        <v>59</v>
      </c>
      <c r="E15" s="97">
        <v>12</v>
      </c>
      <c r="G15" s="55" t="s">
        <v>1033</v>
      </c>
      <c r="H15" s="111">
        <v>71</v>
      </c>
      <c r="I15" s="97">
        <v>59</v>
      </c>
      <c r="J15" s="113">
        <v>12</v>
      </c>
      <c r="K15" s="65"/>
    </row>
    <row r="16" spans="1:35" ht="16.5" customHeight="1">
      <c r="B16" s="98" t="s">
        <v>1034</v>
      </c>
      <c r="C16" s="97">
        <f t="shared" si="0"/>
        <v>1180</v>
      </c>
      <c r="D16" s="97">
        <v>1044</v>
      </c>
      <c r="E16" s="97">
        <v>136</v>
      </c>
      <c r="G16" s="55" t="s">
        <v>1034</v>
      </c>
      <c r="H16" s="111">
        <v>1180</v>
      </c>
      <c r="I16" s="97">
        <v>1044</v>
      </c>
      <c r="J16" s="113">
        <v>136</v>
      </c>
      <c r="K16" s="65"/>
    </row>
    <row r="17" spans="2:11" ht="16.5" customHeight="1">
      <c r="B17" s="98" t="s">
        <v>1035</v>
      </c>
      <c r="C17" s="97">
        <f t="shared" si="0"/>
        <v>1984</v>
      </c>
      <c r="D17" s="97">
        <v>1624</v>
      </c>
      <c r="E17" s="97">
        <v>360</v>
      </c>
      <c r="G17" s="55" t="s">
        <v>1035</v>
      </c>
      <c r="H17" s="111">
        <v>1984</v>
      </c>
      <c r="I17" s="97">
        <v>1624</v>
      </c>
      <c r="J17" s="113">
        <v>360</v>
      </c>
      <c r="K17" s="65"/>
    </row>
    <row r="18" spans="2:11" ht="16.5" customHeight="1">
      <c r="B18" s="98" t="s">
        <v>1036</v>
      </c>
      <c r="C18" s="97">
        <f t="shared" si="0"/>
        <v>2443</v>
      </c>
      <c r="D18" s="97">
        <v>2183</v>
      </c>
      <c r="E18" s="97">
        <v>260</v>
      </c>
      <c r="G18" s="55" t="s">
        <v>1036</v>
      </c>
      <c r="H18" s="111">
        <v>2443</v>
      </c>
      <c r="I18" s="97">
        <v>2183</v>
      </c>
      <c r="J18" s="113">
        <v>260</v>
      </c>
      <c r="K18" s="65"/>
    </row>
    <row r="19" spans="2:11" ht="16.5" customHeight="1">
      <c r="B19" s="98" t="s">
        <v>1037</v>
      </c>
      <c r="C19" s="97">
        <f t="shared" si="0"/>
        <v>1537</v>
      </c>
      <c r="D19" s="97">
        <v>1476</v>
      </c>
      <c r="E19" s="97">
        <v>61</v>
      </c>
      <c r="G19" s="55" t="s">
        <v>1037</v>
      </c>
      <c r="H19" s="111">
        <v>1537</v>
      </c>
      <c r="I19" s="97">
        <v>1476</v>
      </c>
      <c r="J19" s="113">
        <v>61</v>
      </c>
      <c r="K19" s="65"/>
    </row>
    <row r="20" spans="2:11" ht="16.5" customHeight="1">
      <c r="B20" s="98" t="s">
        <v>2556</v>
      </c>
      <c r="C20" s="97">
        <f t="shared" si="0"/>
        <v>396</v>
      </c>
      <c r="D20" s="97">
        <v>392</v>
      </c>
      <c r="E20" s="97">
        <v>4</v>
      </c>
      <c r="G20" s="55" t="s">
        <v>2556</v>
      </c>
      <c r="H20" s="111">
        <v>396</v>
      </c>
      <c r="I20" s="97">
        <v>392</v>
      </c>
      <c r="J20" s="113">
        <v>4</v>
      </c>
      <c r="K20" s="65"/>
    </row>
    <row r="21" spans="2:11" ht="16.5" customHeight="1">
      <c r="B21" s="98" t="s">
        <v>2555</v>
      </c>
      <c r="C21" s="97">
        <f t="shared" si="0"/>
        <v>743</v>
      </c>
      <c r="D21" s="97">
        <v>735</v>
      </c>
      <c r="E21" s="97">
        <v>8</v>
      </c>
      <c r="G21" s="55" t="s">
        <v>2555</v>
      </c>
      <c r="H21" s="111">
        <v>743</v>
      </c>
      <c r="I21" s="97">
        <v>735</v>
      </c>
      <c r="J21" s="113">
        <v>8</v>
      </c>
      <c r="K21" s="65"/>
    </row>
    <row r="22" spans="2:11" ht="16.5" customHeight="1">
      <c r="B22" s="98" t="s">
        <v>2554</v>
      </c>
      <c r="C22" s="97">
        <v>14</v>
      </c>
      <c r="D22" s="97">
        <v>14</v>
      </c>
      <c r="E22" s="97" t="s">
        <v>439</v>
      </c>
      <c r="G22" s="55" t="s">
        <v>2554</v>
      </c>
      <c r="H22" s="111">
        <v>14</v>
      </c>
      <c r="I22" s="97">
        <v>14</v>
      </c>
      <c r="J22" s="113" t="s">
        <v>943</v>
      </c>
      <c r="K22" s="65"/>
    </row>
    <row r="23" spans="2:11" ht="16.5" customHeight="1">
      <c r="B23" s="98" t="s">
        <v>2553</v>
      </c>
      <c r="C23" s="97">
        <f t="shared" si="0"/>
        <v>463</v>
      </c>
      <c r="D23" s="97">
        <v>436</v>
      </c>
      <c r="E23" s="97">
        <v>27</v>
      </c>
      <c r="G23" s="55" t="s">
        <v>2553</v>
      </c>
      <c r="H23" s="107">
        <v>620</v>
      </c>
      <c r="I23" s="108">
        <v>593</v>
      </c>
      <c r="J23" s="109">
        <v>27</v>
      </c>
      <c r="K23" s="65"/>
    </row>
    <row r="24" spans="2:11" ht="17.25" customHeight="1">
      <c r="B24" s="98" t="s">
        <v>2553</v>
      </c>
      <c r="C24" s="97">
        <f>65+92</f>
        <v>157</v>
      </c>
      <c r="D24" s="97">
        <f>65+92</f>
        <v>157</v>
      </c>
      <c r="E24" s="97" t="s">
        <v>440</v>
      </c>
      <c r="G24" s="55" t="s">
        <v>2552</v>
      </c>
      <c r="H24" s="111">
        <v>44</v>
      </c>
      <c r="I24" s="97">
        <v>44</v>
      </c>
      <c r="J24" s="113" t="s">
        <v>943</v>
      </c>
      <c r="K24" s="65"/>
    </row>
    <row r="25" spans="2:11" ht="17.25" customHeight="1">
      <c r="B25" s="98" t="s">
        <v>2552</v>
      </c>
      <c r="C25" s="97">
        <v>44</v>
      </c>
      <c r="D25" s="97">
        <v>44</v>
      </c>
      <c r="E25" s="97" t="s">
        <v>441</v>
      </c>
      <c r="G25" s="55" t="s">
        <v>1038</v>
      </c>
      <c r="H25" s="111">
        <v>67</v>
      </c>
      <c r="I25" s="97">
        <v>67</v>
      </c>
      <c r="J25" s="113" t="s">
        <v>943</v>
      </c>
      <c r="K25" s="65"/>
    </row>
    <row r="26" spans="2:11" ht="17.25" customHeight="1">
      <c r="B26" s="98" t="s">
        <v>1038</v>
      </c>
      <c r="C26" s="97">
        <v>67</v>
      </c>
      <c r="D26" s="97">
        <v>67</v>
      </c>
      <c r="E26" s="97" t="s">
        <v>442</v>
      </c>
      <c r="G26" s="55" t="s">
        <v>416</v>
      </c>
      <c r="H26" s="111">
        <v>94</v>
      </c>
      <c r="I26" s="97">
        <v>94</v>
      </c>
      <c r="J26" s="113" t="s">
        <v>943</v>
      </c>
      <c r="K26" s="65"/>
    </row>
    <row r="27" spans="2:11" ht="16.5" customHeight="1">
      <c r="B27" s="98" t="s">
        <v>416</v>
      </c>
      <c r="C27" s="97">
        <v>94</v>
      </c>
      <c r="D27" s="97">
        <v>94</v>
      </c>
      <c r="E27" s="97" t="s">
        <v>440</v>
      </c>
      <c r="G27" s="55" t="s">
        <v>2551</v>
      </c>
      <c r="H27" s="111">
        <v>986</v>
      </c>
      <c r="I27" s="97">
        <v>986</v>
      </c>
      <c r="J27" s="113" t="s">
        <v>943</v>
      </c>
      <c r="K27" s="65"/>
    </row>
    <row r="28" spans="2:11" ht="16.5" customHeight="1">
      <c r="B28" s="98" t="s">
        <v>2551</v>
      </c>
      <c r="C28" s="97">
        <v>986</v>
      </c>
      <c r="D28" s="97">
        <v>986</v>
      </c>
      <c r="E28" s="97" t="s">
        <v>435</v>
      </c>
      <c r="G28" s="55" t="s">
        <v>1688</v>
      </c>
      <c r="H28" s="111">
        <v>46</v>
      </c>
      <c r="I28" s="97">
        <v>46</v>
      </c>
      <c r="J28" s="113" t="s">
        <v>943</v>
      </c>
      <c r="K28" s="65"/>
    </row>
    <row r="29" spans="2:11" ht="16.5" customHeight="1">
      <c r="B29" s="98" t="s">
        <v>1688</v>
      </c>
      <c r="C29" s="97">
        <v>46</v>
      </c>
      <c r="D29" s="97">
        <v>46</v>
      </c>
      <c r="E29" s="97" t="s">
        <v>442</v>
      </c>
      <c r="G29" s="55" t="s">
        <v>2550</v>
      </c>
      <c r="H29" s="111">
        <v>14</v>
      </c>
      <c r="I29" s="97">
        <v>14</v>
      </c>
      <c r="J29" s="113" t="s">
        <v>943</v>
      </c>
      <c r="K29" s="65"/>
    </row>
    <row r="30" spans="2:11" ht="16.5" customHeight="1">
      <c r="B30" s="98" t="s">
        <v>2550</v>
      </c>
      <c r="C30" s="97">
        <v>14</v>
      </c>
      <c r="D30" s="97">
        <v>14</v>
      </c>
      <c r="E30" s="97" t="s">
        <v>443</v>
      </c>
      <c r="G30" s="55" t="s">
        <v>2549</v>
      </c>
      <c r="H30" s="111">
        <v>10</v>
      </c>
      <c r="I30" s="97">
        <v>10</v>
      </c>
      <c r="J30" s="113" t="s">
        <v>943</v>
      </c>
      <c r="K30" s="65"/>
    </row>
    <row r="31" spans="2:11" ht="16.5" customHeight="1">
      <c r="B31" s="98" t="s">
        <v>2549</v>
      </c>
      <c r="C31" s="97">
        <v>10</v>
      </c>
      <c r="D31" s="97">
        <v>10</v>
      </c>
      <c r="E31" s="97" t="s">
        <v>436</v>
      </c>
      <c r="G31" s="55" t="s">
        <v>2548</v>
      </c>
      <c r="H31" s="111">
        <v>19</v>
      </c>
      <c r="I31" s="97">
        <v>19</v>
      </c>
      <c r="J31" s="113" t="s">
        <v>943</v>
      </c>
      <c r="K31" s="65"/>
    </row>
    <row r="32" spans="2:11" ht="16.5" customHeight="1">
      <c r="B32" s="98" t="s">
        <v>2548</v>
      </c>
      <c r="C32" s="97">
        <v>19</v>
      </c>
      <c r="D32" s="97">
        <v>19</v>
      </c>
      <c r="E32" s="97" t="s">
        <v>439</v>
      </c>
      <c r="G32" s="99" t="s">
        <v>2557</v>
      </c>
      <c r="H32" s="111">
        <v>25</v>
      </c>
      <c r="I32" s="114">
        <v>25</v>
      </c>
      <c r="J32" s="113" t="s">
        <v>943</v>
      </c>
      <c r="K32" s="65"/>
    </row>
    <row r="33" spans="2:11" ht="16.5" customHeight="1">
      <c r="B33" s="99" t="s">
        <v>2557</v>
      </c>
      <c r="C33" s="97">
        <v>25</v>
      </c>
      <c r="D33" s="97">
        <v>25</v>
      </c>
      <c r="E33" s="97" t="s">
        <v>439</v>
      </c>
      <c r="G33" s="92" t="s">
        <v>1039</v>
      </c>
      <c r="H33" s="115">
        <v>3616</v>
      </c>
      <c r="I33" s="93">
        <v>2709</v>
      </c>
      <c r="J33" s="116">
        <v>907</v>
      </c>
      <c r="K33" s="65"/>
    </row>
    <row r="34" spans="2:11" ht="16.5" customHeight="1">
      <c r="B34" s="92" t="s">
        <v>1039</v>
      </c>
      <c r="C34" s="93">
        <f>D34+E34</f>
        <v>3616</v>
      </c>
      <c r="D34" s="93">
        <v>2709</v>
      </c>
      <c r="E34" s="93">
        <v>907</v>
      </c>
      <c r="G34" s="100" t="s">
        <v>1096</v>
      </c>
      <c r="H34" s="111">
        <v>36</v>
      </c>
      <c r="I34" s="97">
        <v>33</v>
      </c>
      <c r="J34" s="113">
        <v>3</v>
      </c>
      <c r="K34" s="65"/>
    </row>
    <row r="35" spans="2:11" ht="16.5" customHeight="1">
      <c r="B35" s="100" t="s">
        <v>1096</v>
      </c>
      <c r="C35" s="97">
        <f>D35+E35</f>
        <v>36</v>
      </c>
      <c r="D35" s="97">
        <v>33</v>
      </c>
      <c r="E35" s="97">
        <v>3</v>
      </c>
      <c r="G35" s="101" t="s">
        <v>954</v>
      </c>
      <c r="H35" s="111">
        <v>11</v>
      </c>
      <c r="I35" s="97">
        <v>11</v>
      </c>
      <c r="J35" s="113" t="s">
        <v>943</v>
      </c>
      <c r="K35" s="65"/>
    </row>
    <row r="36" spans="2:11" ht="16.5" customHeight="1">
      <c r="B36" s="101" t="s">
        <v>954</v>
      </c>
      <c r="C36" s="97">
        <v>11</v>
      </c>
      <c r="D36" s="97">
        <v>11</v>
      </c>
      <c r="E36" s="97" t="s">
        <v>444</v>
      </c>
      <c r="G36" s="101" t="s">
        <v>955</v>
      </c>
      <c r="H36" s="111">
        <v>34</v>
      </c>
      <c r="I36" s="97">
        <v>29</v>
      </c>
      <c r="J36" s="113">
        <v>5</v>
      </c>
      <c r="K36" s="65"/>
    </row>
    <row r="37" spans="2:11" ht="16.5" customHeight="1">
      <c r="B37" s="101" t="s">
        <v>955</v>
      </c>
      <c r="C37" s="97">
        <f>D37+E37</f>
        <v>34</v>
      </c>
      <c r="D37" s="97">
        <v>29</v>
      </c>
      <c r="E37" s="97">
        <v>5</v>
      </c>
      <c r="G37" s="101" t="s">
        <v>956</v>
      </c>
      <c r="H37" s="111">
        <v>15</v>
      </c>
      <c r="I37" s="97">
        <v>15</v>
      </c>
      <c r="J37" s="113" t="s">
        <v>943</v>
      </c>
      <c r="K37" s="65"/>
    </row>
    <row r="38" spans="2:11" ht="16.5" customHeight="1">
      <c r="B38" s="101" t="s">
        <v>956</v>
      </c>
      <c r="C38" s="97">
        <v>15</v>
      </c>
      <c r="D38" s="97">
        <v>15</v>
      </c>
      <c r="E38" s="97" t="s">
        <v>445</v>
      </c>
      <c r="G38" s="101" t="s">
        <v>1040</v>
      </c>
      <c r="H38" s="111">
        <v>2175</v>
      </c>
      <c r="I38" s="97">
        <v>1569</v>
      </c>
      <c r="J38" s="113">
        <v>606</v>
      </c>
      <c r="K38" s="65"/>
    </row>
    <row r="39" spans="2:11" ht="16.5" customHeight="1">
      <c r="B39" s="101" t="s">
        <v>1040</v>
      </c>
      <c r="C39" s="97">
        <f>D39+E39</f>
        <v>2175</v>
      </c>
      <c r="D39" s="97">
        <v>1569</v>
      </c>
      <c r="E39" s="97">
        <v>606</v>
      </c>
      <c r="G39" s="101" t="s">
        <v>1041</v>
      </c>
      <c r="H39" s="111">
        <v>1171</v>
      </c>
      <c r="I39" s="97">
        <v>928</v>
      </c>
      <c r="J39" s="113">
        <v>243</v>
      </c>
      <c r="K39" s="65"/>
    </row>
    <row r="40" spans="2:11" ht="16.5" customHeight="1">
      <c r="B40" s="101" t="s">
        <v>1041</v>
      </c>
      <c r="C40" s="97">
        <f>D40+E40</f>
        <v>1171</v>
      </c>
      <c r="D40" s="97">
        <v>928</v>
      </c>
      <c r="E40" s="97">
        <v>243</v>
      </c>
      <c r="G40" s="101" t="s">
        <v>1042</v>
      </c>
      <c r="H40" s="111">
        <v>82</v>
      </c>
      <c r="I40" s="97">
        <v>57</v>
      </c>
      <c r="J40" s="113">
        <v>25</v>
      </c>
      <c r="K40" s="65"/>
    </row>
    <row r="41" spans="2:11" ht="16.5" customHeight="1">
      <c r="B41" s="101" t="s">
        <v>1042</v>
      </c>
      <c r="C41" s="97">
        <f>D41+E41</f>
        <v>82</v>
      </c>
      <c r="D41" s="97">
        <v>57</v>
      </c>
      <c r="E41" s="97">
        <v>25</v>
      </c>
      <c r="G41" s="101" t="s">
        <v>957</v>
      </c>
      <c r="H41" s="111">
        <v>17</v>
      </c>
      <c r="I41" s="97">
        <v>10</v>
      </c>
      <c r="J41" s="113">
        <v>7</v>
      </c>
      <c r="K41" s="65"/>
    </row>
    <row r="42" spans="2:11" ht="16.5" customHeight="1">
      <c r="B42" s="101" t="s">
        <v>957</v>
      </c>
      <c r="C42" s="97">
        <f>D42+E42</f>
        <v>17</v>
      </c>
      <c r="D42" s="97">
        <v>10</v>
      </c>
      <c r="E42" s="97">
        <v>7</v>
      </c>
      <c r="G42" s="102" t="s">
        <v>427</v>
      </c>
      <c r="H42" s="117">
        <v>75</v>
      </c>
      <c r="I42" s="95">
        <v>57</v>
      </c>
      <c r="J42" s="118">
        <v>18</v>
      </c>
      <c r="K42" s="65"/>
    </row>
    <row r="43" spans="2:11" ht="16.5" customHeight="1">
      <c r="B43" s="102" t="s">
        <v>427</v>
      </c>
      <c r="C43" s="95">
        <f>D43+E43</f>
        <v>75</v>
      </c>
      <c r="D43" s="95">
        <v>57</v>
      </c>
      <c r="E43" s="95">
        <v>18</v>
      </c>
      <c r="G43" s="2" t="s">
        <v>2083</v>
      </c>
      <c r="H43" s="110"/>
      <c r="I43" s="110"/>
      <c r="J43" s="110"/>
      <c r="K43" s="65"/>
    </row>
    <row r="44" spans="2:11" ht="16.5" customHeight="1">
      <c r="B44" s="22" t="s">
        <v>2083</v>
      </c>
      <c r="G44" s="8"/>
      <c r="H44" s="8"/>
      <c r="I44" s="8"/>
      <c r="J44" s="8"/>
      <c r="K44" s="65"/>
    </row>
    <row r="45" spans="2:11" ht="16.5" customHeight="1">
      <c r="G45" s="8"/>
      <c r="H45" s="8"/>
      <c r="I45" s="8"/>
      <c r="J45" s="8"/>
      <c r="K45" s="65"/>
    </row>
    <row r="46" spans="2:11">
      <c r="G46" s="103"/>
      <c r="H46" s="103"/>
      <c r="I46" s="103"/>
      <c r="J46" s="103"/>
      <c r="K46" s="65"/>
    </row>
  </sheetData>
  <mergeCells count="14">
    <mergeCell ref="C10:C11"/>
    <mergeCell ref="D10:D11"/>
    <mergeCell ref="E10:E11"/>
    <mergeCell ref="G5:G6"/>
    <mergeCell ref="B2:J2"/>
    <mergeCell ref="H5:H6"/>
    <mergeCell ref="I5:I6"/>
    <mergeCell ref="J5:J6"/>
    <mergeCell ref="G10:G11"/>
    <mergeCell ref="E5:E6"/>
    <mergeCell ref="B5:B6"/>
    <mergeCell ref="B10:B11"/>
    <mergeCell ref="C5:C6"/>
    <mergeCell ref="D5:D6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&amp;C－８－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Normal="100" workbookViewId="0">
      <selection activeCell="B2" sqref="B2"/>
    </sheetView>
  </sheetViews>
  <sheetFormatPr defaultRowHeight="13.5"/>
  <cols>
    <col min="1" max="1" width="1.25" style="22" customWidth="1"/>
    <col min="2" max="2" width="9.875" style="22" customWidth="1"/>
    <col min="3" max="3" width="9.75" style="22" customWidth="1"/>
    <col min="4" max="4" width="10.625" style="22" customWidth="1"/>
    <col min="5" max="5" width="10.5" style="22" customWidth="1"/>
    <col min="6" max="6" width="7.125" style="22" bestFit="1" customWidth="1"/>
    <col min="7" max="7" width="4.5" style="22" customWidth="1"/>
    <col min="8" max="8" width="1.875" style="22" customWidth="1"/>
    <col min="9" max="9" width="4.125" style="22" customWidth="1"/>
    <col min="10" max="11" width="3.75" style="22" customWidth="1"/>
    <col min="12" max="12" width="4.75" style="22" customWidth="1"/>
    <col min="13" max="13" width="4.25" style="22" customWidth="1"/>
    <col min="14" max="14" width="2.5" style="22" bestFit="1" customWidth="1"/>
    <col min="15" max="16" width="3.875" style="22" customWidth="1"/>
    <col min="17" max="17" width="9" style="22"/>
    <col min="18" max="18" width="4.75" style="22" customWidth="1"/>
    <col min="19" max="19" width="3" style="22" customWidth="1"/>
    <col min="20" max="16384" width="9" style="22"/>
  </cols>
  <sheetData>
    <row r="1" spans="1:35" s="872" customFormat="1" ht="26.25" customHeight="1">
      <c r="A1" s="869" t="s">
        <v>1627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B2" s="2"/>
      <c r="C2" s="2"/>
      <c r="D2" s="22" t="s">
        <v>1653</v>
      </c>
      <c r="I2" s="23"/>
      <c r="J2" s="23"/>
      <c r="K2" s="23"/>
      <c r="L2" s="23"/>
      <c r="M2" s="23"/>
      <c r="N2" s="23"/>
      <c r="O2" s="23"/>
      <c r="P2" s="23"/>
      <c r="Q2" s="23"/>
    </row>
    <row r="3" spans="1:35" ht="17.100000000000001" customHeight="1">
      <c r="B3" s="858" t="s">
        <v>2126</v>
      </c>
      <c r="C3" s="119" t="s">
        <v>1654</v>
      </c>
      <c r="D3" s="120" t="s">
        <v>1655</v>
      </c>
      <c r="E3" s="121" t="s">
        <v>2056</v>
      </c>
      <c r="I3" s="23"/>
      <c r="J3" s="23"/>
      <c r="K3" s="23"/>
      <c r="L3" s="23"/>
      <c r="M3" s="23"/>
      <c r="N3" s="23"/>
      <c r="O3" s="23"/>
      <c r="P3" s="23"/>
      <c r="Q3" s="23"/>
      <c r="T3" s="23"/>
    </row>
    <row r="4" spans="1:35" ht="17.100000000000001" customHeight="1">
      <c r="B4" s="859" t="s">
        <v>369</v>
      </c>
      <c r="C4" s="122">
        <v>6169</v>
      </c>
      <c r="D4" s="123">
        <v>1.2</v>
      </c>
      <c r="E4" s="124">
        <v>5140.8</v>
      </c>
      <c r="I4" s="23"/>
      <c r="J4" s="23"/>
      <c r="K4" s="23"/>
      <c r="L4" s="23"/>
      <c r="M4" s="23"/>
      <c r="N4" s="23"/>
      <c r="O4" s="23"/>
      <c r="P4" s="23"/>
      <c r="Q4" s="23"/>
    </row>
    <row r="5" spans="1:35" ht="17.100000000000001" customHeight="1">
      <c r="B5" s="859" t="s">
        <v>370</v>
      </c>
      <c r="C5" s="122">
        <v>8585</v>
      </c>
      <c r="D5" s="123">
        <v>1.5</v>
      </c>
      <c r="E5" s="124">
        <v>5723.3</v>
      </c>
      <c r="I5" s="23"/>
      <c r="J5" s="23"/>
      <c r="K5" s="23"/>
      <c r="L5" s="23"/>
      <c r="M5" s="23"/>
      <c r="N5" s="23"/>
      <c r="O5" s="23"/>
      <c r="P5" s="23"/>
      <c r="Q5" s="23"/>
    </row>
    <row r="6" spans="1:35" ht="17.100000000000001" customHeight="1">
      <c r="B6" s="859" t="s">
        <v>1092</v>
      </c>
      <c r="C6" s="122">
        <v>13415</v>
      </c>
      <c r="D6" s="123">
        <v>2.2000000000000002</v>
      </c>
      <c r="E6" s="124">
        <v>6097.7</v>
      </c>
      <c r="I6" s="23"/>
      <c r="J6" s="23"/>
      <c r="K6" s="23"/>
      <c r="L6" s="23"/>
      <c r="M6" s="23"/>
      <c r="N6" s="23"/>
      <c r="O6" s="23"/>
      <c r="P6" s="23"/>
      <c r="Q6" s="23"/>
    </row>
    <row r="7" spans="1:35" ht="17.100000000000001" customHeight="1">
      <c r="B7" s="859" t="s">
        <v>1093</v>
      </c>
      <c r="C7" s="122">
        <v>15018</v>
      </c>
      <c r="D7" s="123">
        <v>2.2000000000000002</v>
      </c>
      <c r="E7" s="125">
        <v>6764.9</v>
      </c>
      <c r="I7" s="23"/>
      <c r="J7" s="23"/>
      <c r="K7" s="23"/>
      <c r="L7" s="23"/>
      <c r="M7" s="23"/>
      <c r="N7" s="23"/>
      <c r="O7" s="23"/>
      <c r="P7" s="23"/>
      <c r="Q7" s="23"/>
    </row>
    <row r="8" spans="1:35" ht="17.100000000000001" customHeight="1">
      <c r="B8" s="859" t="s">
        <v>349</v>
      </c>
      <c r="C8" s="126">
        <v>17081</v>
      </c>
      <c r="D8" s="127">
        <v>2.4</v>
      </c>
      <c r="E8" s="125">
        <v>7117.1</v>
      </c>
      <c r="I8" s="23"/>
    </row>
    <row r="9" spans="1:35" ht="17.100000000000001" customHeight="1">
      <c r="B9" s="859" t="s">
        <v>417</v>
      </c>
      <c r="C9" s="128">
        <v>20648</v>
      </c>
      <c r="D9" s="127">
        <v>2.8</v>
      </c>
      <c r="E9" s="125">
        <v>7454.2</v>
      </c>
      <c r="I9" s="23"/>
      <c r="J9" s="23"/>
      <c r="K9" s="23"/>
      <c r="L9" s="23"/>
      <c r="M9" s="23"/>
      <c r="N9" s="23"/>
      <c r="O9" s="23"/>
      <c r="P9" s="23"/>
      <c r="Q9" s="23"/>
    </row>
    <row r="10" spans="1:35" ht="17.100000000000001" customHeight="1">
      <c r="B10" s="129"/>
      <c r="C10" s="130"/>
      <c r="D10" s="1072" t="s">
        <v>372</v>
      </c>
      <c r="E10" s="1073"/>
      <c r="I10" s="23"/>
      <c r="J10" s="23"/>
      <c r="K10" s="23"/>
      <c r="L10" s="23"/>
      <c r="M10" s="23"/>
      <c r="N10" s="23"/>
      <c r="O10" s="23"/>
      <c r="P10" s="23"/>
      <c r="Q10" s="23"/>
    </row>
    <row r="11" spans="1:35" ht="17.100000000000001" customHeight="1">
      <c r="I11" s="23"/>
      <c r="J11" s="23"/>
      <c r="K11" s="23"/>
      <c r="L11" s="23"/>
      <c r="M11" s="23"/>
      <c r="N11" s="23"/>
      <c r="O11" s="23"/>
      <c r="P11" s="23"/>
      <c r="Q11" s="23"/>
    </row>
    <row r="12" spans="1:35" ht="17.100000000000001" customHeight="1">
      <c r="B12" s="131"/>
      <c r="I12" s="23"/>
      <c r="J12" s="23"/>
      <c r="K12" s="23"/>
      <c r="L12" s="23"/>
      <c r="M12" s="23"/>
      <c r="N12" s="23"/>
      <c r="O12" s="23"/>
      <c r="P12" s="23"/>
      <c r="Q12" s="23"/>
    </row>
    <row r="13" spans="1:35" ht="17.100000000000001" customHeight="1">
      <c r="I13" s="23"/>
      <c r="J13" s="23"/>
      <c r="K13" s="23"/>
      <c r="L13" s="23"/>
      <c r="M13" s="23"/>
      <c r="N13" s="23"/>
      <c r="O13" s="23"/>
      <c r="P13" s="23"/>
      <c r="Q13" s="23"/>
    </row>
    <row r="14" spans="1:35" ht="17.100000000000001" customHeight="1">
      <c r="I14" s="23"/>
    </row>
    <row r="15" spans="1:35" ht="17.100000000000001" customHeight="1"/>
    <row r="16" spans="1:35" ht="17.100000000000001" customHeight="1">
      <c r="I16" s="23"/>
      <c r="J16" s="23"/>
      <c r="K16" s="23"/>
      <c r="L16" s="23"/>
      <c r="M16" s="23"/>
      <c r="N16" s="23"/>
      <c r="O16" s="23"/>
      <c r="P16" s="23"/>
      <c r="Q16" s="23"/>
    </row>
    <row r="17" spans="9:17" ht="17.100000000000001" customHeight="1">
      <c r="I17" s="23"/>
      <c r="J17" s="23"/>
      <c r="K17" s="23"/>
      <c r="L17" s="23"/>
      <c r="M17" s="23"/>
      <c r="N17" s="23"/>
      <c r="O17" s="23"/>
      <c r="P17" s="23"/>
      <c r="Q17" s="23"/>
    </row>
    <row r="18" spans="9:17" ht="17.100000000000001" customHeight="1">
      <c r="I18" s="23"/>
      <c r="J18" s="23"/>
      <c r="K18" s="23"/>
      <c r="L18" s="23"/>
      <c r="M18" s="23"/>
      <c r="N18" s="23"/>
      <c r="O18" s="23"/>
      <c r="P18" s="23"/>
      <c r="Q18" s="23"/>
    </row>
    <row r="19" spans="9:17" ht="17.100000000000001" customHeight="1">
      <c r="I19" s="23"/>
    </row>
    <row r="20" spans="9:17" ht="17.100000000000001" customHeight="1">
      <c r="I20" s="23"/>
      <c r="J20" s="23"/>
      <c r="K20" s="23"/>
      <c r="L20" s="23"/>
      <c r="M20" s="23"/>
      <c r="N20" s="23"/>
      <c r="O20" s="23"/>
      <c r="P20" s="23"/>
      <c r="Q20" s="23"/>
    </row>
    <row r="21" spans="9:17" ht="17.100000000000001" customHeight="1">
      <c r="I21" s="23"/>
      <c r="J21" s="23"/>
      <c r="K21" s="23"/>
      <c r="L21" s="23"/>
      <c r="M21" s="23"/>
      <c r="N21" s="23"/>
      <c r="O21" s="23"/>
      <c r="P21" s="23"/>
      <c r="Q21" s="23"/>
    </row>
    <row r="22" spans="9:17" ht="17.100000000000001" customHeight="1">
      <c r="I22" s="23"/>
      <c r="J22" s="23"/>
      <c r="K22" s="23"/>
      <c r="L22" s="23"/>
      <c r="M22" s="23"/>
      <c r="N22" s="23"/>
      <c r="O22" s="23"/>
      <c r="P22" s="23"/>
      <c r="Q22" s="23"/>
    </row>
    <row r="23" spans="9:17" ht="17.100000000000001" customHeight="1">
      <c r="I23" s="23"/>
      <c r="J23" s="23"/>
      <c r="K23" s="23"/>
      <c r="L23" s="23"/>
      <c r="M23" s="23"/>
      <c r="N23" s="23"/>
      <c r="O23" s="23"/>
      <c r="P23" s="23"/>
      <c r="Q23" s="23"/>
    </row>
    <row r="24" spans="9:17" ht="17.100000000000001" customHeight="1">
      <c r="I24" s="23"/>
      <c r="J24" s="23"/>
      <c r="K24" s="23"/>
      <c r="L24" s="23"/>
      <c r="M24" s="23"/>
      <c r="N24" s="23"/>
      <c r="O24" s="23"/>
      <c r="P24" s="23"/>
      <c r="Q24" s="23"/>
    </row>
    <row r="25" spans="9:17" ht="17.100000000000001" customHeight="1">
      <c r="I25" s="23"/>
    </row>
    <row r="26" spans="9:17" ht="17.100000000000001" customHeight="1">
      <c r="I26" s="23"/>
      <c r="J26" s="23"/>
      <c r="K26" s="23"/>
      <c r="L26" s="23"/>
      <c r="M26" s="23"/>
      <c r="N26" s="23"/>
      <c r="O26" s="23"/>
      <c r="P26" s="23"/>
      <c r="Q26" s="23"/>
    </row>
    <row r="27" spans="9:17" ht="17.100000000000001" customHeight="1">
      <c r="I27" s="23"/>
      <c r="J27" s="23"/>
      <c r="K27" s="23"/>
      <c r="L27" s="23"/>
      <c r="M27" s="23"/>
      <c r="N27" s="23"/>
      <c r="O27" s="23"/>
      <c r="P27" s="23"/>
      <c r="Q27" s="23"/>
    </row>
    <row r="28" spans="9:17" ht="17.100000000000001" customHeight="1">
      <c r="I28" s="23"/>
      <c r="J28" s="23"/>
      <c r="K28" s="23"/>
      <c r="L28" s="23"/>
      <c r="M28" s="23"/>
      <c r="N28" s="23"/>
      <c r="O28" s="23"/>
      <c r="P28" s="23"/>
      <c r="Q28" s="23"/>
    </row>
    <row r="29" spans="9:17" ht="17.100000000000001" customHeight="1"/>
    <row r="30" spans="9:17" ht="17.100000000000001" customHeight="1">
      <c r="I30" s="23"/>
      <c r="J30" s="23"/>
      <c r="K30" s="23"/>
      <c r="L30" s="23"/>
      <c r="M30" s="23"/>
      <c r="N30" s="23"/>
      <c r="O30" s="23"/>
      <c r="P30" s="23"/>
      <c r="Q30" s="23"/>
    </row>
    <row r="31" spans="9:17" ht="17.100000000000001" customHeight="1">
      <c r="I31" s="23"/>
      <c r="J31" s="23"/>
      <c r="K31" s="23"/>
      <c r="L31" s="23"/>
      <c r="M31" s="23"/>
      <c r="N31" s="23"/>
      <c r="O31" s="23"/>
      <c r="P31" s="23"/>
      <c r="Q31" s="23"/>
    </row>
    <row r="32" spans="9:17" ht="17.100000000000001" customHeight="1">
      <c r="I32" s="23"/>
      <c r="J32" s="23"/>
      <c r="K32" s="23"/>
      <c r="L32" s="23"/>
      <c r="M32" s="23"/>
      <c r="N32" s="23"/>
      <c r="O32" s="23"/>
      <c r="P32" s="23"/>
      <c r="Q32" s="23"/>
    </row>
    <row r="33" spans="3:17" ht="16.5" customHeight="1">
      <c r="I33" s="23"/>
      <c r="Q33" s="23"/>
    </row>
    <row r="34" spans="3:17" ht="16.5" customHeight="1">
      <c r="I34" s="23"/>
      <c r="J34" s="23"/>
      <c r="K34" s="23"/>
      <c r="L34" s="23"/>
      <c r="M34" s="23"/>
      <c r="N34" s="23"/>
      <c r="O34" s="23"/>
      <c r="P34" s="23"/>
      <c r="Q34" s="23"/>
    </row>
    <row r="35" spans="3:17" ht="16.5" customHeight="1">
      <c r="I35" s="23"/>
      <c r="J35" s="23"/>
      <c r="K35" s="23"/>
      <c r="L35" s="23"/>
      <c r="M35" s="23"/>
      <c r="N35" s="23"/>
      <c r="O35" s="23"/>
      <c r="P35" s="23"/>
      <c r="Q35" s="23"/>
    </row>
    <row r="36" spans="3:17" ht="16.5" customHeight="1">
      <c r="I36" s="23"/>
      <c r="J36" s="23"/>
      <c r="K36" s="23"/>
      <c r="L36" s="23"/>
      <c r="M36" s="23"/>
      <c r="N36" s="23"/>
      <c r="O36" s="23"/>
      <c r="P36" s="23"/>
      <c r="Q36" s="23"/>
    </row>
    <row r="37" spans="3:17" ht="16.5" customHeight="1">
      <c r="I37" s="23"/>
      <c r="J37" s="23"/>
      <c r="K37" s="23"/>
      <c r="L37" s="23"/>
      <c r="M37" s="23"/>
      <c r="N37" s="23"/>
      <c r="O37" s="23"/>
      <c r="P37" s="23"/>
    </row>
    <row r="38" spans="3:17" ht="16.5" customHeight="1">
      <c r="I38" s="23"/>
    </row>
    <row r="39" spans="3:17" ht="16.5" customHeight="1"/>
    <row r="40" spans="3:17" ht="16.5" customHeight="1"/>
    <row r="46" spans="3:17">
      <c r="C46" s="42"/>
    </row>
  </sheetData>
  <mergeCells count="1">
    <mergeCell ref="D10:E10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&amp;C－９－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zoomScaleNormal="100" workbookViewId="0">
      <selection activeCell="C2" sqref="C2"/>
    </sheetView>
  </sheetViews>
  <sheetFormatPr defaultRowHeight="13.5"/>
  <cols>
    <col min="1" max="1" width="1.25" style="22" customWidth="1"/>
    <col min="2" max="2" width="7.5" style="22" customWidth="1"/>
    <col min="3" max="3" width="16.375" style="22" customWidth="1"/>
    <col min="4" max="4" width="6.625" style="22" customWidth="1"/>
    <col min="5" max="5" width="7.625" style="22" customWidth="1"/>
    <col min="6" max="6" width="6.625" style="22" customWidth="1"/>
    <col min="7" max="7" width="7.625" style="22" customWidth="1"/>
    <col min="8" max="8" width="6.625" style="22" customWidth="1"/>
    <col min="9" max="9" width="7.625" style="22" customWidth="1"/>
    <col min="10" max="10" width="6.625" style="22" customWidth="1"/>
    <col min="11" max="11" width="7.625" style="22" customWidth="1"/>
    <col min="12" max="12" width="9.5" style="22" customWidth="1"/>
    <col min="13" max="13" width="4.5" style="22" customWidth="1"/>
    <col min="14" max="14" width="3.375" style="22" customWidth="1"/>
    <col min="15" max="15" width="4.125" style="22" customWidth="1"/>
    <col min="16" max="17" width="3.75" style="22" customWidth="1"/>
    <col min="18" max="18" width="4.75" style="22" customWidth="1"/>
    <col min="19" max="19" width="4.25" style="22" customWidth="1"/>
    <col min="20" max="20" width="2.5" style="22" bestFit="1" customWidth="1"/>
    <col min="21" max="22" width="3.875" style="22" customWidth="1"/>
    <col min="23" max="23" width="9" style="22"/>
    <col min="24" max="24" width="4.75" style="22" customWidth="1"/>
    <col min="25" max="25" width="3" style="22" customWidth="1"/>
    <col min="26" max="16384" width="9" style="22"/>
  </cols>
  <sheetData>
    <row r="1" spans="1:35" s="872" customFormat="1" ht="26.25" customHeight="1">
      <c r="A1" s="869" t="s">
        <v>971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135" customFormat="1" ht="14.1" customHeight="1">
      <c r="A2" s="7"/>
      <c r="B2" s="134" t="s">
        <v>2174</v>
      </c>
      <c r="C2" s="3"/>
      <c r="D2" s="3"/>
      <c r="G2" s="957" t="s">
        <v>1656</v>
      </c>
      <c r="H2" s="1061"/>
      <c r="I2" s="1061"/>
      <c r="J2" s="1061"/>
      <c r="K2" s="1061"/>
      <c r="L2" s="36"/>
      <c r="M2" s="155"/>
    </row>
    <row r="3" spans="1:35" s="308" customFormat="1" ht="15" customHeight="1">
      <c r="A3" s="20"/>
      <c r="B3" s="989"/>
      <c r="C3" s="989" t="s">
        <v>366</v>
      </c>
      <c r="D3" s="1074" t="s">
        <v>434</v>
      </c>
      <c r="E3" s="1075"/>
      <c r="F3" s="1032" t="s">
        <v>992</v>
      </c>
      <c r="G3" s="1032"/>
      <c r="H3" s="1074" t="s">
        <v>993</v>
      </c>
      <c r="I3" s="1079"/>
      <c r="J3" s="1074" t="s">
        <v>996</v>
      </c>
      <c r="K3" s="1079"/>
    </row>
    <row r="4" spans="1:35" s="308" customFormat="1" ht="15" customHeight="1">
      <c r="A4" s="20"/>
      <c r="B4" s="990"/>
      <c r="C4" s="990"/>
      <c r="D4" s="197" t="s">
        <v>994</v>
      </c>
      <c r="E4" s="196" t="s">
        <v>995</v>
      </c>
      <c r="F4" s="197" t="s">
        <v>994</v>
      </c>
      <c r="G4" s="196" t="s">
        <v>995</v>
      </c>
      <c r="H4" s="197" t="s">
        <v>368</v>
      </c>
      <c r="I4" s="196" t="s">
        <v>2246</v>
      </c>
      <c r="J4" s="195" t="s">
        <v>368</v>
      </c>
      <c r="K4" s="201" t="s">
        <v>2246</v>
      </c>
    </row>
    <row r="5" spans="1:35" s="308" customFormat="1" ht="12">
      <c r="A5" s="20"/>
      <c r="B5" s="1080" t="s">
        <v>2517</v>
      </c>
      <c r="C5" s="203" t="s">
        <v>2247</v>
      </c>
      <c r="D5" s="309">
        <f t="shared" ref="D5:K5" si="0">SUM(D6:D9)</f>
        <v>374</v>
      </c>
      <c r="E5" s="310">
        <f t="shared" si="0"/>
        <v>1117</v>
      </c>
      <c r="F5" s="311">
        <f t="shared" si="0"/>
        <v>386</v>
      </c>
      <c r="G5" s="313">
        <f t="shared" si="0"/>
        <v>1147</v>
      </c>
      <c r="H5" s="311">
        <f t="shared" si="0"/>
        <v>406</v>
      </c>
      <c r="I5" s="314">
        <f t="shared" si="0"/>
        <v>1170</v>
      </c>
      <c r="J5" s="311">
        <f t="shared" si="0"/>
        <v>412</v>
      </c>
      <c r="K5" s="314">
        <f t="shared" si="0"/>
        <v>1186</v>
      </c>
    </row>
    <row r="6" spans="1:35" s="308" customFormat="1" ht="12">
      <c r="A6" s="20"/>
      <c r="B6" s="1081"/>
      <c r="C6" s="315" t="s">
        <v>2218</v>
      </c>
      <c r="D6" s="316">
        <v>145</v>
      </c>
      <c r="E6" s="317">
        <v>415</v>
      </c>
      <c r="F6" s="316">
        <v>157</v>
      </c>
      <c r="G6" s="317">
        <v>460</v>
      </c>
      <c r="H6" s="316">
        <v>165</v>
      </c>
      <c r="I6" s="317">
        <v>472</v>
      </c>
      <c r="J6" s="316">
        <v>165</v>
      </c>
      <c r="K6" s="317">
        <v>481</v>
      </c>
    </row>
    <row r="7" spans="1:35" s="308" customFormat="1" ht="12">
      <c r="A7" s="20"/>
      <c r="B7" s="1081"/>
      <c r="C7" s="315" t="s">
        <v>2219</v>
      </c>
      <c r="D7" s="316">
        <v>62</v>
      </c>
      <c r="E7" s="317">
        <v>120</v>
      </c>
      <c r="F7" s="316">
        <v>62</v>
      </c>
      <c r="G7" s="317">
        <v>117</v>
      </c>
      <c r="H7" s="316">
        <v>58</v>
      </c>
      <c r="I7" s="317">
        <v>111</v>
      </c>
      <c r="J7" s="316">
        <v>63</v>
      </c>
      <c r="K7" s="317">
        <v>122</v>
      </c>
    </row>
    <row r="8" spans="1:35" s="308" customFormat="1" ht="12">
      <c r="A8" s="20"/>
      <c r="B8" s="1081"/>
      <c r="C8" s="315" t="s">
        <v>2220</v>
      </c>
      <c r="D8" s="316">
        <v>70</v>
      </c>
      <c r="E8" s="317">
        <v>252</v>
      </c>
      <c r="F8" s="316">
        <v>69</v>
      </c>
      <c r="G8" s="317">
        <v>245</v>
      </c>
      <c r="H8" s="316">
        <v>68</v>
      </c>
      <c r="I8" s="317">
        <v>238</v>
      </c>
      <c r="J8" s="316">
        <v>68</v>
      </c>
      <c r="K8" s="317">
        <v>234</v>
      </c>
    </row>
    <row r="9" spans="1:35" s="308" customFormat="1" ht="12">
      <c r="A9" s="20"/>
      <c r="B9" s="1081"/>
      <c r="C9" s="315" t="s">
        <v>2221</v>
      </c>
      <c r="D9" s="316">
        <v>97</v>
      </c>
      <c r="E9" s="317">
        <v>330</v>
      </c>
      <c r="F9" s="316">
        <v>98</v>
      </c>
      <c r="G9" s="317">
        <v>325</v>
      </c>
      <c r="H9" s="316">
        <v>115</v>
      </c>
      <c r="I9" s="317">
        <v>349</v>
      </c>
      <c r="J9" s="316">
        <v>116</v>
      </c>
      <c r="K9" s="317">
        <v>349</v>
      </c>
    </row>
    <row r="10" spans="1:35" s="308" customFormat="1" ht="12">
      <c r="A10" s="20"/>
      <c r="B10" s="1081"/>
      <c r="C10" s="315" t="s">
        <v>2248</v>
      </c>
      <c r="D10" s="318">
        <v>376</v>
      </c>
      <c r="E10" s="319">
        <v>1036</v>
      </c>
      <c r="F10" s="320">
        <v>383</v>
      </c>
      <c r="G10" s="321">
        <v>1060</v>
      </c>
      <c r="H10" s="320">
        <v>390</v>
      </c>
      <c r="I10" s="322">
        <v>1086</v>
      </c>
      <c r="J10" s="320">
        <v>417</v>
      </c>
      <c r="K10" s="322">
        <v>1128</v>
      </c>
    </row>
    <row r="11" spans="1:35" s="308" customFormat="1" ht="12">
      <c r="A11" s="20"/>
      <c r="B11" s="1081"/>
      <c r="C11" s="315" t="s">
        <v>2249</v>
      </c>
      <c r="D11" s="318">
        <v>225</v>
      </c>
      <c r="E11" s="319">
        <v>667</v>
      </c>
      <c r="F11" s="320">
        <v>221</v>
      </c>
      <c r="G11" s="321">
        <v>658</v>
      </c>
      <c r="H11" s="320">
        <v>227</v>
      </c>
      <c r="I11" s="322">
        <v>665</v>
      </c>
      <c r="J11" s="320">
        <v>229</v>
      </c>
      <c r="K11" s="322">
        <v>659</v>
      </c>
    </row>
    <row r="12" spans="1:35" s="308" customFormat="1" ht="12">
      <c r="A12" s="20"/>
      <c r="B12" s="1081"/>
      <c r="C12" s="315" t="s">
        <v>2250</v>
      </c>
      <c r="D12" s="318">
        <v>217</v>
      </c>
      <c r="E12" s="319">
        <v>598</v>
      </c>
      <c r="F12" s="320">
        <v>217</v>
      </c>
      <c r="G12" s="321">
        <v>601</v>
      </c>
      <c r="H12" s="320">
        <v>214</v>
      </c>
      <c r="I12" s="322">
        <v>562</v>
      </c>
      <c r="J12" s="320">
        <v>218</v>
      </c>
      <c r="K12" s="322">
        <v>564</v>
      </c>
    </row>
    <row r="13" spans="1:35" s="308" customFormat="1" ht="12">
      <c r="A13" s="20"/>
      <c r="B13" s="1081"/>
      <c r="C13" s="315" t="s">
        <v>2251</v>
      </c>
      <c r="D13" s="320">
        <f t="shared" ref="D13:K13" si="1">SUM(D14:D16)</f>
        <v>482</v>
      </c>
      <c r="E13" s="323">
        <f t="shared" si="1"/>
        <v>1418</v>
      </c>
      <c r="F13" s="320">
        <f t="shared" si="1"/>
        <v>498</v>
      </c>
      <c r="G13" s="323">
        <f t="shared" si="1"/>
        <v>1443</v>
      </c>
      <c r="H13" s="320">
        <f t="shared" si="1"/>
        <v>498</v>
      </c>
      <c r="I13" s="323">
        <f t="shared" si="1"/>
        <v>1433</v>
      </c>
      <c r="J13" s="320">
        <f t="shared" si="1"/>
        <v>496</v>
      </c>
      <c r="K13" s="323">
        <f t="shared" si="1"/>
        <v>1400</v>
      </c>
      <c r="L13" s="324"/>
    </row>
    <row r="14" spans="1:35" s="308" customFormat="1" ht="12">
      <c r="A14" s="20"/>
      <c r="B14" s="1081"/>
      <c r="C14" s="315" t="s">
        <v>2215</v>
      </c>
      <c r="D14" s="325">
        <v>176</v>
      </c>
      <c r="E14" s="317">
        <v>524</v>
      </c>
      <c r="F14" s="316">
        <v>176</v>
      </c>
      <c r="G14" s="317">
        <v>516</v>
      </c>
      <c r="H14" s="316">
        <v>174</v>
      </c>
      <c r="I14" s="317">
        <v>506</v>
      </c>
      <c r="J14" s="316">
        <v>176</v>
      </c>
      <c r="K14" s="317">
        <v>489</v>
      </c>
    </row>
    <row r="15" spans="1:35" s="308" customFormat="1" ht="12">
      <c r="A15" s="20"/>
      <c r="B15" s="1081"/>
      <c r="C15" s="315" t="s">
        <v>2216</v>
      </c>
      <c r="D15" s="325">
        <v>131</v>
      </c>
      <c r="E15" s="317">
        <v>358</v>
      </c>
      <c r="F15" s="316">
        <v>137</v>
      </c>
      <c r="G15" s="317">
        <v>367</v>
      </c>
      <c r="H15" s="316">
        <v>137</v>
      </c>
      <c r="I15" s="317">
        <v>372</v>
      </c>
      <c r="J15" s="316">
        <v>137</v>
      </c>
      <c r="K15" s="317">
        <v>374</v>
      </c>
    </row>
    <row r="16" spans="1:35" s="308" customFormat="1" ht="12">
      <c r="A16" s="20"/>
      <c r="B16" s="1081"/>
      <c r="C16" s="315" t="s">
        <v>2217</v>
      </c>
      <c r="D16" s="325">
        <v>175</v>
      </c>
      <c r="E16" s="317">
        <v>536</v>
      </c>
      <c r="F16" s="316">
        <v>185</v>
      </c>
      <c r="G16" s="317">
        <v>560</v>
      </c>
      <c r="H16" s="316">
        <v>187</v>
      </c>
      <c r="I16" s="317">
        <v>555</v>
      </c>
      <c r="J16" s="316">
        <v>183</v>
      </c>
      <c r="K16" s="317">
        <v>537</v>
      </c>
    </row>
    <row r="17" spans="1:11" s="308" customFormat="1" ht="12">
      <c r="A17" s="20"/>
      <c r="B17" s="1081"/>
      <c r="C17" s="315" t="s">
        <v>2252</v>
      </c>
      <c r="D17" s="320">
        <v>517</v>
      </c>
      <c r="E17" s="323">
        <v>1384</v>
      </c>
      <c r="F17" s="320">
        <v>535</v>
      </c>
      <c r="G17" s="321">
        <v>1408</v>
      </c>
      <c r="H17" s="320">
        <v>548</v>
      </c>
      <c r="I17" s="322">
        <v>1417</v>
      </c>
      <c r="J17" s="320">
        <v>556</v>
      </c>
      <c r="K17" s="322">
        <v>1406</v>
      </c>
    </row>
    <row r="18" spans="1:11" s="308" customFormat="1" ht="12">
      <c r="A18" s="20"/>
      <c r="B18" s="1081"/>
      <c r="C18" s="315" t="s">
        <v>2253</v>
      </c>
      <c r="D18" s="320">
        <v>776</v>
      </c>
      <c r="E18" s="323">
        <v>1993</v>
      </c>
      <c r="F18" s="320">
        <v>796</v>
      </c>
      <c r="G18" s="321">
        <v>2006</v>
      </c>
      <c r="H18" s="320">
        <v>815</v>
      </c>
      <c r="I18" s="322">
        <v>1993</v>
      </c>
      <c r="J18" s="320">
        <v>813</v>
      </c>
      <c r="K18" s="322">
        <v>2001</v>
      </c>
    </row>
    <row r="19" spans="1:11" s="308" customFormat="1" ht="12">
      <c r="A19" s="20"/>
      <c r="B19" s="1081"/>
      <c r="C19" s="315" t="s">
        <v>2254</v>
      </c>
      <c r="D19" s="320">
        <v>118</v>
      </c>
      <c r="E19" s="323">
        <v>341</v>
      </c>
      <c r="F19" s="320">
        <v>121</v>
      </c>
      <c r="G19" s="321">
        <v>349</v>
      </c>
      <c r="H19" s="320">
        <v>133</v>
      </c>
      <c r="I19" s="322">
        <v>373</v>
      </c>
      <c r="J19" s="320">
        <v>170</v>
      </c>
      <c r="K19" s="322">
        <v>475</v>
      </c>
    </row>
    <row r="20" spans="1:11" s="308" customFormat="1" ht="12">
      <c r="A20" s="20"/>
      <c r="B20" s="1081"/>
      <c r="C20" s="315" t="s">
        <v>2255</v>
      </c>
      <c r="D20" s="320">
        <v>149</v>
      </c>
      <c r="E20" s="323">
        <v>404</v>
      </c>
      <c r="F20" s="320">
        <v>154</v>
      </c>
      <c r="G20" s="321">
        <v>412</v>
      </c>
      <c r="H20" s="320">
        <v>160</v>
      </c>
      <c r="I20" s="322">
        <v>409</v>
      </c>
      <c r="J20" s="320">
        <v>189</v>
      </c>
      <c r="K20" s="322">
        <v>433</v>
      </c>
    </row>
    <row r="21" spans="1:11" s="308" customFormat="1" ht="12">
      <c r="A21" s="20"/>
      <c r="B21" s="1081"/>
      <c r="C21" s="315" t="s">
        <v>2256</v>
      </c>
      <c r="D21" s="320">
        <v>173</v>
      </c>
      <c r="E21" s="323">
        <v>489</v>
      </c>
      <c r="F21" s="320">
        <v>184</v>
      </c>
      <c r="G21" s="321">
        <v>524</v>
      </c>
      <c r="H21" s="320">
        <v>188</v>
      </c>
      <c r="I21" s="322">
        <v>541</v>
      </c>
      <c r="J21" s="320">
        <v>221</v>
      </c>
      <c r="K21" s="322">
        <v>569</v>
      </c>
    </row>
    <row r="22" spans="1:11" s="308" customFormat="1" ht="12">
      <c r="A22" s="20"/>
      <c r="B22" s="1081"/>
      <c r="C22" s="315" t="s">
        <v>534</v>
      </c>
      <c r="D22" s="320">
        <v>120</v>
      </c>
      <c r="E22" s="323">
        <v>357</v>
      </c>
      <c r="F22" s="320">
        <v>122</v>
      </c>
      <c r="G22" s="321">
        <v>356</v>
      </c>
      <c r="H22" s="320">
        <v>123</v>
      </c>
      <c r="I22" s="322">
        <v>350</v>
      </c>
      <c r="J22" s="320">
        <v>123</v>
      </c>
      <c r="K22" s="322">
        <v>352</v>
      </c>
    </row>
    <row r="23" spans="1:11" s="308" customFormat="1" ht="12">
      <c r="A23" s="20"/>
      <c r="B23" s="1081"/>
      <c r="C23" s="315" t="s">
        <v>535</v>
      </c>
      <c r="D23" s="320">
        <v>249</v>
      </c>
      <c r="E23" s="323">
        <v>576</v>
      </c>
      <c r="F23" s="320">
        <v>252</v>
      </c>
      <c r="G23" s="321">
        <v>582</v>
      </c>
      <c r="H23" s="320">
        <v>276</v>
      </c>
      <c r="I23" s="322">
        <v>601</v>
      </c>
      <c r="J23" s="320">
        <v>273</v>
      </c>
      <c r="K23" s="322">
        <v>589</v>
      </c>
    </row>
    <row r="24" spans="1:11" s="308" customFormat="1" ht="12">
      <c r="A24" s="20"/>
      <c r="B24" s="1081"/>
      <c r="C24" s="315" t="s">
        <v>536</v>
      </c>
      <c r="D24" s="320">
        <v>94</v>
      </c>
      <c r="E24" s="323">
        <v>310</v>
      </c>
      <c r="F24" s="320">
        <v>93</v>
      </c>
      <c r="G24" s="321">
        <v>294</v>
      </c>
      <c r="H24" s="320">
        <v>95</v>
      </c>
      <c r="I24" s="322">
        <v>294</v>
      </c>
      <c r="J24" s="320">
        <v>94</v>
      </c>
      <c r="K24" s="322">
        <v>285</v>
      </c>
    </row>
    <row r="25" spans="1:11" s="308" customFormat="1" ht="12">
      <c r="A25" s="20"/>
      <c r="B25" s="1081"/>
      <c r="C25" s="315" t="s">
        <v>502</v>
      </c>
      <c r="D25" s="320">
        <v>61</v>
      </c>
      <c r="E25" s="323">
        <v>169</v>
      </c>
      <c r="F25" s="320">
        <v>60</v>
      </c>
      <c r="G25" s="321">
        <v>166</v>
      </c>
      <c r="H25" s="320">
        <v>61</v>
      </c>
      <c r="I25" s="322">
        <v>165</v>
      </c>
      <c r="J25" s="320">
        <v>60</v>
      </c>
      <c r="K25" s="322">
        <v>161</v>
      </c>
    </row>
    <row r="26" spans="1:11" s="308" customFormat="1" ht="12">
      <c r="A26" s="20"/>
      <c r="B26" s="1081"/>
      <c r="C26" s="315" t="s">
        <v>1070</v>
      </c>
      <c r="D26" s="320">
        <v>105</v>
      </c>
      <c r="E26" s="323">
        <v>324</v>
      </c>
      <c r="F26" s="320">
        <v>104</v>
      </c>
      <c r="G26" s="321">
        <v>325</v>
      </c>
      <c r="H26" s="320">
        <v>106</v>
      </c>
      <c r="I26" s="322">
        <v>328</v>
      </c>
      <c r="J26" s="320">
        <v>108</v>
      </c>
      <c r="K26" s="322">
        <v>328</v>
      </c>
    </row>
    <row r="27" spans="1:11" s="308" customFormat="1" ht="12">
      <c r="A27" s="20"/>
      <c r="B27" s="1082"/>
      <c r="C27" s="326" t="s">
        <v>507</v>
      </c>
      <c r="D27" s="327">
        <v>138</v>
      </c>
      <c r="E27" s="328">
        <v>341</v>
      </c>
      <c r="F27" s="329">
        <v>139</v>
      </c>
      <c r="G27" s="330">
        <v>354</v>
      </c>
      <c r="H27" s="329">
        <v>140</v>
      </c>
      <c r="I27" s="331">
        <v>374</v>
      </c>
      <c r="J27" s="329">
        <v>139</v>
      </c>
      <c r="K27" s="331">
        <v>377</v>
      </c>
    </row>
    <row r="28" spans="1:11" s="308" customFormat="1" ht="12">
      <c r="A28" s="20"/>
      <c r="B28" s="1083" t="s">
        <v>2518</v>
      </c>
      <c r="C28" s="203" t="s">
        <v>537</v>
      </c>
      <c r="D28" s="332">
        <v>316</v>
      </c>
      <c r="E28" s="333">
        <v>1052</v>
      </c>
      <c r="F28" s="311">
        <v>311</v>
      </c>
      <c r="G28" s="334">
        <v>1035</v>
      </c>
      <c r="H28" s="311">
        <v>323</v>
      </c>
      <c r="I28" s="314">
        <v>1045</v>
      </c>
      <c r="J28" s="311">
        <v>328</v>
      </c>
      <c r="K28" s="314">
        <v>1041</v>
      </c>
    </row>
    <row r="29" spans="1:11" s="308" customFormat="1" ht="12">
      <c r="A29" s="20"/>
      <c r="B29" s="1083"/>
      <c r="C29" s="315" t="s">
        <v>538</v>
      </c>
      <c r="D29" s="320">
        <v>416</v>
      </c>
      <c r="E29" s="323">
        <v>1006</v>
      </c>
      <c r="F29" s="320">
        <v>415</v>
      </c>
      <c r="G29" s="321">
        <v>1031</v>
      </c>
      <c r="H29" s="320">
        <v>453</v>
      </c>
      <c r="I29" s="322">
        <v>1093</v>
      </c>
      <c r="J29" s="320">
        <v>470</v>
      </c>
      <c r="K29" s="322">
        <v>1110</v>
      </c>
    </row>
    <row r="30" spans="1:11" s="308" customFormat="1" ht="12">
      <c r="A30" s="20"/>
      <c r="B30" s="1083"/>
      <c r="C30" s="315" t="s">
        <v>540</v>
      </c>
      <c r="D30" s="320">
        <v>391</v>
      </c>
      <c r="E30" s="323">
        <v>864</v>
      </c>
      <c r="F30" s="320">
        <v>401</v>
      </c>
      <c r="G30" s="321">
        <v>881</v>
      </c>
      <c r="H30" s="320">
        <v>390</v>
      </c>
      <c r="I30" s="322">
        <v>868</v>
      </c>
      <c r="J30" s="320">
        <v>397</v>
      </c>
      <c r="K30" s="322">
        <v>882</v>
      </c>
    </row>
    <row r="31" spans="1:11" s="308" customFormat="1" ht="12">
      <c r="A31" s="20"/>
      <c r="B31" s="1083"/>
      <c r="C31" s="315" t="s">
        <v>541</v>
      </c>
      <c r="D31" s="320">
        <v>102</v>
      </c>
      <c r="E31" s="323">
        <v>248</v>
      </c>
      <c r="F31" s="320">
        <v>104</v>
      </c>
      <c r="G31" s="321">
        <v>251</v>
      </c>
      <c r="H31" s="320">
        <v>109</v>
      </c>
      <c r="I31" s="322">
        <v>255</v>
      </c>
      <c r="J31" s="320">
        <v>113</v>
      </c>
      <c r="K31" s="322">
        <v>247</v>
      </c>
    </row>
    <row r="32" spans="1:11" s="308" customFormat="1" ht="12">
      <c r="A32" s="20"/>
      <c r="B32" s="1083"/>
      <c r="C32" s="315" t="s">
        <v>542</v>
      </c>
      <c r="D32" s="320">
        <v>130</v>
      </c>
      <c r="E32" s="323">
        <v>370</v>
      </c>
      <c r="F32" s="320">
        <v>128</v>
      </c>
      <c r="G32" s="321">
        <v>352</v>
      </c>
      <c r="H32" s="320">
        <v>131</v>
      </c>
      <c r="I32" s="322">
        <v>348</v>
      </c>
      <c r="J32" s="320">
        <v>127</v>
      </c>
      <c r="K32" s="322">
        <v>336</v>
      </c>
    </row>
    <row r="33" spans="1:12" s="308" customFormat="1" ht="12">
      <c r="A33" s="20"/>
      <c r="B33" s="1083"/>
      <c r="C33" s="315" t="s">
        <v>543</v>
      </c>
      <c r="D33" s="320">
        <v>128</v>
      </c>
      <c r="E33" s="323">
        <v>346</v>
      </c>
      <c r="F33" s="320">
        <v>128</v>
      </c>
      <c r="G33" s="321">
        <v>330</v>
      </c>
      <c r="H33" s="320">
        <v>131</v>
      </c>
      <c r="I33" s="322">
        <v>332</v>
      </c>
      <c r="J33" s="320">
        <v>129</v>
      </c>
      <c r="K33" s="322">
        <v>328</v>
      </c>
    </row>
    <row r="34" spans="1:12" s="308" customFormat="1" ht="12">
      <c r="A34" s="20"/>
      <c r="B34" s="1083"/>
      <c r="C34" s="315" t="s">
        <v>544</v>
      </c>
      <c r="D34" s="320">
        <v>105</v>
      </c>
      <c r="E34" s="323">
        <v>292</v>
      </c>
      <c r="F34" s="320">
        <v>110</v>
      </c>
      <c r="G34" s="321">
        <v>304</v>
      </c>
      <c r="H34" s="320">
        <v>110</v>
      </c>
      <c r="I34" s="322">
        <v>297</v>
      </c>
      <c r="J34" s="320">
        <v>123</v>
      </c>
      <c r="K34" s="322">
        <v>331</v>
      </c>
    </row>
    <row r="35" spans="1:12" s="308" customFormat="1" ht="12">
      <c r="A35" s="20"/>
      <c r="B35" s="1083"/>
      <c r="C35" s="315" t="s">
        <v>389</v>
      </c>
      <c r="D35" s="320">
        <v>95</v>
      </c>
      <c r="E35" s="323">
        <v>269</v>
      </c>
      <c r="F35" s="320">
        <v>102</v>
      </c>
      <c r="G35" s="321">
        <v>282</v>
      </c>
      <c r="H35" s="320">
        <v>116</v>
      </c>
      <c r="I35" s="322">
        <v>289</v>
      </c>
      <c r="J35" s="320">
        <v>119</v>
      </c>
      <c r="K35" s="322">
        <v>284</v>
      </c>
    </row>
    <row r="36" spans="1:12" s="308" customFormat="1" ht="12">
      <c r="A36" s="20"/>
      <c r="B36" s="1083"/>
      <c r="C36" s="315" t="s">
        <v>390</v>
      </c>
      <c r="D36" s="320">
        <v>128</v>
      </c>
      <c r="E36" s="323">
        <v>347</v>
      </c>
      <c r="F36" s="320">
        <v>129</v>
      </c>
      <c r="G36" s="321">
        <v>348</v>
      </c>
      <c r="H36" s="320">
        <v>124</v>
      </c>
      <c r="I36" s="322">
        <v>330</v>
      </c>
      <c r="J36" s="320">
        <v>127</v>
      </c>
      <c r="K36" s="322">
        <v>332</v>
      </c>
      <c r="L36" s="324"/>
    </row>
    <row r="37" spans="1:12" s="308" customFormat="1" ht="12">
      <c r="A37" s="20"/>
      <c r="B37" s="1083"/>
      <c r="C37" s="315" t="s">
        <v>503</v>
      </c>
      <c r="D37" s="320">
        <v>69</v>
      </c>
      <c r="E37" s="323">
        <v>197</v>
      </c>
      <c r="F37" s="320">
        <v>70</v>
      </c>
      <c r="G37" s="321">
        <v>183</v>
      </c>
      <c r="H37" s="320">
        <v>69</v>
      </c>
      <c r="I37" s="322">
        <v>179</v>
      </c>
      <c r="J37" s="320">
        <v>74</v>
      </c>
      <c r="K37" s="322">
        <v>193</v>
      </c>
    </row>
    <row r="38" spans="1:12" s="308" customFormat="1" ht="12">
      <c r="A38" s="20"/>
      <c r="B38" s="1083"/>
      <c r="C38" s="315" t="s">
        <v>391</v>
      </c>
      <c r="D38" s="320">
        <v>374</v>
      </c>
      <c r="E38" s="323">
        <v>870</v>
      </c>
      <c r="F38" s="320">
        <v>390</v>
      </c>
      <c r="G38" s="321">
        <v>910</v>
      </c>
      <c r="H38" s="320">
        <v>423</v>
      </c>
      <c r="I38" s="322">
        <v>953</v>
      </c>
      <c r="J38" s="320">
        <v>482</v>
      </c>
      <c r="K38" s="322">
        <v>1059</v>
      </c>
    </row>
    <row r="39" spans="1:12" s="308" customFormat="1" ht="12">
      <c r="A39" s="20"/>
      <c r="B39" s="1083"/>
      <c r="C39" s="315" t="s">
        <v>392</v>
      </c>
      <c r="D39" s="320">
        <v>237</v>
      </c>
      <c r="E39" s="323">
        <v>708</v>
      </c>
      <c r="F39" s="320">
        <v>240</v>
      </c>
      <c r="G39" s="321">
        <v>713</v>
      </c>
      <c r="H39" s="320">
        <v>237</v>
      </c>
      <c r="I39" s="322">
        <v>686</v>
      </c>
      <c r="J39" s="320">
        <v>241</v>
      </c>
      <c r="K39" s="322">
        <v>680</v>
      </c>
    </row>
    <row r="40" spans="1:12" s="308" customFormat="1" ht="12">
      <c r="A40" s="20"/>
      <c r="B40" s="1083"/>
      <c r="C40" s="315" t="s">
        <v>396</v>
      </c>
      <c r="D40" s="320">
        <v>45</v>
      </c>
      <c r="E40" s="323">
        <v>147</v>
      </c>
      <c r="F40" s="320">
        <v>44</v>
      </c>
      <c r="G40" s="321">
        <v>145</v>
      </c>
      <c r="H40" s="320">
        <v>48</v>
      </c>
      <c r="I40" s="322">
        <v>151</v>
      </c>
      <c r="J40" s="320">
        <v>46</v>
      </c>
      <c r="K40" s="322">
        <v>147</v>
      </c>
    </row>
    <row r="41" spans="1:12" s="308" customFormat="1" ht="12">
      <c r="A41" s="20"/>
      <c r="B41" s="1083"/>
      <c r="C41" s="315" t="s">
        <v>397</v>
      </c>
      <c r="D41" s="320">
        <v>59</v>
      </c>
      <c r="E41" s="323">
        <v>260</v>
      </c>
      <c r="F41" s="320">
        <v>60</v>
      </c>
      <c r="G41" s="321">
        <v>262</v>
      </c>
      <c r="H41" s="320">
        <v>62</v>
      </c>
      <c r="I41" s="322">
        <v>260</v>
      </c>
      <c r="J41" s="320">
        <v>62</v>
      </c>
      <c r="K41" s="322">
        <v>253</v>
      </c>
    </row>
    <row r="42" spans="1:12" s="308" customFormat="1" ht="12">
      <c r="A42" s="20"/>
      <c r="B42" s="1083"/>
      <c r="C42" s="315" t="s">
        <v>398</v>
      </c>
      <c r="D42" s="320">
        <v>121</v>
      </c>
      <c r="E42" s="323">
        <v>343</v>
      </c>
      <c r="F42" s="320">
        <v>125</v>
      </c>
      <c r="G42" s="321">
        <v>359</v>
      </c>
      <c r="H42" s="320">
        <v>127</v>
      </c>
      <c r="I42" s="322">
        <v>359</v>
      </c>
      <c r="J42" s="320">
        <v>126</v>
      </c>
      <c r="K42" s="322">
        <v>358</v>
      </c>
    </row>
    <row r="43" spans="1:12" s="308" customFormat="1" ht="12">
      <c r="A43" s="20"/>
      <c r="B43" s="1083"/>
      <c r="C43" s="315" t="s">
        <v>399</v>
      </c>
      <c r="D43" s="320">
        <v>130</v>
      </c>
      <c r="E43" s="323">
        <v>352</v>
      </c>
      <c r="F43" s="320">
        <v>134</v>
      </c>
      <c r="G43" s="321">
        <v>355</v>
      </c>
      <c r="H43" s="320">
        <v>142</v>
      </c>
      <c r="I43" s="322">
        <v>362</v>
      </c>
      <c r="J43" s="320">
        <v>131</v>
      </c>
      <c r="K43" s="322">
        <v>335</v>
      </c>
    </row>
    <row r="44" spans="1:12" s="308" customFormat="1" ht="12">
      <c r="A44" s="20"/>
      <c r="B44" s="1083"/>
      <c r="C44" s="315" t="s">
        <v>400</v>
      </c>
      <c r="D44" s="320">
        <v>135</v>
      </c>
      <c r="E44" s="323">
        <v>369</v>
      </c>
      <c r="F44" s="320">
        <v>133</v>
      </c>
      <c r="G44" s="321">
        <v>365</v>
      </c>
      <c r="H44" s="320">
        <v>134</v>
      </c>
      <c r="I44" s="322">
        <v>366</v>
      </c>
      <c r="J44" s="320">
        <v>138</v>
      </c>
      <c r="K44" s="322">
        <v>364</v>
      </c>
    </row>
    <row r="45" spans="1:12" s="308" customFormat="1" ht="12">
      <c r="A45" s="20"/>
      <c r="B45" s="1083"/>
      <c r="C45" s="315" t="s">
        <v>401</v>
      </c>
      <c r="D45" s="320">
        <v>41</v>
      </c>
      <c r="E45" s="323">
        <v>136</v>
      </c>
      <c r="F45" s="320">
        <v>43</v>
      </c>
      <c r="G45" s="321">
        <v>135</v>
      </c>
      <c r="H45" s="320">
        <v>40</v>
      </c>
      <c r="I45" s="322">
        <v>121</v>
      </c>
      <c r="J45" s="320">
        <v>41</v>
      </c>
      <c r="K45" s="322">
        <v>120</v>
      </c>
    </row>
    <row r="46" spans="1:12" s="308" customFormat="1" ht="12">
      <c r="A46" s="20"/>
      <c r="B46" s="1083"/>
      <c r="C46" s="315" t="s">
        <v>504</v>
      </c>
      <c r="D46" s="320">
        <v>95</v>
      </c>
      <c r="E46" s="323">
        <v>342</v>
      </c>
      <c r="F46" s="320">
        <v>99</v>
      </c>
      <c r="G46" s="321">
        <v>349</v>
      </c>
      <c r="H46" s="320">
        <v>99</v>
      </c>
      <c r="I46" s="322">
        <v>354</v>
      </c>
      <c r="J46" s="320">
        <v>98</v>
      </c>
      <c r="K46" s="322">
        <v>346</v>
      </c>
    </row>
    <row r="47" spans="1:12" s="308" customFormat="1" ht="12">
      <c r="A47" s="20"/>
      <c r="B47" s="1083"/>
      <c r="C47" s="315" t="s">
        <v>505</v>
      </c>
      <c r="D47" s="320">
        <v>153</v>
      </c>
      <c r="E47" s="323">
        <v>454</v>
      </c>
      <c r="F47" s="320">
        <v>152</v>
      </c>
      <c r="G47" s="321">
        <v>459</v>
      </c>
      <c r="H47" s="320">
        <v>150</v>
      </c>
      <c r="I47" s="322">
        <v>444</v>
      </c>
      <c r="J47" s="320">
        <v>149</v>
      </c>
      <c r="K47" s="322">
        <v>437</v>
      </c>
    </row>
    <row r="48" spans="1:12" s="308" customFormat="1" ht="12">
      <c r="A48" s="20"/>
      <c r="B48" s="1083"/>
      <c r="C48" s="326" t="s">
        <v>506</v>
      </c>
      <c r="D48" s="327">
        <v>34</v>
      </c>
      <c r="E48" s="328">
        <v>113</v>
      </c>
      <c r="F48" s="329">
        <v>34</v>
      </c>
      <c r="G48" s="330">
        <v>117</v>
      </c>
      <c r="H48" s="329">
        <v>35</v>
      </c>
      <c r="I48" s="331">
        <v>122</v>
      </c>
      <c r="J48" s="329">
        <v>35</v>
      </c>
      <c r="K48" s="331">
        <v>124</v>
      </c>
    </row>
    <row r="49" spans="1:12" s="308" customFormat="1" ht="12">
      <c r="A49" s="20"/>
      <c r="B49" s="1076" t="s">
        <v>2519</v>
      </c>
      <c r="C49" s="203" t="s">
        <v>402</v>
      </c>
      <c r="D49" s="332">
        <f t="shared" ref="D49:K49" si="2">SUM(D50:D54)</f>
        <v>278</v>
      </c>
      <c r="E49" s="333">
        <f t="shared" si="2"/>
        <v>1060</v>
      </c>
      <c r="F49" s="332">
        <f t="shared" si="2"/>
        <v>281</v>
      </c>
      <c r="G49" s="333">
        <f t="shared" si="2"/>
        <v>1048</v>
      </c>
      <c r="H49" s="332">
        <f t="shared" si="2"/>
        <v>283</v>
      </c>
      <c r="I49" s="333">
        <f t="shared" si="2"/>
        <v>1048</v>
      </c>
      <c r="J49" s="332">
        <f t="shared" si="2"/>
        <v>283</v>
      </c>
      <c r="K49" s="333">
        <f t="shared" si="2"/>
        <v>1035</v>
      </c>
    </row>
    <row r="50" spans="1:12" s="308" customFormat="1" ht="12">
      <c r="A50" s="20"/>
      <c r="B50" s="1077"/>
      <c r="C50" s="315" t="s">
        <v>2210</v>
      </c>
      <c r="D50" s="335">
        <v>63</v>
      </c>
      <c r="E50" s="336">
        <v>211</v>
      </c>
      <c r="F50" s="335">
        <v>63</v>
      </c>
      <c r="G50" s="337">
        <v>210</v>
      </c>
      <c r="H50" s="335">
        <v>62</v>
      </c>
      <c r="I50" s="337">
        <v>199</v>
      </c>
      <c r="J50" s="335">
        <v>61</v>
      </c>
      <c r="K50" s="337">
        <v>201</v>
      </c>
    </row>
    <row r="51" spans="1:12" s="308" customFormat="1" ht="12">
      <c r="A51" s="20"/>
      <c r="B51" s="1077"/>
      <c r="C51" s="315" t="s">
        <v>2211</v>
      </c>
      <c r="D51" s="335">
        <v>43</v>
      </c>
      <c r="E51" s="336">
        <v>175</v>
      </c>
      <c r="F51" s="335">
        <v>42</v>
      </c>
      <c r="G51" s="337">
        <v>170</v>
      </c>
      <c r="H51" s="335">
        <v>43</v>
      </c>
      <c r="I51" s="337">
        <v>171</v>
      </c>
      <c r="J51" s="335">
        <v>43</v>
      </c>
      <c r="K51" s="337">
        <v>168</v>
      </c>
    </row>
    <row r="52" spans="1:12" s="308" customFormat="1" ht="12">
      <c r="A52" s="20"/>
      <c r="B52" s="1077"/>
      <c r="C52" s="315" t="s">
        <v>2212</v>
      </c>
      <c r="D52" s="335">
        <v>54</v>
      </c>
      <c r="E52" s="336">
        <v>199</v>
      </c>
      <c r="F52" s="335">
        <v>56</v>
      </c>
      <c r="G52" s="337">
        <v>198</v>
      </c>
      <c r="H52" s="335">
        <v>57</v>
      </c>
      <c r="I52" s="337">
        <v>206</v>
      </c>
      <c r="J52" s="335">
        <v>57</v>
      </c>
      <c r="K52" s="337">
        <v>203</v>
      </c>
    </row>
    <row r="53" spans="1:12" s="308" customFormat="1" ht="12">
      <c r="A53" s="20"/>
      <c r="B53" s="1077"/>
      <c r="C53" s="315" t="s">
        <v>2213</v>
      </c>
      <c r="D53" s="335">
        <v>79</v>
      </c>
      <c r="E53" s="336">
        <v>322</v>
      </c>
      <c r="F53" s="335">
        <v>82</v>
      </c>
      <c r="G53" s="337">
        <v>325</v>
      </c>
      <c r="H53" s="335">
        <v>82</v>
      </c>
      <c r="I53" s="337">
        <v>327</v>
      </c>
      <c r="J53" s="335">
        <v>83</v>
      </c>
      <c r="K53" s="337">
        <v>321</v>
      </c>
      <c r="L53" s="324"/>
    </row>
    <row r="54" spans="1:12" s="308" customFormat="1" ht="12">
      <c r="A54" s="20"/>
      <c r="B54" s="1077"/>
      <c r="C54" s="315" t="s">
        <v>2214</v>
      </c>
      <c r="D54" s="335">
        <v>39</v>
      </c>
      <c r="E54" s="336">
        <v>153</v>
      </c>
      <c r="F54" s="335">
        <v>38</v>
      </c>
      <c r="G54" s="337">
        <v>145</v>
      </c>
      <c r="H54" s="335">
        <v>39</v>
      </c>
      <c r="I54" s="337">
        <v>145</v>
      </c>
      <c r="J54" s="335">
        <v>39</v>
      </c>
      <c r="K54" s="337">
        <v>142</v>
      </c>
    </row>
    <row r="55" spans="1:12" s="308" customFormat="1" ht="12">
      <c r="A55" s="20"/>
      <c r="B55" s="1077"/>
      <c r="C55" s="315" t="s">
        <v>403</v>
      </c>
      <c r="D55" s="320">
        <v>285</v>
      </c>
      <c r="E55" s="323">
        <v>890</v>
      </c>
      <c r="F55" s="320">
        <v>285</v>
      </c>
      <c r="G55" s="321">
        <v>879</v>
      </c>
      <c r="H55" s="320">
        <v>290</v>
      </c>
      <c r="I55" s="322">
        <v>881</v>
      </c>
      <c r="J55" s="320">
        <v>303</v>
      </c>
      <c r="K55" s="322">
        <v>878</v>
      </c>
      <c r="L55" s="324"/>
    </row>
    <row r="56" spans="1:12" s="308" customFormat="1" ht="12">
      <c r="A56" s="20"/>
      <c r="B56" s="1077"/>
      <c r="C56" s="315" t="s">
        <v>404</v>
      </c>
      <c r="D56" s="320">
        <v>109</v>
      </c>
      <c r="E56" s="323">
        <v>285</v>
      </c>
      <c r="F56" s="320">
        <v>108</v>
      </c>
      <c r="G56" s="321">
        <v>282</v>
      </c>
      <c r="H56" s="320">
        <v>105</v>
      </c>
      <c r="I56" s="322">
        <v>270</v>
      </c>
      <c r="J56" s="320">
        <v>104</v>
      </c>
      <c r="K56" s="322">
        <v>277</v>
      </c>
    </row>
    <row r="57" spans="1:12" s="308" customFormat="1" ht="12">
      <c r="A57" s="20"/>
      <c r="B57" s="1077"/>
      <c r="C57" s="315" t="s">
        <v>405</v>
      </c>
      <c r="D57" s="320">
        <v>63</v>
      </c>
      <c r="E57" s="323">
        <v>249</v>
      </c>
      <c r="F57" s="320">
        <v>66</v>
      </c>
      <c r="G57" s="321">
        <v>261</v>
      </c>
      <c r="H57" s="320">
        <v>66</v>
      </c>
      <c r="I57" s="322">
        <v>256</v>
      </c>
      <c r="J57" s="320">
        <v>66</v>
      </c>
      <c r="K57" s="322">
        <v>255</v>
      </c>
    </row>
    <row r="58" spans="1:12" s="308" customFormat="1" ht="12">
      <c r="A58" s="20"/>
      <c r="B58" s="1077"/>
      <c r="C58" s="315" t="s">
        <v>406</v>
      </c>
      <c r="D58" s="320">
        <v>107</v>
      </c>
      <c r="E58" s="323">
        <v>439</v>
      </c>
      <c r="F58" s="320">
        <v>106</v>
      </c>
      <c r="G58" s="321">
        <v>435</v>
      </c>
      <c r="H58" s="320">
        <v>107</v>
      </c>
      <c r="I58" s="322">
        <v>432</v>
      </c>
      <c r="J58" s="320">
        <v>110</v>
      </c>
      <c r="K58" s="322">
        <v>434</v>
      </c>
    </row>
    <row r="59" spans="1:12" s="308" customFormat="1" ht="12">
      <c r="A59" s="20"/>
      <c r="B59" s="1077"/>
      <c r="C59" s="315" t="s">
        <v>545</v>
      </c>
      <c r="D59" s="320">
        <v>121</v>
      </c>
      <c r="E59" s="323">
        <v>354</v>
      </c>
      <c r="F59" s="320">
        <v>121</v>
      </c>
      <c r="G59" s="321">
        <v>347</v>
      </c>
      <c r="H59" s="320">
        <v>124</v>
      </c>
      <c r="I59" s="322">
        <v>343</v>
      </c>
      <c r="J59" s="320">
        <v>127</v>
      </c>
      <c r="K59" s="322">
        <v>349</v>
      </c>
    </row>
    <row r="60" spans="1:12" s="308" customFormat="1" ht="12">
      <c r="A60" s="20"/>
      <c r="B60" s="1077"/>
      <c r="C60" s="315" t="s">
        <v>546</v>
      </c>
      <c r="D60" s="320">
        <v>143</v>
      </c>
      <c r="E60" s="323">
        <v>420</v>
      </c>
      <c r="F60" s="320">
        <v>145</v>
      </c>
      <c r="G60" s="321">
        <v>413</v>
      </c>
      <c r="H60" s="320">
        <v>148</v>
      </c>
      <c r="I60" s="322">
        <v>414</v>
      </c>
      <c r="J60" s="320">
        <v>153</v>
      </c>
      <c r="K60" s="322">
        <v>411</v>
      </c>
    </row>
    <row r="61" spans="1:12" s="308" customFormat="1" ht="12">
      <c r="A61" s="20"/>
      <c r="B61" s="1077"/>
      <c r="C61" s="315" t="s">
        <v>547</v>
      </c>
      <c r="D61" s="320">
        <v>99</v>
      </c>
      <c r="E61" s="323">
        <v>284</v>
      </c>
      <c r="F61" s="320">
        <v>97</v>
      </c>
      <c r="G61" s="321">
        <v>271</v>
      </c>
      <c r="H61" s="320">
        <v>98</v>
      </c>
      <c r="I61" s="322">
        <v>277</v>
      </c>
      <c r="J61" s="320">
        <v>102</v>
      </c>
      <c r="K61" s="322">
        <v>280</v>
      </c>
    </row>
    <row r="62" spans="1:12" s="308" customFormat="1" ht="12">
      <c r="A62" s="20"/>
      <c r="B62" s="1078"/>
      <c r="C62" s="338" t="s">
        <v>548</v>
      </c>
      <c r="D62" s="339">
        <v>99</v>
      </c>
      <c r="E62" s="340">
        <v>293</v>
      </c>
      <c r="F62" s="339">
        <v>99</v>
      </c>
      <c r="G62" s="341">
        <v>286</v>
      </c>
      <c r="H62" s="339">
        <v>97</v>
      </c>
      <c r="I62" s="342">
        <v>275</v>
      </c>
      <c r="J62" s="339">
        <v>97</v>
      </c>
      <c r="K62" s="342">
        <v>266</v>
      </c>
    </row>
    <row r="63" spans="1:12" s="42" customFormat="1" ht="18.75" customHeight="1">
      <c r="B63" s="37"/>
      <c r="C63" s="37"/>
    </row>
    <row r="64" spans="1:12" s="42" customFormat="1" ht="18.75" customHeight="1">
      <c r="B64" s="37"/>
      <c r="C64" s="37"/>
      <c r="I64" s="343"/>
      <c r="J64" s="343"/>
      <c r="L64" s="343"/>
    </row>
    <row r="65" spans="2:3" ht="18.75" customHeight="1">
      <c r="B65" s="2"/>
      <c r="C65" s="2"/>
    </row>
    <row r="66" spans="2:3" ht="18.75" customHeight="1">
      <c r="B66" s="2"/>
      <c r="C66" s="2"/>
    </row>
    <row r="67" spans="2:3" ht="18.75" customHeight="1">
      <c r="B67" s="2"/>
      <c r="C67" s="2"/>
    </row>
    <row r="68" spans="2:3" ht="18.75" customHeight="1">
      <c r="B68" s="2"/>
      <c r="C68" s="2"/>
    </row>
    <row r="69" spans="2:3" ht="18.75" customHeight="1">
      <c r="B69" s="2"/>
      <c r="C69" s="2"/>
    </row>
    <row r="70" spans="2:3" ht="18.75" customHeight="1">
      <c r="B70" s="2"/>
      <c r="C70" s="2"/>
    </row>
    <row r="71" spans="2:3" ht="18.75" customHeight="1">
      <c r="B71" s="2"/>
      <c r="C71" s="2"/>
    </row>
    <row r="72" spans="2:3" ht="18.75" customHeight="1">
      <c r="B72" s="2"/>
      <c r="C72" s="2"/>
    </row>
  </sheetData>
  <mergeCells count="10">
    <mergeCell ref="D3:E3"/>
    <mergeCell ref="G2:K2"/>
    <mergeCell ref="B49:B62"/>
    <mergeCell ref="J3:K3"/>
    <mergeCell ref="B3:B4"/>
    <mergeCell ref="B5:B27"/>
    <mergeCell ref="B28:B48"/>
    <mergeCell ref="F3:G3"/>
    <mergeCell ref="H3:I3"/>
    <mergeCell ref="C3:C4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&amp;C－１０－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C1" zoomScaleNormal="100" workbookViewId="0">
      <selection activeCell="C3" sqref="C3"/>
    </sheetView>
  </sheetViews>
  <sheetFormatPr defaultRowHeight="13.5"/>
  <cols>
    <col min="1" max="1" width="1.25" style="22" customWidth="1"/>
    <col min="2" max="2" width="7.5" style="22" customWidth="1"/>
    <col min="3" max="3" width="18" style="22" bestFit="1" customWidth="1"/>
    <col min="4" max="4" width="6.625" style="22" customWidth="1"/>
    <col min="5" max="5" width="7.625" style="22" customWidth="1"/>
    <col min="6" max="6" width="6.625" style="22" customWidth="1"/>
    <col min="7" max="7" width="7.625" style="22" customWidth="1"/>
    <col min="8" max="8" width="6.625" style="22" bestFit="1" customWidth="1"/>
    <col min="9" max="9" width="7.625" style="22" customWidth="1"/>
    <col min="10" max="10" width="6.375" style="22" customWidth="1"/>
    <col min="11" max="11" width="7.625" style="22" customWidth="1"/>
    <col min="12" max="12" width="3.375" style="22" customWidth="1"/>
    <col min="13" max="13" width="4.125" style="22" customWidth="1"/>
    <col min="14" max="14" width="3.75" style="22" customWidth="1"/>
    <col min="15" max="15" width="3.375" style="22" customWidth="1"/>
    <col min="16" max="16" width="8.875" style="22" customWidth="1"/>
    <col min="17" max="17" width="4.25" style="22" customWidth="1"/>
    <col min="18" max="18" width="2.5" style="22" bestFit="1" customWidth="1"/>
    <col min="19" max="20" width="3.875" style="22" customWidth="1"/>
    <col min="21" max="21" width="9" style="22"/>
    <col min="22" max="22" width="4.75" style="22" customWidth="1"/>
    <col min="23" max="23" width="3" style="22" customWidth="1"/>
    <col min="24" max="16384" width="9" style="22"/>
  </cols>
  <sheetData>
    <row r="1" spans="1:16" s="346" customFormat="1" ht="12.75">
      <c r="A1" s="344"/>
      <c r="B1" s="989"/>
      <c r="C1" s="989" t="s">
        <v>366</v>
      </c>
      <c r="D1" s="1074" t="s">
        <v>434</v>
      </c>
      <c r="E1" s="1079"/>
      <c r="F1" s="1032" t="s">
        <v>992</v>
      </c>
      <c r="G1" s="1032"/>
      <c r="H1" s="1074" t="s">
        <v>993</v>
      </c>
      <c r="I1" s="1079"/>
      <c r="J1" s="1074" t="s">
        <v>996</v>
      </c>
      <c r="K1" s="1079"/>
    </row>
    <row r="2" spans="1:16" s="346" customFormat="1" ht="12.75">
      <c r="A2" s="344"/>
      <c r="B2" s="990"/>
      <c r="C2" s="1084"/>
      <c r="D2" s="197" t="s">
        <v>994</v>
      </c>
      <c r="E2" s="198" t="s">
        <v>995</v>
      </c>
      <c r="F2" s="197" t="s">
        <v>994</v>
      </c>
      <c r="G2" s="198" t="s">
        <v>995</v>
      </c>
      <c r="H2" s="197" t="s">
        <v>368</v>
      </c>
      <c r="I2" s="196" t="s">
        <v>2246</v>
      </c>
      <c r="J2" s="197" t="s">
        <v>368</v>
      </c>
      <c r="K2" s="196" t="s">
        <v>2246</v>
      </c>
    </row>
    <row r="3" spans="1:16" s="346" customFormat="1" ht="12.75">
      <c r="A3" s="344"/>
      <c r="B3" s="1086" t="s">
        <v>2519</v>
      </c>
      <c r="C3" s="371" t="s">
        <v>549</v>
      </c>
      <c r="D3" s="372">
        <v>143</v>
      </c>
      <c r="E3" s="373">
        <v>452</v>
      </c>
      <c r="F3" s="374">
        <v>146</v>
      </c>
      <c r="G3" s="375">
        <v>452</v>
      </c>
      <c r="H3" s="374">
        <v>146</v>
      </c>
      <c r="I3" s="376">
        <v>441</v>
      </c>
      <c r="J3" s="374">
        <v>146</v>
      </c>
      <c r="K3" s="377">
        <v>423</v>
      </c>
    </row>
    <row r="4" spans="1:16" s="346" customFormat="1" ht="12.75">
      <c r="A4" s="344"/>
      <c r="B4" s="1077"/>
      <c r="C4" s="378" t="s">
        <v>550</v>
      </c>
      <c r="D4" s="379">
        <v>83</v>
      </c>
      <c r="E4" s="380">
        <v>250</v>
      </c>
      <c r="F4" s="381">
        <v>80</v>
      </c>
      <c r="G4" s="382">
        <v>234</v>
      </c>
      <c r="H4" s="381">
        <v>82</v>
      </c>
      <c r="I4" s="383">
        <v>236</v>
      </c>
      <c r="J4" s="381">
        <v>83</v>
      </c>
      <c r="K4" s="384">
        <v>239</v>
      </c>
    </row>
    <row r="5" spans="1:16" s="346" customFormat="1" ht="12.75">
      <c r="A5" s="344"/>
      <c r="B5" s="1077"/>
      <c r="C5" s="267" t="s">
        <v>551</v>
      </c>
      <c r="D5" s="379">
        <v>53</v>
      </c>
      <c r="E5" s="380">
        <v>207</v>
      </c>
      <c r="F5" s="385">
        <v>53</v>
      </c>
      <c r="G5" s="386">
        <v>201</v>
      </c>
      <c r="H5" s="385">
        <v>53</v>
      </c>
      <c r="I5" s="387">
        <v>197</v>
      </c>
      <c r="J5" s="385">
        <v>53</v>
      </c>
      <c r="K5" s="388">
        <v>195</v>
      </c>
    </row>
    <row r="6" spans="1:16" s="346" customFormat="1" ht="12.75">
      <c r="A6" s="344"/>
      <c r="B6" s="1077"/>
      <c r="C6" s="378" t="s">
        <v>552</v>
      </c>
      <c r="D6" s="379">
        <v>18</v>
      </c>
      <c r="E6" s="380">
        <v>18</v>
      </c>
      <c r="F6" s="381">
        <v>18</v>
      </c>
      <c r="G6" s="382">
        <v>18</v>
      </c>
      <c r="H6" s="381">
        <v>22</v>
      </c>
      <c r="I6" s="383">
        <v>22</v>
      </c>
      <c r="J6" s="381">
        <v>79</v>
      </c>
      <c r="K6" s="384">
        <v>79</v>
      </c>
    </row>
    <row r="7" spans="1:16" s="346" customFormat="1" ht="12.75">
      <c r="A7" s="344"/>
      <c r="B7" s="1077"/>
      <c r="C7" s="378" t="s">
        <v>553</v>
      </c>
      <c r="D7" s="379">
        <v>40</v>
      </c>
      <c r="E7" s="380">
        <v>40</v>
      </c>
      <c r="F7" s="381">
        <v>32</v>
      </c>
      <c r="G7" s="382">
        <v>32</v>
      </c>
      <c r="H7" s="381">
        <v>27</v>
      </c>
      <c r="I7" s="383">
        <v>27</v>
      </c>
      <c r="J7" s="381">
        <v>22</v>
      </c>
      <c r="K7" s="384">
        <v>22</v>
      </c>
      <c r="P7" s="348"/>
    </row>
    <row r="8" spans="1:16" s="346" customFormat="1" ht="12.75">
      <c r="A8" s="344"/>
      <c r="B8" s="1077"/>
      <c r="C8" s="378" t="s">
        <v>501</v>
      </c>
      <c r="D8" s="379">
        <v>1</v>
      </c>
      <c r="E8" s="380">
        <v>1</v>
      </c>
      <c r="F8" s="381">
        <v>2</v>
      </c>
      <c r="G8" s="382">
        <v>2</v>
      </c>
      <c r="H8" s="381">
        <v>2</v>
      </c>
      <c r="I8" s="383">
        <v>2</v>
      </c>
      <c r="J8" s="381">
        <v>2</v>
      </c>
      <c r="K8" s="384">
        <v>2</v>
      </c>
      <c r="P8" s="347"/>
    </row>
    <row r="9" spans="1:16" s="346" customFormat="1" ht="12.75">
      <c r="A9" s="344"/>
      <c r="B9" s="1077"/>
      <c r="C9" s="378" t="s">
        <v>554</v>
      </c>
      <c r="D9" s="379">
        <v>18</v>
      </c>
      <c r="E9" s="380">
        <v>47</v>
      </c>
      <c r="F9" s="381">
        <v>19</v>
      </c>
      <c r="G9" s="382">
        <v>49</v>
      </c>
      <c r="H9" s="381">
        <v>20</v>
      </c>
      <c r="I9" s="383">
        <v>55</v>
      </c>
      <c r="J9" s="381">
        <v>17</v>
      </c>
      <c r="K9" s="384">
        <v>54</v>
      </c>
      <c r="P9" s="347"/>
    </row>
    <row r="10" spans="1:16" s="346" customFormat="1" ht="12.75">
      <c r="A10" s="344"/>
      <c r="B10" s="1078"/>
      <c r="C10" s="264" t="s">
        <v>555</v>
      </c>
      <c r="D10" s="389">
        <v>19</v>
      </c>
      <c r="E10" s="390">
        <v>27</v>
      </c>
      <c r="F10" s="391">
        <v>16</v>
      </c>
      <c r="G10" s="392">
        <v>24</v>
      </c>
      <c r="H10" s="391">
        <v>21</v>
      </c>
      <c r="I10" s="393">
        <v>29</v>
      </c>
      <c r="J10" s="391">
        <v>23</v>
      </c>
      <c r="K10" s="394">
        <v>29</v>
      </c>
      <c r="P10" s="347"/>
    </row>
    <row r="11" spans="1:16" s="346" customFormat="1" ht="12.75">
      <c r="A11" s="344"/>
      <c r="B11" s="1076" t="s">
        <v>2520</v>
      </c>
      <c r="C11" s="251" t="s">
        <v>556</v>
      </c>
      <c r="D11" s="395">
        <v>448</v>
      </c>
      <c r="E11" s="396">
        <v>1262</v>
      </c>
      <c r="F11" s="397">
        <v>451</v>
      </c>
      <c r="G11" s="398">
        <v>1248</v>
      </c>
      <c r="H11" s="397">
        <v>457</v>
      </c>
      <c r="I11" s="399">
        <v>1257</v>
      </c>
      <c r="J11" s="397">
        <v>468</v>
      </c>
      <c r="K11" s="400">
        <v>1269</v>
      </c>
      <c r="P11" s="347"/>
    </row>
    <row r="12" spans="1:16" s="346" customFormat="1" ht="12.75">
      <c r="A12" s="344"/>
      <c r="B12" s="1087"/>
      <c r="C12" s="378" t="s">
        <v>557</v>
      </c>
      <c r="D12" s="379">
        <v>62</v>
      </c>
      <c r="E12" s="380">
        <v>226</v>
      </c>
      <c r="F12" s="381">
        <v>63</v>
      </c>
      <c r="G12" s="382">
        <v>226</v>
      </c>
      <c r="H12" s="381">
        <v>62</v>
      </c>
      <c r="I12" s="383">
        <v>222</v>
      </c>
      <c r="J12" s="381">
        <v>63</v>
      </c>
      <c r="K12" s="384">
        <v>218</v>
      </c>
    </row>
    <row r="13" spans="1:16" s="346" customFormat="1" ht="12.75">
      <c r="A13" s="344"/>
      <c r="B13" s="1087"/>
      <c r="C13" s="378" t="s">
        <v>558</v>
      </c>
      <c r="D13" s="379">
        <v>385</v>
      </c>
      <c r="E13" s="380">
        <v>1220</v>
      </c>
      <c r="F13" s="381">
        <v>384</v>
      </c>
      <c r="G13" s="382">
        <v>1211</v>
      </c>
      <c r="H13" s="381">
        <v>394</v>
      </c>
      <c r="I13" s="383">
        <v>1213</v>
      </c>
      <c r="J13" s="381">
        <v>401</v>
      </c>
      <c r="K13" s="384">
        <v>1211</v>
      </c>
      <c r="P13" s="347"/>
    </row>
    <row r="14" spans="1:16" s="346" customFormat="1" ht="12.75">
      <c r="A14" s="344"/>
      <c r="B14" s="1087"/>
      <c r="C14" s="378" t="s">
        <v>2498</v>
      </c>
      <c r="D14" s="379">
        <v>44</v>
      </c>
      <c r="E14" s="380">
        <v>184</v>
      </c>
      <c r="F14" s="381">
        <v>44</v>
      </c>
      <c r="G14" s="382">
        <v>180</v>
      </c>
      <c r="H14" s="381">
        <v>44</v>
      </c>
      <c r="I14" s="383">
        <v>171</v>
      </c>
      <c r="J14" s="381">
        <v>43</v>
      </c>
      <c r="K14" s="384">
        <v>167</v>
      </c>
    </row>
    <row r="15" spans="1:16" s="346" customFormat="1" ht="12.75">
      <c r="A15" s="344"/>
      <c r="B15" s="1087"/>
      <c r="C15" s="378" t="s">
        <v>2499</v>
      </c>
      <c r="D15" s="379">
        <v>161</v>
      </c>
      <c r="E15" s="380">
        <v>596</v>
      </c>
      <c r="F15" s="381">
        <v>165</v>
      </c>
      <c r="G15" s="382">
        <v>601</v>
      </c>
      <c r="H15" s="381">
        <v>167</v>
      </c>
      <c r="I15" s="383">
        <v>603</v>
      </c>
      <c r="J15" s="381">
        <v>168</v>
      </c>
      <c r="K15" s="384">
        <v>596</v>
      </c>
    </row>
    <row r="16" spans="1:16" s="346" customFormat="1" ht="12.75">
      <c r="A16" s="344"/>
      <c r="B16" s="1087"/>
      <c r="C16" s="378" t="s">
        <v>2500</v>
      </c>
      <c r="D16" s="379">
        <v>139</v>
      </c>
      <c r="E16" s="380">
        <v>321</v>
      </c>
      <c r="F16" s="381">
        <v>151</v>
      </c>
      <c r="G16" s="382">
        <v>328</v>
      </c>
      <c r="H16" s="381">
        <v>160</v>
      </c>
      <c r="I16" s="383">
        <v>335</v>
      </c>
      <c r="J16" s="381">
        <v>146</v>
      </c>
      <c r="K16" s="384">
        <v>315</v>
      </c>
    </row>
    <row r="17" spans="1:11" s="346" customFormat="1" ht="12.75">
      <c r="A17" s="344"/>
      <c r="B17" s="1087"/>
      <c r="C17" s="378" t="s">
        <v>2501</v>
      </c>
      <c r="D17" s="379">
        <v>135</v>
      </c>
      <c r="E17" s="380">
        <v>319</v>
      </c>
      <c r="F17" s="381">
        <v>139</v>
      </c>
      <c r="G17" s="382">
        <v>333</v>
      </c>
      <c r="H17" s="381">
        <v>141</v>
      </c>
      <c r="I17" s="383">
        <v>340</v>
      </c>
      <c r="J17" s="381">
        <v>137</v>
      </c>
      <c r="K17" s="384">
        <v>311</v>
      </c>
    </row>
    <row r="18" spans="1:11" s="346" customFormat="1" ht="12.75">
      <c r="A18" s="344"/>
      <c r="B18" s="1087"/>
      <c r="C18" s="378" t="s">
        <v>2502</v>
      </c>
      <c r="D18" s="379">
        <v>48</v>
      </c>
      <c r="E18" s="380">
        <v>191</v>
      </c>
      <c r="F18" s="381">
        <v>51</v>
      </c>
      <c r="G18" s="382">
        <v>195</v>
      </c>
      <c r="H18" s="381">
        <v>51</v>
      </c>
      <c r="I18" s="383">
        <v>188</v>
      </c>
      <c r="J18" s="381">
        <v>52</v>
      </c>
      <c r="K18" s="384">
        <v>189</v>
      </c>
    </row>
    <row r="19" spans="1:11" s="346" customFormat="1" ht="12.75">
      <c r="A19" s="344"/>
      <c r="B19" s="1087"/>
      <c r="C19" s="378" t="s">
        <v>2503</v>
      </c>
      <c r="D19" s="379">
        <v>289</v>
      </c>
      <c r="E19" s="380">
        <v>849</v>
      </c>
      <c r="F19" s="381">
        <v>311</v>
      </c>
      <c r="G19" s="382">
        <v>897</v>
      </c>
      <c r="H19" s="381">
        <v>339</v>
      </c>
      <c r="I19" s="383">
        <v>976</v>
      </c>
      <c r="J19" s="381">
        <v>373</v>
      </c>
      <c r="K19" s="384">
        <v>1030</v>
      </c>
    </row>
    <row r="20" spans="1:11" s="346" customFormat="1" ht="12.75">
      <c r="A20" s="344"/>
      <c r="B20" s="1087"/>
      <c r="C20" s="378" t="s">
        <v>2504</v>
      </c>
      <c r="D20" s="379">
        <v>104</v>
      </c>
      <c r="E20" s="380">
        <v>300</v>
      </c>
      <c r="F20" s="381">
        <v>104</v>
      </c>
      <c r="G20" s="382">
        <v>289</v>
      </c>
      <c r="H20" s="381">
        <v>103</v>
      </c>
      <c r="I20" s="383">
        <v>282</v>
      </c>
      <c r="J20" s="381">
        <v>103</v>
      </c>
      <c r="K20" s="384">
        <v>282</v>
      </c>
    </row>
    <row r="21" spans="1:11" s="346" customFormat="1" ht="12.75">
      <c r="A21" s="344"/>
      <c r="B21" s="1087"/>
      <c r="C21" s="378" t="s">
        <v>2505</v>
      </c>
      <c r="D21" s="379">
        <v>185</v>
      </c>
      <c r="E21" s="380">
        <v>509</v>
      </c>
      <c r="F21" s="381">
        <v>183</v>
      </c>
      <c r="G21" s="382">
        <v>521</v>
      </c>
      <c r="H21" s="381">
        <v>183</v>
      </c>
      <c r="I21" s="383">
        <v>525</v>
      </c>
      <c r="J21" s="381">
        <v>180</v>
      </c>
      <c r="K21" s="384">
        <v>525</v>
      </c>
    </row>
    <row r="22" spans="1:11" s="346" customFormat="1" ht="12.75">
      <c r="A22" s="344"/>
      <c r="B22" s="1087"/>
      <c r="C22" s="378" t="s">
        <v>2506</v>
      </c>
      <c r="D22" s="379">
        <v>93</v>
      </c>
      <c r="E22" s="380">
        <v>340</v>
      </c>
      <c r="F22" s="381">
        <v>96</v>
      </c>
      <c r="G22" s="382">
        <v>356</v>
      </c>
      <c r="H22" s="381">
        <v>98</v>
      </c>
      <c r="I22" s="383">
        <v>364</v>
      </c>
      <c r="J22" s="381">
        <v>96</v>
      </c>
      <c r="K22" s="384">
        <v>362</v>
      </c>
    </row>
    <row r="23" spans="1:11" s="346" customFormat="1" ht="12.75">
      <c r="A23" s="344"/>
      <c r="B23" s="1087"/>
      <c r="C23" s="378" t="s">
        <v>2507</v>
      </c>
      <c r="D23" s="379">
        <v>184</v>
      </c>
      <c r="E23" s="380">
        <v>599</v>
      </c>
      <c r="F23" s="381">
        <v>198</v>
      </c>
      <c r="G23" s="382">
        <v>659</v>
      </c>
      <c r="H23" s="381">
        <v>200</v>
      </c>
      <c r="I23" s="383">
        <v>671</v>
      </c>
      <c r="J23" s="381">
        <v>198</v>
      </c>
      <c r="K23" s="384">
        <v>679</v>
      </c>
    </row>
    <row r="24" spans="1:11" s="346" customFormat="1" ht="12.75">
      <c r="A24" s="344"/>
      <c r="B24" s="1087"/>
      <c r="C24" s="267" t="s">
        <v>2508</v>
      </c>
      <c r="D24" s="379">
        <v>424</v>
      </c>
      <c r="E24" s="380">
        <v>424</v>
      </c>
      <c r="F24" s="385">
        <v>465</v>
      </c>
      <c r="G24" s="386">
        <v>465</v>
      </c>
      <c r="H24" s="385">
        <v>508</v>
      </c>
      <c r="I24" s="387">
        <v>508</v>
      </c>
      <c r="J24" s="385">
        <v>386</v>
      </c>
      <c r="K24" s="388">
        <v>386</v>
      </c>
    </row>
    <row r="25" spans="1:11" s="346" customFormat="1" ht="12.75">
      <c r="A25" s="344"/>
      <c r="B25" s="1087"/>
      <c r="C25" s="378" t="s">
        <v>1094</v>
      </c>
      <c r="D25" s="401" t="s">
        <v>997</v>
      </c>
      <c r="E25" s="402" t="s">
        <v>997</v>
      </c>
      <c r="F25" s="401" t="s">
        <v>997</v>
      </c>
      <c r="G25" s="402" t="s">
        <v>997</v>
      </c>
      <c r="H25" s="381">
        <v>6</v>
      </c>
      <c r="I25" s="383">
        <v>6</v>
      </c>
      <c r="J25" s="381">
        <v>8</v>
      </c>
      <c r="K25" s="384">
        <v>8</v>
      </c>
    </row>
    <row r="26" spans="1:11" s="346" customFormat="1" ht="12.75">
      <c r="A26" s="344"/>
      <c r="B26" s="1088"/>
      <c r="C26" s="403" t="s">
        <v>1095</v>
      </c>
      <c r="D26" s="404" t="s">
        <v>997</v>
      </c>
      <c r="E26" s="405" t="s">
        <v>997</v>
      </c>
      <c r="F26" s="404" t="s">
        <v>997</v>
      </c>
      <c r="G26" s="405" t="s">
        <v>997</v>
      </c>
      <c r="H26" s="406">
        <v>7</v>
      </c>
      <c r="I26" s="407">
        <v>26</v>
      </c>
      <c r="J26" s="406">
        <v>25</v>
      </c>
      <c r="K26" s="408">
        <v>77</v>
      </c>
    </row>
    <row r="27" spans="1:11" s="346" customFormat="1" ht="12.75">
      <c r="A27" s="344"/>
      <c r="B27" s="1083" t="s">
        <v>2521</v>
      </c>
      <c r="C27" s="251" t="s">
        <v>2509</v>
      </c>
      <c r="D27" s="395">
        <f t="shared" ref="D27:K27" si="0">SUM(D28:D31)</f>
        <v>257</v>
      </c>
      <c r="E27" s="396">
        <f t="shared" si="0"/>
        <v>840</v>
      </c>
      <c r="F27" s="397">
        <f t="shared" si="0"/>
        <v>260</v>
      </c>
      <c r="G27" s="398">
        <f t="shared" si="0"/>
        <v>829</v>
      </c>
      <c r="H27" s="397">
        <f t="shared" si="0"/>
        <v>256</v>
      </c>
      <c r="I27" s="399">
        <f t="shared" si="0"/>
        <v>802</v>
      </c>
      <c r="J27" s="397">
        <f t="shared" si="0"/>
        <v>263</v>
      </c>
      <c r="K27" s="400">
        <f t="shared" si="0"/>
        <v>804</v>
      </c>
    </row>
    <row r="28" spans="1:11" s="346" customFormat="1" ht="12.75">
      <c r="A28" s="344"/>
      <c r="B28" s="1085"/>
      <c r="C28" s="378" t="s">
        <v>2222</v>
      </c>
      <c r="D28" s="409">
        <v>47</v>
      </c>
      <c r="E28" s="410">
        <v>156</v>
      </c>
      <c r="F28" s="335">
        <v>47</v>
      </c>
      <c r="G28" s="411">
        <v>154</v>
      </c>
      <c r="H28" s="335">
        <v>48</v>
      </c>
      <c r="I28" s="411">
        <v>150</v>
      </c>
      <c r="J28" s="335">
        <v>49</v>
      </c>
      <c r="K28" s="337">
        <v>157</v>
      </c>
    </row>
    <row r="29" spans="1:11" s="346" customFormat="1" ht="12.75">
      <c r="A29" s="344"/>
      <c r="B29" s="1085"/>
      <c r="C29" s="378" t="s">
        <v>2223</v>
      </c>
      <c r="D29" s="409">
        <v>75</v>
      </c>
      <c r="E29" s="410">
        <v>266</v>
      </c>
      <c r="F29" s="335">
        <v>77</v>
      </c>
      <c r="G29" s="411">
        <v>265</v>
      </c>
      <c r="H29" s="335">
        <v>78</v>
      </c>
      <c r="I29" s="411">
        <v>259</v>
      </c>
      <c r="J29" s="335">
        <v>82</v>
      </c>
      <c r="K29" s="337">
        <v>257</v>
      </c>
    </row>
    <row r="30" spans="1:11" s="346" customFormat="1" ht="12.75">
      <c r="A30" s="344"/>
      <c r="B30" s="1085"/>
      <c r="C30" s="378" t="s">
        <v>2224</v>
      </c>
      <c r="D30" s="409">
        <v>67</v>
      </c>
      <c r="E30" s="410">
        <v>216</v>
      </c>
      <c r="F30" s="335">
        <v>72</v>
      </c>
      <c r="G30" s="411">
        <v>216</v>
      </c>
      <c r="H30" s="335">
        <v>74</v>
      </c>
      <c r="I30" s="411">
        <v>211</v>
      </c>
      <c r="J30" s="335">
        <v>72</v>
      </c>
      <c r="K30" s="337">
        <v>204</v>
      </c>
    </row>
    <row r="31" spans="1:11" s="346" customFormat="1" ht="12.75">
      <c r="A31" s="344"/>
      <c r="B31" s="1085"/>
      <c r="C31" s="378" t="s">
        <v>2225</v>
      </c>
      <c r="D31" s="409">
        <v>68</v>
      </c>
      <c r="E31" s="410">
        <v>202</v>
      </c>
      <c r="F31" s="335">
        <v>64</v>
      </c>
      <c r="G31" s="411">
        <v>194</v>
      </c>
      <c r="H31" s="335">
        <v>56</v>
      </c>
      <c r="I31" s="411">
        <v>182</v>
      </c>
      <c r="J31" s="335">
        <v>60</v>
      </c>
      <c r="K31" s="337">
        <v>186</v>
      </c>
    </row>
    <row r="32" spans="1:11" s="346" customFormat="1" ht="12.75">
      <c r="A32" s="344"/>
      <c r="B32" s="1085"/>
      <c r="C32" s="378" t="s">
        <v>2510</v>
      </c>
      <c r="D32" s="379">
        <v>86</v>
      </c>
      <c r="E32" s="380">
        <v>305</v>
      </c>
      <c r="F32" s="381">
        <v>89</v>
      </c>
      <c r="G32" s="382">
        <v>305</v>
      </c>
      <c r="H32" s="381">
        <v>91</v>
      </c>
      <c r="I32" s="383">
        <v>311</v>
      </c>
      <c r="J32" s="381">
        <v>97</v>
      </c>
      <c r="K32" s="384">
        <v>309</v>
      </c>
    </row>
    <row r="33" spans="1:11" s="346" customFormat="1" ht="12.75">
      <c r="A33" s="344"/>
      <c r="B33" s="1085"/>
      <c r="C33" s="378" t="s">
        <v>2511</v>
      </c>
      <c r="D33" s="379">
        <v>46</v>
      </c>
      <c r="E33" s="380">
        <v>194</v>
      </c>
      <c r="F33" s="381">
        <v>46</v>
      </c>
      <c r="G33" s="382">
        <v>192</v>
      </c>
      <c r="H33" s="381">
        <v>47</v>
      </c>
      <c r="I33" s="383">
        <v>190</v>
      </c>
      <c r="J33" s="381">
        <v>48</v>
      </c>
      <c r="K33" s="384">
        <v>192</v>
      </c>
    </row>
    <row r="34" spans="1:11" s="346" customFormat="1" ht="12.75">
      <c r="A34" s="344"/>
      <c r="B34" s="1085"/>
      <c r="C34" s="378" t="s">
        <v>2512</v>
      </c>
      <c r="D34" s="379">
        <v>29</v>
      </c>
      <c r="E34" s="380">
        <v>128</v>
      </c>
      <c r="F34" s="381">
        <v>29</v>
      </c>
      <c r="G34" s="382">
        <v>124</v>
      </c>
      <c r="H34" s="381">
        <v>30</v>
      </c>
      <c r="I34" s="383">
        <v>123</v>
      </c>
      <c r="J34" s="381">
        <v>30</v>
      </c>
      <c r="K34" s="384">
        <v>118</v>
      </c>
    </row>
    <row r="35" spans="1:11" s="346" customFormat="1" ht="12.75">
      <c r="A35" s="344"/>
      <c r="B35" s="1085"/>
      <c r="C35" s="378" t="s">
        <v>2513</v>
      </c>
      <c r="D35" s="379">
        <v>90</v>
      </c>
      <c r="E35" s="380">
        <v>359</v>
      </c>
      <c r="F35" s="381">
        <v>93</v>
      </c>
      <c r="G35" s="382">
        <v>366</v>
      </c>
      <c r="H35" s="381">
        <v>93</v>
      </c>
      <c r="I35" s="383">
        <v>361</v>
      </c>
      <c r="J35" s="381">
        <v>94</v>
      </c>
      <c r="K35" s="384">
        <v>356</v>
      </c>
    </row>
    <row r="36" spans="1:11" s="346" customFormat="1" ht="12.75">
      <c r="A36" s="344"/>
      <c r="B36" s="1085"/>
      <c r="C36" s="378" t="s">
        <v>2514</v>
      </c>
      <c r="D36" s="379">
        <v>211</v>
      </c>
      <c r="E36" s="380">
        <v>889</v>
      </c>
      <c r="F36" s="381">
        <v>213</v>
      </c>
      <c r="G36" s="382">
        <v>893</v>
      </c>
      <c r="H36" s="381">
        <v>217</v>
      </c>
      <c r="I36" s="383">
        <v>874</v>
      </c>
      <c r="J36" s="381">
        <v>219</v>
      </c>
      <c r="K36" s="384">
        <v>860</v>
      </c>
    </row>
    <row r="37" spans="1:11" s="346" customFormat="1" ht="12.75">
      <c r="A37" s="344"/>
      <c r="B37" s="1085"/>
      <c r="C37" s="378" t="s">
        <v>2515</v>
      </c>
      <c r="D37" s="379">
        <v>414</v>
      </c>
      <c r="E37" s="380">
        <v>1218</v>
      </c>
      <c r="F37" s="381">
        <v>421</v>
      </c>
      <c r="G37" s="382">
        <v>1210</v>
      </c>
      <c r="H37" s="381">
        <v>415</v>
      </c>
      <c r="I37" s="383">
        <v>1194</v>
      </c>
      <c r="J37" s="381">
        <v>422</v>
      </c>
      <c r="K37" s="384">
        <v>1213</v>
      </c>
    </row>
    <row r="38" spans="1:11" s="346" customFormat="1" ht="12.75">
      <c r="A38" s="344"/>
      <c r="B38" s="1085"/>
      <c r="C38" s="264" t="s">
        <v>2516</v>
      </c>
      <c r="D38" s="389">
        <v>1</v>
      </c>
      <c r="E38" s="390">
        <v>2</v>
      </c>
      <c r="F38" s="412">
        <v>0</v>
      </c>
      <c r="G38" s="413">
        <v>0</v>
      </c>
      <c r="H38" s="412">
        <v>0</v>
      </c>
      <c r="I38" s="414">
        <v>0</v>
      </c>
      <c r="J38" s="412">
        <v>0</v>
      </c>
      <c r="K38" s="415">
        <v>0</v>
      </c>
    </row>
    <row r="39" spans="1:11" s="346" customFormat="1" ht="12.75">
      <c r="A39" s="344"/>
      <c r="B39" s="1083" t="s">
        <v>2522</v>
      </c>
      <c r="C39" s="251" t="s">
        <v>374</v>
      </c>
      <c r="D39" s="395">
        <v>297</v>
      </c>
      <c r="E39" s="396">
        <v>1058</v>
      </c>
      <c r="F39" s="416">
        <v>294</v>
      </c>
      <c r="G39" s="399">
        <v>1038</v>
      </c>
      <c r="H39" s="397">
        <v>299</v>
      </c>
      <c r="I39" s="399">
        <v>1035</v>
      </c>
      <c r="J39" s="397">
        <v>299</v>
      </c>
      <c r="K39" s="400">
        <v>1019</v>
      </c>
    </row>
    <row r="40" spans="1:11" s="346" customFormat="1" ht="12.75">
      <c r="A40" s="344"/>
      <c r="B40" s="1083"/>
      <c r="C40" s="378" t="s">
        <v>377</v>
      </c>
      <c r="D40" s="379">
        <v>17</v>
      </c>
      <c r="E40" s="380">
        <v>81</v>
      </c>
      <c r="F40" s="379">
        <v>17</v>
      </c>
      <c r="G40" s="383">
        <v>78</v>
      </c>
      <c r="H40" s="381">
        <v>17</v>
      </c>
      <c r="I40" s="383">
        <v>78</v>
      </c>
      <c r="J40" s="381">
        <v>17</v>
      </c>
      <c r="K40" s="384">
        <v>76</v>
      </c>
    </row>
    <row r="41" spans="1:11" s="346" customFormat="1" ht="12.75">
      <c r="A41" s="344"/>
      <c r="B41" s="1083"/>
      <c r="C41" s="378" t="s">
        <v>2156</v>
      </c>
      <c r="D41" s="379">
        <v>79</v>
      </c>
      <c r="E41" s="380">
        <v>221</v>
      </c>
      <c r="F41" s="379">
        <v>77</v>
      </c>
      <c r="G41" s="383">
        <v>225</v>
      </c>
      <c r="H41" s="381">
        <v>79</v>
      </c>
      <c r="I41" s="383">
        <v>227</v>
      </c>
      <c r="J41" s="381">
        <v>80</v>
      </c>
      <c r="K41" s="384">
        <v>220</v>
      </c>
    </row>
    <row r="42" spans="1:11" s="346" customFormat="1" ht="12.75">
      <c r="A42" s="344"/>
      <c r="B42" s="1083"/>
      <c r="C42" s="378" t="s">
        <v>2157</v>
      </c>
      <c r="D42" s="379">
        <v>54</v>
      </c>
      <c r="E42" s="380">
        <v>215</v>
      </c>
      <c r="F42" s="379">
        <v>53</v>
      </c>
      <c r="G42" s="383">
        <v>212</v>
      </c>
      <c r="H42" s="381">
        <v>54</v>
      </c>
      <c r="I42" s="383">
        <v>222</v>
      </c>
      <c r="J42" s="381">
        <v>55</v>
      </c>
      <c r="K42" s="384">
        <v>221</v>
      </c>
    </row>
    <row r="43" spans="1:11" s="346" customFormat="1" ht="12.75">
      <c r="A43" s="344"/>
      <c r="B43" s="1083"/>
      <c r="C43" s="378" t="s">
        <v>2173</v>
      </c>
      <c r="D43" s="379">
        <v>95</v>
      </c>
      <c r="E43" s="380">
        <v>321</v>
      </c>
      <c r="F43" s="379">
        <v>93</v>
      </c>
      <c r="G43" s="383">
        <v>314</v>
      </c>
      <c r="H43" s="381">
        <v>92</v>
      </c>
      <c r="I43" s="383">
        <v>315</v>
      </c>
      <c r="J43" s="381">
        <v>94</v>
      </c>
      <c r="K43" s="384">
        <v>315</v>
      </c>
    </row>
    <row r="44" spans="1:11" s="346" customFormat="1" ht="12.75">
      <c r="A44" s="344"/>
      <c r="B44" s="1083"/>
      <c r="C44" s="417" t="s">
        <v>2158</v>
      </c>
      <c r="D44" s="379">
        <v>313</v>
      </c>
      <c r="E44" s="380">
        <v>986</v>
      </c>
      <c r="F44" s="395">
        <v>318</v>
      </c>
      <c r="G44" s="418">
        <v>1003</v>
      </c>
      <c r="H44" s="419">
        <v>327</v>
      </c>
      <c r="I44" s="418">
        <v>1019</v>
      </c>
      <c r="J44" s="419">
        <v>339</v>
      </c>
      <c r="K44" s="420">
        <v>1033</v>
      </c>
    </row>
    <row r="45" spans="1:11" s="346" customFormat="1" ht="12.75">
      <c r="A45" s="344"/>
      <c r="B45" s="1083"/>
      <c r="C45" s="378" t="s">
        <v>2159</v>
      </c>
      <c r="D45" s="379">
        <v>582</v>
      </c>
      <c r="E45" s="380">
        <v>1867</v>
      </c>
      <c r="F45" s="379">
        <v>591</v>
      </c>
      <c r="G45" s="383">
        <v>1886</v>
      </c>
      <c r="H45" s="381">
        <v>603</v>
      </c>
      <c r="I45" s="383">
        <v>1909</v>
      </c>
      <c r="J45" s="381">
        <v>629</v>
      </c>
      <c r="K45" s="384">
        <v>1967</v>
      </c>
    </row>
    <row r="46" spans="1:11" s="346" customFormat="1" ht="12.75">
      <c r="A46" s="344"/>
      <c r="B46" s="1083"/>
      <c r="C46" s="378" t="s">
        <v>2160</v>
      </c>
      <c r="D46" s="379">
        <v>278</v>
      </c>
      <c r="E46" s="380">
        <v>1160</v>
      </c>
      <c r="F46" s="379">
        <v>282</v>
      </c>
      <c r="G46" s="383">
        <v>1170</v>
      </c>
      <c r="H46" s="381">
        <v>290</v>
      </c>
      <c r="I46" s="383">
        <v>1145</v>
      </c>
      <c r="J46" s="381">
        <v>297</v>
      </c>
      <c r="K46" s="384">
        <v>1147</v>
      </c>
    </row>
    <row r="47" spans="1:11" s="346" customFormat="1" ht="12.75">
      <c r="A47" s="344"/>
      <c r="B47" s="1083"/>
      <c r="C47" s="378" t="s">
        <v>2161</v>
      </c>
      <c r="D47" s="379">
        <v>95</v>
      </c>
      <c r="E47" s="380">
        <v>340</v>
      </c>
      <c r="F47" s="379">
        <v>90</v>
      </c>
      <c r="G47" s="383">
        <v>326</v>
      </c>
      <c r="H47" s="381">
        <v>91</v>
      </c>
      <c r="I47" s="383">
        <v>318</v>
      </c>
      <c r="J47" s="381">
        <v>89</v>
      </c>
      <c r="K47" s="384">
        <v>304</v>
      </c>
    </row>
    <row r="48" spans="1:11" s="346" customFormat="1" ht="12.75">
      <c r="A48" s="344"/>
      <c r="B48" s="1083"/>
      <c r="C48" s="378" t="s">
        <v>2162</v>
      </c>
      <c r="D48" s="379">
        <v>83</v>
      </c>
      <c r="E48" s="380">
        <v>345</v>
      </c>
      <c r="F48" s="379">
        <v>83</v>
      </c>
      <c r="G48" s="383">
        <v>341</v>
      </c>
      <c r="H48" s="381">
        <v>83</v>
      </c>
      <c r="I48" s="383">
        <v>338</v>
      </c>
      <c r="J48" s="381">
        <v>86</v>
      </c>
      <c r="K48" s="384">
        <v>338</v>
      </c>
    </row>
    <row r="49" spans="1:11" s="346" customFormat="1" ht="12.75">
      <c r="A49" s="344"/>
      <c r="B49" s="1083"/>
      <c r="C49" s="264" t="s">
        <v>2163</v>
      </c>
      <c r="D49" s="389">
        <v>172</v>
      </c>
      <c r="E49" s="390">
        <v>606</v>
      </c>
      <c r="F49" s="412">
        <v>171</v>
      </c>
      <c r="G49" s="393">
        <v>605</v>
      </c>
      <c r="H49" s="391">
        <v>174</v>
      </c>
      <c r="I49" s="393">
        <v>593</v>
      </c>
      <c r="J49" s="391">
        <v>176</v>
      </c>
      <c r="K49" s="394">
        <v>597</v>
      </c>
    </row>
    <row r="50" spans="1:11" s="346" customFormat="1" ht="12.75">
      <c r="A50" s="349"/>
      <c r="B50" s="1083" t="s">
        <v>2523</v>
      </c>
      <c r="C50" s="251" t="s">
        <v>2164</v>
      </c>
      <c r="D50" s="395">
        <v>203</v>
      </c>
      <c r="E50" s="396">
        <v>838</v>
      </c>
      <c r="F50" s="416">
        <v>205</v>
      </c>
      <c r="G50" s="399">
        <v>833</v>
      </c>
      <c r="H50" s="397">
        <v>203</v>
      </c>
      <c r="I50" s="399">
        <v>821</v>
      </c>
      <c r="J50" s="397">
        <v>201</v>
      </c>
      <c r="K50" s="400">
        <v>815</v>
      </c>
    </row>
    <row r="51" spans="1:11" s="346" customFormat="1" ht="12.75">
      <c r="A51" s="349"/>
      <c r="B51" s="1083"/>
      <c r="C51" s="378" t="s">
        <v>2165</v>
      </c>
      <c r="D51" s="379">
        <v>89</v>
      </c>
      <c r="E51" s="380">
        <v>326</v>
      </c>
      <c r="F51" s="379">
        <v>89</v>
      </c>
      <c r="G51" s="383">
        <v>322</v>
      </c>
      <c r="H51" s="381">
        <v>91</v>
      </c>
      <c r="I51" s="383">
        <v>316</v>
      </c>
      <c r="J51" s="381">
        <v>93</v>
      </c>
      <c r="K51" s="384">
        <v>322</v>
      </c>
    </row>
    <row r="52" spans="1:11" s="346" customFormat="1" ht="12.75">
      <c r="A52" s="349"/>
      <c r="B52" s="1083"/>
      <c r="C52" s="378" t="s">
        <v>2166</v>
      </c>
      <c r="D52" s="379">
        <v>123</v>
      </c>
      <c r="E52" s="380">
        <v>495</v>
      </c>
      <c r="F52" s="379">
        <v>122</v>
      </c>
      <c r="G52" s="383">
        <v>486</v>
      </c>
      <c r="H52" s="381">
        <v>122</v>
      </c>
      <c r="I52" s="383">
        <v>475</v>
      </c>
      <c r="J52" s="381">
        <v>126</v>
      </c>
      <c r="K52" s="384">
        <v>474</v>
      </c>
    </row>
    <row r="53" spans="1:11" s="346" customFormat="1" ht="12.75">
      <c r="A53" s="349"/>
      <c r="B53" s="1083"/>
      <c r="C53" s="378" t="s">
        <v>2167</v>
      </c>
      <c r="D53" s="379">
        <v>83</v>
      </c>
      <c r="E53" s="380">
        <v>335</v>
      </c>
      <c r="F53" s="379">
        <v>83</v>
      </c>
      <c r="G53" s="383">
        <v>333</v>
      </c>
      <c r="H53" s="381">
        <v>82</v>
      </c>
      <c r="I53" s="383">
        <v>326</v>
      </c>
      <c r="J53" s="381">
        <v>82</v>
      </c>
      <c r="K53" s="384">
        <v>326</v>
      </c>
    </row>
    <row r="54" spans="1:11" s="346" customFormat="1" ht="12.75">
      <c r="A54" s="349"/>
      <c r="B54" s="1083"/>
      <c r="C54" s="378" t="s">
        <v>2168</v>
      </c>
      <c r="D54" s="379">
        <v>29</v>
      </c>
      <c r="E54" s="380">
        <v>107</v>
      </c>
      <c r="F54" s="379">
        <v>30</v>
      </c>
      <c r="G54" s="383">
        <v>104</v>
      </c>
      <c r="H54" s="381">
        <v>29</v>
      </c>
      <c r="I54" s="383">
        <v>100</v>
      </c>
      <c r="J54" s="381">
        <v>29</v>
      </c>
      <c r="K54" s="384">
        <v>100</v>
      </c>
    </row>
    <row r="55" spans="1:11" s="346" customFormat="1" ht="12.75">
      <c r="A55" s="349"/>
      <c r="B55" s="1083"/>
      <c r="C55" s="378" t="s">
        <v>356</v>
      </c>
      <c r="D55" s="379">
        <v>115</v>
      </c>
      <c r="E55" s="380">
        <v>447</v>
      </c>
      <c r="F55" s="379">
        <v>111</v>
      </c>
      <c r="G55" s="383">
        <v>436</v>
      </c>
      <c r="H55" s="381">
        <v>113</v>
      </c>
      <c r="I55" s="383">
        <v>429</v>
      </c>
      <c r="J55" s="381">
        <v>114</v>
      </c>
      <c r="K55" s="384">
        <v>422</v>
      </c>
    </row>
    <row r="56" spans="1:11" s="346" customFormat="1" ht="12.75">
      <c r="A56" s="349"/>
      <c r="B56" s="1083"/>
      <c r="C56" s="378" t="s">
        <v>2169</v>
      </c>
      <c r="D56" s="379">
        <v>108</v>
      </c>
      <c r="E56" s="380">
        <v>406</v>
      </c>
      <c r="F56" s="379">
        <v>106</v>
      </c>
      <c r="G56" s="383">
        <v>397</v>
      </c>
      <c r="H56" s="381">
        <v>109</v>
      </c>
      <c r="I56" s="383">
        <v>398</v>
      </c>
      <c r="J56" s="381">
        <v>112</v>
      </c>
      <c r="K56" s="384">
        <v>384</v>
      </c>
    </row>
    <row r="57" spans="1:11" s="346" customFormat="1" ht="12.75">
      <c r="A57" s="349"/>
      <c r="B57" s="1083"/>
      <c r="C57" s="378" t="s">
        <v>2170</v>
      </c>
      <c r="D57" s="379">
        <v>153</v>
      </c>
      <c r="E57" s="380">
        <v>547</v>
      </c>
      <c r="F57" s="379">
        <v>156</v>
      </c>
      <c r="G57" s="383">
        <v>552</v>
      </c>
      <c r="H57" s="381">
        <v>173</v>
      </c>
      <c r="I57" s="383">
        <v>592</v>
      </c>
      <c r="J57" s="381">
        <v>174</v>
      </c>
      <c r="K57" s="384">
        <v>576</v>
      </c>
    </row>
    <row r="58" spans="1:11" s="346" customFormat="1" ht="12.75">
      <c r="A58" s="349"/>
      <c r="B58" s="1083"/>
      <c r="C58" s="378" t="s">
        <v>2171</v>
      </c>
      <c r="D58" s="379">
        <v>333</v>
      </c>
      <c r="E58" s="380">
        <v>1232</v>
      </c>
      <c r="F58" s="379">
        <v>336</v>
      </c>
      <c r="G58" s="383">
        <v>1232</v>
      </c>
      <c r="H58" s="381">
        <v>332</v>
      </c>
      <c r="I58" s="383">
        <v>1212</v>
      </c>
      <c r="J58" s="381">
        <v>339</v>
      </c>
      <c r="K58" s="384">
        <v>1189</v>
      </c>
    </row>
    <row r="59" spans="1:11" s="346" customFormat="1" ht="12.75">
      <c r="A59" s="349"/>
      <c r="B59" s="1083"/>
      <c r="C59" s="403" t="s">
        <v>2172</v>
      </c>
      <c r="D59" s="389">
        <v>58</v>
      </c>
      <c r="E59" s="390">
        <v>240</v>
      </c>
      <c r="F59" s="389">
        <v>60</v>
      </c>
      <c r="G59" s="407">
        <v>242</v>
      </c>
      <c r="H59" s="406">
        <v>64</v>
      </c>
      <c r="I59" s="407">
        <v>241</v>
      </c>
      <c r="J59" s="406">
        <v>68</v>
      </c>
      <c r="K59" s="408">
        <v>244</v>
      </c>
    </row>
    <row r="60" spans="1:11" s="346" customFormat="1" ht="12.75">
      <c r="A60" s="344"/>
      <c r="B60" s="1074" t="s">
        <v>373</v>
      </c>
      <c r="C60" s="1079"/>
      <c r="D60" s="132">
        <f>'13.行政区別人口(1)'!D5+SUM('13.行政区別人口(1)'!D10:D13)+SUM('13.行政区別人口(1)'!D17:D49)+SUM('13.行政区別人口(1)'!D55:D62)+SUM('13.行政区別人口(2)'!D3:D27)+SUM('13.行政区別人口(2)'!D32:D59)</f>
        <v>16351</v>
      </c>
      <c r="E60" s="133">
        <f>'13.行政区別人口(1)'!E5+SUM('13.行政区別人口(1)'!E10:E13)+SUM('13.行政区別人口(1)'!E17:E49)+SUM('13.行政区別人口(1)'!E55:E62)+SUM('13.行政区別人口(2)'!E3:E27)+SUM('13.行政区別人口(2)'!E32:E59)</f>
        <v>49373</v>
      </c>
      <c r="F60" s="132">
        <f>'13.行政区別人口(1)'!F5+SUM('13.行政区別人口(1)'!F10:F13)+SUM('13.行政区別人口(1)'!F17:F49)+SUM('13.行政区別人口(1)'!F55:F62)+SUM('13.行政区別人口(2)'!F3:F27)+SUM('13.行政区別人口(2)'!F32:F59)</f>
        <v>16614</v>
      </c>
      <c r="G60" s="133">
        <f>'13.行政区別人口(1)'!G5+SUM('13.行政区別人口(1)'!G10:G13)+SUM('13.行政区別人口(1)'!G17:G49)+SUM('13.行政区別人口(1)'!G55:G62)+SUM('13.行政区別人口(2)'!G3:G27)+SUM('13.行政区別人口(2)'!G32:G59)</f>
        <v>49648</v>
      </c>
      <c r="H60" s="132">
        <f>'13.行政区別人口(1)'!H5+SUM('13.行政区別人口(1)'!H10:H13)+SUM('13.行政区別人口(1)'!H17:H49)+SUM('13.行政区別人口(1)'!H55:H62)+SUM('13.行政区別人口(2)'!H3:H27)+SUM('13.行政区別人口(2)'!H32:H59)</f>
        <v>17020</v>
      </c>
      <c r="I60" s="133">
        <f>'13.行政区別人口(1)'!I5+SUM('13.行政区別人口(1)'!I10:I13)+SUM('13.行政区別人口(1)'!I17:I49)+SUM('13.行政区別人口(1)'!I55:I62)+SUM('13.行政区別人口(2)'!I3:I27)+SUM('13.行政区別人口(2)'!I32:I59)</f>
        <v>49831</v>
      </c>
      <c r="J60" s="132">
        <f>'13.行政区別人口(1)'!J5+SUM('13.行政区別人口(1)'!J10:J13)+SUM('13.行政区別人口(1)'!J17:J49)+SUM('13.行政区別人口(1)'!J55:J62)+SUM('13.行政区別人口(2)'!J3:J27)+SUM('13.行政区別人口(2)'!J32:J59)</f>
        <v>17363</v>
      </c>
      <c r="K60" s="133">
        <f>'13.行政区別人口(1)'!K5+SUM('13.行政区別人口(1)'!K10:K13)+SUM('13.行政区別人口(1)'!K17:K49)+SUM('13.行政区別人口(1)'!K55:K62)+SUM('13.行政区別人口(2)'!K3:K27)+SUM('13.行政区別人口(2)'!K32:K59)</f>
        <v>50014</v>
      </c>
    </row>
    <row r="61" spans="1:11" s="346" customFormat="1" ht="12.75">
      <c r="A61" s="349"/>
      <c r="B61" s="35"/>
      <c r="C61" s="35"/>
      <c r="D61" s="35"/>
      <c r="E61" s="35"/>
      <c r="F61" s="35"/>
      <c r="G61" s="35"/>
      <c r="H61" s="35"/>
      <c r="I61" s="35"/>
      <c r="J61" s="162"/>
      <c r="K61" s="154"/>
    </row>
    <row r="62" spans="1:11" s="346" customFormat="1" ht="12.75">
      <c r="A62" s="349"/>
      <c r="B62" s="20"/>
      <c r="C62" s="20" t="s">
        <v>2088</v>
      </c>
      <c r="D62" s="35"/>
      <c r="E62" s="35"/>
      <c r="F62" s="35"/>
      <c r="G62" s="35"/>
      <c r="H62" s="35"/>
      <c r="I62" s="35"/>
      <c r="J62" s="214"/>
      <c r="K62" s="154"/>
    </row>
    <row r="63" spans="1:11" ht="14.1" customHeight="1">
      <c r="A63" s="3"/>
      <c r="B63" s="6"/>
      <c r="C63" s="6"/>
      <c r="D63" s="8"/>
      <c r="E63" s="8"/>
      <c r="F63" s="8"/>
      <c r="G63" s="8"/>
      <c r="H63" s="8"/>
      <c r="I63" s="8"/>
      <c r="J63" s="71"/>
      <c r="K63" s="105"/>
    </row>
    <row r="64" spans="1:11" ht="14.1" customHeight="1">
      <c r="A64" s="3"/>
      <c r="B64" s="6"/>
      <c r="C64" s="8"/>
      <c r="D64" s="8"/>
      <c r="E64" s="8"/>
      <c r="F64" s="8"/>
      <c r="G64" s="8"/>
      <c r="H64" s="8"/>
      <c r="I64" s="8"/>
      <c r="J64" s="71"/>
      <c r="K64" s="105"/>
    </row>
  </sheetData>
  <mergeCells count="12">
    <mergeCell ref="J1:K1"/>
    <mergeCell ref="F1:G1"/>
    <mergeCell ref="H1:I1"/>
    <mergeCell ref="D1:E1"/>
    <mergeCell ref="B60:C60"/>
    <mergeCell ref="B1:B2"/>
    <mergeCell ref="C1:C2"/>
    <mergeCell ref="B39:B49"/>
    <mergeCell ref="B50:B59"/>
    <mergeCell ref="B27:B38"/>
    <mergeCell ref="B3:B10"/>
    <mergeCell ref="B11:B26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&amp;C－１１－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zoomScaleSheetLayoutView="100" workbookViewId="0">
      <selection activeCell="O3" sqref="O3"/>
    </sheetView>
  </sheetViews>
  <sheetFormatPr defaultRowHeight="13.5"/>
  <cols>
    <col min="1" max="1" width="1.25" style="22" customWidth="1"/>
    <col min="2" max="13" width="7.125" style="22" customWidth="1"/>
    <col min="14" max="14" width="3.75" style="22" customWidth="1"/>
    <col min="15" max="15" width="4.75" style="22" customWidth="1"/>
    <col min="16" max="16" width="4.25" style="22" customWidth="1"/>
    <col min="17" max="17" width="2.5" style="22" bestFit="1" customWidth="1"/>
    <col min="18" max="19" width="3.875" style="22" customWidth="1"/>
    <col min="20" max="20" width="9" style="22"/>
    <col min="21" max="21" width="4.75" style="22" customWidth="1"/>
    <col min="22" max="22" width="3" style="22" customWidth="1"/>
    <col min="23" max="16384" width="9" style="22"/>
  </cols>
  <sheetData>
    <row r="1" spans="1:35" s="872" customFormat="1" ht="26.25" customHeight="1">
      <c r="A1" s="869" t="s">
        <v>972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346" customFormat="1" ht="18.75" customHeight="1">
      <c r="A2" s="349"/>
      <c r="B2" s="350"/>
      <c r="C2" s="350"/>
      <c r="D2" s="350"/>
      <c r="E2" s="350"/>
      <c r="G2" s="1090" t="s">
        <v>1657</v>
      </c>
      <c r="H2" s="1090"/>
      <c r="I2" s="1090"/>
      <c r="J2" s="1090"/>
      <c r="K2" s="1090"/>
      <c r="L2" s="1090"/>
      <c r="M2" s="1090"/>
    </row>
    <row r="3" spans="1:35" s="346" customFormat="1" ht="18.75" customHeight="1">
      <c r="A3" s="349"/>
      <c r="B3" s="345" t="s">
        <v>418</v>
      </c>
      <c r="C3" s="345" t="s">
        <v>362</v>
      </c>
      <c r="D3" s="345" t="s">
        <v>363</v>
      </c>
      <c r="E3" s="345" t="s">
        <v>2191</v>
      </c>
      <c r="F3" s="345" t="s">
        <v>418</v>
      </c>
      <c r="G3" s="345" t="s">
        <v>362</v>
      </c>
      <c r="H3" s="345" t="s">
        <v>363</v>
      </c>
      <c r="I3" s="345" t="s">
        <v>2191</v>
      </c>
      <c r="J3" s="345" t="s">
        <v>418</v>
      </c>
      <c r="K3" s="345" t="s">
        <v>362</v>
      </c>
      <c r="L3" s="345" t="s">
        <v>363</v>
      </c>
      <c r="M3" s="345" t="s">
        <v>2191</v>
      </c>
    </row>
    <row r="4" spans="1:35" s="346" customFormat="1" ht="25.5">
      <c r="A4" s="349"/>
      <c r="B4" s="351" t="s">
        <v>446</v>
      </c>
      <c r="C4" s="352">
        <v>2554</v>
      </c>
      <c r="D4" s="352">
        <v>1334</v>
      </c>
      <c r="E4" s="352">
        <v>1220</v>
      </c>
      <c r="F4" s="351" t="s">
        <v>447</v>
      </c>
      <c r="G4" s="352">
        <v>3024</v>
      </c>
      <c r="H4" s="352">
        <v>1531</v>
      </c>
      <c r="I4" s="352">
        <v>1493</v>
      </c>
      <c r="J4" s="351" t="s">
        <v>448</v>
      </c>
      <c r="K4" s="352">
        <v>1248</v>
      </c>
      <c r="L4" s="352">
        <v>471</v>
      </c>
      <c r="M4" s="352">
        <v>777</v>
      </c>
    </row>
    <row r="5" spans="1:35" s="346" customFormat="1" ht="12.75">
      <c r="A5" s="349"/>
      <c r="B5" s="353">
        <v>0</v>
      </c>
      <c r="C5" s="354">
        <v>502</v>
      </c>
      <c r="D5" s="354">
        <v>268</v>
      </c>
      <c r="E5" s="354">
        <v>234</v>
      </c>
      <c r="F5" s="353">
        <v>40</v>
      </c>
      <c r="G5" s="354">
        <v>607</v>
      </c>
      <c r="H5" s="354">
        <v>301</v>
      </c>
      <c r="I5" s="354">
        <v>306</v>
      </c>
      <c r="J5" s="353">
        <v>80</v>
      </c>
      <c r="K5" s="354">
        <v>312</v>
      </c>
      <c r="L5" s="354">
        <v>127</v>
      </c>
      <c r="M5" s="354">
        <v>185</v>
      </c>
    </row>
    <row r="6" spans="1:35" s="346" customFormat="1" ht="12.75">
      <c r="A6" s="349"/>
      <c r="B6" s="355">
        <v>1</v>
      </c>
      <c r="C6" s="356">
        <v>505</v>
      </c>
      <c r="D6" s="356">
        <v>275</v>
      </c>
      <c r="E6" s="356">
        <v>230</v>
      </c>
      <c r="F6" s="355">
        <v>41</v>
      </c>
      <c r="G6" s="356">
        <v>595</v>
      </c>
      <c r="H6" s="356">
        <v>320</v>
      </c>
      <c r="I6" s="356">
        <v>275</v>
      </c>
      <c r="J6" s="355">
        <v>81</v>
      </c>
      <c r="K6" s="356">
        <v>289</v>
      </c>
      <c r="L6" s="356">
        <v>120</v>
      </c>
      <c r="M6" s="356">
        <v>169</v>
      </c>
    </row>
    <row r="7" spans="1:35" s="346" customFormat="1" ht="12.75">
      <c r="A7" s="349"/>
      <c r="B7" s="355">
        <v>2</v>
      </c>
      <c r="C7" s="356">
        <v>524</v>
      </c>
      <c r="D7" s="356">
        <v>268</v>
      </c>
      <c r="E7" s="356">
        <v>256</v>
      </c>
      <c r="F7" s="355">
        <v>42</v>
      </c>
      <c r="G7" s="356">
        <v>614</v>
      </c>
      <c r="H7" s="356">
        <v>306</v>
      </c>
      <c r="I7" s="356">
        <v>308</v>
      </c>
      <c r="J7" s="355">
        <v>82</v>
      </c>
      <c r="K7" s="356">
        <v>248</v>
      </c>
      <c r="L7" s="356">
        <v>97</v>
      </c>
      <c r="M7" s="356">
        <v>151</v>
      </c>
    </row>
    <row r="8" spans="1:35" s="346" customFormat="1" ht="12.75">
      <c r="A8" s="349"/>
      <c r="B8" s="355">
        <v>3</v>
      </c>
      <c r="C8" s="356">
        <v>481</v>
      </c>
      <c r="D8" s="356">
        <v>248</v>
      </c>
      <c r="E8" s="356">
        <v>233</v>
      </c>
      <c r="F8" s="355">
        <v>43</v>
      </c>
      <c r="G8" s="356">
        <v>630</v>
      </c>
      <c r="H8" s="356">
        <v>332</v>
      </c>
      <c r="I8" s="356">
        <v>298</v>
      </c>
      <c r="J8" s="355">
        <v>83</v>
      </c>
      <c r="K8" s="356">
        <v>208</v>
      </c>
      <c r="L8" s="356">
        <v>73</v>
      </c>
      <c r="M8" s="356">
        <v>135</v>
      </c>
    </row>
    <row r="9" spans="1:35" s="346" customFormat="1" ht="12.75">
      <c r="A9" s="349"/>
      <c r="B9" s="357">
        <v>4</v>
      </c>
      <c r="C9" s="358">
        <v>542</v>
      </c>
      <c r="D9" s="358">
        <v>275</v>
      </c>
      <c r="E9" s="358">
        <v>267</v>
      </c>
      <c r="F9" s="357">
        <v>44</v>
      </c>
      <c r="G9" s="358">
        <v>578</v>
      </c>
      <c r="H9" s="358">
        <v>272</v>
      </c>
      <c r="I9" s="358">
        <v>306</v>
      </c>
      <c r="J9" s="357">
        <v>84</v>
      </c>
      <c r="K9" s="358">
        <v>191</v>
      </c>
      <c r="L9" s="358">
        <v>54</v>
      </c>
      <c r="M9" s="358">
        <v>137</v>
      </c>
    </row>
    <row r="10" spans="1:35" s="346" customFormat="1" ht="25.5">
      <c r="A10" s="349"/>
      <c r="B10" s="351" t="s">
        <v>449</v>
      </c>
      <c r="C10" s="352">
        <v>2571</v>
      </c>
      <c r="D10" s="352">
        <v>1328</v>
      </c>
      <c r="E10" s="352">
        <v>1243</v>
      </c>
      <c r="F10" s="351" t="s">
        <v>456</v>
      </c>
      <c r="G10" s="352">
        <v>2749</v>
      </c>
      <c r="H10" s="352">
        <v>1345</v>
      </c>
      <c r="I10" s="352">
        <v>1404</v>
      </c>
      <c r="J10" s="351" t="s">
        <v>463</v>
      </c>
      <c r="K10" s="352">
        <v>632</v>
      </c>
      <c r="L10" s="352">
        <v>171</v>
      </c>
      <c r="M10" s="352">
        <v>461</v>
      </c>
    </row>
    <row r="11" spans="1:35" s="346" customFormat="1" ht="12.75">
      <c r="A11" s="349"/>
      <c r="B11" s="353">
        <v>5</v>
      </c>
      <c r="C11" s="354">
        <v>502</v>
      </c>
      <c r="D11" s="354">
        <v>266</v>
      </c>
      <c r="E11" s="354">
        <v>236</v>
      </c>
      <c r="F11" s="359">
        <v>45</v>
      </c>
      <c r="G11" s="360">
        <v>580</v>
      </c>
      <c r="H11" s="360">
        <v>297</v>
      </c>
      <c r="I11" s="360">
        <v>283</v>
      </c>
      <c r="J11" s="353">
        <v>85</v>
      </c>
      <c r="K11" s="354">
        <v>163</v>
      </c>
      <c r="L11" s="354">
        <v>55</v>
      </c>
      <c r="M11" s="354">
        <v>108</v>
      </c>
    </row>
    <row r="12" spans="1:35" s="346" customFormat="1" ht="12.75">
      <c r="A12" s="349"/>
      <c r="B12" s="355">
        <v>6</v>
      </c>
      <c r="C12" s="356">
        <v>506</v>
      </c>
      <c r="D12" s="356">
        <v>251</v>
      </c>
      <c r="E12" s="356">
        <v>255</v>
      </c>
      <c r="F12" s="361">
        <v>46</v>
      </c>
      <c r="G12" s="362">
        <v>507</v>
      </c>
      <c r="H12" s="362">
        <v>252</v>
      </c>
      <c r="I12" s="362">
        <v>255</v>
      </c>
      <c r="J12" s="355">
        <v>86</v>
      </c>
      <c r="K12" s="356">
        <v>146</v>
      </c>
      <c r="L12" s="356">
        <v>37</v>
      </c>
      <c r="M12" s="356">
        <v>109</v>
      </c>
    </row>
    <row r="13" spans="1:35" s="363" customFormat="1" ht="12.75">
      <c r="B13" s="355">
        <v>7</v>
      </c>
      <c r="C13" s="356">
        <v>522</v>
      </c>
      <c r="D13" s="356">
        <v>272</v>
      </c>
      <c r="E13" s="356">
        <v>250</v>
      </c>
      <c r="F13" s="361">
        <v>47</v>
      </c>
      <c r="G13" s="362">
        <v>518</v>
      </c>
      <c r="H13" s="362">
        <v>246</v>
      </c>
      <c r="I13" s="362">
        <v>272</v>
      </c>
      <c r="J13" s="355">
        <v>87</v>
      </c>
      <c r="K13" s="356">
        <v>146</v>
      </c>
      <c r="L13" s="356">
        <v>36</v>
      </c>
      <c r="M13" s="356">
        <v>110</v>
      </c>
    </row>
    <row r="14" spans="1:35" s="363" customFormat="1" ht="12.75">
      <c r="B14" s="355">
        <v>8</v>
      </c>
      <c r="C14" s="356">
        <v>522</v>
      </c>
      <c r="D14" s="356">
        <v>284</v>
      </c>
      <c r="E14" s="356">
        <v>238</v>
      </c>
      <c r="F14" s="361">
        <v>48</v>
      </c>
      <c r="G14" s="362">
        <v>608</v>
      </c>
      <c r="H14" s="362">
        <v>293</v>
      </c>
      <c r="I14" s="362">
        <v>315</v>
      </c>
      <c r="J14" s="355">
        <v>88</v>
      </c>
      <c r="K14" s="356">
        <v>95</v>
      </c>
      <c r="L14" s="356">
        <v>19</v>
      </c>
      <c r="M14" s="356">
        <v>76</v>
      </c>
    </row>
    <row r="15" spans="1:35" s="363" customFormat="1" ht="12.75">
      <c r="B15" s="357">
        <v>9</v>
      </c>
      <c r="C15" s="358">
        <v>519</v>
      </c>
      <c r="D15" s="358">
        <v>255</v>
      </c>
      <c r="E15" s="358">
        <v>264</v>
      </c>
      <c r="F15" s="364">
        <v>49</v>
      </c>
      <c r="G15" s="365">
        <v>536</v>
      </c>
      <c r="H15" s="365">
        <v>257</v>
      </c>
      <c r="I15" s="365">
        <v>279</v>
      </c>
      <c r="J15" s="357">
        <v>89</v>
      </c>
      <c r="K15" s="358">
        <v>82</v>
      </c>
      <c r="L15" s="358">
        <v>24</v>
      </c>
      <c r="M15" s="358">
        <v>58</v>
      </c>
    </row>
    <row r="16" spans="1:35" s="363" customFormat="1" ht="25.5">
      <c r="B16" s="351" t="s">
        <v>450</v>
      </c>
      <c r="C16" s="352">
        <v>2448</v>
      </c>
      <c r="D16" s="352">
        <v>1219</v>
      </c>
      <c r="E16" s="352">
        <v>1229</v>
      </c>
      <c r="F16" s="351" t="s">
        <v>457</v>
      </c>
      <c r="G16" s="352">
        <v>3112</v>
      </c>
      <c r="H16" s="352">
        <v>1539</v>
      </c>
      <c r="I16" s="352">
        <v>1573</v>
      </c>
      <c r="J16" s="351" t="s">
        <v>464</v>
      </c>
      <c r="K16" s="352">
        <v>281</v>
      </c>
      <c r="L16" s="352">
        <v>73</v>
      </c>
      <c r="M16" s="352">
        <v>208</v>
      </c>
    </row>
    <row r="17" spans="2:13" s="363" customFormat="1" ht="12.75">
      <c r="B17" s="353">
        <v>10</v>
      </c>
      <c r="C17" s="354">
        <v>495</v>
      </c>
      <c r="D17" s="354">
        <v>246</v>
      </c>
      <c r="E17" s="354">
        <v>249</v>
      </c>
      <c r="F17" s="366">
        <v>50</v>
      </c>
      <c r="G17" s="360">
        <v>555</v>
      </c>
      <c r="H17" s="360">
        <v>262</v>
      </c>
      <c r="I17" s="360">
        <v>293</v>
      </c>
      <c r="J17" s="353">
        <v>90</v>
      </c>
      <c r="K17" s="354">
        <v>80</v>
      </c>
      <c r="L17" s="354">
        <v>23</v>
      </c>
      <c r="M17" s="354">
        <v>57</v>
      </c>
    </row>
    <row r="18" spans="2:13" s="363" customFormat="1" ht="12.75">
      <c r="B18" s="355">
        <v>11</v>
      </c>
      <c r="C18" s="356">
        <v>488</v>
      </c>
      <c r="D18" s="356">
        <v>241</v>
      </c>
      <c r="E18" s="356">
        <v>247</v>
      </c>
      <c r="F18" s="355">
        <v>51</v>
      </c>
      <c r="G18" s="356">
        <v>645</v>
      </c>
      <c r="H18" s="356">
        <v>335</v>
      </c>
      <c r="I18" s="356">
        <v>310</v>
      </c>
      <c r="J18" s="355">
        <v>91</v>
      </c>
      <c r="K18" s="356">
        <v>73</v>
      </c>
      <c r="L18" s="356">
        <v>20</v>
      </c>
      <c r="M18" s="356">
        <v>53</v>
      </c>
    </row>
    <row r="19" spans="2:13" s="363" customFormat="1" ht="12.75">
      <c r="B19" s="355">
        <v>12</v>
      </c>
      <c r="C19" s="356">
        <v>501</v>
      </c>
      <c r="D19" s="356">
        <v>262</v>
      </c>
      <c r="E19" s="356">
        <v>239</v>
      </c>
      <c r="F19" s="355">
        <v>52</v>
      </c>
      <c r="G19" s="356">
        <v>630</v>
      </c>
      <c r="H19" s="356">
        <v>336</v>
      </c>
      <c r="I19" s="356">
        <v>294</v>
      </c>
      <c r="J19" s="355">
        <v>92</v>
      </c>
      <c r="K19" s="356">
        <v>53</v>
      </c>
      <c r="L19" s="356">
        <v>15</v>
      </c>
      <c r="M19" s="356">
        <v>38</v>
      </c>
    </row>
    <row r="20" spans="2:13" s="363" customFormat="1" ht="12.75">
      <c r="B20" s="355">
        <v>13</v>
      </c>
      <c r="C20" s="356">
        <v>498</v>
      </c>
      <c r="D20" s="356">
        <v>238</v>
      </c>
      <c r="E20" s="356">
        <v>260</v>
      </c>
      <c r="F20" s="355">
        <v>53</v>
      </c>
      <c r="G20" s="356">
        <v>616</v>
      </c>
      <c r="H20" s="356">
        <v>284</v>
      </c>
      <c r="I20" s="356">
        <v>332</v>
      </c>
      <c r="J20" s="355">
        <v>93</v>
      </c>
      <c r="K20" s="356">
        <v>44</v>
      </c>
      <c r="L20" s="356">
        <v>6</v>
      </c>
      <c r="M20" s="356">
        <v>38</v>
      </c>
    </row>
    <row r="21" spans="2:13" s="363" customFormat="1" ht="12.75">
      <c r="B21" s="357">
        <v>14</v>
      </c>
      <c r="C21" s="358">
        <v>466</v>
      </c>
      <c r="D21" s="358">
        <v>232</v>
      </c>
      <c r="E21" s="358">
        <v>234</v>
      </c>
      <c r="F21" s="357">
        <v>54</v>
      </c>
      <c r="G21" s="358">
        <v>666</v>
      </c>
      <c r="H21" s="358">
        <v>322</v>
      </c>
      <c r="I21" s="358">
        <v>344</v>
      </c>
      <c r="J21" s="357">
        <v>94</v>
      </c>
      <c r="K21" s="358">
        <v>31</v>
      </c>
      <c r="L21" s="358">
        <v>9</v>
      </c>
      <c r="M21" s="358">
        <v>22</v>
      </c>
    </row>
    <row r="22" spans="2:13" s="363" customFormat="1" ht="25.5">
      <c r="B22" s="351" t="s">
        <v>451</v>
      </c>
      <c r="C22" s="352">
        <v>2556</v>
      </c>
      <c r="D22" s="352">
        <v>1411</v>
      </c>
      <c r="E22" s="352">
        <v>1145</v>
      </c>
      <c r="F22" s="351" t="s">
        <v>458</v>
      </c>
      <c r="G22" s="352">
        <v>4227</v>
      </c>
      <c r="H22" s="352">
        <v>2028</v>
      </c>
      <c r="I22" s="352">
        <v>2199</v>
      </c>
      <c r="J22" s="351" t="s">
        <v>465</v>
      </c>
      <c r="K22" s="352">
        <v>82</v>
      </c>
      <c r="L22" s="352">
        <v>5</v>
      </c>
      <c r="M22" s="352">
        <v>77</v>
      </c>
    </row>
    <row r="23" spans="2:13" s="363" customFormat="1" ht="12.75">
      <c r="B23" s="353">
        <v>15</v>
      </c>
      <c r="C23" s="354">
        <v>463</v>
      </c>
      <c r="D23" s="354">
        <v>240</v>
      </c>
      <c r="E23" s="354">
        <v>223</v>
      </c>
      <c r="F23" s="353">
        <v>55</v>
      </c>
      <c r="G23" s="354">
        <v>701</v>
      </c>
      <c r="H23" s="354">
        <v>330</v>
      </c>
      <c r="I23" s="354">
        <v>371</v>
      </c>
      <c r="J23" s="353">
        <v>95</v>
      </c>
      <c r="K23" s="354">
        <v>38</v>
      </c>
      <c r="L23" s="354">
        <v>2</v>
      </c>
      <c r="M23" s="354">
        <v>36</v>
      </c>
    </row>
    <row r="24" spans="2:13" s="363" customFormat="1" ht="12.75">
      <c r="B24" s="355">
        <v>16</v>
      </c>
      <c r="C24" s="356">
        <v>498</v>
      </c>
      <c r="D24" s="356">
        <v>272</v>
      </c>
      <c r="E24" s="356">
        <v>226</v>
      </c>
      <c r="F24" s="355">
        <v>56</v>
      </c>
      <c r="G24" s="356">
        <v>770</v>
      </c>
      <c r="H24" s="356">
        <v>375</v>
      </c>
      <c r="I24" s="356">
        <v>395</v>
      </c>
      <c r="J24" s="355">
        <v>96</v>
      </c>
      <c r="K24" s="356">
        <v>16</v>
      </c>
      <c r="L24" s="356">
        <v>1</v>
      </c>
      <c r="M24" s="356">
        <v>15</v>
      </c>
    </row>
    <row r="25" spans="2:13" s="363" customFormat="1" ht="12.75">
      <c r="B25" s="355">
        <v>17</v>
      </c>
      <c r="C25" s="356">
        <v>466</v>
      </c>
      <c r="D25" s="356">
        <v>242</v>
      </c>
      <c r="E25" s="356">
        <v>224</v>
      </c>
      <c r="F25" s="355">
        <v>57</v>
      </c>
      <c r="G25" s="356">
        <v>884</v>
      </c>
      <c r="H25" s="356">
        <v>457</v>
      </c>
      <c r="I25" s="356">
        <v>427</v>
      </c>
      <c r="J25" s="355">
        <v>97</v>
      </c>
      <c r="K25" s="356">
        <v>8</v>
      </c>
      <c r="L25" s="356">
        <v>2</v>
      </c>
      <c r="M25" s="356">
        <v>6</v>
      </c>
    </row>
    <row r="26" spans="2:13" s="363" customFormat="1" ht="12.75">
      <c r="B26" s="355">
        <v>18</v>
      </c>
      <c r="C26" s="356">
        <v>496</v>
      </c>
      <c r="D26" s="356">
        <v>258</v>
      </c>
      <c r="E26" s="356">
        <v>238</v>
      </c>
      <c r="F26" s="355">
        <v>58</v>
      </c>
      <c r="G26" s="356">
        <v>945</v>
      </c>
      <c r="H26" s="356">
        <v>440</v>
      </c>
      <c r="I26" s="356">
        <v>505</v>
      </c>
      <c r="J26" s="355">
        <v>98</v>
      </c>
      <c r="K26" s="356">
        <v>15</v>
      </c>
      <c r="L26" s="356">
        <v>0</v>
      </c>
      <c r="M26" s="356">
        <v>15</v>
      </c>
    </row>
    <row r="27" spans="2:13" s="363" customFormat="1" ht="12.75">
      <c r="B27" s="357">
        <v>19</v>
      </c>
      <c r="C27" s="358">
        <v>633</v>
      </c>
      <c r="D27" s="358">
        <v>399</v>
      </c>
      <c r="E27" s="358">
        <v>234</v>
      </c>
      <c r="F27" s="357">
        <v>59</v>
      </c>
      <c r="G27" s="358">
        <v>927</v>
      </c>
      <c r="H27" s="358">
        <v>426</v>
      </c>
      <c r="I27" s="358">
        <v>501</v>
      </c>
      <c r="J27" s="357">
        <v>99</v>
      </c>
      <c r="K27" s="358">
        <v>5</v>
      </c>
      <c r="L27" s="358">
        <v>0</v>
      </c>
      <c r="M27" s="358">
        <v>5</v>
      </c>
    </row>
    <row r="28" spans="2:13" s="363" customFormat="1" ht="25.5">
      <c r="B28" s="351" t="s">
        <v>452</v>
      </c>
      <c r="C28" s="352">
        <v>3104</v>
      </c>
      <c r="D28" s="352">
        <v>1704</v>
      </c>
      <c r="E28" s="352">
        <v>1400</v>
      </c>
      <c r="F28" s="351" t="s">
        <v>459</v>
      </c>
      <c r="G28" s="352">
        <v>3339</v>
      </c>
      <c r="H28" s="352">
        <v>1698</v>
      </c>
      <c r="I28" s="352">
        <v>1641</v>
      </c>
      <c r="J28" s="351" t="s">
        <v>419</v>
      </c>
      <c r="K28" s="352">
        <v>7</v>
      </c>
      <c r="L28" s="352">
        <v>2</v>
      </c>
      <c r="M28" s="352">
        <v>5</v>
      </c>
    </row>
    <row r="29" spans="2:13" s="363" customFormat="1" ht="12.75">
      <c r="B29" s="353">
        <v>20</v>
      </c>
      <c r="C29" s="354">
        <v>718</v>
      </c>
      <c r="D29" s="354">
        <v>443</v>
      </c>
      <c r="E29" s="354">
        <v>275</v>
      </c>
      <c r="F29" s="353">
        <v>60</v>
      </c>
      <c r="G29" s="354">
        <v>747</v>
      </c>
      <c r="H29" s="354">
        <v>381</v>
      </c>
      <c r="I29" s="354">
        <v>366</v>
      </c>
      <c r="J29" s="353">
        <v>100</v>
      </c>
      <c r="K29" s="354">
        <v>4</v>
      </c>
      <c r="L29" s="354">
        <v>1</v>
      </c>
      <c r="M29" s="354">
        <v>3</v>
      </c>
    </row>
    <row r="30" spans="2:13" s="363" customFormat="1" ht="12.75">
      <c r="B30" s="355">
        <v>21</v>
      </c>
      <c r="C30" s="356">
        <v>590</v>
      </c>
      <c r="D30" s="356">
        <v>321</v>
      </c>
      <c r="E30" s="356">
        <v>269</v>
      </c>
      <c r="F30" s="355">
        <v>61</v>
      </c>
      <c r="G30" s="356">
        <v>523</v>
      </c>
      <c r="H30" s="356">
        <v>268</v>
      </c>
      <c r="I30" s="356">
        <v>255</v>
      </c>
      <c r="J30" s="355">
        <v>101</v>
      </c>
      <c r="K30" s="356">
        <v>1</v>
      </c>
      <c r="L30" s="356">
        <v>1</v>
      </c>
      <c r="M30" s="356">
        <v>0</v>
      </c>
    </row>
    <row r="31" spans="2:13" s="363" customFormat="1" ht="12.75">
      <c r="B31" s="355">
        <v>22</v>
      </c>
      <c r="C31" s="356">
        <v>575</v>
      </c>
      <c r="D31" s="356">
        <v>290</v>
      </c>
      <c r="E31" s="356">
        <v>285</v>
      </c>
      <c r="F31" s="355">
        <v>62</v>
      </c>
      <c r="G31" s="356">
        <v>673</v>
      </c>
      <c r="H31" s="356">
        <v>347</v>
      </c>
      <c r="I31" s="356">
        <v>326</v>
      </c>
      <c r="J31" s="355">
        <v>102</v>
      </c>
      <c r="K31" s="356">
        <v>2</v>
      </c>
      <c r="L31" s="356">
        <v>0</v>
      </c>
      <c r="M31" s="356">
        <v>2</v>
      </c>
    </row>
    <row r="32" spans="2:13" s="363" customFormat="1" ht="12.75">
      <c r="B32" s="355">
        <v>23</v>
      </c>
      <c r="C32" s="356">
        <v>633</v>
      </c>
      <c r="D32" s="356">
        <v>349</v>
      </c>
      <c r="E32" s="356">
        <v>284</v>
      </c>
      <c r="F32" s="355">
        <v>63</v>
      </c>
      <c r="G32" s="356">
        <v>740</v>
      </c>
      <c r="H32" s="356">
        <v>376</v>
      </c>
      <c r="I32" s="356">
        <v>364</v>
      </c>
      <c r="J32" s="355">
        <v>103</v>
      </c>
      <c r="K32" s="356">
        <v>0</v>
      </c>
      <c r="L32" s="356">
        <v>0</v>
      </c>
      <c r="M32" s="356">
        <v>0</v>
      </c>
    </row>
    <row r="33" spans="2:13" s="363" customFormat="1" ht="12.75">
      <c r="B33" s="357">
        <v>24</v>
      </c>
      <c r="C33" s="358">
        <v>588</v>
      </c>
      <c r="D33" s="358">
        <v>301</v>
      </c>
      <c r="E33" s="358">
        <v>287</v>
      </c>
      <c r="F33" s="357">
        <v>64</v>
      </c>
      <c r="G33" s="358">
        <v>656</v>
      </c>
      <c r="H33" s="358">
        <v>326</v>
      </c>
      <c r="I33" s="358">
        <v>330</v>
      </c>
      <c r="J33" s="357">
        <v>104</v>
      </c>
      <c r="K33" s="358">
        <v>0</v>
      </c>
      <c r="L33" s="358">
        <v>0</v>
      </c>
      <c r="M33" s="358">
        <v>0</v>
      </c>
    </row>
    <row r="34" spans="2:13" s="363" customFormat="1" ht="25.5">
      <c r="B34" s="351" t="s">
        <v>453</v>
      </c>
      <c r="C34" s="352">
        <v>3526</v>
      </c>
      <c r="D34" s="352">
        <v>1861</v>
      </c>
      <c r="E34" s="352">
        <v>1665</v>
      </c>
      <c r="F34" s="351" t="s">
        <v>460</v>
      </c>
      <c r="G34" s="352">
        <v>2679</v>
      </c>
      <c r="H34" s="352">
        <v>1387</v>
      </c>
      <c r="I34" s="352">
        <v>1292</v>
      </c>
      <c r="J34" s="351" t="s">
        <v>420</v>
      </c>
      <c r="K34" s="352">
        <v>1</v>
      </c>
      <c r="L34" s="352">
        <v>0</v>
      </c>
      <c r="M34" s="352">
        <v>1</v>
      </c>
    </row>
    <row r="35" spans="2:13" s="363" customFormat="1" ht="12.75">
      <c r="B35" s="353">
        <v>25</v>
      </c>
      <c r="C35" s="354">
        <v>662</v>
      </c>
      <c r="D35" s="354">
        <v>352</v>
      </c>
      <c r="E35" s="354">
        <v>310</v>
      </c>
      <c r="F35" s="353">
        <v>65</v>
      </c>
      <c r="G35" s="354">
        <v>648</v>
      </c>
      <c r="H35" s="354">
        <v>360</v>
      </c>
      <c r="I35" s="354">
        <v>288</v>
      </c>
      <c r="J35" s="353">
        <v>105</v>
      </c>
      <c r="K35" s="354">
        <v>1</v>
      </c>
      <c r="L35" s="354">
        <v>0</v>
      </c>
      <c r="M35" s="354">
        <v>1</v>
      </c>
    </row>
    <row r="36" spans="2:13" s="363" customFormat="1" ht="12.75">
      <c r="B36" s="355">
        <v>26</v>
      </c>
      <c r="C36" s="356">
        <v>671</v>
      </c>
      <c r="D36" s="356">
        <v>368</v>
      </c>
      <c r="E36" s="356">
        <v>303</v>
      </c>
      <c r="F36" s="355">
        <v>66</v>
      </c>
      <c r="G36" s="356">
        <v>596</v>
      </c>
      <c r="H36" s="356">
        <v>297</v>
      </c>
      <c r="I36" s="356">
        <v>299</v>
      </c>
      <c r="J36" s="355">
        <v>106</v>
      </c>
      <c r="K36" s="356">
        <v>0</v>
      </c>
      <c r="L36" s="354">
        <v>0</v>
      </c>
      <c r="M36" s="356">
        <v>0</v>
      </c>
    </row>
    <row r="37" spans="2:13" s="363" customFormat="1" ht="12.75">
      <c r="B37" s="355">
        <v>27</v>
      </c>
      <c r="C37" s="356">
        <v>672</v>
      </c>
      <c r="D37" s="356">
        <v>374</v>
      </c>
      <c r="E37" s="356">
        <v>298</v>
      </c>
      <c r="F37" s="355">
        <v>67</v>
      </c>
      <c r="G37" s="356">
        <v>497</v>
      </c>
      <c r="H37" s="356">
        <v>232</v>
      </c>
      <c r="I37" s="356">
        <v>265</v>
      </c>
      <c r="J37" s="355">
        <v>107</v>
      </c>
      <c r="K37" s="356">
        <v>0</v>
      </c>
      <c r="L37" s="354">
        <v>0</v>
      </c>
      <c r="M37" s="356">
        <v>0</v>
      </c>
    </row>
    <row r="38" spans="2:13" s="363" customFormat="1" ht="12.75">
      <c r="B38" s="355">
        <v>28</v>
      </c>
      <c r="C38" s="356">
        <v>746</v>
      </c>
      <c r="D38" s="356">
        <v>387</v>
      </c>
      <c r="E38" s="356">
        <v>359</v>
      </c>
      <c r="F38" s="355">
        <v>68</v>
      </c>
      <c r="G38" s="356">
        <v>409</v>
      </c>
      <c r="H38" s="356">
        <v>210</v>
      </c>
      <c r="I38" s="356">
        <v>199</v>
      </c>
      <c r="J38" s="355">
        <v>108</v>
      </c>
      <c r="K38" s="356">
        <v>0</v>
      </c>
      <c r="L38" s="354">
        <v>0</v>
      </c>
      <c r="M38" s="356">
        <v>0</v>
      </c>
    </row>
    <row r="39" spans="2:13" s="363" customFormat="1" ht="12.75">
      <c r="B39" s="357">
        <v>29</v>
      </c>
      <c r="C39" s="358">
        <v>775</v>
      </c>
      <c r="D39" s="358">
        <v>380</v>
      </c>
      <c r="E39" s="358">
        <v>395</v>
      </c>
      <c r="F39" s="357">
        <v>69</v>
      </c>
      <c r="G39" s="358">
        <v>529</v>
      </c>
      <c r="H39" s="358">
        <v>288</v>
      </c>
      <c r="I39" s="358">
        <v>241</v>
      </c>
      <c r="J39" s="357">
        <v>109</v>
      </c>
      <c r="K39" s="356">
        <v>0</v>
      </c>
      <c r="L39" s="354">
        <v>0</v>
      </c>
      <c r="M39" s="356">
        <v>0</v>
      </c>
    </row>
    <row r="40" spans="2:13" s="363" customFormat="1" ht="25.5">
      <c r="B40" s="351" t="s">
        <v>454</v>
      </c>
      <c r="C40" s="352">
        <v>4202</v>
      </c>
      <c r="D40" s="352">
        <v>2175</v>
      </c>
      <c r="E40" s="352">
        <v>2027</v>
      </c>
      <c r="F40" s="351" t="s">
        <v>461</v>
      </c>
      <c r="G40" s="352">
        <v>2158</v>
      </c>
      <c r="H40" s="352">
        <v>1028</v>
      </c>
      <c r="I40" s="352">
        <v>1130</v>
      </c>
      <c r="J40" s="351" t="s">
        <v>421</v>
      </c>
      <c r="K40" s="367">
        <v>0</v>
      </c>
      <c r="L40" s="367">
        <v>0</v>
      </c>
      <c r="M40" s="367">
        <v>0</v>
      </c>
    </row>
    <row r="41" spans="2:13" s="363" customFormat="1" ht="12.75">
      <c r="B41" s="353">
        <v>30</v>
      </c>
      <c r="C41" s="354">
        <v>792</v>
      </c>
      <c r="D41" s="354">
        <v>414</v>
      </c>
      <c r="E41" s="354">
        <v>378</v>
      </c>
      <c r="F41" s="353">
        <v>70</v>
      </c>
      <c r="G41" s="354">
        <v>517</v>
      </c>
      <c r="H41" s="354">
        <v>250</v>
      </c>
      <c r="I41" s="354">
        <v>267</v>
      </c>
      <c r="J41" s="353">
        <v>110</v>
      </c>
      <c r="K41" s="354">
        <v>0</v>
      </c>
      <c r="L41" s="354">
        <v>0</v>
      </c>
      <c r="M41" s="354">
        <v>0</v>
      </c>
    </row>
    <row r="42" spans="2:13" s="363" customFormat="1" ht="12.75">
      <c r="B42" s="355">
        <v>31</v>
      </c>
      <c r="C42" s="356">
        <v>819</v>
      </c>
      <c r="D42" s="356">
        <v>431</v>
      </c>
      <c r="E42" s="356">
        <v>388</v>
      </c>
      <c r="F42" s="355">
        <v>71</v>
      </c>
      <c r="G42" s="356">
        <v>469</v>
      </c>
      <c r="H42" s="356">
        <v>234</v>
      </c>
      <c r="I42" s="356">
        <v>235</v>
      </c>
      <c r="J42" s="355">
        <v>111</v>
      </c>
      <c r="K42" s="354">
        <v>0</v>
      </c>
      <c r="L42" s="354">
        <v>0</v>
      </c>
      <c r="M42" s="354">
        <v>0</v>
      </c>
    </row>
    <row r="43" spans="2:13" s="363" customFormat="1" ht="12.75">
      <c r="B43" s="355">
        <v>32</v>
      </c>
      <c r="C43" s="356">
        <v>888</v>
      </c>
      <c r="D43" s="356">
        <v>448</v>
      </c>
      <c r="E43" s="356">
        <v>440</v>
      </c>
      <c r="F43" s="355">
        <v>72</v>
      </c>
      <c r="G43" s="356">
        <v>399</v>
      </c>
      <c r="H43" s="356">
        <v>179</v>
      </c>
      <c r="I43" s="356">
        <v>220</v>
      </c>
      <c r="J43" s="355">
        <v>112</v>
      </c>
      <c r="K43" s="354">
        <v>0</v>
      </c>
      <c r="L43" s="354">
        <v>0</v>
      </c>
      <c r="M43" s="354">
        <v>0</v>
      </c>
    </row>
    <row r="44" spans="2:13" s="363" customFormat="1" ht="12.75">
      <c r="B44" s="355">
        <v>33</v>
      </c>
      <c r="C44" s="356">
        <v>868</v>
      </c>
      <c r="D44" s="356">
        <v>458</v>
      </c>
      <c r="E44" s="356">
        <v>410</v>
      </c>
      <c r="F44" s="355">
        <v>73</v>
      </c>
      <c r="G44" s="356">
        <v>370</v>
      </c>
      <c r="H44" s="356">
        <v>183</v>
      </c>
      <c r="I44" s="356">
        <v>187</v>
      </c>
      <c r="J44" s="355">
        <v>113</v>
      </c>
      <c r="K44" s="354">
        <v>0</v>
      </c>
      <c r="L44" s="354">
        <v>0</v>
      </c>
      <c r="M44" s="354">
        <v>0</v>
      </c>
    </row>
    <row r="45" spans="2:13" s="363" customFormat="1" ht="12.75">
      <c r="B45" s="357">
        <v>34</v>
      </c>
      <c r="C45" s="358">
        <v>835</v>
      </c>
      <c r="D45" s="358">
        <v>424</v>
      </c>
      <c r="E45" s="358">
        <v>411</v>
      </c>
      <c r="F45" s="357">
        <v>74</v>
      </c>
      <c r="G45" s="368">
        <v>403</v>
      </c>
      <c r="H45" s="368">
        <v>182</v>
      </c>
      <c r="I45" s="368">
        <v>221</v>
      </c>
      <c r="J45" s="357">
        <v>114</v>
      </c>
      <c r="K45" s="354">
        <v>0</v>
      </c>
      <c r="L45" s="354">
        <v>0</v>
      </c>
      <c r="M45" s="354">
        <v>0</v>
      </c>
    </row>
    <row r="46" spans="2:13" s="363" customFormat="1" ht="25.5">
      <c r="B46" s="351" t="s">
        <v>455</v>
      </c>
      <c r="C46" s="352">
        <v>3748</v>
      </c>
      <c r="D46" s="352">
        <v>1933</v>
      </c>
      <c r="E46" s="352">
        <v>1815</v>
      </c>
      <c r="F46" s="351" t="s">
        <v>462</v>
      </c>
      <c r="G46" s="352">
        <v>1766</v>
      </c>
      <c r="H46" s="352">
        <v>789</v>
      </c>
      <c r="I46" s="352">
        <v>977</v>
      </c>
      <c r="J46" s="1091" t="s">
        <v>355</v>
      </c>
      <c r="K46" s="1092">
        <v>50014</v>
      </c>
      <c r="L46" s="1092">
        <v>25032</v>
      </c>
      <c r="M46" s="1092">
        <v>24982</v>
      </c>
    </row>
    <row r="47" spans="2:13" s="363" customFormat="1" ht="12.75">
      <c r="B47" s="353">
        <v>35</v>
      </c>
      <c r="C47" s="354">
        <v>819</v>
      </c>
      <c r="D47" s="354">
        <v>438</v>
      </c>
      <c r="E47" s="354">
        <v>381</v>
      </c>
      <c r="F47" s="353">
        <v>75</v>
      </c>
      <c r="G47" s="354">
        <v>395</v>
      </c>
      <c r="H47" s="354">
        <v>202</v>
      </c>
      <c r="I47" s="354">
        <v>193</v>
      </c>
      <c r="J47" s="1091"/>
      <c r="K47" s="1093"/>
      <c r="L47" s="1093"/>
      <c r="M47" s="1093"/>
    </row>
    <row r="48" spans="2:13" s="363" customFormat="1" ht="12.75">
      <c r="B48" s="355">
        <v>36</v>
      </c>
      <c r="C48" s="356">
        <v>775</v>
      </c>
      <c r="D48" s="356">
        <v>390</v>
      </c>
      <c r="E48" s="356">
        <v>385</v>
      </c>
      <c r="F48" s="355">
        <v>76</v>
      </c>
      <c r="G48" s="356">
        <v>353</v>
      </c>
      <c r="H48" s="356">
        <v>154</v>
      </c>
      <c r="I48" s="356">
        <v>199</v>
      </c>
      <c r="J48" s="1098"/>
      <c r="K48" s="1094"/>
      <c r="L48" s="1094"/>
      <c r="M48" s="1094"/>
    </row>
    <row r="49" spans="2:13" s="363" customFormat="1" ht="12.75">
      <c r="B49" s="355">
        <v>37</v>
      </c>
      <c r="C49" s="356">
        <v>720</v>
      </c>
      <c r="D49" s="356">
        <v>375</v>
      </c>
      <c r="E49" s="356">
        <v>345</v>
      </c>
      <c r="F49" s="355">
        <v>77</v>
      </c>
      <c r="G49" s="356">
        <v>378</v>
      </c>
      <c r="H49" s="356">
        <v>167</v>
      </c>
      <c r="I49" s="356">
        <v>211</v>
      </c>
      <c r="J49" s="1091" t="s">
        <v>1074</v>
      </c>
      <c r="K49" s="1095">
        <v>41.2</v>
      </c>
      <c r="L49" s="1095">
        <v>39.799999999999997</v>
      </c>
      <c r="M49" s="1095">
        <v>42.6</v>
      </c>
    </row>
    <row r="50" spans="2:13" s="363" customFormat="1" ht="12.75">
      <c r="B50" s="355">
        <v>38</v>
      </c>
      <c r="C50" s="356">
        <v>731</v>
      </c>
      <c r="D50" s="356">
        <v>377</v>
      </c>
      <c r="E50" s="356">
        <v>354</v>
      </c>
      <c r="F50" s="355">
        <v>78</v>
      </c>
      <c r="G50" s="356">
        <v>328</v>
      </c>
      <c r="H50" s="356">
        <v>143</v>
      </c>
      <c r="I50" s="356">
        <v>185</v>
      </c>
      <c r="J50" s="1091"/>
      <c r="K50" s="1096"/>
      <c r="L50" s="1096"/>
      <c r="M50" s="1096"/>
    </row>
    <row r="51" spans="2:13" s="363" customFormat="1" ht="12.75">
      <c r="B51" s="357">
        <v>39</v>
      </c>
      <c r="C51" s="358">
        <v>703</v>
      </c>
      <c r="D51" s="358">
        <v>353</v>
      </c>
      <c r="E51" s="358">
        <v>350</v>
      </c>
      <c r="F51" s="357">
        <v>79</v>
      </c>
      <c r="G51" s="358">
        <v>312</v>
      </c>
      <c r="H51" s="358">
        <v>123</v>
      </c>
      <c r="I51" s="358">
        <v>189</v>
      </c>
      <c r="J51" s="1091"/>
      <c r="K51" s="1097"/>
      <c r="L51" s="1097"/>
      <c r="M51" s="1097"/>
    </row>
    <row r="52" spans="2:13" s="363" customFormat="1" ht="18.95" customHeight="1">
      <c r="B52" s="1089" t="s">
        <v>1658</v>
      </c>
      <c r="C52" s="1089"/>
      <c r="D52" s="1089"/>
      <c r="E52" s="1089"/>
      <c r="F52" s="1089"/>
      <c r="G52" s="1089"/>
      <c r="H52" s="1089"/>
      <c r="I52" s="1089"/>
      <c r="J52" s="1089"/>
      <c r="K52" s="1089"/>
      <c r="L52" s="1089"/>
      <c r="M52" s="1089"/>
    </row>
  </sheetData>
  <mergeCells count="10">
    <mergeCell ref="B52:M52"/>
    <mergeCell ref="G2:M2"/>
    <mergeCell ref="J49:J51"/>
    <mergeCell ref="K46:K48"/>
    <mergeCell ref="L46:L48"/>
    <mergeCell ref="M46:M48"/>
    <mergeCell ref="K49:K51"/>
    <mergeCell ref="L49:L51"/>
    <mergeCell ref="M49:M51"/>
    <mergeCell ref="J46:J48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&amp;C－１２－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workbookViewId="0">
      <selection activeCell="R21" sqref="R21"/>
    </sheetView>
  </sheetViews>
  <sheetFormatPr defaultRowHeight="13.5"/>
  <cols>
    <col min="1" max="1" width="1.625" style="22" customWidth="1"/>
    <col min="2" max="2" width="7.375" style="22" customWidth="1"/>
    <col min="3" max="3" width="4.125" style="22" customWidth="1"/>
    <col min="4" max="15" width="5.625" style="22" customWidth="1"/>
    <col min="16" max="16" width="6.125" style="22" customWidth="1"/>
    <col min="17" max="16384" width="9" style="22"/>
  </cols>
  <sheetData>
    <row r="1" spans="1:35" s="872" customFormat="1" ht="26.25" customHeight="1">
      <c r="A1" s="869" t="s">
        <v>1284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20.100000000000001" customHeight="1">
      <c r="B2" s="136"/>
      <c r="C2" s="136"/>
    </row>
    <row r="3" spans="1:35">
      <c r="B3" s="134"/>
      <c r="C3" s="134"/>
      <c r="J3" s="957" t="s">
        <v>1659</v>
      </c>
      <c r="K3" s="1061"/>
      <c r="L3" s="1061"/>
      <c r="M3" s="1061"/>
      <c r="N3" s="1061"/>
      <c r="O3" s="1061"/>
      <c r="P3" s="1061"/>
    </row>
    <row r="4" spans="1:35">
      <c r="B4" s="1099" t="s">
        <v>2517</v>
      </c>
      <c r="C4" s="1099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</row>
    <row r="5" spans="1:35">
      <c r="B5" s="1101" t="s">
        <v>519</v>
      </c>
      <c r="C5" s="1102"/>
      <c r="D5" s="1107" t="s">
        <v>2242</v>
      </c>
      <c r="E5" s="1107"/>
      <c r="F5" s="1107"/>
      <c r="G5" s="1107"/>
      <c r="H5" s="1107" t="s">
        <v>2243</v>
      </c>
      <c r="I5" s="1107"/>
      <c r="J5" s="1107"/>
      <c r="K5" s="1107"/>
      <c r="L5" s="1107" t="s">
        <v>2244</v>
      </c>
      <c r="M5" s="1107"/>
      <c r="N5" s="1107"/>
      <c r="O5" s="1107"/>
      <c r="P5" s="1108" t="s">
        <v>431</v>
      </c>
    </row>
    <row r="6" spans="1:35" ht="26.25" customHeight="1">
      <c r="B6" s="1084"/>
      <c r="C6" s="1103"/>
      <c r="D6" s="137" t="s">
        <v>2190</v>
      </c>
      <c r="E6" s="137" t="s">
        <v>363</v>
      </c>
      <c r="F6" s="137" t="s">
        <v>2191</v>
      </c>
      <c r="G6" s="138" t="s">
        <v>539</v>
      </c>
      <c r="H6" s="137" t="s">
        <v>2190</v>
      </c>
      <c r="I6" s="137" t="s">
        <v>363</v>
      </c>
      <c r="J6" s="139" t="s">
        <v>2191</v>
      </c>
      <c r="K6" s="140" t="s">
        <v>539</v>
      </c>
      <c r="L6" s="139" t="s">
        <v>2190</v>
      </c>
      <c r="M6" s="139" t="s">
        <v>363</v>
      </c>
      <c r="N6" s="139" t="s">
        <v>2191</v>
      </c>
      <c r="O6" s="140" t="s">
        <v>539</v>
      </c>
      <c r="P6" s="1109"/>
    </row>
    <row r="7" spans="1:35" ht="19.5" customHeight="1">
      <c r="B7" s="51" t="s">
        <v>417</v>
      </c>
      <c r="C7" s="141" t="s">
        <v>1005</v>
      </c>
      <c r="D7" s="150">
        <f>SUM(E7:F7)</f>
        <v>1978</v>
      </c>
      <c r="E7" s="150">
        <v>1035</v>
      </c>
      <c r="F7" s="150">
        <v>943</v>
      </c>
      <c r="G7" s="151">
        <f>D7/$P7*100</f>
        <v>16.927685066324347</v>
      </c>
      <c r="H7" s="150">
        <f>SUM(I7:J7)</f>
        <v>8086</v>
      </c>
      <c r="I7" s="152">
        <v>4092</v>
      </c>
      <c r="J7" s="144">
        <v>3994</v>
      </c>
      <c r="K7" s="145">
        <f>H7/$P7*100</f>
        <v>69.199828840393664</v>
      </c>
      <c r="L7" s="144">
        <f>SUM(M7:N7)</f>
        <v>1621</v>
      </c>
      <c r="M7" s="144">
        <v>754</v>
      </c>
      <c r="N7" s="144">
        <v>867</v>
      </c>
      <c r="O7" s="145">
        <f>L7/$P7*100</f>
        <v>13.872486093281985</v>
      </c>
      <c r="P7" s="144">
        <f>D7+H7+L7</f>
        <v>11685</v>
      </c>
    </row>
    <row r="8" spans="1:35" ht="19.5" customHeight="1">
      <c r="B8" s="51" t="s">
        <v>1258</v>
      </c>
      <c r="C8" s="141" t="s">
        <v>1005</v>
      </c>
      <c r="D8" s="150">
        <v>1985</v>
      </c>
      <c r="E8" s="150">
        <v>1042</v>
      </c>
      <c r="F8" s="150">
        <v>943</v>
      </c>
      <c r="G8" s="151">
        <v>16.899999999999999</v>
      </c>
      <c r="H8" s="150">
        <v>8055</v>
      </c>
      <c r="I8" s="152">
        <v>4118</v>
      </c>
      <c r="J8" s="144">
        <v>3937</v>
      </c>
      <c r="K8" s="145">
        <v>68.5</v>
      </c>
      <c r="L8" s="144">
        <v>1719</v>
      </c>
      <c r="M8" s="144">
        <v>790</v>
      </c>
      <c r="N8" s="144">
        <v>929</v>
      </c>
      <c r="O8" s="145">
        <f>L8/$P8*100</f>
        <v>14.618590016157837</v>
      </c>
      <c r="P8" s="144">
        <f>D8+H8+L8</f>
        <v>11759</v>
      </c>
    </row>
    <row r="9" spans="1:35" ht="19.5" customHeight="1">
      <c r="B9" s="51" t="s">
        <v>996</v>
      </c>
      <c r="C9" s="141" t="s">
        <v>1005</v>
      </c>
      <c r="D9" s="150">
        <f>SUM(E9:F9)</f>
        <v>2018</v>
      </c>
      <c r="E9" s="150">
        <v>1073</v>
      </c>
      <c r="F9" s="150">
        <v>945</v>
      </c>
      <c r="G9" s="151">
        <f>D9/$P9*100</f>
        <v>16.940899932840832</v>
      </c>
      <c r="H9" s="150">
        <f>SUM(I9:J9)</f>
        <v>8090</v>
      </c>
      <c r="I9" s="152">
        <v>4133</v>
      </c>
      <c r="J9" s="144">
        <v>3957</v>
      </c>
      <c r="K9" s="145">
        <f>H9/$P9*100</f>
        <v>67.914707857622574</v>
      </c>
      <c r="L9" s="144">
        <f>SUM(M9:N9)</f>
        <v>1804</v>
      </c>
      <c r="M9" s="144">
        <v>838</v>
      </c>
      <c r="N9" s="144">
        <v>966</v>
      </c>
      <c r="O9" s="145">
        <f>L9/$P9*100</f>
        <v>15.144392209536603</v>
      </c>
      <c r="P9" s="144">
        <f>D9+H9+L9</f>
        <v>11912</v>
      </c>
    </row>
    <row r="10" spans="1:35" ht="26.1" customHeight="1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35">
      <c r="B11" s="1099" t="s">
        <v>2519</v>
      </c>
      <c r="C11" s="1099"/>
      <c r="D11" s="1100"/>
      <c r="E11" s="1100"/>
      <c r="F11" s="1100"/>
      <c r="G11" s="1100"/>
      <c r="H11" s="1100"/>
      <c r="I11" s="1100"/>
      <c r="J11" s="1100"/>
      <c r="K11" s="1100"/>
      <c r="L11" s="1100"/>
      <c r="M11" s="1100"/>
      <c r="N11" s="1100"/>
      <c r="O11" s="1100"/>
      <c r="P11" s="1100"/>
    </row>
    <row r="12" spans="1:35">
      <c r="B12" s="1101" t="s">
        <v>519</v>
      </c>
      <c r="C12" s="1102"/>
      <c r="D12" s="1107" t="s">
        <v>2242</v>
      </c>
      <c r="E12" s="1107"/>
      <c r="F12" s="1107"/>
      <c r="G12" s="1107"/>
      <c r="H12" s="1107" t="s">
        <v>2243</v>
      </c>
      <c r="I12" s="1107"/>
      <c r="J12" s="1107"/>
      <c r="K12" s="1107"/>
      <c r="L12" s="1107" t="s">
        <v>2244</v>
      </c>
      <c r="M12" s="1107"/>
      <c r="N12" s="1107"/>
      <c r="O12" s="1107"/>
      <c r="P12" s="1108" t="s">
        <v>431</v>
      </c>
    </row>
    <row r="13" spans="1:35" ht="26.25" customHeight="1">
      <c r="B13" s="1084"/>
      <c r="C13" s="1103"/>
      <c r="D13" s="137" t="s">
        <v>2190</v>
      </c>
      <c r="E13" s="137" t="s">
        <v>363</v>
      </c>
      <c r="F13" s="137" t="s">
        <v>2191</v>
      </c>
      <c r="G13" s="138" t="s">
        <v>539</v>
      </c>
      <c r="H13" s="137" t="s">
        <v>2190</v>
      </c>
      <c r="I13" s="137" t="s">
        <v>363</v>
      </c>
      <c r="J13" s="139" t="s">
        <v>2191</v>
      </c>
      <c r="K13" s="140" t="s">
        <v>539</v>
      </c>
      <c r="L13" s="139" t="s">
        <v>2190</v>
      </c>
      <c r="M13" s="139" t="s">
        <v>363</v>
      </c>
      <c r="N13" s="139" t="s">
        <v>2191</v>
      </c>
      <c r="O13" s="140" t="s">
        <v>539</v>
      </c>
      <c r="P13" s="1109"/>
    </row>
    <row r="14" spans="1:35" ht="19.5" customHeight="1">
      <c r="B14" s="51" t="s">
        <v>417</v>
      </c>
      <c r="C14" s="143" t="s">
        <v>1004</v>
      </c>
      <c r="D14" s="150">
        <f>SUM(E14:F14)</f>
        <v>563</v>
      </c>
      <c r="E14" s="150">
        <v>259</v>
      </c>
      <c r="F14" s="150">
        <v>304</v>
      </c>
      <c r="G14" s="151">
        <f>D14/$P14*100</f>
        <v>10.756591517004203</v>
      </c>
      <c r="H14" s="150">
        <f>SUM(I14:J14)</f>
        <v>3789</v>
      </c>
      <c r="I14" s="152">
        <v>1888</v>
      </c>
      <c r="J14" s="144">
        <v>1901</v>
      </c>
      <c r="K14" s="145">
        <f>H14/$P14*100</f>
        <v>72.392051967902177</v>
      </c>
      <c r="L14" s="144">
        <f>SUM(M14:N14)</f>
        <v>882</v>
      </c>
      <c r="M14" s="144">
        <v>398</v>
      </c>
      <c r="N14" s="144">
        <v>484</v>
      </c>
      <c r="O14" s="145">
        <f>L14/$P14*100</f>
        <v>16.85135651509362</v>
      </c>
      <c r="P14" s="144">
        <f>D14+H14+L14</f>
        <v>5234</v>
      </c>
    </row>
    <row r="15" spans="1:35" ht="19.5" customHeight="1">
      <c r="B15" s="51" t="s">
        <v>466</v>
      </c>
      <c r="C15" s="141" t="s">
        <v>467</v>
      </c>
      <c r="D15" s="150">
        <f>SUM(E15:F15)</f>
        <v>547</v>
      </c>
      <c r="E15" s="150">
        <v>261</v>
      </c>
      <c r="F15" s="150">
        <v>286</v>
      </c>
      <c r="G15" s="151">
        <f>D15/$P15*100</f>
        <v>10.507107184018439</v>
      </c>
      <c r="H15" s="150">
        <f>SUM(I15:J15)</f>
        <v>3745</v>
      </c>
      <c r="I15" s="152">
        <v>1854</v>
      </c>
      <c r="J15" s="144">
        <v>1891</v>
      </c>
      <c r="K15" s="145">
        <f>H15/$P15*100</f>
        <v>71.936227429888589</v>
      </c>
      <c r="L15" s="144">
        <f>SUM(M15:N15)</f>
        <v>914</v>
      </c>
      <c r="M15" s="144">
        <v>426</v>
      </c>
      <c r="N15" s="144">
        <v>488</v>
      </c>
      <c r="O15" s="145">
        <f>L15/$P15*100</f>
        <v>17.55666538609297</v>
      </c>
      <c r="P15" s="144">
        <f>D15+H15+L15</f>
        <v>5206</v>
      </c>
    </row>
    <row r="16" spans="1:35" ht="19.5" customHeight="1">
      <c r="B16" s="51" t="s">
        <v>996</v>
      </c>
      <c r="C16" s="141" t="s">
        <v>1005</v>
      </c>
      <c r="D16" s="150">
        <f>SUM(E16:F16)</f>
        <v>549</v>
      </c>
      <c r="E16" s="150">
        <v>261</v>
      </c>
      <c r="F16" s="150">
        <v>288</v>
      </c>
      <c r="G16" s="151">
        <f>D16/$P16*100</f>
        <v>10.501147666411629</v>
      </c>
      <c r="H16" s="150">
        <f>SUM(I16:J16)</f>
        <v>3683</v>
      </c>
      <c r="I16" s="152">
        <v>1818</v>
      </c>
      <c r="J16" s="144">
        <v>1865</v>
      </c>
      <c r="K16" s="145">
        <f>H16/$P16*100</f>
        <v>70.447589900535576</v>
      </c>
      <c r="L16" s="144">
        <f>SUM(M16:N16)</f>
        <v>996</v>
      </c>
      <c r="M16" s="144">
        <v>480</v>
      </c>
      <c r="N16" s="144">
        <v>516</v>
      </c>
      <c r="O16" s="145">
        <f>L16/$P16*100</f>
        <v>19.051262433052791</v>
      </c>
      <c r="P16" s="144">
        <f>D16+H16+L16</f>
        <v>5228</v>
      </c>
    </row>
    <row r="17" spans="2:16" ht="26.1" customHeight="1"/>
    <row r="18" spans="2:16">
      <c r="B18" s="1099" t="s">
        <v>2520</v>
      </c>
      <c r="C18" s="1099"/>
      <c r="D18" s="1100"/>
      <c r="E18" s="1100"/>
      <c r="F18" s="1100"/>
      <c r="G18" s="1100"/>
      <c r="H18" s="1100"/>
      <c r="I18" s="1100"/>
      <c r="J18" s="1100"/>
      <c r="K18" s="1100"/>
      <c r="L18" s="1100"/>
      <c r="M18" s="1100"/>
      <c r="N18" s="1100"/>
      <c r="O18" s="1100"/>
      <c r="P18" s="1100"/>
    </row>
    <row r="19" spans="2:16">
      <c r="B19" s="1101" t="s">
        <v>519</v>
      </c>
      <c r="C19" s="1102"/>
      <c r="D19" s="1107" t="s">
        <v>2242</v>
      </c>
      <c r="E19" s="1107"/>
      <c r="F19" s="1107"/>
      <c r="G19" s="1107"/>
      <c r="H19" s="1107" t="s">
        <v>2243</v>
      </c>
      <c r="I19" s="1107"/>
      <c r="J19" s="1107"/>
      <c r="K19" s="1107"/>
      <c r="L19" s="1107" t="s">
        <v>2244</v>
      </c>
      <c r="M19" s="1107"/>
      <c r="N19" s="1107"/>
      <c r="O19" s="1107"/>
      <c r="P19" s="1108" t="s">
        <v>431</v>
      </c>
    </row>
    <row r="20" spans="2:16" ht="26.25" customHeight="1">
      <c r="B20" s="1084"/>
      <c r="C20" s="1103"/>
      <c r="D20" s="137" t="s">
        <v>2190</v>
      </c>
      <c r="E20" s="137" t="s">
        <v>363</v>
      </c>
      <c r="F20" s="137" t="s">
        <v>2191</v>
      </c>
      <c r="G20" s="138" t="s">
        <v>539</v>
      </c>
      <c r="H20" s="137" t="s">
        <v>2190</v>
      </c>
      <c r="I20" s="137" t="s">
        <v>363</v>
      </c>
      <c r="J20" s="139" t="s">
        <v>2191</v>
      </c>
      <c r="K20" s="140" t="s">
        <v>539</v>
      </c>
      <c r="L20" s="139" t="s">
        <v>2190</v>
      </c>
      <c r="M20" s="139" t="s">
        <v>363</v>
      </c>
      <c r="N20" s="139" t="s">
        <v>2191</v>
      </c>
      <c r="O20" s="140" t="s">
        <v>539</v>
      </c>
      <c r="P20" s="1109"/>
    </row>
    <row r="21" spans="2:16" ht="19.5" customHeight="1">
      <c r="B21" s="51" t="s">
        <v>417</v>
      </c>
      <c r="C21" s="143" t="s">
        <v>1004</v>
      </c>
      <c r="D21" s="150">
        <f>SUM(E21:F21)</f>
        <v>1250</v>
      </c>
      <c r="E21" s="150">
        <v>640</v>
      </c>
      <c r="F21" s="150">
        <v>610</v>
      </c>
      <c r="G21" s="151">
        <f>D21/$P21*100</f>
        <v>16.648907831646245</v>
      </c>
      <c r="H21" s="150">
        <f>SUM(I21:J21)</f>
        <v>5183</v>
      </c>
      <c r="I21" s="152">
        <v>2878</v>
      </c>
      <c r="J21" s="144">
        <v>2305</v>
      </c>
      <c r="K21" s="145">
        <f>H21/$P21*100</f>
        <v>69.033031433137978</v>
      </c>
      <c r="L21" s="144">
        <f>SUM(M21:N21)</f>
        <v>1075</v>
      </c>
      <c r="M21" s="144">
        <v>470</v>
      </c>
      <c r="N21" s="144">
        <v>605</v>
      </c>
      <c r="O21" s="145">
        <f>L21/$P21*100</f>
        <v>14.31806073521577</v>
      </c>
      <c r="P21" s="144">
        <f>D21+H21+L21</f>
        <v>7508</v>
      </c>
    </row>
    <row r="22" spans="2:16" ht="19.5" customHeight="1">
      <c r="B22" s="51" t="s">
        <v>466</v>
      </c>
      <c r="C22" s="141" t="s">
        <v>467</v>
      </c>
      <c r="D22" s="150">
        <f>SUM(E22:F22)</f>
        <v>1313</v>
      </c>
      <c r="E22" s="150">
        <v>660</v>
      </c>
      <c r="F22" s="150">
        <v>653</v>
      </c>
      <c r="G22" s="151">
        <f>D22/$P22*100</f>
        <v>17.080785742162092</v>
      </c>
      <c r="H22" s="150">
        <f>SUM(I22:J22)</f>
        <v>5232</v>
      </c>
      <c r="I22" s="152">
        <v>2939</v>
      </c>
      <c r="J22" s="144">
        <v>2293</v>
      </c>
      <c r="K22" s="145">
        <f>H22/$P22*100</f>
        <v>68.062963444776898</v>
      </c>
      <c r="L22" s="144">
        <f>SUM(M22:N22)</f>
        <v>1142</v>
      </c>
      <c r="M22" s="144">
        <v>505</v>
      </c>
      <c r="N22" s="144">
        <v>637</v>
      </c>
      <c r="O22" s="145">
        <f>L22/$P22*100</f>
        <v>14.856250813061012</v>
      </c>
      <c r="P22" s="144">
        <f>D22+H22+L22</f>
        <v>7687</v>
      </c>
    </row>
    <row r="23" spans="2:16" ht="19.5" customHeight="1">
      <c r="B23" s="51" t="s">
        <v>996</v>
      </c>
      <c r="C23" s="141" t="s">
        <v>1005</v>
      </c>
      <c r="D23" s="150">
        <f>SUM(E23:F23)</f>
        <v>1333</v>
      </c>
      <c r="E23" s="150">
        <v>665</v>
      </c>
      <c r="F23" s="150">
        <v>668</v>
      </c>
      <c r="G23" s="151">
        <f>D23/$P23*100</f>
        <v>17.481967213114753</v>
      </c>
      <c r="H23" s="150">
        <f>SUM(I23:J23)</f>
        <v>5106</v>
      </c>
      <c r="I23" s="152">
        <v>2795</v>
      </c>
      <c r="J23" s="144">
        <v>2311</v>
      </c>
      <c r="K23" s="145">
        <f>H23/$P23*100</f>
        <v>66.963934426229514</v>
      </c>
      <c r="L23" s="144">
        <f>SUM(M23:N23)</f>
        <v>1186</v>
      </c>
      <c r="M23" s="144">
        <v>523</v>
      </c>
      <c r="N23" s="144">
        <v>663</v>
      </c>
      <c r="O23" s="145">
        <f>L23/$P23*100</f>
        <v>15.554098360655738</v>
      </c>
      <c r="P23" s="144">
        <f>D23+H23+L23</f>
        <v>7625</v>
      </c>
    </row>
    <row r="24" spans="2:16" ht="26.1" customHeight="1"/>
    <row r="25" spans="2:16">
      <c r="B25" s="1099" t="s">
        <v>2521</v>
      </c>
      <c r="C25" s="1099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</row>
    <row r="26" spans="2:16">
      <c r="B26" s="1101" t="s">
        <v>519</v>
      </c>
      <c r="C26" s="1102"/>
      <c r="D26" s="1107" t="s">
        <v>2242</v>
      </c>
      <c r="E26" s="1107"/>
      <c r="F26" s="1107"/>
      <c r="G26" s="1107"/>
      <c r="H26" s="1107" t="s">
        <v>2243</v>
      </c>
      <c r="I26" s="1107"/>
      <c r="J26" s="1107"/>
      <c r="K26" s="1107"/>
      <c r="L26" s="1107" t="s">
        <v>2244</v>
      </c>
      <c r="M26" s="1107"/>
      <c r="N26" s="1107"/>
      <c r="O26" s="1107"/>
      <c r="P26" s="1108" t="s">
        <v>431</v>
      </c>
    </row>
    <row r="27" spans="2:16" ht="26.25" customHeight="1">
      <c r="B27" s="1084"/>
      <c r="C27" s="1103"/>
      <c r="D27" s="137" t="s">
        <v>2190</v>
      </c>
      <c r="E27" s="137" t="s">
        <v>363</v>
      </c>
      <c r="F27" s="137" t="s">
        <v>2191</v>
      </c>
      <c r="G27" s="138" t="s">
        <v>539</v>
      </c>
      <c r="H27" s="137" t="s">
        <v>2190</v>
      </c>
      <c r="I27" s="137" t="s">
        <v>363</v>
      </c>
      <c r="J27" s="139" t="s">
        <v>2191</v>
      </c>
      <c r="K27" s="140" t="s">
        <v>539</v>
      </c>
      <c r="L27" s="139" t="s">
        <v>2190</v>
      </c>
      <c r="M27" s="139" t="s">
        <v>363</v>
      </c>
      <c r="N27" s="139" t="s">
        <v>2191</v>
      </c>
      <c r="O27" s="140" t="s">
        <v>539</v>
      </c>
      <c r="P27" s="1109"/>
    </row>
    <row r="28" spans="2:16" ht="19.5" customHeight="1">
      <c r="B28" s="51" t="s">
        <v>417</v>
      </c>
      <c r="C28" s="143" t="s">
        <v>1004</v>
      </c>
      <c r="D28" s="150">
        <f>SUM(E28:F28)</f>
        <v>498</v>
      </c>
      <c r="E28" s="150">
        <v>259</v>
      </c>
      <c r="F28" s="150">
        <v>239</v>
      </c>
      <c r="G28" s="151">
        <f>D28/$P28*100</f>
        <v>12.707323296759377</v>
      </c>
      <c r="H28" s="150">
        <f>SUM(I28:J28)</f>
        <v>2559</v>
      </c>
      <c r="I28" s="152">
        <v>1291</v>
      </c>
      <c r="J28" s="144">
        <v>1268</v>
      </c>
      <c r="K28" s="145">
        <f>H28/$P28*100</f>
        <v>65.297269711661144</v>
      </c>
      <c r="L28" s="144">
        <f>SUM(M28:N28)</f>
        <v>862</v>
      </c>
      <c r="M28" s="144">
        <v>360</v>
      </c>
      <c r="N28" s="144">
        <v>502</v>
      </c>
      <c r="O28" s="145">
        <f>L28/$P28*100</f>
        <v>21.995406991579486</v>
      </c>
      <c r="P28" s="144">
        <f>D28+H28+L28</f>
        <v>3919</v>
      </c>
    </row>
    <row r="29" spans="2:16" ht="19.5" customHeight="1">
      <c r="B29" s="51" t="s">
        <v>466</v>
      </c>
      <c r="C29" s="141" t="s">
        <v>467</v>
      </c>
      <c r="D29" s="150">
        <f>SUM(E29:F29)</f>
        <v>488</v>
      </c>
      <c r="E29" s="150">
        <v>255</v>
      </c>
      <c r="F29" s="150">
        <v>233</v>
      </c>
      <c r="G29" s="151">
        <f>D29/$P29*100</f>
        <v>12.658884565499351</v>
      </c>
      <c r="H29" s="150">
        <f>SUM(I29:J29)</f>
        <v>2500</v>
      </c>
      <c r="I29" s="152">
        <v>1248</v>
      </c>
      <c r="J29" s="144">
        <v>1252</v>
      </c>
      <c r="K29" s="145">
        <f>H29/$P29*100</f>
        <v>64.850843060959789</v>
      </c>
      <c r="L29" s="144">
        <f>SUM(M29:N29)</f>
        <v>867</v>
      </c>
      <c r="M29" s="144">
        <v>357</v>
      </c>
      <c r="N29" s="144">
        <v>510</v>
      </c>
      <c r="O29" s="145">
        <f>L29/$P29*100</f>
        <v>22.490272373540858</v>
      </c>
      <c r="P29" s="144">
        <f>D29+H29+L29</f>
        <v>3855</v>
      </c>
    </row>
    <row r="30" spans="2:16" ht="19.5" customHeight="1">
      <c r="B30" s="51" t="s">
        <v>996</v>
      </c>
      <c r="C30" s="141" t="s">
        <v>1005</v>
      </c>
      <c r="D30" s="150">
        <f>SUM(E30:F30)</f>
        <v>471</v>
      </c>
      <c r="E30" s="150">
        <v>246</v>
      </c>
      <c r="F30" s="150">
        <v>225</v>
      </c>
      <c r="G30" s="151">
        <f>D30/$P30*100</f>
        <v>12.227414330218069</v>
      </c>
      <c r="H30" s="150">
        <f>SUM(I30:J30)</f>
        <v>2494</v>
      </c>
      <c r="I30" s="152">
        <v>1257</v>
      </c>
      <c r="J30" s="144">
        <v>1237</v>
      </c>
      <c r="K30" s="145">
        <f>H30/$P30*100</f>
        <v>64.745586708203533</v>
      </c>
      <c r="L30" s="144">
        <f>SUM(M30:N30)</f>
        <v>887</v>
      </c>
      <c r="M30" s="144">
        <v>369</v>
      </c>
      <c r="N30" s="144">
        <v>518</v>
      </c>
      <c r="O30" s="145">
        <f>L30/$P30*100</f>
        <v>23.0269989615784</v>
      </c>
      <c r="P30" s="144">
        <f>D30+H30+L30</f>
        <v>3852</v>
      </c>
    </row>
    <row r="31" spans="2:16" ht="26.1" customHeight="1"/>
    <row r="32" spans="2:16">
      <c r="B32" s="1099" t="s">
        <v>2518</v>
      </c>
      <c r="C32" s="1099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</row>
    <row r="33" spans="2:16">
      <c r="B33" s="1101" t="s">
        <v>519</v>
      </c>
      <c r="C33" s="1102"/>
      <c r="D33" s="1104" t="s">
        <v>2242</v>
      </c>
      <c r="E33" s="1104"/>
      <c r="F33" s="1104"/>
      <c r="G33" s="1104"/>
      <c r="H33" s="1104" t="s">
        <v>2243</v>
      </c>
      <c r="I33" s="1104"/>
      <c r="J33" s="1104"/>
      <c r="K33" s="1104"/>
      <c r="L33" s="1104" t="s">
        <v>2244</v>
      </c>
      <c r="M33" s="1104"/>
      <c r="N33" s="1104"/>
      <c r="O33" s="1104"/>
      <c r="P33" s="1105" t="s">
        <v>431</v>
      </c>
    </row>
    <row r="34" spans="2:16" ht="26.25" customHeight="1">
      <c r="B34" s="1084"/>
      <c r="C34" s="1103"/>
      <c r="D34" s="146" t="s">
        <v>2190</v>
      </c>
      <c r="E34" s="146" t="s">
        <v>363</v>
      </c>
      <c r="F34" s="146" t="s">
        <v>2191</v>
      </c>
      <c r="G34" s="147" t="s">
        <v>539</v>
      </c>
      <c r="H34" s="146" t="s">
        <v>2190</v>
      </c>
      <c r="I34" s="146" t="s">
        <v>363</v>
      </c>
      <c r="J34" s="148" t="s">
        <v>2191</v>
      </c>
      <c r="K34" s="149" t="s">
        <v>539</v>
      </c>
      <c r="L34" s="146" t="s">
        <v>2190</v>
      </c>
      <c r="M34" s="146" t="s">
        <v>363</v>
      </c>
      <c r="N34" s="148" t="s">
        <v>2191</v>
      </c>
      <c r="O34" s="149" t="s">
        <v>539</v>
      </c>
      <c r="P34" s="1106"/>
    </row>
    <row r="35" spans="2:16" ht="19.5" customHeight="1">
      <c r="B35" s="51" t="s">
        <v>417</v>
      </c>
      <c r="C35" s="143" t="s">
        <v>1004</v>
      </c>
      <c r="D35" s="150">
        <f>SUM(E35:F35)</f>
        <v>1380</v>
      </c>
      <c r="E35" s="150">
        <v>702</v>
      </c>
      <c r="F35" s="150">
        <v>678</v>
      </c>
      <c r="G35" s="151">
        <f>D35/$P35*100</f>
        <v>15.05399803643504</v>
      </c>
      <c r="H35" s="150">
        <f>SUM(I35:J35)</f>
        <v>6570</v>
      </c>
      <c r="I35" s="152">
        <v>3309</v>
      </c>
      <c r="J35" s="144">
        <v>3261</v>
      </c>
      <c r="K35" s="145">
        <f>H35/$P35*100</f>
        <v>71.670121086505944</v>
      </c>
      <c r="L35" s="144">
        <f>SUM(M35:N35)</f>
        <v>1217</v>
      </c>
      <c r="M35" s="144">
        <v>561</v>
      </c>
      <c r="N35" s="144">
        <v>656</v>
      </c>
      <c r="O35" s="145">
        <f>L35/$P35*100</f>
        <v>13.275880877059015</v>
      </c>
      <c r="P35" s="144">
        <f>D35+H35+L35</f>
        <v>9167</v>
      </c>
    </row>
    <row r="36" spans="2:16" ht="19.5" customHeight="1">
      <c r="B36" s="51" t="s">
        <v>468</v>
      </c>
      <c r="C36" s="141" t="s">
        <v>467</v>
      </c>
      <c r="D36" s="150">
        <f>SUM(E36:F36)</f>
        <v>1370</v>
      </c>
      <c r="E36" s="150">
        <v>683</v>
      </c>
      <c r="F36" s="150">
        <v>687</v>
      </c>
      <c r="G36" s="151">
        <f>D36/$P36*100</f>
        <v>14.867064568638092</v>
      </c>
      <c r="H36" s="150">
        <f>SUM(I36:J36)</f>
        <v>6569</v>
      </c>
      <c r="I36" s="152">
        <v>3353</v>
      </c>
      <c r="J36" s="144">
        <v>3216</v>
      </c>
      <c r="K36" s="145">
        <f>H36/$P36*100</f>
        <v>71.285946825827452</v>
      </c>
      <c r="L36" s="144">
        <f>SUM(M36:N36)</f>
        <v>1276</v>
      </c>
      <c r="M36" s="144">
        <v>589</v>
      </c>
      <c r="N36" s="144">
        <v>687</v>
      </c>
      <c r="O36" s="145">
        <f>L36/$P36*100</f>
        <v>13.846988605534454</v>
      </c>
      <c r="P36" s="144">
        <f>D36+H36+L36</f>
        <v>9215</v>
      </c>
    </row>
    <row r="37" spans="2:16" ht="19.5" customHeight="1">
      <c r="B37" s="51" t="s">
        <v>996</v>
      </c>
      <c r="C37" s="141" t="s">
        <v>1005</v>
      </c>
      <c r="D37" s="150">
        <f>SUM(E37:F37)</f>
        <v>1391</v>
      </c>
      <c r="E37" s="150">
        <v>687</v>
      </c>
      <c r="F37" s="150">
        <v>704</v>
      </c>
      <c r="G37" s="151">
        <f>D37/$P37*100</f>
        <v>14.94413407821229</v>
      </c>
      <c r="H37" s="150">
        <f>SUM(I37:J37)</f>
        <v>6565</v>
      </c>
      <c r="I37" s="152">
        <v>3360</v>
      </c>
      <c r="J37" s="144">
        <v>3205</v>
      </c>
      <c r="K37" s="145">
        <f>H37/$P37*100</f>
        <v>70.530726256983243</v>
      </c>
      <c r="L37" s="144">
        <f>SUM(M37:N37)</f>
        <v>1352</v>
      </c>
      <c r="M37" s="144">
        <v>637</v>
      </c>
      <c r="N37" s="144">
        <v>715</v>
      </c>
      <c r="O37" s="145">
        <f>L37/$P37*100</f>
        <v>14.52513966480447</v>
      </c>
      <c r="P37" s="144">
        <f>D37+H37+L37</f>
        <v>9308</v>
      </c>
    </row>
    <row r="38" spans="2:16" ht="30.75" customHeight="1"/>
    <row r="39" spans="2:16" ht="25.5" hidden="1" customHeight="1"/>
    <row r="40" spans="2:16" ht="15" customHeight="1"/>
    <row r="56" ht="15" customHeight="1"/>
    <row r="63" ht="14.25" customHeight="1"/>
    <row r="64" ht="14.25" customHeight="1"/>
    <row r="65" ht="14.25" customHeight="1"/>
    <row r="66" ht="12.75" customHeight="1"/>
    <row r="67" ht="14.25" hidden="1" customHeight="1"/>
    <row r="72" ht="15" customHeight="1"/>
  </sheetData>
  <mergeCells count="31">
    <mergeCell ref="H26:K26"/>
    <mergeCell ref="L26:O26"/>
    <mergeCell ref="P26:P27"/>
    <mergeCell ref="B18:P18"/>
    <mergeCell ref="B19:C20"/>
    <mergeCell ref="D19:G19"/>
    <mergeCell ref="H19:K19"/>
    <mergeCell ref="L19:O19"/>
    <mergeCell ref="P19:P20"/>
    <mergeCell ref="P12:P13"/>
    <mergeCell ref="L5:O5"/>
    <mergeCell ref="P5:P6"/>
    <mergeCell ref="B5:C6"/>
    <mergeCell ref="D5:G5"/>
    <mergeCell ref="H5:K5"/>
    <mergeCell ref="J3:P3"/>
    <mergeCell ref="B32:P32"/>
    <mergeCell ref="B33:C34"/>
    <mergeCell ref="D33:G33"/>
    <mergeCell ref="H33:K33"/>
    <mergeCell ref="L33:O33"/>
    <mergeCell ref="P33:P34"/>
    <mergeCell ref="B25:P25"/>
    <mergeCell ref="B26:C27"/>
    <mergeCell ref="D26:G26"/>
    <mergeCell ref="B4:P4"/>
    <mergeCell ref="B11:P11"/>
    <mergeCell ref="B12:C13"/>
    <mergeCell ref="D12:G12"/>
    <mergeCell ref="H12:K12"/>
    <mergeCell ref="L12:O12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>
    <oddHeader>&amp;R&amp;A</oddHeader>
    <oddFooter>&amp;C－１３－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workbookViewId="0">
      <selection activeCell="C10" sqref="C10"/>
    </sheetView>
  </sheetViews>
  <sheetFormatPr defaultRowHeight="13.5"/>
  <cols>
    <col min="1" max="1" width="1.625" style="34" customWidth="1"/>
    <col min="2" max="2" width="7.375" style="34" customWidth="1"/>
    <col min="3" max="3" width="4.125" style="34" customWidth="1"/>
    <col min="4" max="15" width="5.625" style="34" customWidth="1"/>
    <col min="16" max="16" width="6.25" style="34" customWidth="1"/>
    <col min="17" max="16384" width="9" style="34"/>
  </cols>
  <sheetData>
    <row r="1" spans="2:16">
      <c r="B1" s="28"/>
      <c r="C1" s="28"/>
      <c r="D1" s="1"/>
      <c r="E1" s="1"/>
      <c r="F1" s="1"/>
      <c r="G1" s="1"/>
      <c r="H1" s="1"/>
      <c r="I1" s="1"/>
      <c r="J1" s="1110" t="s">
        <v>1659</v>
      </c>
      <c r="K1" s="1111"/>
      <c r="L1" s="1111"/>
      <c r="M1" s="1111"/>
      <c r="N1" s="1111"/>
      <c r="O1" s="1111"/>
      <c r="P1" s="1111"/>
    </row>
    <row r="2" spans="2:16" ht="25.5" hidden="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>
      <c r="B3" s="1099" t="s">
        <v>973</v>
      </c>
      <c r="C3" s="1099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</row>
    <row r="4" spans="2:16">
      <c r="B4" s="1101" t="s">
        <v>519</v>
      </c>
      <c r="C4" s="1102"/>
      <c r="D4" s="1104" t="s">
        <v>2242</v>
      </c>
      <c r="E4" s="1104"/>
      <c r="F4" s="1104"/>
      <c r="G4" s="1104"/>
      <c r="H4" s="1104" t="s">
        <v>2243</v>
      </c>
      <c r="I4" s="1104"/>
      <c r="J4" s="1104"/>
      <c r="K4" s="1104"/>
      <c r="L4" s="1104" t="s">
        <v>2244</v>
      </c>
      <c r="M4" s="1104"/>
      <c r="N4" s="1104"/>
      <c r="O4" s="1104"/>
      <c r="P4" s="1105" t="s">
        <v>431</v>
      </c>
    </row>
    <row r="5" spans="2:16" ht="26.25" customHeight="1">
      <c r="B5" s="1084"/>
      <c r="C5" s="1103"/>
      <c r="D5" s="146" t="s">
        <v>2190</v>
      </c>
      <c r="E5" s="146" t="s">
        <v>363</v>
      </c>
      <c r="F5" s="146" t="s">
        <v>2191</v>
      </c>
      <c r="G5" s="147" t="s">
        <v>539</v>
      </c>
      <c r="H5" s="146" t="s">
        <v>2190</v>
      </c>
      <c r="I5" s="146" t="s">
        <v>363</v>
      </c>
      <c r="J5" s="148" t="s">
        <v>2191</v>
      </c>
      <c r="K5" s="149" t="s">
        <v>539</v>
      </c>
      <c r="L5" s="146" t="s">
        <v>2190</v>
      </c>
      <c r="M5" s="146" t="s">
        <v>363</v>
      </c>
      <c r="N5" s="148" t="s">
        <v>2191</v>
      </c>
      <c r="O5" s="149" t="s">
        <v>539</v>
      </c>
      <c r="P5" s="1106"/>
    </row>
    <row r="6" spans="2:16" ht="19.5" customHeight="1">
      <c r="B6" s="51" t="s">
        <v>417</v>
      </c>
      <c r="C6" s="141" t="s">
        <v>1004</v>
      </c>
      <c r="D6" s="150">
        <f>SUM(E6:F6)</f>
        <v>1857</v>
      </c>
      <c r="E6" s="150">
        <v>952</v>
      </c>
      <c r="F6" s="150">
        <v>905</v>
      </c>
      <c r="G6" s="151">
        <f>D6/$P6*100</f>
        <v>15.30284301606922</v>
      </c>
      <c r="H6" s="150">
        <f>SUM(I6:J6)</f>
        <v>7741</v>
      </c>
      <c r="I6" s="152">
        <v>3901</v>
      </c>
      <c r="J6" s="144">
        <v>3840</v>
      </c>
      <c r="K6" s="145">
        <f>H6/$P6*100</f>
        <v>63.790688092295014</v>
      </c>
      <c r="L6" s="144">
        <f>SUM(M6:N6)</f>
        <v>2537</v>
      </c>
      <c r="M6" s="144">
        <v>1036</v>
      </c>
      <c r="N6" s="144">
        <v>1501</v>
      </c>
      <c r="O6" s="145">
        <f>L6/$P6*100</f>
        <v>20.906468891635765</v>
      </c>
      <c r="P6" s="144">
        <f>D6+H6+L6</f>
        <v>12135</v>
      </c>
    </row>
    <row r="7" spans="2:16" ht="19.5" customHeight="1">
      <c r="B7" s="51" t="s">
        <v>469</v>
      </c>
      <c r="C7" s="141" t="s">
        <v>470</v>
      </c>
      <c r="D7" s="150">
        <f>SUM(E7:F7)</f>
        <v>1812</v>
      </c>
      <c r="E7" s="150">
        <v>938</v>
      </c>
      <c r="F7" s="150">
        <v>874</v>
      </c>
      <c r="G7" s="151">
        <f>D7/$P7*100</f>
        <v>14.964076306879182</v>
      </c>
      <c r="H7" s="150">
        <f>SUM(I7:J7)</f>
        <v>7711</v>
      </c>
      <c r="I7" s="152">
        <v>3909</v>
      </c>
      <c r="J7" s="144">
        <v>3802</v>
      </c>
      <c r="K7" s="145">
        <f>H7/$P7*100</f>
        <v>63.679907506813116</v>
      </c>
      <c r="L7" s="144">
        <f>SUM(M7:N7)</f>
        <v>2586</v>
      </c>
      <c r="M7" s="144">
        <v>1065</v>
      </c>
      <c r="N7" s="144">
        <v>1521</v>
      </c>
      <c r="O7" s="145">
        <f>L7/$P7*100</f>
        <v>21.356016186307706</v>
      </c>
      <c r="P7" s="144">
        <f>D7+H7+L7</f>
        <v>12109</v>
      </c>
    </row>
    <row r="8" spans="2:16" ht="19.5" customHeight="1">
      <c r="B8" s="51" t="s">
        <v>996</v>
      </c>
      <c r="C8" s="141" t="s">
        <v>1005</v>
      </c>
      <c r="D8" s="150">
        <f>SUM(E8:F8)</f>
        <v>1811</v>
      </c>
      <c r="E8" s="150">
        <v>949</v>
      </c>
      <c r="F8" s="150">
        <v>862</v>
      </c>
      <c r="G8" s="151">
        <f>D8/$P8*100</f>
        <v>14.980560840433451</v>
      </c>
      <c r="H8" s="150">
        <f>SUM(I8:J8)</f>
        <v>7649</v>
      </c>
      <c r="I8" s="152">
        <v>3862</v>
      </c>
      <c r="J8" s="144">
        <v>3787</v>
      </c>
      <c r="K8" s="145">
        <f>H8/$P8*100</f>
        <v>63.272396393415498</v>
      </c>
      <c r="L8" s="144">
        <f>SUM(M8:N8)</f>
        <v>2629</v>
      </c>
      <c r="M8" s="144">
        <v>1079</v>
      </c>
      <c r="N8" s="144">
        <v>1550</v>
      </c>
      <c r="O8" s="145">
        <f>L8/$P8*100</f>
        <v>21.747042766151043</v>
      </c>
      <c r="P8" s="144">
        <f>D8+H8+L8</f>
        <v>12089</v>
      </c>
    </row>
    <row r="9" spans="2:16" ht="12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4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4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4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4.25" hidden="1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7">
    <mergeCell ref="J1:P1"/>
    <mergeCell ref="L4:O4"/>
    <mergeCell ref="P4:P5"/>
    <mergeCell ref="B3:P3"/>
    <mergeCell ref="B4:C5"/>
    <mergeCell ref="D4:G4"/>
    <mergeCell ref="H4:K4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blackAndWhite="1" r:id="rId1"/>
  <headerFooter alignWithMargins="0">
    <oddHeader>&amp;R&amp;A</oddHeader>
    <oddFooter>&amp;C－１４－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Normal="100" workbookViewId="0">
      <selection activeCell="S24" sqref="S24"/>
    </sheetView>
  </sheetViews>
  <sheetFormatPr defaultRowHeight="13.5"/>
  <cols>
    <col min="1" max="1" width="1.25" style="22" customWidth="1"/>
    <col min="2" max="2" width="10.25" style="22" customWidth="1"/>
    <col min="3" max="3" width="7.625" style="22" customWidth="1"/>
    <col min="4" max="6" width="7.25" style="22" customWidth="1"/>
    <col min="7" max="12" width="6.625" style="22" customWidth="1"/>
    <col min="13" max="16" width="5.375" style="22" customWidth="1"/>
    <col min="17" max="17" width="3.75" style="22" customWidth="1"/>
    <col min="18" max="18" width="4.75" style="22" customWidth="1"/>
    <col min="19" max="19" width="4.25" style="22" customWidth="1"/>
    <col min="20" max="20" width="2.5" style="22" bestFit="1" customWidth="1"/>
    <col min="21" max="22" width="3.875" style="22" customWidth="1"/>
    <col min="23" max="23" width="9" style="22"/>
    <col min="24" max="24" width="4.75" style="22" customWidth="1"/>
    <col min="25" max="25" width="3" style="22" customWidth="1"/>
    <col min="26" max="16384" width="9" style="22"/>
  </cols>
  <sheetData>
    <row r="1" spans="1:35" s="872" customFormat="1" ht="26.25" customHeight="1">
      <c r="A1" s="869" t="s">
        <v>412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135" customFormat="1" ht="18.75" customHeight="1">
      <c r="A2" s="3"/>
      <c r="B2" s="134"/>
      <c r="C2" s="957" t="s">
        <v>2136</v>
      </c>
      <c r="D2" s="1061"/>
      <c r="E2" s="1061"/>
      <c r="F2" s="1061"/>
      <c r="K2" s="153"/>
      <c r="L2" s="154"/>
      <c r="M2" s="155"/>
    </row>
    <row r="3" spans="1:35" s="135" customFormat="1" ht="20.100000000000001" customHeight="1">
      <c r="A3" s="3"/>
      <c r="B3" s="909" t="s">
        <v>519</v>
      </c>
      <c r="C3" s="1113" t="s">
        <v>368</v>
      </c>
      <c r="D3" s="1118" t="s">
        <v>2246</v>
      </c>
      <c r="E3" s="907"/>
      <c r="F3" s="907"/>
      <c r="G3" s="69"/>
      <c r="H3" s="62"/>
      <c r="I3" s="8"/>
      <c r="J3" s="8"/>
      <c r="K3" s="158"/>
      <c r="L3" s="159"/>
      <c r="M3" s="155"/>
    </row>
    <row r="4" spans="1:35" s="135" customFormat="1" ht="20.100000000000001" customHeight="1">
      <c r="A4" s="3"/>
      <c r="B4" s="908"/>
      <c r="C4" s="1113"/>
      <c r="D4" s="157" t="s">
        <v>362</v>
      </c>
      <c r="E4" s="157" t="s">
        <v>363</v>
      </c>
      <c r="F4" s="157" t="s">
        <v>2191</v>
      </c>
      <c r="G4" s="69"/>
      <c r="H4" s="62"/>
      <c r="I4" s="62"/>
      <c r="J4" s="62"/>
      <c r="K4" s="158"/>
      <c r="L4" s="159"/>
      <c r="M4" s="155"/>
    </row>
    <row r="5" spans="1:35" s="135" customFormat="1" ht="20.100000000000001" customHeight="1">
      <c r="A5" s="3"/>
      <c r="B5" s="5" t="s">
        <v>353</v>
      </c>
      <c r="C5" s="67">
        <v>178</v>
      </c>
      <c r="D5" s="63">
        <v>388</v>
      </c>
      <c r="E5" s="63">
        <v>185</v>
      </c>
      <c r="F5" s="63">
        <v>203</v>
      </c>
      <c r="G5" s="84"/>
      <c r="H5" s="160"/>
      <c r="I5" s="84"/>
      <c r="J5" s="129"/>
      <c r="K5" s="158"/>
      <c r="L5" s="161"/>
      <c r="M5" s="155"/>
    </row>
    <row r="6" spans="1:35" s="135" customFormat="1" ht="20.100000000000001" customHeight="1">
      <c r="A6" s="3"/>
      <c r="B6" s="5" t="s">
        <v>354</v>
      </c>
      <c r="C6" s="67">
        <v>203</v>
      </c>
      <c r="D6" s="63">
        <v>416</v>
      </c>
      <c r="E6" s="63">
        <v>207</v>
      </c>
      <c r="F6" s="63">
        <v>209</v>
      </c>
      <c r="G6" s="84"/>
      <c r="H6" s="160"/>
      <c r="I6" s="84"/>
      <c r="J6" s="129"/>
      <c r="K6" s="158"/>
      <c r="L6" s="161"/>
      <c r="M6" s="155"/>
    </row>
    <row r="7" spans="1:35" s="135" customFormat="1" ht="20.100000000000001" customHeight="1">
      <c r="A7" s="3"/>
      <c r="B7" s="5" t="s">
        <v>357</v>
      </c>
      <c r="C7" s="67">
        <v>201</v>
      </c>
      <c r="D7" s="63">
        <v>405</v>
      </c>
      <c r="E7" s="63">
        <v>189</v>
      </c>
      <c r="F7" s="63">
        <v>216</v>
      </c>
      <c r="G7" s="84"/>
      <c r="H7" s="160"/>
      <c r="I7" s="84"/>
      <c r="J7" s="129"/>
      <c r="K7" s="158"/>
      <c r="L7" s="161"/>
      <c r="M7" s="155"/>
    </row>
    <row r="8" spans="1:35" s="135" customFormat="1" ht="20.100000000000001" customHeight="1">
      <c r="A8" s="3"/>
      <c r="B8" s="5" t="s">
        <v>2048</v>
      </c>
      <c r="C8" s="67">
        <v>289</v>
      </c>
      <c r="D8" s="63">
        <f>SUM(E8:F8)</f>
        <v>450</v>
      </c>
      <c r="E8" s="63">
        <v>211</v>
      </c>
      <c r="F8" s="63">
        <v>239</v>
      </c>
      <c r="G8" s="8"/>
      <c r="H8" s="8"/>
      <c r="I8" s="8"/>
      <c r="J8" s="8"/>
      <c r="K8" s="8"/>
      <c r="L8" s="161"/>
      <c r="M8" s="155"/>
    </row>
    <row r="9" spans="1:35" s="135" customFormat="1" ht="19.5" customHeight="1">
      <c r="A9" s="3"/>
      <c r="B9" s="5" t="s">
        <v>1007</v>
      </c>
      <c r="C9" s="67">
        <v>303</v>
      </c>
      <c r="D9" s="63">
        <v>462</v>
      </c>
      <c r="E9" s="63">
        <v>236</v>
      </c>
      <c r="F9" s="63">
        <v>226</v>
      </c>
      <c r="G9" s="8"/>
      <c r="H9" s="8"/>
      <c r="I9" s="8"/>
      <c r="J9" s="8"/>
      <c r="K9" s="8"/>
      <c r="L9" s="161"/>
      <c r="M9" s="155"/>
    </row>
    <row r="10" spans="1:35" s="135" customFormat="1" ht="19.5" customHeight="1">
      <c r="A10" s="3"/>
      <c r="B10" s="5" t="s">
        <v>2064</v>
      </c>
      <c r="C10" s="67">
        <v>338</v>
      </c>
      <c r="D10" s="63">
        <v>492</v>
      </c>
      <c r="E10" s="63">
        <v>259</v>
      </c>
      <c r="F10" s="63">
        <v>233</v>
      </c>
      <c r="G10" s="8"/>
      <c r="H10" s="8"/>
      <c r="I10" s="8"/>
      <c r="J10" s="8"/>
      <c r="K10" s="8"/>
      <c r="L10" s="161"/>
      <c r="M10" s="155"/>
    </row>
    <row r="11" spans="1:35" s="135" customFormat="1" ht="19.5" customHeight="1">
      <c r="A11" s="3"/>
      <c r="B11" s="5" t="s">
        <v>375</v>
      </c>
      <c r="C11" s="67">
        <v>379</v>
      </c>
      <c r="D11" s="63">
        <v>524</v>
      </c>
      <c r="E11" s="63">
        <v>280</v>
      </c>
      <c r="F11" s="63">
        <v>244</v>
      </c>
      <c r="G11" s="8"/>
      <c r="H11" s="8"/>
      <c r="I11" s="8"/>
      <c r="J11" s="8"/>
      <c r="K11" s="8"/>
      <c r="L11" s="161"/>
      <c r="M11" s="155"/>
    </row>
    <row r="12" spans="1:35" s="135" customFormat="1" ht="19.5" customHeight="1">
      <c r="A12" s="3"/>
      <c r="B12" s="162" t="s">
        <v>2137</v>
      </c>
      <c r="C12" s="8"/>
      <c r="D12" s="84"/>
      <c r="F12" s="84"/>
      <c r="G12" s="8"/>
      <c r="H12" s="8"/>
      <c r="I12" s="8"/>
      <c r="J12" s="8"/>
      <c r="K12" s="8"/>
      <c r="L12" s="161"/>
      <c r="M12" s="155"/>
    </row>
    <row r="13" spans="1:35" s="135" customFormat="1" ht="20.100000000000001" customHeight="1">
      <c r="A13" s="3"/>
      <c r="B13" s="162"/>
      <c r="C13" s="8"/>
      <c r="D13" s="84"/>
      <c r="F13" s="84"/>
      <c r="J13" s="8"/>
      <c r="K13" s="158"/>
      <c r="L13" s="161"/>
      <c r="M13" s="155"/>
    </row>
    <row r="14" spans="1:35" s="135" customFormat="1" ht="33.75" customHeight="1">
      <c r="A14" s="3"/>
      <c r="B14" s="163"/>
      <c r="C14" s="3"/>
      <c r="D14" s="3"/>
      <c r="E14" s="3"/>
      <c r="F14" s="3"/>
      <c r="G14" s="3"/>
      <c r="H14" s="3"/>
      <c r="I14" s="3"/>
      <c r="J14" s="3"/>
      <c r="K14" s="153"/>
      <c r="L14" s="154"/>
      <c r="M14" s="155"/>
    </row>
    <row r="15" spans="1:35" s="872" customFormat="1" ht="26.25" customHeight="1">
      <c r="A15" s="869" t="s">
        <v>413</v>
      </c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3"/>
      <c r="Y15" s="87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</row>
    <row r="16" spans="1:35" s="135" customFormat="1" ht="15.75" customHeight="1">
      <c r="A16" s="3"/>
      <c r="B16" s="134"/>
      <c r="C16" s="3"/>
      <c r="D16" s="3"/>
      <c r="E16" s="1061" t="s">
        <v>1660</v>
      </c>
      <c r="F16" s="1061"/>
      <c r="G16" s="1061"/>
      <c r="H16" s="1061"/>
      <c r="I16" s="1061"/>
      <c r="J16" s="1061"/>
      <c r="K16" s="1061"/>
      <c r="L16" s="369"/>
      <c r="M16" s="369"/>
    </row>
    <row r="17" spans="1:13" s="135" customFormat="1" ht="15.75" customHeight="1">
      <c r="A17" s="3"/>
      <c r="B17" s="1118" t="s">
        <v>422</v>
      </c>
      <c r="C17" s="907" t="s">
        <v>432</v>
      </c>
      <c r="D17" s="907" t="s">
        <v>2048</v>
      </c>
      <c r="E17" s="907"/>
      <c r="F17" s="907" t="s">
        <v>1007</v>
      </c>
      <c r="G17" s="907"/>
      <c r="H17" s="907" t="s">
        <v>2064</v>
      </c>
      <c r="I17" s="907"/>
      <c r="J17" s="907" t="s">
        <v>375</v>
      </c>
      <c r="K17" s="907"/>
      <c r="L17" s="158"/>
      <c r="M17" s="369"/>
    </row>
    <row r="18" spans="1:13" s="135" customFormat="1" ht="15.75" customHeight="1">
      <c r="A18" s="3"/>
      <c r="B18" s="1053" t="s">
        <v>471</v>
      </c>
      <c r="C18" s="1112">
        <v>80</v>
      </c>
      <c r="D18" s="907">
        <v>88</v>
      </c>
      <c r="E18" s="907"/>
      <c r="F18" s="907">
        <v>80</v>
      </c>
      <c r="G18" s="907"/>
      <c r="H18" s="907">
        <v>90</v>
      </c>
      <c r="I18" s="907"/>
      <c r="J18" s="907">
        <v>85</v>
      </c>
      <c r="K18" s="907"/>
      <c r="L18" s="158"/>
      <c r="M18" s="369"/>
    </row>
    <row r="19" spans="1:13" s="135" customFormat="1" ht="15.75" customHeight="1">
      <c r="A19" s="3"/>
      <c r="B19" s="1053" t="s">
        <v>472</v>
      </c>
      <c r="C19" s="1112" t="s">
        <v>473</v>
      </c>
      <c r="D19" s="907" t="s">
        <v>1222</v>
      </c>
      <c r="E19" s="907"/>
      <c r="F19" s="907" t="s">
        <v>1222</v>
      </c>
      <c r="G19" s="907"/>
      <c r="H19" s="907" t="s">
        <v>1222</v>
      </c>
      <c r="I19" s="907"/>
      <c r="J19" s="907" t="s">
        <v>1222</v>
      </c>
      <c r="K19" s="907"/>
      <c r="L19" s="158"/>
      <c r="M19" s="369"/>
    </row>
    <row r="20" spans="1:13" s="135" customFormat="1" ht="15.75" customHeight="1">
      <c r="A20" s="3"/>
      <c r="B20" s="1053" t="s">
        <v>423</v>
      </c>
      <c r="C20" s="1112">
        <v>106</v>
      </c>
      <c r="D20" s="907">
        <v>76</v>
      </c>
      <c r="E20" s="907"/>
      <c r="F20" s="907">
        <v>106</v>
      </c>
      <c r="G20" s="907"/>
      <c r="H20" s="907">
        <v>135</v>
      </c>
      <c r="I20" s="907"/>
      <c r="J20" s="907">
        <v>182</v>
      </c>
      <c r="K20" s="907"/>
      <c r="L20" s="370"/>
      <c r="M20" s="369"/>
    </row>
    <row r="21" spans="1:13" s="135" customFormat="1" ht="15.75" customHeight="1">
      <c r="A21" s="3"/>
      <c r="B21" s="1116" t="s">
        <v>474</v>
      </c>
      <c r="C21" s="1117"/>
      <c r="D21" s="907" t="s">
        <v>475</v>
      </c>
      <c r="E21" s="907"/>
      <c r="F21" s="907" t="s">
        <v>475</v>
      </c>
      <c r="G21" s="907"/>
      <c r="H21" s="907" t="s">
        <v>943</v>
      </c>
      <c r="I21" s="907"/>
      <c r="J21" s="898" t="s">
        <v>1222</v>
      </c>
      <c r="K21" s="900"/>
      <c r="L21" s="370"/>
      <c r="M21" s="369"/>
    </row>
    <row r="22" spans="1:13" s="135" customFormat="1" ht="15.75" customHeight="1">
      <c r="A22" s="3"/>
      <c r="B22" s="1053" t="s">
        <v>476</v>
      </c>
      <c r="C22" s="1112" t="s">
        <v>477</v>
      </c>
      <c r="D22" s="907" t="s">
        <v>1222</v>
      </c>
      <c r="E22" s="907"/>
      <c r="F22" s="907" t="s">
        <v>1222</v>
      </c>
      <c r="G22" s="907"/>
      <c r="H22" s="907" t="s">
        <v>1222</v>
      </c>
      <c r="I22" s="907"/>
      <c r="J22" s="907" t="s">
        <v>1222</v>
      </c>
      <c r="K22" s="907"/>
      <c r="L22" s="370"/>
      <c r="M22" s="369"/>
    </row>
    <row r="23" spans="1:13" s="135" customFormat="1" ht="15.75" customHeight="1">
      <c r="A23" s="3"/>
      <c r="B23" s="1053" t="s">
        <v>478</v>
      </c>
      <c r="C23" s="1112"/>
      <c r="D23" s="907" t="s">
        <v>1222</v>
      </c>
      <c r="E23" s="907"/>
      <c r="F23" s="907" t="s">
        <v>475</v>
      </c>
      <c r="G23" s="907"/>
      <c r="H23" s="907" t="s">
        <v>1222</v>
      </c>
      <c r="I23" s="907"/>
      <c r="J23" s="907" t="s">
        <v>1222</v>
      </c>
      <c r="K23" s="907"/>
      <c r="L23" s="370"/>
      <c r="M23" s="369"/>
    </row>
    <row r="24" spans="1:13" s="135" customFormat="1" ht="15.75" customHeight="1">
      <c r="A24" s="3"/>
      <c r="B24" s="1053" t="s">
        <v>479</v>
      </c>
      <c r="C24" s="1112" t="s">
        <v>477</v>
      </c>
      <c r="D24" s="907" t="s">
        <v>1222</v>
      </c>
      <c r="E24" s="907"/>
      <c r="F24" s="907" t="s">
        <v>1222</v>
      </c>
      <c r="G24" s="907"/>
      <c r="H24" s="907" t="s">
        <v>943</v>
      </c>
      <c r="I24" s="907"/>
      <c r="J24" s="907" t="s">
        <v>943</v>
      </c>
      <c r="K24" s="907"/>
      <c r="L24" s="370"/>
      <c r="M24" s="369"/>
    </row>
    <row r="25" spans="1:13" s="135" customFormat="1" ht="15.75" customHeight="1">
      <c r="A25" s="3"/>
      <c r="B25" s="1053" t="s">
        <v>480</v>
      </c>
      <c r="C25" s="1112" t="s">
        <v>477</v>
      </c>
      <c r="D25" s="907" t="s">
        <v>1222</v>
      </c>
      <c r="E25" s="907"/>
      <c r="F25" s="907" t="s">
        <v>1222</v>
      </c>
      <c r="G25" s="907"/>
      <c r="H25" s="907">
        <v>10</v>
      </c>
      <c r="I25" s="907"/>
      <c r="J25" s="907" t="s">
        <v>1222</v>
      </c>
      <c r="K25" s="907"/>
      <c r="L25" s="370"/>
      <c r="M25" s="369"/>
    </row>
    <row r="26" spans="1:13" s="135" customFormat="1" ht="15.75" customHeight="1">
      <c r="A26" s="3"/>
      <c r="B26" s="1053" t="s">
        <v>424</v>
      </c>
      <c r="C26" s="1112"/>
      <c r="D26" s="907">
        <v>184</v>
      </c>
      <c r="E26" s="907"/>
      <c r="F26" s="907">
        <v>181</v>
      </c>
      <c r="G26" s="907"/>
      <c r="H26" s="907">
        <v>177</v>
      </c>
      <c r="I26" s="907"/>
      <c r="J26" s="907">
        <v>175</v>
      </c>
      <c r="K26" s="907"/>
      <c r="L26" s="370"/>
      <c r="M26" s="369"/>
    </row>
    <row r="27" spans="1:13" s="135" customFormat="1" ht="15.75" customHeight="1">
      <c r="A27" s="3"/>
      <c r="B27" s="1053" t="s">
        <v>481</v>
      </c>
      <c r="C27" s="1053"/>
      <c r="D27" s="907" t="s">
        <v>1222</v>
      </c>
      <c r="E27" s="907"/>
      <c r="F27" s="907" t="s">
        <v>1222</v>
      </c>
      <c r="G27" s="907"/>
      <c r="H27" s="907" t="s">
        <v>943</v>
      </c>
      <c r="I27" s="907"/>
      <c r="J27" s="907" t="s">
        <v>943</v>
      </c>
      <c r="K27" s="907"/>
      <c r="L27" s="370"/>
      <c r="M27" s="369"/>
    </row>
    <row r="28" spans="1:13" s="135" customFormat="1" ht="15.75" customHeight="1">
      <c r="A28" s="3"/>
      <c r="B28" s="1053" t="s">
        <v>482</v>
      </c>
      <c r="C28" s="1053"/>
      <c r="D28" s="907" t="s">
        <v>2085</v>
      </c>
      <c r="E28" s="907"/>
      <c r="F28" s="907" t="s">
        <v>2085</v>
      </c>
      <c r="G28" s="907"/>
      <c r="H28" s="907" t="s">
        <v>943</v>
      </c>
      <c r="I28" s="907"/>
      <c r="J28" s="907" t="s">
        <v>1222</v>
      </c>
      <c r="K28" s="907"/>
      <c r="L28" s="370"/>
      <c r="M28" s="369"/>
    </row>
    <row r="29" spans="1:13" s="135" customFormat="1" ht="15.75" customHeight="1">
      <c r="A29" s="3"/>
      <c r="B29" s="1116" t="s">
        <v>484</v>
      </c>
      <c r="C29" s="1117"/>
      <c r="D29" s="907" t="s">
        <v>2085</v>
      </c>
      <c r="E29" s="907"/>
      <c r="F29" s="907" t="s">
        <v>2085</v>
      </c>
      <c r="G29" s="907"/>
      <c r="H29" s="907" t="s">
        <v>943</v>
      </c>
      <c r="I29" s="907"/>
      <c r="J29" s="898" t="s">
        <v>1222</v>
      </c>
      <c r="K29" s="900"/>
      <c r="L29" s="370"/>
      <c r="M29" s="369"/>
    </row>
    <row r="30" spans="1:13" s="135" customFormat="1" ht="15.75" customHeight="1">
      <c r="A30" s="3"/>
      <c r="B30" s="1053" t="s">
        <v>485</v>
      </c>
      <c r="C30" s="1053"/>
      <c r="D30" s="907" t="s">
        <v>1222</v>
      </c>
      <c r="E30" s="907"/>
      <c r="F30" s="907" t="s">
        <v>1222</v>
      </c>
      <c r="G30" s="907"/>
      <c r="H30" s="907" t="s">
        <v>1222</v>
      </c>
      <c r="I30" s="907"/>
      <c r="J30" s="907" t="s">
        <v>1222</v>
      </c>
      <c r="K30" s="907"/>
      <c r="L30" s="370"/>
      <c r="M30" s="369"/>
    </row>
    <row r="31" spans="1:13" s="135" customFormat="1" ht="15.75" customHeight="1">
      <c r="A31" s="3"/>
      <c r="B31" s="1053" t="s">
        <v>486</v>
      </c>
      <c r="C31" s="1053"/>
      <c r="D31" s="907" t="s">
        <v>1222</v>
      </c>
      <c r="E31" s="907"/>
      <c r="F31" s="907" t="s">
        <v>1222</v>
      </c>
      <c r="G31" s="907"/>
      <c r="H31" s="907">
        <v>12</v>
      </c>
      <c r="I31" s="907"/>
      <c r="J31" s="907">
        <v>12</v>
      </c>
      <c r="K31" s="907"/>
      <c r="L31" s="370"/>
      <c r="M31" s="369"/>
    </row>
    <row r="32" spans="1:13" s="135" customFormat="1" ht="15.75" customHeight="1">
      <c r="A32" s="3"/>
      <c r="B32" s="1053" t="s">
        <v>487</v>
      </c>
      <c r="C32" s="1053"/>
      <c r="D32" s="907">
        <v>56</v>
      </c>
      <c r="E32" s="907"/>
      <c r="F32" s="907">
        <v>48</v>
      </c>
      <c r="G32" s="907"/>
      <c r="H32" s="907">
        <v>44</v>
      </c>
      <c r="I32" s="907"/>
      <c r="J32" s="907">
        <v>39</v>
      </c>
      <c r="K32" s="907"/>
      <c r="L32" s="370"/>
      <c r="M32" s="369"/>
    </row>
    <row r="33" spans="1:13" s="135" customFormat="1" ht="15.75" customHeight="1">
      <c r="A33" s="3"/>
      <c r="B33" s="1053" t="s">
        <v>488</v>
      </c>
      <c r="C33" s="1053"/>
      <c r="D33" s="907" t="s">
        <v>2085</v>
      </c>
      <c r="E33" s="907"/>
      <c r="F33" s="907" t="s">
        <v>1222</v>
      </c>
      <c r="G33" s="907"/>
      <c r="H33" s="907" t="s">
        <v>2085</v>
      </c>
      <c r="I33" s="907"/>
      <c r="J33" s="907" t="s">
        <v>2085</v>
      </c>
      <c r="K33" s="907"/>
      <c r="L33" s="370"/>
      <c r="M33" s="369"/>
    </row>
    <row r="34" spans="1:13" s="135" customFormat="1" ht="15.75" customHeight="1">
      <c r="A34" s="3"/>
      <c r="B34" s="1066" t="s">
        <v>489</v>
      </c>
      <c r="C34" s="1112"/>
      <c r="D34" s="907" t="s">
        <v>2085</v>
      </c>
      <c r="E34" s="907"/>
      <c r="F34" s="907" t="s">
        <v>1222</v>
      </c>
      <c r="G34" s="907"/>
      <c r="H34" s="907" t="s">
        <v>2085</v>
      </c>
      <c r="I34" s="907"/>
      <c r="J34" s="907" t="s">
        <v>2085</v>
      </c>
      <c r="K34" s="907"/>
      <c r="L34" s="370"/>
      <c r="M34" s="369"/>
    </row>
    <row r="35" spans="1:13" s="135" customFormat="1" ht="15.75" customHeight="1">
      <c r="A35" s="3"/>
      <c r="B35" s="1066" t="s">
        <v>490</v>
      </c>
      <c r="C35" s="1112"/>
      <c r="D35" s="907" t="s">
        <v>1222</v>
      </c>
      <c r="E35" s="907"/>
      <c r="F35" s="907" t="s">
        <v>1222</v>
      </c>
      <c r="G35" s="907"/>
      <c r="H35" s="907" t="s">
        <v>2085</v>
      </c>
      <c r="I35" s="907"/>
      <c r="J35" s="907" t="s">
        <v>2085</v>
      </c>
      <c r="K35" s="907"/>
      <c r="L35" s="370"/>
      <c r="M35" s="369"/>
    </row>
    <row r="36" spans="1:13" s="135" customFormat="1" ht="15.75" customHeight="1">
      <c r="A36" s="3"/>
      <c r="B36" s="1066" t="s">
        <v>491</v>
      </c>
      <c r="C36" s="1112"/>
      <c r="D36" s="907" t="s">
        <v>1222</v>
      </c>
      <c r="E36" s="907"/>
      <c r="F36" s="907" t="s">
        <v>2085</v>
      </c>
      <c r="G36" s="907"/>
      <c r="H36" s="907" t="s">
        <v>2085</v>
      </c>
      <c r="I36" s="907"/>
      <c r="J36" s="907" t="s">
        <v>2085</v>
      </c>
      <c r="K36" s="907"/>
      <c r="L36" s="370"/>
      <c r="M36" s="369"/>
    </row>
    <row r="37" spans="1:13" s="135" customFormat="1" ht="15.75" customHeight="1">
      <c r="A37" s="3"/>
      <c r="B37" s="1114" t="s">
        <v>492</v>
      </c>
      <c r="C37" s="1115"/>
      <c r="D37" s="907" t="s">
        <v>2085</v>
      </c>
      <c r="E37" s="907"/>
      <c r="F37" s="907" t="s">
        <v>2085</v>
      </c>
      <c r="G37" s="907"/>
      <c r="H37" s="907" t="s">
        <v>943</v>
      </c>
      <c r="I37" s="907"/>
      <c r="J37" s="898" t="s">
        <v>1222</v>
      </c>
      <c r="K37" s="900"/>
      <c r="L37" s="370"/>
      <c r="M37" s="369"/>
    </row>
    <row r="38" spans="1:13" s="135" customFormat="1" ht="15.75" customHeight="1">
      <c r="A38" s="3"/>
      <c r="B38" s="1114" t="s">
        <v>493</v>
      </c>
      <c r="C38" s="1115"/>
      <c r="D38" s="907" t="s">
        <v>2085</v>
      </c>
      <c r="E38" s="907"/>
      <c r="F38" s="907" t="s">
        <v>2085</v>
      </c>
      <c r="G38" s="907"/>
      <c r="H38" s="907" t="s">
        <v>943</v>
      </c>
      <c r="I38" s="907"/>
      <c r="J38" s="898" t="s">
        <v>1222</v>
      </c>
      <c r="K38" s="900"/>
      <c r="L38" s="370"/>
      <c r="M38" s="369"/>
    </row>
    <row r="39" spans="1:13" s="135" customFormat="1" ht="15.75" customHeight="1">
      <c r="A39" s="3"/>
      <c r="B39" s="1066" t="s">
        <v>494</v>
      </c>
      <c r="C39" s="1112"/>
      <c r="D39" s="907" t="s">
        <v>1222</v>
      </c>
      <c r="E39" s="907"/>
      <c r="F39" s="907" t="s">
        <v>1222</v>
      </c>
      <c r="G39" s="907"/>
      <c r="H39" s="907" t="s">
        <v>1222</v>
      </c>
      <c r="I39" s="907"/>
      <c r="J39" s="907" t="s">
        <v>1222</v>
      </c>
      <c r="K39" s="907"/>
      <c r="L39" s="370"/>
      <c r="M39" s="369"/>
    </row>
    <row r="40" spans="1:13" s="135" customFormat="1" ht="15.75" customHeight="1">
      <c r="A40" s="3"/>
      <c r="B40" s="1114" t="s">
        <v>495</v>
      </c>
      <c r="C40" s="1115"/>
      <c r="D40" s="907" t="s">
        <v>2085</v>
      </c>
      <c r="E40" s="907"/>
      <c r="F40" s="907" t="s">
        <v>2085</v>
      </c>
      <c r="G40" s="907"/>
      <c r="H40" s="907" t="s">
        <v>943</v>
      </c>
      <c r="I40" s="907"/>
      <c r="J40" s="898" t="s">
        <v>1222</v>
      </c>
      <c r="K40" s="900"/>
      <c r="L40" s="370"/>
      <c r="M40" s="369"/>
    </row>
    <row r="41" spans="1:13" s="135" customFormat="1" ht="15.75" customHeight="1">
      <c r="A41" s="3"/>
      <c r="B41" s="1066" t="s">
        <v>433</v>
      </c>
      <c r="C41" s="1112"/>
      <c r="D41" s="907" t="s">
        <v>496</v>
      </c>
      <c r="E41" s="907"/>
      <c r="F41" s="907" t="s">
        <v>496</v>
      </c>
      <c r="G41" s="907"/>
      <c r="H41" s="907" t="s">
        <v>496</v>
      </c>
      <c r="I41" s="907"/>
      <c r="J41" s="907" t="s">
        <v>496</v>
      </c>
      <c r="K41" s="907"/>
      <c r="L41" s="370"/>
      <c r="M41" s="369"/>
    </row>
    <row r="42" spans="1:13" s="135" customFormat="1" ht="15.75" customHeight="1">
      <c r="A42" s="3"/>
      <c r="B42" s="1066" t="s">
        <v>429</v>
      </c>
      <c r="C42" s="1112"/>
      <c r="D42" s="907" t="s">
        <v>1222</v>
      </c>
      <c r="E42" s="907"/>
      <c r="F42" s="907" t="s">
        <v>1222</v>
      </c>
      <c r="G42" s="907"/>
      <c r="H42" s="907" t="s">
        <v>1222</v>
      </c>
      <c r="I42" s="907"/>
      <c r="J42" s="907" t="s">
        <v>1222</v>
      </c>
      <c r="K42" s="907"/>
      <c r="L42" s="370"/>
      <c r="M42" s="369"/>
    </row>
    <row r="43" spans="1:13" s="135" customFormat="1" ht="15.75" customHeight="1">
      <c r="A43" s="3"/>
      <c r="B43" s="1066" t="s">
        <v>430</v>
      </c>
      <c r="C43" s="1112"/>
      <c r="D43" s="907" t="s">
        <v>1222</v>
      </c>
      <c r="E43" s="907"/>
      <c r="F43" s="907" t="s">
        <v>1222</v>
      </c>
      <c r="G43" s="907"/>
      <c r="H43" s="907" t="s">
        <v>497</v>
      </c>
      <c r="I43" s="907"/>
      <c r="J43" s="907" t="s">
        <v>497</v>
      </c>
      <c r="K43" s="907"/>
      <c r="L43" s="370"/>
      <c r="M43" s="369"/>
    </row>
    <row r="44" spans="1:13" s="135" customFormat="1" ht="15.75" customHeight="1">
      <c r="A44" s="3"/>
      <c r="B44" s="1113" t="s">
        <v>431</v>
      </c>
      <c r="C44" s="907"/>
      <c r="D44" s="907">
        <v>450</v>
      </c>
      <c r="E44" s="907"/>
      <c r="F44" s="907">
        <v>462</v>
      </c>
      <c r="G44" s="907"/>
      <c r="H44" s="907">
        <v>492</v>
      </c>
      <c r="I44" s="907"/>
      <c r="J44" s="907">
        <v>524</v>
      </c>
      <c r="K44" s="907"/>
      <c r="L44" s="370"/>
      <c r="M44" s="369"/>
    </row>
    <row r="45" spans="1:13" s="135" customFormat="1" ht="15.75" customHeight="1">
      <c r="A45" s="3"/>
      <c r="B45" s="84" t="s">
        <v>2138</v>
      </c>
      <c r="C45" s="8"/>
      <c r="D45" s="84"/>
      <c r="E45" s="84"/>
      <c r="I45" s="84"/>
      <c r="J45" s="8"/>
      <c r="K45" s="158"/>
      <c r="L45" s="370"/>
      <c r="M45" s="369"/>
    </row>
    <row r="46" spans="1:13" s="135" customFormat="1" ht="15.75" customHeight="1">
      <c r="A46" s="3"/>
      <c r="B46" s="22" t="s">
        <v>1223</v>
      </c>
      <c r="E46" s="3"/>
      <c r="F46" s="3"/>
      <c r="G46" s="3"/>
      <c r="H46" s="3"/>
      <c r="I46" s="3"/>
      <c r="J46" s="3"/>
      <c r="K46" s="153"/>
      <c r="L46" s="369"/>
      <c r="M46" s="369"/>
    </row>
    <row r="47" spans="1:13" ht="18.75" customHeight="1">
      <c r="B47" s="2"/>
      <c r="C47" s="2"/>
    </row>
    <row r="48" spans="1:13" ht="18.75" customHeight="1">
      <c r="B48" s="2"/>
      <c r="C48" s="2"/>
    </row>
    <row r="49" spans="2:3" ht="18.75" customHeight="1">
      <c r="B49" s="2"/>
      <c r="C49" s="2"/>
    </row>
    <row r="50" spans="2:3" ht="18.75" customHeight="1">
      <c r="B50" s="2"/>
      <c r="C50" s="2"/>
    </row>
    <row r="51" spans="2:3" ht="18.75" customHeight="1">
      <c r="B51" s="2"/>
      <c r="C51" s="2"/>
    </row>
    <row r="52" spans="2:3" ht="18.75" customHeight="1">
      <c r="B52" s="2"/>
      <c r="C52" s="2"/>
    </row>
    <row r="53" spans="2:3" ht="18.75" customHeight="1">
      <c r="B53" s="2"/>
      <c r="C53" s="2"/>
    </row>
    <row r="54" spans="2:3" ht="18.75" customHeight="1">
      <c r="B54" s="2"/>
      <c r="C54" s="2"/>
    </row>
    <row r="55" spans="2:3" ht="18.75" customHeight="1">
      <c r="B55" s="2"/>
      <c r="C55" s="2"/>
    </row>
    <row r="56" spans="2:3" ht="18.75" customHeight="1">
      <c r="B56" s="2"/>
      <c r="C56" s="2"/>
    </row>
    <row r="57" spans="2:3" ht="18.75" customHeight="1">
      <c r="B57" s="2"/>
      <c r="C57" s="2"/>
    </row>
    <row r="58" spans="2:3" ht="18.75" customHeight="1">
      <c r="B58" s="2"/>
      <c r="C58" s="2"/>
    </row>
  </sheetData>
  <mergeCells count="145">
    <mergeCell ref="B35:C35"/>
    <mergeCell ref="B39:C39"/>
    <mergeCell ref="J35:K35"/>
    <mergeCell ref="H21:I21"/>
    <mergeCell ref="F25:G25"/>
    <mergeCell ref="F26:G26"/>
    <mergeCell ref="F27:G27"/>
    <mergeCell ref="H26:I26"/>
    <mergeCell ref="F24:G24"/>
    <mergeCell ref="H22:I22"/>
    <mergeCell ref="H24:I24"/>
    <mergeCell ref="H25:I25"/>
    <mergeCell ref="J38:K38"/>
    <mergeCell ref="B33:C33"/>
    <mergeCell ref="D24:E24"/>
    <mergeCell ref="D32:E32"/>
    <mergeCell ref="D33:E33"/>
    <mergeCell ref="D34:E34"/>
    <mergeCell ref="D35:E35"/>
    <mergeCell ref="D26:E26"/>
    <mergeCell ref="D27:E27"/>
    <mergeCell ref="B31:C31"/>
    <mergeCell ref="B32:C32"/>
    <mergeCell ref="F37:G37"/>
    <mergeCell ref="J34:K34"/>
    <mergeCell ref="J37:K37"/>
    <mergeCell ref="F38:G38"/>
    <mergeCell ref="J21:K21"/>
    <mergeCell ref="D37:E37"/>
    <mergeCell ref="F29:G29"/>
    <mergeCell ref="H29:I29"/>
    <mergeCell ref="J29:K29"/>
    <mergeCell ref="J25:K25"/>
    <mergeCell ref="J26:K26"/>
    <mergeCell ref="H37:I37"/>
    <mergeCell ref="B29:C29"/>
    <mergeCell ref="D3:F3"/>
    <mergeCell ref="B30:C30"/>
    <mergeCell ref="B28:C28"/>
    <mergeCell ref="D25:E25"/>
    <mergeCell ref="D18:E18"/>
    <mergeCell ref="D23:E23"/>
    <mergeCell ref="D17:E17"/>
    <mergeCell ref="D19:E19"/>
    <mergeCell ref="D20:E20"/>
    <mergeCell ref="B17:C17"/>
    <mergeCell ref="F17:G17"/>
    <mergeCell ref="B21:C21"/>
    <mergeCell ref="D21:E21"/>
    <mergeCell ref="F21:G21"/>
    <mergeCell ref="B26:C26"/>
    <mergeCell ref="B27:C27"/>
    <mergeCell ref="B22:C22"/>
    <mergeCell ref="B24:C24"/>
    <mergeCell ref="B25:C25"/>
    <mergeCell ref="B23:C23"/>
    <mergeCell ref="D22:E22"/>
    <mergeCell ref="J27:K27"/>
    <mergeCell ref="B3:B4"/>
    <mergeCell ref="C3:C4"/>
    <mergeCell ref="B18:C18"/>
    <mergeCell ref="B19:C19"/>
    <mergeCell ref="B20:C20"/>
    <mergeCell ref="F22:G22"/>
    <mergeCell ref="J23:K23"/>
    <mergeCell ref="F23:G23"/>
    <mergeCell ref="J31:K31"/>
    <mergeCell ref="J32:K32"/>
    <mergeCell ref="J33:K33"/>
    <mergeCell ref="F18:G18"/>
    <mergeCell ref="F19:G19"/>
    <mergeCell ref="F20:G20"/>
    <mergeCell ref="H30:I30"/>
    <mergeCell ref="F30:G30"/>
    <mergeCell ref="H23:I23"/>
    <mergeCell ref="J22:K22"/>
    <mergeCell ref="J24:K24"/>
    <mergeCell ref="H32:I32"/>
    <mergeCell ref="F31:G31"/>
    <mergeCell ref="F32:G32"/>
    <mergeCell ref="H31:I31"/>
    <mergeCell ref="F33:G33"/>
    <mergeCell ref="J30:K30"/>
    <mergeCell ref="B42:C42"/>
    <mergeCell ref="B36:C36"/>
    <mergeCell ref="B41:C41"/>
    <mergeCell ref="B40:C40"/>
    <mergeCell ref="B37:C37"/>
    <mergeCell ref="B38:C38"/>
    <mergeCell ref="J42:K42"/>
    <mergeCell ref="J43:K43"/>
    <mergeCell ref="J41:K41"/>
    <mergeCell ref="J39:K39"/>
    <mergeCell ref="J40:K40"/>
    <mergeCell ref="D38:E38"/>
    <mergeCell ref="D40:E40"/>
    <mergeCell ref="F40:G40"/>
    <mergeCell ref="J44:K44"/>
    <mergeCell ref="B43:C43"/>
    <mergeCell ref="B44:C44"/>
    <mergeCell ref="H44:I44"/>
    <mergeCell ref="H33:I33"/>
    <mergeCell ref="H34:I34"/>
    <mergeCell ref="H35:I35"/>
    <mergeCell ref="H39:I39"/>
    <mergeCell ref="H42:I42"/>
    <mergeCell ref="H43:I43"/>
    <mergeCell ref="H40:I40"/>
    <mergeCell ref="H38:I38"/>
    <mergeCell ref="D42:E42"/>
    <mergeCell ref="H41:I41"/>
    <mergeCell ref="F34:G34"/>
    <mergeCell ref="D43:E43"/>
    <mergeCell ref="D44:E44"/>
    <mergeCell ref="D41:E41"/>
    <mergeCell ref="F43:G43"/>
    <mergeCell ref="F44:G44"/>
    <mergeCell ref="F42:G42"/>
    <mergeCell ref="F41:G41"/>
    <mergeCell ref="J36:K36"/>
    <mergeCell ref="F35:G35"/>
    <mergeCell ref="E16:K16"/>
    <mergeCell ref="C2:F2"/>
    <mergeCell ref="D39:E39"/>
    <mergeCell ref="D36:E36"/>
    <mergeCell ref="F36:G36"/>
    <mergeCell ref="H36:I36"/>
    <mergeCell ref="F39:G39"/>
    <mergeCell ref="D28:E28"/>
    <mergeCell ref="F28:G28"/>
    <mergeCell ref="H28:I28"/>
    <mergeCell ref="H17:I17"/>
    <mergeCell ref="H18:I18"/>
    <mergeCell ref="H19:I19"/>
    <mergeCell ref="H20:I20"/>
    <mergeCell ref="J17:K17"/>
    <mergeCell ref="J18:K18"/>
    <mergeCell ref="J19:K19"/>
    <mergeCell ref="J20:K20"/>
    <mergeCell ref="B34:C34"/>
    <mergeCell ref="D30:E30"/>
    <mergeCell ref="D31:E31"/>
    <mergeCell ref="D29:E29"/>
    <mergeCell ref="H27:I27"/>
    <mergeCell ref="J28:K28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&amp;C－１５－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100" workbookViewId="0">
      <selection activeCell="L16" sqref="L16"/>
    </sheetView>
  </sheetViews>
  <sheetFormatPr defaultRowHeight="13.5"/>
  <cols>
    <col min="1" max="1" width="1.25" style="22" customWidth="1"/>
    <col min="2" max="2" width="10.25" style="22" customWidth="1"/>
    <col min="3" max="7" width="7.25" style="22" customWidth="1"/>
    <col min="8" max="12" width="6.625" style="22" customWidth="1"/>
    <col min="13" max="16" width="5.375" style="22" customWidth="1"/>
    <col min="17" max="17" width="3.75" style="22" customWidth="1"/>
    <col min="18" max="18" width="4.75" style="22" customWidth="1"/>
    <col min="19" max="19" width="4.25" style="22" customWidth="1"/>
    <col min="20" max="20" width="2.5" style="22" bestFit="1" customWidth="1"/>
    <col min="21" max="22" width="3.875" style="22" customWidth="1"/>
    <col min="23" max="23" width="9" style="22"/>
    <col min="24" max="24" width="4.75" style="22" customWidth="1"/>
    <col min="25" max="25" width="3" style="22" customWidth="1"/>
    <col min="26" max="16384" width="9" style="22"/>
  </cols>
  <sheetData>
    <row r="1" spans="1:35" s="872" customFormat="1" ht="26.25" customHeight="1">
      <c r="A1" s="869" t="s">
        <v>414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135" customFormat="1" ht="18.75" customHeight="1">
      <c r="A2" s="3"/>
      <c r="B2" s="3"/>
      <c r="C2" s="957" t="s">
        <v>1003</v>
      </c>
      <c r="D2" s="1061"/>
      <c r="E2" s="1061"/>
      <c r="F2" s="957" t="s">
        <v>1661</v>
      </c>
      <c r="G2" s="1061"/>
      <c r="J2" s="29"/>
      <c r="K2" s="22"/>
      <c r="L2" s="106"/>
      <c r="M2" s="22"/>
    </row>
    <row r="3" spans="1:35" s="135" customFormat="1" ht="20.100000000000001" customHeight="1">
      <c r="A3" s="3"/>
      <c r="B3" s="907" t="s">
        <v>366</v>
      </c>
      <c r="C3" s="1113" t="s">
        <v>1662</v>
      </c>
      <c r="D3" s="1125" t="s">
        <v>1663</v>
      </c>
      <c r="E3" s="1119" t="s">
        <v>367</v>
      </c>
      <c r="F3" s="1121" t="s">
        <v>2057</v>
      </c>
      <c r="G3" s="1119" t="s">
        <v>100</v>
      </c>
      <c r="H3" s="69"/>
      <c r="I3" s="69"/>
      <c r="J3" s="69"/>
      <c r="K3" s="69"/>
      <c r="L3" s="86"/>
      <c r="O3" s="8"/>
      <c r="P3" s="65"/>
    </row>
    <row r="4" spans="1:35" s="135" customFormat="1" ht="20.100000000000001" customHeight="1">
      <c r="A4" s="3"/>
      <c r="B4" s="907"/>
      <c r="C4" s="1113"/>
      <c r="D4" s="1125"/>
      <c r="E4" s="1120"/>
      <c r="F4" s="1122"/>
      <c r="G4" s="1120"/>
      <c r="H4" s="69"/>
      <c r="I4" s="69"/>
      <c r="J4" s="69"/>
      <c r="K4" s="86"/>
      <c r="L4" s="86"/>
      <c r="O4" s="8"/>
      <c r="P4" s="65"/>
    </row>
    <row r="5" spans="1:35" s="135" customFormat="1" ht="20.100000000000001" customHeight="1">
      <c r="A5" s="3"/>
      <c r="B5" s="5" t="s">
        <v>2116</v>
      </c>
      <c r="C5" s="164">
        <v>356</v>
      </c>
      <c r="D5" s="164">
        <v>89</v>
      </c>
      <c r="E5" s="32">
        <v>521</v>
      </c>
      <c r="F5" s="21">
        <v>298</v>
      </c>
      <c r="G5" s="32">
        <f>E5-F5</f>
        <v>223</v>
      </c>
      <c r="H5" s="165"/>
      <c r="I5" s="165"/>
      <c r="J5" s="129"/>
      <c r="K5" s="129"/>
      <c r="L5" s="129"/>
      <c r="O5" s="8"/>
      <c r="P5" s="65"/>
    </row>
    <row r="6" spans="1:35" s="135" customFormat="1" ht="20.100000000000001" customHeight="1">
      <c r="A6" s="3"/>
      <c r="B6" s="5" t="s">
        <v>348</v>
      </c>
      <c r="C6" s="164">
        <v>339</v>
      </c>
      <c r="D6" s="164">
        <v>101</v>
      </c>
      <c r="E6" s="32">
        <v>525</v>
      </c>
      <c r="F6" s="21">
        <v>303</v>
      </c>
      <c r="G6" s="32">
        <v>222</v>
      </c>
      <c r="H6" s="165"/>
      <c r="I6" s="165"/>
      <c r="J6" s="129"/>
      <c r="K6" s="129"/>
      <c r="L6" s="129"/>
      <c r="O6" s="8"/>
      <c r="P6" s="65"/>
    </row>
    <row r="7" spans="1:35" s="135" customFormat="1" ht="20.100000000000001" customHeight="1">
      <c r="A7" s="3"/>
      <c r="B7" s="5" t="s">
        <v>358</v>
      </c>
      <c r="C7" s="32">
        <v>317</v>
      </c>
      <c r="D7" s="32">
        <v>84</v>
      </c>
      <c r="E7" s="32">
        <v>507</v>
      </c>
      <c r="F7" s="21">
        <v>333</v>
      </c>
      <c r="G7" s="32">
        <f>E7-F7</f>
        <v>174</v>
      </c>
      <c r="H7" s="129"/>
      <c r="I7" s="129"/>
      <c r="J7" s="129"/>
      <c r="K7" s="129"/>
      <c r="L7" s="129"/>
      <c r="O7" s="65"/>
      <c r="P7" s="65"/>
    </row>
    <row r="8" spans="1:35" s="135" customFormat="1" ht="20.100000000000001" customHeight="1">
      <c r="A8" s="3"/>
      <c r="B8" s="5" t="s">
        <v>434</v>
      </c>
      <c r="C8" s="67">
        <v>322</v>
      </c>
      <c r="D8" s="67">
        <v>79</v>
      </c>
      <c r="E8" s="67">
        <v>545</v>
      </c>
      <c r="F8" s="166">
        <v>328</v>
      </c>
      <c r="G8" s="32">
        <f>E8-F8</f>
        <v>217</v>
      </c>
      <c r="H8" s="8"/>
      <c r="I8" s="8"/>
      <c r="J8" s="8"/>
      <c r="K8" s="8"/>
      <c r="L8" s="8"/>
      <c r="O8" s="65"/>
      <c r="P8" s="65"/>
    </row>
    <row r="9" spans="1:35" s="135" customFormat="1" ht="20.100000000000001" customHeight="1">
      <c r="A9" s="3"/>
      <c r="B9" s="5" t="s">
        <v>417</v>
      </c>
      <c r="C9" s="67">
        <v>320</v>
      </c>
      <c r="D9" s="67">
        <v>85</v>
      </c>
      <c r="E9" s="67">
        <v>533</v>
      </c>
      <c r="F9" s="67">
        <v>363</v>
      </c>
      <c r="G9" s="32">
        <v>170</v>
      </c>
      <c r="H9" s="8"/>
      <c r="I9" s="8"/>
      <c r="J9" s="8"/>
      <c r="K9" s="8"/>
      <c r="L9" s="8"/>
      <c r="O9" s="65"/>
      <c r="P9" s="65"/>
    </row>
    <row r="10" spans="1:35" s="135" customFormat="1" ht="20.100000000000001" customHeight="1">
      <c r="A10" s="3"/>
      <c r="B10" s="5" t="s">
        <v>1258</v>
      </c>
      <c r="C10" s="67">
        <v>328</v>
      </c>
      <c r="D10" s="67">
        <v>85</v>
      </c>
      <c r="E10" s="67">
        <v>485</v>
      </c>
      <c r="F10" s="67">
        <v>365</v>
      </c>
      <c r="G10" s="32">
        <v>120</v>
      </c>
      <c r="H10" s="8"/>
      <c r="I10" s="8"/>
      <c r="J10" s="8"/>
      <c r="K10" s="8"/>
      <c r="L10" s="8"/>
      <c r="O10" s="65"/>
      <c r="P10" s="65"/>
    </row>
    <row r="11" spans="1:35" s="135" customFormat="1" ht="20.100000000000001" customHeight="1">
      <c r="A11" s="3"/>
      <c r="B11" s="5" t="s">
        <v>996</v>
      </c>
      <c r="C11" s="67">
        <v>328</v>
      </c>
      <c r="D11" s="67">
        <v>73</v>
      </c>
      <c r="E11" s="67">
        <v>530</v>
      </c>
      <c r="F11" s="67">
        <v>359</v>
      </c>
      <c r="G11" s="32">
        <v>171</v>
      </c>
      <c r="H11" s="8"/>
      <c r="I11" s="8"/>
      <c r="J11" s="8"/>
      <c r="K11" s="8"/>
      <c r="L11" s="8"/>
      <c r="O11" s="65"/>
      <c r="P11" s="65"/>
    </row>
    <row r="12" spans="1:35" s="135" customFormat="1" ht="20.100000000000001" customHeight="1">
      <c r="A12" s="3"/>
      <c r="B12" s="66" t="s">
        <v>2089</v>
      </c>
      <c r="C12" s="162"/>
      <c r="D12" s="66"/>
      <c r="E12" s="66"/>
      <c r="F12" s="66"/>
      <c r="G12" s="66"/>
      <c r="H12" s="8"/>
      <c r="I12" s="8"/>
      <c r="J12" s="8"/>
      <c r="K12" s="8"/>
      <c r="L12" s="8"/>
      <c r="O12" s="65"/>
      <c r="P12" s="65"/>
    </row>
    <row r="13" spans="1:35" s="135" customFormat="1" ht="15" customHeight="1">
      <c r="A13" s="3"/>
      <c r="B13" s="66"/>
      <c r="C13" s="167"/>
      <c r="D13" s="42"/>
      <c r="E13" s="42"/>
      <c r="F13" s="42"/>
      <c r="G13" s="42"/>
      <c r="I13" s="84"/>
      <c r="J13" s="8"/>
      <c r="K13" s="3"/>
      <c r="L13" s="3"/>
      <c r="M13" s="22"/>
    </row>
    <row r="14" spans="1:35" ht="47.25" customHeight="1">
      <c r="A14" s="3"/>
      <c r="B14" s="106"/>
      <c r="C14" s="3"/>
      <c r="D14" s="3"/>
      <c r="E14" s="3"/>
      <c r="F14" s="3"/>
      <c r="G14" s="3"/>
      <c r="H14" s="3"/>
      <c r="I14" s="3"/>
      <c r="J14" s="3"/>
      <c r="K14" s="3"/>
    </row>
    <row r="15" spans="1:35" s="872" customFormat="1" ht="26.25" customHeight="1">
      <c r="A15" s="869" t="s">
        <v>415</v>
      </c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3"/>
      <c r="Y15" s="87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</row>
    <row r="16" spans="1:35" ht="20.25" customHeight="1">
      <c r="A16" s="3"/>
      <c r="B16" s="3"/>
      <c r="C16" s="1127" t="s">
        <v>1664</v>
      </c>
      <c r="D16" s="1127"/>
      <c r="E16" s="1127"/>
      <c r="F16" s="1127"/>
      <c r="G16" s="1127"/>
      <c r="N16" s="3"/>
      <c r="P16" s="42"/>
    </row>
    <row r="17" spans="1:16" ht="20.100000000000001" customHeight="1">
      <c r="A17" s="3"/>
      <c r="B17" s="909" t="s">
        <v>359</v>
      </c>
      <c r="C17" s="907" t="s">
        <v>360</v>
      </c>
      <c r="D17" s="907"/>
      <c r="E17" s="907" t="s">
        <v>361</v>
      </c>
      <c r="F17" s="907"/>
      <c r="G17" s="1113" t="s">
        <v>385</v>
      </c>
      <c r="H17" s="8"/>
      <c r="I17" s="8"/>
      <c r="J17" s="8"/>
      <c r="K17" s="8"/>
      <c r="L17" s="69"/>
      <c r="M17" s="1124"/>
      <c r="N17" s="1124"/>
      <c r="O17" s="1124"/>
      <c r="P17" s="1123"/>
    </row>
    <row r="18" spans="1:16" ht="20.100000000000001" customHeight="1">
      <c r="A18" s="3"/>
      <c r="B18" s="908"/>
      <c r="C18" s="907" t="s">
        <v>362</v>
      </c>
      <c r="D18" s="907"/>
      <c r="E18" s="907" t="s">
        <v>362</v>
      </c>
      <c r="F18" s="907"/>
      <c r="G18" s="907"/>
      <c r="H18" s="8"/>
      <c r="I18" s="8"/>
      <c r="J18" s="8"/>
      <c r="K18" s="8"/>
      <c r="L18" s="8"/>
      <c r="M18" s="8"/>
      <c r="N18" s="8"/>
      <c r="O18" s="8"/>
      <c r="P18" s="1124"/>
    </row>
    <row r="19" spans="1:16" ht="20.100000000000001" customHeight="1">
      <c r="A19" s="3"/>
      <c r="B19" s="5" t="s">
        <v>2116</v>
      </c>
      <c r="C19" s="1126">
        <v>2228</v>
      </c>
      <c r="D19" s="1126"/>
      <c r="E19" s="1126">
        <v>2417</v>
      </c>
      <c r="F19" s="1126"/>
      <c r="G19" s="168">
        <f>C19-E19</f>
        <v>-189</v>
      </c>
      <c r="H19" s="129"/>
      <c r="I19" s="129"/>
      <c r="J19" s="129"/>
      <c r="K19" s="129"/>
      <c r="L19" s="169"/>
      <c r="M19" s="8"/>
      <c r="N19" s="8"/>
      <c r="O19" s="69"/>
      <c r="P19" s="8"/>
    </row>
    <row r="20" spans="1:16" ht="20.100000000000001" customHeight="1">
      <c r="A20" s="3"/>
      <c r="B20" s="5" t="s">
        <v>348</v>
      </c>
      <c r="C20" s="1126">
        <v>2573</v>
      </c>
      <c r="D20" s="1126"/>
      <c r="E20" s="1126">
        <v>2363</v>
      </c>
      <c r="F20" s="1126"/>
      <c r="G20" s="168">
        <f>C20-E20</f>
        <v>210</v>
      </c>
      <c r="H20" s="129"/>
      <c r="I20" s="129"/>
      <c r="J20" s="129"/>
      <c r="K20" s="129"/>
      <c r="L20" s="129"/>
      <c r="M20" s="8"/>
      <c r="N20" s="69"/>
      <c r="O20" s="69"/>
      <c r="P20" s="8"/>
    </row>
    <row r="21" spans="1:16" ht="20.100000000000001" customHeight="1">
      <c r="B21" s="5" t="s">
        <v>358</v>
      </c>
      <c r="C21" s="1126">
        <v>2307</v>
      </c>
      <c r="D21" s="1126"/>
      <c r="E21" s="1126">
        <v>2407</v>
      </c>
      <c r="F21" s="1126"/>
      <c r="G21" s="168">
        <f>C21-E21</f>
        <v>-100</v>
      </c>
      <c r="H21" s="129"/>
      <c r="I21" s="129"/>
      <c r="J21" s="129"/>
      <c r="K21" s="129"/>
      <c r="L21" s="129"/>
      <c r="M21" s="84"/>
      <c r="N21" s="170"/>
      <c r="O21" s="171"/>
      <c r="P21" s="65"/>
    </row>
    <row r="22" spans="1:16" ht="20.100000000000001" customHeight="1">
      <c r="B22" s="5" t="s">
        <v>434</v>
      </c>
      <c r="C22" s="1053">
        <v>2474</v>
      </c>
      <c r="D22" s="1053"/>
      <c r="E22" s="1053">
        <v>2346</v>
      </c>
      <c r="F22" s="1053"/>
      <c r="G22" s="172">
        <f>C22-E22</f>
        <v>128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ht="20.100000000000001" customHeight="1">
      <c r="B23" s="5" t="s">
        <v>417</v>
      </c>
      <c r="C23" s="1053">
        <v>2240</v>
      </c>
      <c r="D23" s="1053"/>
      <c r="E23" s="1053">
        <v>2305</v>
      </c>
      <c r="F23" s="1053"/>
      <c r="G23" s="168">
        <v>-65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20.100000000000001" customHeight="1">
      <c r="B24" s="5" t="s">
        <v>1258</v>
      </c>
      <c r="C24" s="1130">
        <v>2373</v>
      </c>
      <c r="D24" s="1130"/>
      <c r="E24" s="1130">
        <v>2264</v>
      </c>
      <c r="F24" s="1130"/>
      <c r="G24" s="173">
        <f>C24-E24</f>
        <v>109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20.100000000000001" customHeight="1">
      <c r="B25" s="5" t="s">
        <v>996</v>
      </c>
      <c r="C25" s="1128">
        <v>1966</v>
      </c>
      <c r="D25" s="1129"/>
      <c r="E25" s="1128">
        <v>2180</v>
      </c>
      <c r="F25" s="1059"/>
      <c r="G25" s="173">
        <f>C25-E25</f>
        <v>-214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>
      <c r="B26" s="42" t="s">
        <v>2090</v>
      </c>
      <c r="C26" s="42"/>
    </row>
    <row r="27" spans="1:16">
      <c r="B27" s="37" t="s">
        <v>2075</v>
      </c>
      <c r="C27" s="42"/>
    </row>
    <row r="28" spans="1:16">
      <c r="B28" s="37" t="s">
        <v>2076</v>
      </c>
      <c r="C28" s="37"/>
    </row>
    <row r="29" spans="1:16" ht="18.75" customHeight="1">
      <c r="B29" s="2"/>
      <c r="C29" s="2"/>
    </row>
    <row r="30" spans="1:16" ht="18.75" customHeight="1">
      <c r="B30" s="2"/>
      <c r="C30" s="2"/>
    </row>
    <row r="31" spans="1:16" ht="18.75" customHeight="1">
      <c r="B31" s="2"/>
      <c r="C31" s="2"/>
    </row>
    <row r="32" spans="1:16" ht="18.75" customHeight="1">
      <c r="B32" s="2"/>
      <c r="C32" s="2"/>
    </row>
    <row r="33" spans="2:3" ht="18.75" customHeight="1">
      <c r="B33" s="2"/>
      <c r="C33" s="2"/>
    </row>
    <row r="34" spans="2:3" ht="18.75" customHeight="1">
      <c r="B34" s="2"/>
      <c r="C34" s="2"/>
    </row>
    <row r="35" spans="2:3" ht="18.75" customHeight="1">
      <c r="B35" s="2"/>
      <c r="C35" s="2"/>
    </row>
    <row r="36" spans="2:3" ht="18.75" customHeight="1">
      <c r="B36" s="2"/>
      <c r="C36" s="2"/>
    </row>
    <row r="37" spans="2:3" ht="18.75" customHeight="1">
      <c r="B37" s="2"/>
      <c r="C37" s="2"/>
    </row>
    <row r="38" spans="2:3" ht="18.75" customHeight="1">
      <c r="B38" s="2"/>
      <c r="C38" s="2"/>
    </row>
    <row r="39" spans="2:3" ht="18.75" customHeight="1">
      <c r="B39" s="2"/>
      <c r="C39" s="2"/>
    </row>
    <row r="40" spans="2:3" ht="18.75" customHeight="1">
      <c r="B40" s="2"/>
      <c r="C40" s="2"/>
    </row>
  </sheetData>
  <mergeCells count="31">
    <mergeCell ref="C25:D25"/>
    <mergeCell ref="E25:F25"/>
    <mergeCell ref="C24:D24"/>
    <mergeCell ref="E24:F24"/>
    <mergeCell ref="C23:D23"/>
    <mergeCell ref="E23:F23"/>
    <mergeCell ref="B3:B4"/>
    <mergeCell ref="D3:D4"/>
    <mergeCell ref="E22:F22"/>
    <mergeCell ref="C22:D22"/>
    <mergeCell ref="E20:F20"/>
    <mergeCell ref="E21:F21"/>
    <mergeCell ref="B17:B18"/>
    <mergeCell ref="C20:D20"/>
    <mergeCell ref="C21:D21"/>
    <mergeCell ref="C19:D19"/>
    <mergeCell ref="E19:F19"/>
    <mergeCell ref="C16:G16"/>
    <mergeCell ref="P17:P18"/>
    <mergeCell ref="C18:D18"/>
    <mergeCell ref="M17:O17"/>
    <mergeCell ref="C17:D17"/>
    <mergeCell ref="E17:F17"/>
    <mergeCell ref="E18:F18"/>
    <mergeCell ref="G17:G18"/>
    <mergeCell ref="C2:E2"/>
    <mergeCell ref="F2:G2"/>
    <mergeCell ref="G3:G4"/>
    <mergeCell ref="C3:C4"/>
    <mergeCell ref="E3:E4"/>
    <mergeCell ref="F3:F4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&amp;C－１６－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Normal="100" workbookViewId="0">
      <selection activeCell="C2" sqref="C2"/>
    </sheetView>
  </sheetViews>
  <sheetFormatPr defaultRowHeight="13.5"/>
  <cols>
    <col min="1" max="1" width="1.25" style="175" customWidth="1"/>
    <col min="2" max="2" width="11" style="175" bestFit="1" customWidth="1"/>
    <col min="3" max="14" width="5.875" style="175" customWidth="1"/>
    <col min="15" max="16384" width="9" style="175"/>
  </cols>
  <sheetData>
    <row r="1" spans="1:35" s="872" customFormat="1" ht="26.25" customHeight="1">
      <c r="A1" s="869" t="s">
        <v>1554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58" customFormat="1" ht="18.75" customHeight="1">
      <c r="A2" s="174"/>
      <c r="B2" s="4"/>
      <c r="C2" s="4"/>
      <c r="D2" s="4"/>
      <c r="E2" s="4"/>
      <c r="F2" s="4"/>
      <c r="G2" s="4"/>
      <c r="H2" s="1131" t="s">
        <v>1665</v>
      </c>
      <c r="I2" s="1132"/>
      <c r="J2" s="1132"/>
      <c r="K2" s="1132"/>
      <c r="L2" s="1132"/>
      <c r="M2" s="1132"/>
      <c r="N2" s="1132"/>
    </row>
    <row r="3" spans="1:35" ht="16.5" customHeight="1">
      <c r="B3" s="909" t="s">
        <v>519</v>
      </c>
      <c r="C3" s="898" t="s">
        <v>1555</v>
      </c>
      <c r="D3" s="899"/>
      <c r="E3" s="899"/>
      <c r="F3" s="899"/>
      <c r="G3" s="899"/>
      <c r="H3" s="899"/>
      <c r="I3" s="898" t="s">
        <v>2565</v>
      </c>
      <c r="J3" s="1134"/>
      <c r="K3" s="1134"/>
      <c r="L3" s="1134"/>
      <c r="M3" s="1134"/>
      <c r="N3" s="1135"/>
    </row>
    <row r="4" spans="1:35" ht="16.5" customHeight="1">
      <c r="B4" s="1133"/>
      <c r="C4" s="907" t="s">
        <v>2064</v>
      </c>
      <c r="D4" s="907"/>
      <c r="E4" s="907"/>
      <c r="F4" s="898" t="s">
        <v>375</v>
      </c>
      <c r="G4" s="899"/>
      <c r="H4" s="900"/>
      <c r="I4" s="907" t="s">
        <v>2064</v>
      </c>
      <c r="J4" s="907"/>
      <c r="K4" s="898"/>
      <c r="L4" s="898" t="s">
        <v>375</v>
      </c>
      <c r="M4" s="899"/>
      <c r="N4" s="900"/>
    </row>
    <row r="5" spans="1:35" ht="16.5" customHeight="1">
      <c r="B5" s="908"/>
      <c r="C5" s="5" t="s">
        <v>362</v>
      </c>
      <c r="D5" s="5" t="s">
        <v>363</v>
      </c>
      <c r="E5" s="5" t="s">
        <v>2191</v>
      </c>
      <c r="F5" s="5" t="s">
        <v>362</v>
      </c>
      <c r="G5" s="5" t="s">
        <v>363</v>
      </c>
      <c r="H5" s="5" t="s">
        <v>2191</v>
      </c>
      <c r="I5" s="5" t="s">
        <v>362</v>
      </c>
      <c r="J5" s="5" t="s">
        <v>363</v>
      </c>
      <c r="K5" s="18" t="s">
        <v>2191</v>
      </c>
      <c r="L5" s="176" t="s">
        <v>362</v>
      </c>
      <c r="M5" s="176" t="s">
        <v>363</v>
      </c>
      <c r="N5" s="176" t="s">
        <v>2191</v>
      </c>
    </row>
    <row r="6" spans="1:35" ht="16.5" customHeight="1">
      <c r="B6" s="177" t="s">
        <v>1556</v>
      </c>
      <c r="C6" s="178">
        <v>129</v>
      </c>
      <c r="D6" s="178">
        <v>64</v>
      </c>
      <c r="E6" s="178">
        <v>65</v>
      </c>
      <c r="F6" s="179">
        <v>140</v>
      </c>
      <c r="G6" s="179">
        <v>70</v>
      </c>
      <c r="H6" s="179">
        <v>70</v>
      </c>
      <c r="I6" s="179">
        <v>169</v>
      </c>
      <c r="J6" s="178">
        <v>95</v>
      </c>
      <c r="K6" s="187">
        <v>74</v>
      </c>
      <c r="L6" s="178">
        <v>163</v>
      </c>
      <c r="M6" s="178">
        <v>76</v>
      </c>
      <c r="N6" s="178">
        <v>87</v>
      </c>
    </row>
    <row r="7" spans="1:35" ht="16.5" customHeight="1">
      <c r="B7" s="177" t="s">
        <v>1557</v>
      </c>
      <c r="C7" s="178">
        <v>49</v>
      </c>
      <c r="D7" s="178">
        <v>27</v>
      </c>
      <c r="E7" s="178">
        <v>22</v>
      </c>
      <c r="F7" s="179">
        <v>44</v>
      </c>
      <c r="G7" s="179">
        <v>23</v>
      </c>
      <c r="H7" s="179">
        <v>21</v>
      </c>
      <c r="I7" s="179">
        <v>49</v>
      </c>
      <c r="J7" s="178">
        <v>26</v>
      </c>
      <c r="K7" s="187">
        <v>23</v>
      </c>
      <c r="L7" s="178">
        <v>46</v>
      </c>
      <c r="M7" s="178">
        <v>28</v>
      </c>
      <c r="N7" s="178">
        <v>18</v>
      </c>
    </row>
    <row r="8" spans="1:35" ht="16.5" customHeight="1">
      <c r="B8" s="177" t="s">
        <v>1558</v>
      </c>
      <c r="C8" s="178">
        <v>19</v>
      </c>
      <c r="D8" s="178">
        <v>11</v>
      </c>
      <c r="E8" s="178">
        <v>8</v>
      </c>
      <c r="F8" s="179">
        <v>17</v>
      </c>
      <c r="G8" s="179">
        <v>7</v>
      </c>
      <c r="H8" s="179">
        <v>10</v>
      </c>
      <c r="I8" s="179">
        <v>8</v>
      </c>
      <c r="J8" s="178">
        <v>3</v>
      </c>
      <c r="K8" s="187">
        <v>5</v>
      </c>
      <c r="L8" s="178">
        <v>20</v>
      </c>
      <c r="M8" s="178">
        <v>9</v>
      </c>
      <c r="N8" s="178">
        <v>11</v>
      </c>
    </row>
    <row r="9" spans="1:35" ht="16.5" customHeight="1">
      <c r="B9" s="177" t="s">
        <v>1559</v>
      </c>
      <c r="C9" s="178">
        <v>159</v>
      </c>
      <c r="D9" s="178">
        <v>91</v>
      </c>
      <c r="E9" s="178">
        <v>68</v>
      </c>
      <c r="F9" s="179">
        <v>123</v>
      </c>
      <c r="G9" s="179">
        <v>62</v>
      </c>
      <c r="H9" s="179">
        <v>61</v>
      </c>
      <c r="I9" s="179">
        <v>195</v>
      </c>
      <c r="J9" s="178">
        <v>109</v>
      </c>
      <c r="K9" s="187">
        <v>86</v>
      </c>
      <c r="L9" s="178">
        <v>152</v>
      </c>
      <c r="M9" s="178">
        <v>83</v>
      </c>
      <c r="N9" s="178">
        <v>69</v>
      </c>
    </row>
    <row r="10" spans="1:35" ht="16.5" customHeight="1">
      <c r="B10" s="177" t="s">
        <v>1721</v>
      </c>
      <c r="C10" s="178">
        <v>103</v>
      </c>
      <c r="D10" s="178">
        <v>62</v>
      </c>
      <c r="E10" s="178">
        <v>41</v>
      </c>
      <c r="F10" s="179">
        <v>81</v>
      </c>
      <c r="G10" s="179">
        <v>40</v>
      </c>
      <c r="H10" s="179">
        <v>41</v>
      </c>
      <c r="I10" s="179">
        <v>132</v>
      </c>
      <c r="J10" s="178">
        <v>79</v>
      </c>
      <c r="K10" s="187">
        <v>53</v>
      </c>
      <c r="L10" s="178">
        <v>127</v>
      </c>
      <c r="M10" s="178">
        <v>64</v>
      </c>
      <c r="N10" s="178">
        <v>63</v>
      </c>
    </row>
    <row r="11" spans="1:35" ht="16.5" customHeight="1">
      <c r="B11" s="177" t="s">
        <v>1722</v>
      </c>
      <c r="C11" s="178">
        <v>207</v>
      </c>
      <c r="D11" s="178">
        <v>118</v>
      </c>
      <c r="E11" s="178">
        <v>89</v>
      </c>
      <c r="F11" s="179">
        <v>212</v>
      </c>
      <c r="G11" s="179">
        <v>117</v>
      </c>
      <c r="H11" s="179">
        <v>95</v>
      </c>
      <c r="I11" s="179">
        <v>294</v>
      </c>
      <c r="J11" s="178">
        <v>155</v>
      </c>
      <c r="K11" s="187">
        <v>139</v>
      </c>
      <c r="L11" s="178">
        <v>308</v>
      </c>
      <c r="M11" s="178">
        <v>161</v>
      </c>
      <c r="N11" s="178">
        <v>147</v>
      </c>
    </row>
    <row r="12" spans="1:35" ht="16.5" customHeight="1">
      <c r="B12" s="177" t="s">
        <v>1723</v>
      </c>
      <c r="C12" s="178">
        <v>109</v>
      </c>
      <c r="D12" s="178">
        <v>54</v>
      </c>
      <c r="E12" s="178">
        <v>55</v>
      </c>
      <c r="F12" s="179">
        <v>88</v>
      </c>
      <c r="G12" s="179">
        <v>49</v>
      </c>
      <c r="H12" s="179">
        <v>39</v>
      </c>
      <c r="I12" s="179">
        <v>101</v>
      </c>
      <c r="J12" s="178">
        <v>51</v>
      </c>
      <c r="K12" s="187">
        <v>50</v>
      </c>
      <c r="L12" s="178">
        <v>101</v>
      </c>
      <c r="M12" s="178">
        <v>48</v>
      </c>
      <c r="N12" s="178">
        <v>53</v>
      </c>
    </row>
    <row r="13" spans="1:35" ht="16.5" customHeight="1">
      <c r="B13" s="177" t="s">
        <v>1724</v>
      </c>
      <c r="C13" s="178">
        <v>29</v>
      </c>
      <c r="D13" s="178">
        <v>15</v>
      </c>
      <c r="E13" s="178">
        <v>14</v>
      </c>
      <c r="F13" s="179">
        <v>67</v>
      </c>
      <c r="G13" s="179">
        <v>34</v>
      </c>
      <c r="H13" s="179">
        <v>33</v>
      </c>
      <c r="I13" s="179">
        <v>52</v>
      </c>
      <c r="J13" s="178">
        <v>29</v>
      </c>
      <c r="K13" s="187">
        <v>23</v>
      </c>
      <c r="L13" s="178">
        <v>43</v>
      </c>
      <c r="M13" s="178">
        <v>24</v>
      </c>
      <c r="N13" s="178">
        <v>19</v>
      </c>
    </row>
    <row r="14" spans="1:35" ht="16.5" customHeight="1">
      <c r="B14" s="177" t="s">
        <v>1725</v>
      </c>
      <c r="C14" s="178">
        <v>103</v>
      </c>
      <c r="D14" s="178">
        <v>60</v>
      </c>
      <c r="E14" s="178">
        <v>43</v>
      </c>
      <c r="F14" s="179">
        <v>90</v>
      </c>
      <c r="G14" s="179">
        <v>44</v>
      </c>
      <c r="H14" s="179">
        <v>46</v>
      </c>
      <c r="I14" s="179">
        <v>124</v>
      </c>
      <c r="J14" s="178">
        <v>105</v>
      </c>
      <c r="K14" s="187">
        <v>19</v>
      </c>
      <c r="L14" s="178">
        <v>111</v>
      </c>
      <c r="M14" s="178">
        <v>70</v>
      </c>
      <c r="N14" s="178">
        <v>41</v>
      </c>
    </row>
    <row r="15" spans="1:35" ht="16.5" customHeight="1">
      <c r="B15" s="177" t="s">
        <v>1726</v>
      </c>
      <c r="C15" s="178">
        <v>14</v>
      </c>
      <c r="D15" s="178">
        <v>4</v>
      </c>
      <c r="E15" s="178">
        <v>10</v>
      </c>
      <c r="F15" s="179">
        <v>7</v>
      </c>
      <c r="G15" s="179">
        <v>3</v>
      </c>
      <c r="H15" s="179">
        <v>4</v>
      </c>
      <c r="I15" s="179">
        <v>5</v>
      </c>
      <c r="J15" s="178">
        <v>5</v>
      </c>
      <c r="K15" s="187">
        <v>0</v>
      </c>
      <c r="L15" s="178">
        <v>7</v>
      </c>
      <c r="M15" s="178">
        <v>2</v>
      </c>
      <c r="N15" s="178">
        <v>5</v>
      </c>
    </row>
    <row r="16" spans="1:35" ht="16.5" customHeight="1">
      <c r="B16" s="177" t="s">
        <v>1727</v>
      </c>
      <c r="C16" s="178">
        <v>88</v>
      </c>
      <c r="D16" s="178">
        <v>48</v>
      </c>
      <c r="E16" s="178">
        <v>40</v>
      </c>
      <c r="F16" s="179">
        <v>103</v>
      </c>
      <c r="G16" s="179">
        <v>51</v>
      </c>
      <c r="H16" s="179">
        <v>52</v>
      </c>
      <c r="I16" s="179">
        <v>93</v>
      </c>
      <c r="J16" s="178">
        <v>55</v>
      </c>
      <c r="K16" s="187">
        <v>38</v>
      </c>
      <c r="L16" s="178">
        <v>81</v>
      </c>
      <c r="M16" s="178">
        <v>46</v>
      </c>
      <c r="N16" s="178">
        <v>35</v>
      </c>
    </row>
    <row r="17" spans="2:14" ht="16.5" customHeight="1">
      <c r="B17" s="177" t="s">
        <v>1728</v>
      </c>
      <c r="C17" s="178">
        <v>25</v>
      </c>
      <c r="D17" s="178">
        <v>12</v>
      </c>
      <c r="E17" s="178">
        <v>13</v>
      </c>
      <c r="F17" s="179">
        <v>7</v>
      </c>
      <c r="G17" s="179">
        <v>4</v>
      </c>
      <c r="H17" s="179">
        <v>3</v>
      </c>
      <c r="I17" s="179">
        <v>2</v>
      </c>
      <c r="J17" s="178">
        <v>1</v>
      </c>
      <c r="K17" s="187">
        <v>1</v>
      </c>
      <c r="L17" s="178">
        <v>5</v>
      </c>
      <c r="M17" s="178">
        <v>4</v>
      </c>
      <c r="N17" s="178">
        <v>1</v>
      </c>
    </row>
    <row r="18" spans="2:14" ht="16.5" customHeight="1">
      <c r="B18" s="177" t="s">
        <v>1729</v>
      </c>
      <c r="C18" s="178">
        <v>6</v>
      </c>
      <c r="D18" s="178">
        <v>2</v>
      </c>
      <c r="E18" s="178">
        <v>4</v>
      </c>
      <c r="F18" s="179">
        <v>10</v>
      </c>
      <c r="G18" s="179">
        <v>6</v>
      </c>
      <c r="H18" s="179">
        <v>4</v>
      </c>
      <c r="I18" s="179">
        <v>9</v>
      </c>
      <c r="J18" s="178">
        <v>4</v>
      </c>
      <c r="K18" s="187">
        <v>5</v>
      </c>
      <c r="L18" s="178">
        <v>23</v>
      </c>
      <c r="M18" s="178">
        <v>11</v>
      </c>
      <c r="N18" s="178">
        <v>12</v>
      </c>
    </row>
    <row r="19" spans="2:14" ht="16.5" customHeight="1">
      <c r="B19" s="177" t="s">
        <v>1730</v>
      </c>
      <c r="C19" s="178">
        <v>12</v>
      </c>
      <c r="D19" s="178">
        <v>8</v>
      </c>
      <c r="E19" s="178">
        <v>4</v>
      </c>
      <c r="F19" s="179">
        <v>13</v>
      </c>
      <c r="G19" s="179">
        <v>7</v>
      </c>
      <c r="H19" s="179">
        <v>6</v>
      </c>
      <c r="I19" s="179">
        <v>19</v>
      </c>
      <c r="J19" s="178">
        <v>13</v>
      </c>
      <c r="K19" s="187">
        <v>6</v>
      </c>
      <c r="L19" s="178">
        <v>15</v>
      </c>
      <c r="M19" s="178">
        <v>9</v>
      </c>
      <c r="N19" s="178">
        <v>6</v>
      </c>
    </row>
    <row r="20" spans="2:14" ht="16.5" customHeight="1">
      <c r="B20" s="177" t="s">
        <v>1731</v>
      </c>
      <c r="C20" s="178">
        <v>28</v>
      </c>
      <c r="D20" s="178">
        <v>16</v>
      </c>
      <c r="E20" s="178">
        <v>12</v>
      </c>
      <c r="F20" s="179">
        <v>26</v>
      </c>
      <c r="G20" s="179">
        <v>15</v>
      </c>
      <c r="H20" s="179">
        <v>11</v>
      </c>
      <c r="I20" s="179">
        <v>76</v>
      </c>
      <c r="J20" s="178">
        <v>66</v>
      </c>
      <c r="K20" s="187">
        <v>10</v>
      </c>
      <c r="L20" s="178">
        <v>15</v>
      </c>
      <c r="M20" s="178">
        <v>10</v>
      </c>
      <c r="N20" s="178">
        <v>5</v>
      </c>
    </row>
    <row r="21" spans="2:14" ht="16.5" customHeight="1">
      <c r="B21" s="177" t="s">
        <v>1732</v>
      </c>
      <c r="C21" s="178">
        <v>9</v>
      </c>
      <c r="D21" s="178">
        <v>6</v>
      </c>
      <c r="E21" s="178">
        <v>3</v>
      </c>
      <c r="F21" s="179">
        <v>5</v>
      </c>
      <c r="G21" s="179">
        <v>3</v>
      </c>
      <c r="H21" s="179">
        <v>2</v>
      </c>
      <c r="I21" s="179">
        <v>9</v>
      </c>
      <c r="J21" s="178">
        <v>4</v>
      </c>
      <c r="K21" s="187">
        <v>5</v>
      </c>
      <c r="L21" s="178">
        <v>6</v>
      </c>
      <c r="M21" s="178">
        <v>4</v>
      </c>
      <c r="N21" s="178">
        <v>2</v>
      </c>
    </row>
    <row r="22" spans="2:14" ht="16.5" customHeight="1">
      <c r="B22" s="177" t="s">
        <v>1733</v>
      </c>
      <c r="C22" s="178">
        <v>0</v>
      </c>
      <c r="D22" s="178">
        <v>0</v>
      </c>
      <c r="E22" s="178">
        <v>0</v>
      </c>
      <c r="F22" s="179">
        <v>5</v>
      </c>
      <c r="G22" s="179" t="s">
        <v>443</v>
      </c>
      <c r="H22" s="179">
        <v>5</v>
      </c>
      <c r="I22" s="179">
        <v>8</v>
      </c>
      <c r="J22" s="178">
        <v>2</v>
      </c>
      <c r="K22" s="187">
        <v>6</v>
      </c>
      <c r="L22" s="178">
        <v>6</v>
      </c>
      <c r="M22" s="178">
        <v>3</v>
      </c>
      <c r="N22" s="178">
        <v>3</v>
      </c>
    </row>
    <row r="23" spans="2:14" ht="16.5" customHeight="1">
      <c r="B23" s="177" t="s">
        <v>1734</v>
      </c>
      <c r="C23" s="178">
        <v>0</v>
      </c>
      <c r="D23" s="178">
        <v>0</v>
      </c>
      <c r="E23" s="178">
        <v>0</v>
      </c>
      <c r="F23" s="179">
        <v>1</v>
      </c>
      <c r="G23" s="179" t="s">
        <v>436</v>
      </c>
      <c r="H23" s="179">
        <v>1</v>
      </c>
      <c r="I23" s="179">
        <v>1</v>
      </c>
      <c r="J23" s="178">
        <v>0</v>
      </c>
      <c r="K23" s="187">
        <v>1</v>
      </c>
      <c r="L23" s="178">
        <v>3</v>
      </c>
      <c r="M23" s="178">
        <v>1</v>
      </c>
      <c r="N23" s="178">
        <v>2</v>
      </c>
    </row>
    <row r="24" spans="2:14" ht="16.5" customHeight="1">
      <c r="B24" s="177" t="s">
        <v>1735</v>
      </c>
      <c r="C24" s="178">
        <v>1</v>
      </c>
      <c r="D24" s="178">
        <v>0</v>
      </c>
      <c r="E24" s="178">
        <v>1</v>
      </c>
      <c r="F24" s="179">
        <v>2</v>
      </c>
      <c r="G24" s="179">
        <v>1</v>
      </c>
      <c r="H24" s="179">
        <v>1</v>
      </c>
      <c r="I24" s="179">
        <v>2</v>
      </c>
      <c r="J24" s="178">
        <v>1</v>
      </c>
      <c r="K24" s="187">
        <v>1</v>
      </c>
      <c r="L24" s="178" t="s">
        <v>439</v>
      </c>
      <c r="M24" s="178" t="s">
        <v>439</v>
      </c>
      <c r="N24" s="178" t="s">
        <v>439</v>
      </c>
    </row>
    <row r="25" spans="2:14" ht="16.5" customHeight="1">
      <c r="B25" s="177" t="s">
        <v>1582</v>
      </c>
      <c r="C25" s="178">
        <v>1</v>
      </c>
      <c r="D25" s="178">
        <v>1</v>
      </c>
      <c r="E25" s="178">
        <v>0</v>
      </c>
      <c r="F25" s="179">
        <v>1</v>
      </c>
      <c r="G25" s="179">
        <v>1</v>
      </c>
      <c r="H25" s="179" t="s">
        <v>436</v>
      </c>
      <c r="I25" s="179">
        <v>4</v>
      </c>
      <c r="J25" s="178">
        <v>3</v>
      </c>
      <c r="K25" s="187">
        <v>1</v>
      </c>
      <c r="L25" s="178">
        <v>1</v>
      </c>
      <c r="M25" s="178">
        <v>1</v>
      </c>
      <c r="N25" s="178" t="s">
        <v>436</v>
      </c>
    </row>
    <row r="26" spans="2:14" ht="16.5" customHeight="1">
      <c r="B26" s="177" t="s">
        <v>1583</v>
      </c>
      <c r="C26" s="178">
        <v>2</v>
      </c>
      <c r="D26" s="178">
        <v>1</v>
      </c>
      <c r="E26" s="178">
        <v>1</v>
      </c>
      <c r="F26" s="179">
        <v>2</v>
      </c>
      <c r="G26" s="179">
        <v>2</v>
      </c>
      <c r="H26" s="179" t="s">
        <v>439</v>
      </c>
      <c r="I26" s="179">
        <v>0</v>
      </c>
      <c r="J26" s="178">
        <v>0</v>
      </c>
      <c r="K26" s="187">
        <v>0</v>
      </c>
      <c r="L26" s="178">
        <v>1</v>
      </c>
      <c r="M26" s="178" t="s">
        <v>439</v>
      </c>
      <c r="N26" s="178">
        <v>1</v>
      </c>
    </row>
    <row r="27" spans="2:14" ht="16.5" customHeight="1">
      <c r="B27" s="180" t="s">
        <v>1584</v>
      </c>
      <c r="C27" s="188">
        <v>5</v>
      </c>
      <c r="D27" s="188">
        <v>3</v>
      </c>
      <c r="E27" s="188">
        <v>2</v>
      </c>
      <c r="F27" s="179">
        <v>2</v>
      </c>
      <c r="G27" s="179">
        <v>1</v>
      </c>
      <c r="H27" s="179">
        <v>1</v>
      </c>
      <c r="I27" s="189">
        <v>0</v>
      </c>
      <c r="J27" s="188">
        <v>0</v>
      </c>
      <c r="K27" s="190">
        <v>0</v>
      </c>
      <c r="L27" s="178">
        <v>1</v>
      </c>
      <c r="M27" s="178" t="s">
        <v>498</v>
      </c>
      <c r="N27" s="178">
        <v>1</v>
      </c>
    </row>
    <row r="28" spans="2:14" ht="16.5" customHeight="1">
      <c r="B28" s="177" t="s">
        <v>1255</v>
      </c>
      <c r="C28" s="178">
        <v>0</v>
      </c>
      <c r="D28" s="178">
        <v>0</v>
      </c>
      <c r="E28" s="178">
        <v>0</v>
      </c>
      <c r="F28" s="179" t="s">
        <v>443</v>
      </c>
      <c r="G28" s="179" t="s">
        <v>443</v>
      </c>
      <c r="H28" s="179" t="s">
        <v>443</v>
      </c>
      <c r="I28" s="179">
        <v>0</v>
      </c>
      <c r="J28" s="178">
        <v>0</v>
      </c>
      <c r="K28" s="187">
        <v>0</v>
      </c>
      <c r="L28" s="178" t="s">
        <v>443</v>
      </c>
      <c r="M28" s="178" t="s">
        <v>443</v>
      </c>
      <c r="N28" s="178" t="s">
        <v>443</v>
      </c>
    </row>
    <row r="29" spans="2:14" ht="16.5" customHeight="1">
      <c r="B29" s="177" t="s">
        <v>1256</v>
      </c>
      <c r="C29" s="178">
        <v>1</v>
      </c>
      <c r="D29" s="178">
        <v>1</v>
      </c>
      <c r="E29" s="178">
        <v>0</v>
      </c>
      <c r="F29" s="179">
        <v>1</v>
      </c>
      <c r="G29" s="179" t="s">
        <v>499</v>
      </c>
      <c r="H29" s="179">
        <v>1</v>
      </c>
      <c r="I29" s="179">
        <v>0</v>
      </c>
      <c r="J29" s="178">
        <v>0</v>
      </c>
      <c r="K29" s="187">
        <v>0</v>
      </c>
      <c r="L29" s="178" t="s">
        <v>499</v>
      </c>
      <c r="M29" s="178" t="s">
        <v>499</v>
      </c>
      <c r="N29" s="178" t="s">
        <v>499</v>
      </c>
    </row>
    <row r="30" spans="2:14" ht="16.5" customHeight="1" thickBot="1">
      <c r="B30" s="180" t="s">
        <v>1257</v>
      </c>
      <c r="C30" s="188">
        <v>0</v>
      </c>
      <c r="D30" s="188">
        <v>0</v>
      </c>
      <c r="E30" s="188">
        <v>0</v>
      </c>
      <c r="F30" s="189" t="s">
        <v>500</v>
      </c>
      <c r="G30" s="189" t="s">
        <v>500</v>
      </c>
      <c r="H30" s="189" t="s">
        <v>500</v>
      </c>
      <c r="I30" s="189">
        <v>0</v>
      </c>
      <c r="J30" s="188">
        <v>0</v>
      </c>
      <c r="K30" s="190">
        <v>0</v>
      </c>
      <c r="L30" s="188" t="s">
        <v>500</v>
      </c>
      <c r="M30" s="188" t="s">
        <v>500</v>
      </c>
      <c r="N30" s="188" t="s">
        <v>500</v>
      </c>
    </row>
    <row r="31" spans="2:14" ht="16.5" customHeight="1" thickBot="1">
      <c r="B31" s="181" t="s">
        <v>1585</v>
      </c>
      <c r="C31" s="182">
        <f t="shared" ref="C31:N31" si="0">SUM(C6:C30)</f>
        <v>1099</v>
      </c>
      <c r="D31" s="182">
        <f t="shared" si="0"/>
        <v>604</v>
      </c>
      <c r="E31" s="182">
        <f t="shared" si="0"/>
        <v>495</v>
      </c>
      <c r="F31" s="183">
        <f t="shared" si="0"/>
        <v>1047</v>
      </c>
      <c r="G31" s="183">
        <f t="shared" si="0"/>
        <v>540</v>
      </c>
      <c r="H31" s="183">
        <f t="shared" si="0"/>
        <v>507</v>
      </c>
      <c r="I31" s="183">
        <f t="shared" si="0"/>
        <v>1352</v>
      </c>
      <c r="J31" s="182">
        <f t="shared" si="0"/>
        <v>806</v>
      </c>
      <c r="K31" s="184">
        <f t="shared" si="0"/>
        <v>546</v>
      </c>
      <c r="L31" s="182">
        <f t="shared" si="0"/>
        <v>1235</v>
      </c>
      <c r="M31" s="182">
        <f t="shared" si="0"/>
        <v>654</v>
      </c>
      <c r="N31" s="182">
        <f t="shared" si="0"/>
        <v>581</v>
      </c>
    </row>
    <row r="32" spans="2:14" ht="16.5" customHeight="1">
      <c r="B32" s="185" t="s">
        <v>1586</v>
      </c>
      <c r="C32" s="191">
        <v>131</v>
      </c>
      <c r="D32" s="191">
        <v>73</v>
      </c>
      <c r="E32" s="191">
        <v>58</v>
      </c>
      <c r="F32" s="192">
        <v>166</v>
      </c>
      <c r="G32" s="192">
        <v>93</v>
      </c>
      <c r="H32" s="192">
        <v>73</v>
      </c>
      <c r="I32" s="192">
        <v>141</v>
      </c>
      <c r="J32" s="191">
        <v>72</v>
      </c>
      <c r="K32" s="193">
        <v>69</v>
      </c>
      <c r="L32" s="191">
        <v>154</v>
      </c>
      <c r="M32" s="191">
        <v>80</v>
      </c>
      <c r="N32" s="191">
        <v>74</v>
      </c>
    </row>
    <row r="33" spans="2:14" ht="16.5" customHeight="1">
      <c r="B33" s="177" t="s">
        <v>1587</v>
      </c>
      <c r="C33" s="178">
        <v>236</v>
      </c>
      <c r="D33" s="178">
        <v>145</v>
      </c>
      <c r="E33" s="178">
        <v>91</v>
      </c>
      <c r="F33" s="179">
        <v>171</v>
      </c>
      <c r="G33" s="179">
        <v>110</v>
      </c>
      <c r="H33" s="179">
        <v>61</v>
      </c>
      <c r="I33" s="179">
        <v>160</v>
      </c>
      <c r="J33" s="178">
        <v>100</v>
      </c>
      <c r="K33" s="187">
        <v>60</v>
      </c>
      <c r="L33" s="178">
        <v>170</v>
      </c>
      <c r="M33" s="178">
        <v>106</v>
      </c>
      <c r="N33" s="178">
        <v>64</v>
      </c>
    </row>
    <row r="34" spans="2:14" ht="16.5" customHeight="1">
      <c r="B34" s="177" t="s">
        <v>1588</v>
      </c>
      <c r="C34" s="178">
        <v>112</v>
      </c>
      <c r="D34" s="178">
        <v>83</v>
      </c>
      <c r="E34" s="178">
        <v>29</v>
      </c>
      <c r="F34" s="179">
        <v>69</v>
      </c>
      <c r="G34" s="179">
        <v>48</v>
      </c>
      <c r="H34" s="179">
        <v>21</v>
      </c>
      <c r="I34" s="179">
        <v>76</v>
      </c>
      <c r="J34" s="178">
        <v>43</v>
      </c>
      <c r="K34" s="187">
        <v>33</v>
      </c>
      <c r="L34" s="178">
        <v>56</v>
      </c>
      <c r="M34" s="178">
        <v>30</v>
      </c>
      <c r="N34" s="178">
        <v>26</v>
      </c>
    </row>
    <row r="35" spans="2:14" ht="16.5" customHeight="1">
      <c r="B35" s="177" t="s">
        <v>1589</v>
      </c>
      <c r="C35" s="178">
        <v>46</v>
      </c>
      <c r="D35" s="178">
        <v>33</v>
      </c>
      <c r="E35" s="178">
        <v>13</v>
      </c>
      <c r="F35" s="179">
        <v>21</v>
      </c>
      <c r="G35" s="179">
        <v>9</v>
      </c>
      <c r="H35" s="179">
        <v>12</v>
      </c>
      <c r="I35" s="179">
        <v>26</v>
      </c>
      <c r="J35" s="178">
        <v>14</v>
      </c>
      <c r="K35" s="187">
        <v>12</v>
      </c>
      <c r="L35" s="178">
        <v>20</v>
      </c>
      <c r="M35" s="178">
        <v>9</v>
      </c>
      <c r="N35" s="178">
        <v>11</v>
      </c>
    </row>
    <row r="36" spans="2:14" ht="16.5" customHeight="1">
      <c r="B36" s="177" t="s">
        <v>1590</v>
      </c>
      <c r="C36" s="178">
        <v>26</v>
      </c>
      <c r="D36" s="178">
        <v>23</v>
      </c>
      <c r="E36" s="178">
        <v>3</v>
      </c>
      <c r="F36" s="179">
        <v>9</v>
      </c>
      <c r="G36" s="179">
        <v>6</v>
      </c>
      <c r="H36" s="179">
        <v>3</v>
      </c>
      <c r="I36" s="179">
        <v>9</v>
      </c>
      <c r="J36" s="178">
        <v>6</v>
      </c>
      <c r="K36" s="187">
        <v>3</v>
      </c>
      <c r="L36" s="178">
        <v>11</v>
      </c>
      <c r="M36" s="178">
        <v>7</v>
      </c>
      <c r="N36" s="178">
        <v>4</v>
      </c>
    </row>
    <row r="37" spans="2:14" ht="16.5" customHeight="1">
      <c r="B37" s="177" t="s">
        <v>1591</v>
      </c>
      <c r="C37" s="178">
        <v>20</v>
      </c>
      <c r="D37" s="178">
        <v>12</v>
      </c>
      <c r="E37" s="178">
        <v>8</v>
      </c>
      <c r="F37" s="179">
        <v>26</v>
      </c>
      <c r="G37" s="179">
        <v>19</v>
      </c>
      <c r="H37" s="179">
        <v>7</v>
      </c>
      <c r="I37" s="179">
        <v>22</v>
      </c>
      <c r="J37" s="178">
        <v>16</v>
      </c>
      <c r="K37" s="187">
        <v>6</v>
      </c>
      <c r="L37" s="178">
        <v>16</v>
      </c>
      <c r="M37" s="178">
        <v>11</v>
      </c>
      <c r="N37" s="178">
        <v>5</v>
      </c>
    </row>
    <row r="38" spans="2:14" ht="16.5" customHeight="1">
      <c r="B38" s="177" t="s">
        <v>1592</v>
      </c>
      <c r="C38" s="178">
        <v>9</v>
      </c>
      <c r="D38" s="178">
        <v>6</v>
      </c>
      <c r="E38" s="178">
        <v>3</v>
      </c>
      <c r="F38" s="179">
        <v>23</v>
      </c>
      <c r="G38" s="179">
        <v>11</v>
      </c>
      <c r="H38" s="179">
        <v>12</v>
      </c>
      <c r="I38" s="179">
        <v>6</v>
      </c>
      <c r="J38" s="178">
        <v>4</v>
      </c>
      <c r="K38" s="187">
        <v>2</v>
      </c>
      <c r="L38" s="178">
        <v>5</v>
      </c>
      <c r="M38" s="178">
        <v>4</v>
      </c>
      <c r="N38" s="178">
        <v>1</v>
      </c>
    </row>
    <row r="39" spans="2:14" ht="16.5" customHeight="1">
      <c r="B39" s="177" t="s">
        <v>1593</v>
      </c>
      <c r="C39" s="178">
        <v>43</v>
      </c>
      <c r="D39" s="178">
        <v>24</v>
      </c>
      <c r="E39" s="178">
        <v>19</v>
      </c>
      <c r="F39" s="179">
        <v>40</v>
      </c>
      <c r="G39" s="179">
        <v>22</v>
      </c>
      <c r="H39" s="179">
        <v>18</v>
      </c>
      <c r="I39" s="179">
        <v>59</v>
      </c>
      <c r="J39" s="178">
        <v>38</v>
      </c>
      <c r="K39" s="187">
        <v>21</v>
      </c>
      <c r="L39" s="178">
        <v>45</v>
      </c>
      <c r="M39" s="178">
        <v>30</v>
      </c>
      <c r="N39" s="178">
        <v>15</v>
      </c>
    </row>
    <row r="40" spans="2:14" ht="16.5" customHeight="1">
      <c r="B40" s="177" t="s">
        <v>1594</v>
      </c>
      <c r="C40" s="178">
        <v>26</v>
      </c>
      <c r="D40" s="178">
        <v>18</v>
      </c>
      <c r="E40" s="178">
        <v>8</v>
      </c>
      <c r="F40" s="179">
        <v>15</v>
      </c>
      <c r="G40" s="179">
        <v>8</v>
      </c>
      <c r="H40" s="179">
        <v>7</v>
      </c>
      <c r="I40" s="179">
        <v>19</v>
      </c>
      <c r="J40" s="178">
        <v>13</v>
      </c>
      <c r="K40" s="187">
        <v>6</v>
      </c>
      <c r="L40" s="178">
        <v>14</v>
      </c>
      <c r="M40" s="178">
        <v>6</v>
      </c>
      <c r="N40" s="178">
        <v>8</v>
      </c>
    </row>
    <row r="41" spans="2:14" ht="16.5" customHeight="1" thickBot="1">
      <c r="B41" s="180" t="s">
        <v>2189</v>
      </c>
      <c r="C41" s="188">
        <v>785</v>
      </c>
      <c r="D41" s="188">
        <v>537</v>
      </c>
      <c r="E41" s="188">
        <v>248</v>
      </c>
      <c r="F41" s="189">
        <v>601</v>
      </c>
      <c r="G41" s="189">
        <v>367</v>
      </c>
      <c r="H41" s="189">
        <v>234</v>
      </c>
      <c r="I41" s="189">
        <v>516</v>
      </c>
      <c r="J41" s="188">
        <v>311</v>
      </c>
      <c r="K41" s="190">
        <v>205</v>
      </c>
      <c r="L41" s="188">
        <v>506</v>
      </c>
      <c r="M41" s="188">
        <v>306</v>
      </c>
      <c r="N41" s="188">
        <v>200</v>
      </c>
    </row>
    <row r="42" spans="2:14" ht="16.5" customHeight="1" thickBot="1">
      <c r="B42" s="181" t="s">
        <v>1595</v>
      </c>
      <c r="C42" s="182">
        <f t="shared" ref="C42:N42" si="1">SUM(C32:C41)</f>
        <v>1434</v>
      </c>
      <c r="D42" s="182">
        <f t="shared" si="1"/>
        <v>954</v>
      </c>
      <c r="E42" s="182">
        <f t="shared" si="1"/>
        <v>480</v>
      </c>
      <c r="F42" s="183">
        <f t="shared" si="1"/>
        <v>1141</v>
      </c>
      <c r="G42" s="183">
        <f t="shared" si="1"/>
        <v>693</v>
      </c>
      <c r="H42" s="183">
        <f t="shared" si="1"/>
        <v>448</v>
      </c>
      <c r="I42" s="183">
        <f t="shared" si="1"/>
        <v>1034</v>
      </c>
      <c r="J42" s="182">
        <f t="shared" si="1"/>
        <v>617</v>
      </c>
      <c r="K42" s="184">
        <f t="shared" si="1"/>
        <v>417</v>
      </c>
      <c r="L42" s="182">
        <f t="shared" si="1"/>
        <v>997</v>
      </c>
      <c r="M42" s="182">
        <f t="shared" si="1"/>
        <v>589</v>
      </c>
      <c r="N42" s="182">
        <f t="shared" si="1"/>
        <v>408</v>
      </c>
    </row>
    <row r="43" spans="2:14" ht="16.5" customHeight="1" thickBot="1">
      <c r="B43" s="181" t="s">
        <v>431</v>
      </c>
      <c r="C43" s="182">
        <f t="shared" ref="C43:K43" si="2">C31+C42</f>
        <v>2533</v>
      </c>
      <c r="D43" s="182">
        <f t="shared" si="2"/>
        <v>1558</v>
      </c>
      <c r="E43" s="182">
        <f t="shared" si="2"/>
        <v>975</v>
      </c>
      <c r="F43" s="183">
        <f t="shared" si="2"/>
        <v>2188</v>
      </c>
      <c r="G43" s="183">
        <f t="shared" si="2"/>
        <v>1233</v>
      </c>
      <c r="H43" s="183">
        <f t="shared" si="2"/>
        <v>955</v>
      </c>
      <c r="I43" s="183">
        <f t="shared" si="2"/>
        <v>2386</v>
      </c>
      <c r="J43" s="182">
        <f t="shared" si="2"/>
        <v>1423</v>
      </c>
      <c r="K43" s="184">
        <f t="shared" si="2"/>
        <v>963</v>
      </c>
      <c r="L43" s="182">
        <v>2232</v>
      </c>
      <c r="M43" s="182">
        <v>1243</v>
      </c>
      <c r="N43" s="182">
        <v>989</v>
      </c>
    </row>
    <row r="44" spans="2:14">
      <c r="B44" s="186" t="s">
        <v>0</v>
      </c>
    </row>
    <row r="45" spans="2:14">
      <c r="B45" s="186" t="s">
        <v>2077</v>
      </c>
    </row>
  </sheetData>
  <mergeCells count="8">
    <mergeCell ref="H2:N2"/>
    <mergeCell ref="B3:B5"/>
    <mergeCell ref="C4:E4"/>
    <mergeCell ref="I3:N3"/>
    <mergeCell ref="I4:K4"/>
    <mergeCell ref="C3:H3"/>
    <mergeCell ref="F4:H4"/>
    <mergeCell ref="L4:N4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>
    <oddHeader>&amp;R&amp;A</oddHeader>
    <oddFooter>&amp;C－１７－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workbookViewId="0">
      <selection activeCell="AK29" sqref="AK29"/>
    </sheetView>
  </sheetViews>
  <sheetFormatPr defaultColWidth="2.5" defaultRowHeight="15" customHeight="1"/>
  <sheetData/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activeCell="B2" sqref="B2"/>
    </sheetView>
  </sheetViews>
  <sheetFormatPr defaultRowHeight="13.5"/>
  <cols>
    <col min="1" max="1" width="1.25" style="22" customWidth="1"/>
    <col min="2" max="2" width="8" style="22" customWidth="1"/>
    <col min="3" max="3" width="7.75" style="22" customWidth="1"/>
    <col min="4" max="11" width="8.625" style="22" customWidth="1"/>
    <col min="12" max="16384" width="9" style="22"/>
  </cols>
  <sheetData>
    <row r="1" spans="1:35" s="872" customFormat="1" ht="26.25" customHeight="1">
      <c r="A1" s="869" t="s">
        <v>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20.25" customHeight="1">
      <c r="D2" s="957" t="s">
        <v>2</v>
      </c>
      <c r="E2" s="1061"/>
      <c r="F2" s="1061"/>
      <c r="G2" s="1061"/>
      <c r="H2" s="1061"/>
      <c r="I2" s="1061"/>
      <c r="J2" s="1061"/>
      <c r="K2" s="1061"/>
    </row>
    <row r="3" spans="1:35" ht="18" customHeight="1">
      <c r="B3" s="907" t="s">
        <v>359</v>
      </c>
      <c r="C3" s="907"/>
      <c r="D3" s="898" t="s">
        <v>2058</v>
      </c>
      <c r="E3" s="900"/>
      <c r="F3" s="898" t="s">
        <v>2179</v>
      </c>
      <c r="G3" s="900"/>
      <c r="H3" s="898" t="s">
        <v>353</v>
      </c>
      <c r="I3" s="900"/>
      <c r="J3" s="898" t="s">
        <v>2064</v>
      </c>
      <c r="K3" s="900"/>
    </row>
    <row r="4" spans="1:35" ht="18" customHeight="1">
      <c r="B4" s="907"/>
      <c r="C4" s="907"/>
      <c r="D4" s="27" t="s">
        <v>1994</v>
      </c>
      <c r="E4" s="27" t="s">
        <v>2059</v>
      </c>
      <c r="F4" s="27" t="s">
        <v>1994</v>
      </c>
      <c r="G4" s="27" t="s">
        <v>2059</v>
      </c>
      <c r="H4" s="27" t="s">
        <v>1994</v>
      </c>
      <c r="I4" s="27" t="s">
        <v>2059</v>
      </c>
      <c r="J4" s="27" t="s">
        <v>1994</v>
      </c>
      <c r="K4" s="27" t="s">
        <v>2143</v>
      </c>
    </row>
    <row r="5" spans="1:35" ht="18" customHeight="1">
      <c r="B5" s="1136" t="s">
        <v>2178</v>
      </c>
      <c r="C5" s="1136"/>
      <c r="D5" s="204">
        <v>1971</v>
      </c>
      <c r="E5" s="204">
        <v>20424</v>
      </c>
      <c r="F5" s="204">
        <v>1991</v>
      </c>
      <c r="G5" s="204">
        <v>22169</v>
      </c>
      <c r="H5" s="204">
        <v>1938</v>
      </c>
      <c r="I5" s="204">
        <v>25158</v>
      </c>
      <c r="J5" s="79">
        <v>1845</v>
      </c>
      <c r="K5" s="205">
        <v>23172</v>
      </c>
    </row>
    <row r="6" spans="1:35" ht="18" customHeight="1">
      <c r="B6" s="1141" t="s">
        <v>2180</v>
      </c>
      <c r="C6" s="1141"/>
      <c r="D6" s="204">
        <v>8</v>
      </c>
      <c r="E6" s="204">
        <v>52</v>
      </c>
      <c r="F6" s="204">
        <v>12</v>
      </c>
      <c r="G6" s="204">
        <v>80</v>
      </c>
      <c r="H6" s="204">
        <v>8</v>
      </c>
      <c r="I6" s="204">
        <v>54</v>
      </c>
      <c r="J6" s="79">
        <v>7</v>
      </c>
      <c r="K6" s="79">
        <v>82</v>
      </c>
    </row>
    <row r="7" spans="1:35" ht="18" customHeight="1">
      <c r="B7" s="1136" t="s">
        <v>2181</v>
      </c>
      <c r="C7" s="1136"/>
      <c r="D7" s="204">
        <v>1963</v>
      </c>
      <c r="E7" s="204">
        <v>20372</v>
      </c>
      <c r="F7" s="204">
        <v>1979</v>
      </c>
      <c r="G7" s="204">
        <v>22089</v>
      </c>
      <c r="H7" s="204">
        <v>1930</v>
      </c>
      <c r="I7" s="204">
        <v>25104</v>
      </c>
      <c r="J7" s="79">
        <v>1838</v>
      </c>
      <c r="K7" s="205">
        <v>23090</v>
      </c>
    </row>
    <row r="8" spans="1:35" ht="18" customHeight="1">
      <c r="B8" s="1137" t="s">
        <v>2182</v>
      </c>
      <c r="C8" s="1137"/>
      <c r="D8" s="63">
        <v>2</v>
      </c>
      <c r="E8" s="63">
        <v>9</v>
      </c>
      <c r="F8" s="63">
        <v>1</v>
      </c>
      <c r="G8" s="63">
        <v>5</v>
      </c>
      <c r="H8" s="63">
        <v>1</v>
      </c>
      <c r="I8" s="63">
        <v>10</v>
      </c>
      <c r="J8" s="32" t="s">
        <v>436</v>
      </c>
      <c r="K8" s="32" t="s">
        <v>436</v>
      </c>
    </row>
    <row r="9" spans="1:35" ht="18" customHeight="1">
      <c r="B9" s="1137" t="s">
        <v>2183</v>
      </c>
      <c r="C9" s="1137"/>
      <c r="D9" s="63">
        <v>276</v>
      </c>
      <c r="E9" s="63">
        <v>1473</v>
      </c>
      <c r="F9" s="63">
        <v>259</v>
      </c>
      <c r="G9" s="63">
        <v>1569</v>
      </c>
      <c r="H9" s="63">
        <v>248</v>
      </c>
      <c r="I9" s="63">
        <v>1463</v>
      </c>
      <c r="J9" s="67">
        <v>220</v>
      </c>
      <c r="K9" s="206">
        <v>1131</v>
      </c>
    </row>
    <row r="10" spans="1:35" ht="18" customHeight="1">
      <c r="B10" s="1137" t="s">
        <v>2184</v>
      </c>
      <c r="C10" s="1137"/>
      <c r="D10" s="63">
        <v>242</v>
      </c>
      <c r="E10" s="63">
        <v>9002</v>
      </c>
      <c r="F10" s="63">
        <v>238</v>
      </c>
      <c r="G10" s="63">
        <v>7371</v>
      </c>
      <c r="H10" s="63">
        <v>216</v>
      </c>
      <c r="I10" s="63">
        <v>9029</v>
      </c>
      <c r="J10" s="67">
        <v>204</v>
      </c>
      <c r="K10" s="206">
        <v>6496</v>
      </c>
    </row>
    <row r="11" spans="1:35" ht="18" customHeight="1">
      <c r="B11" s="1142" t="s">
        <v>2524</v>
      </c>
      <c r="C11" s="1143"/>
      <c r="D11" s="63">
        <v>4</v>
      </c>
      <c r="E11" s="63">
        <v>71</v>
      </c>
      <c r="F11" s="63">
        <v>4</v>
      </c>
      <c r="G11" s="63">
        <v>78</v>
      </c>
      <c r="H11" s="63">
        <v>4</v>
      </c>
      <c r="I11" s="63">
        <v>68</v>
      </c>
      <c r="J11" s="67">
        <v>5</v>
      </c>
      <c r="K11" s="67">
        <v>54</v>
      </c>
    </row>
    <row r="12" spans="1:35" ht="18" customHeight="1">
      <c r="B12" s="207" t="s">
        <v>2525</v>
      </c>
      <c r="C12" s="207"/>
      <c r="D12" s="63">
        <v>49</v>
      </c>
      <c r="E12" s="63">
        <v>1178</v>
      </c>
      <c r="F12" s="63">
        <v>49</v>
      </c>
      <c r="G12" s="63">
        <v>1731</v>
      </c>
      <c r="H12" s="63">
        <v>67</v>
      </c>
      <c r="I12" s="63">
        <v>1808</v>
      </c>
      <c r="J12" s="67">
        <v>16</v>
      </c>
      <c r="K12" s="67">
        <v>158</v>
      </c>
    </row>
    <row r="13" spans="1:35" ht="18" customHeight="1">
      <c r="B13" s="1144" t="s">
        <v>2526</v>
      </c>
      <c r="C13" s="1145"/>
      <c r="D13" s="63">
        <v>651</v>
      </c>
      <c r="E13" s="63">
        <v>3347</v>
      </c>
      <c r="F13" s="63">
        <v>680</v>
      </c>
      <c r="G13" s="63">
        <v>4226</v>
      </c>
      <c r="H13" s="63">
        <v>636</v>
      </c>
      <c r="I13" s="63">
        <v>4705</v>
      </c>
      <c r="J13" s="67">
        <v>415</v>
      </c>
      <c r="K13" s="206">
        <v>3551</v>
      </c>
    </row>
    <row r="14" spans="1:35" ht="18" customHeight="1">
      <c r="B14" s="207" t="s">
        <v>2527</v>
      </c>
      <c r="C14" s="207"/>
      <c r="D14" s="63">
        <v>21</v>
      </c>
      <c r="E14" s="63">
        <v>265</v>
      </c>
      <c r="F14" s="63">
        <v>18</v>
      </c>
      <c r="G14" s="63">
        <v>212</v>
      </c>
      <c r="H14" s="63">
        <v>22</v>
      </c>
      <c r="I14" s="63">
        <v>187</v>
      </c>
      <c r="J14" s="67">
        <v>20</v>
      </c>
      <c r="K14" s="67">
        <v>195</v>
      </c>
    </row>
    <row r="15" spans="1:35" ht="18" customHeight="1">
      <c r="B15" s="1137" t="s">
        <v>2185</v>
      </c>
      <c r="C15" s="1137"/>
      <c r="D15" s="63">
        <v>102</v>
      </c>
      <c r="E15" s="63">
        <v>209</v>
      </c>
      <c r="F15" s="63">
        <v>109</v>
      </c>
      <c r="G15" s="63">
        <v>214</v>
      </c>
      <c r="H15" s="63">
        <v>114</v>
      </c>
      <c r="I15" s="63">
        <v>213</v>
      </c>
      <c r="J15" s="67">
        <v>139</v>
      </c>
      <c r="K15" s="67">
        <v>296</v>
      </c>
    </row>
    <row r="16" spans="1:35" ht="18" customHeight="1">
      <c r="B16" s="1137" t="s">
        <v>2186</v>
      </c>
      <c r="C16" s="1137"/>
      <c r="D16" s="63">
        <v>602</v>
      </c>
      <c r="E16" s="63">
        <v>4411</v>
      </c>
      <c r="F16" s="63">
        <v>606</v>
      </c>
      <c r="G16" s="63">
        <v>6290</v>
      </c>
      <c r="H16" s="63">
        <v>606</v>
      </c>
      <c r="I16" s="63">
        <v>7108</v>
      </c>
      <c r="J16" s="67">
        <v>759</v>
      </c>
      <c r="K16" s="67">
        <v>9414</v>
      </c>
    </row>
    <row r="17" spans="1:35" ht="18" customHeight="1">
      <c r="B17" s="1137" t="s">
        <v>2187</v>
      </c>
      <c r="C17" s="1137"/>
      <c r="D17" s="63">
        <v>14</v>
      </c>
      <c r="E17" s="63">
        <v>407</v>
      </c>
      <c r="F17" s="63">
        <v>15</v>
      </c>
      <c r="G17" s="63">
        <v>393</v>
      </c>
      <c r="H17" s="63">
        <v>16</v>
      </c>
      <c r="I17" s="63">
        <v>513</v>
      </c>
      <c r="J17" s="67">
        <v>12</v>
      </c>
      <c r="K17" s="67">
        <v>369</v>
      </c>
    </row>
    <row r="18" spans="1:35" ht="18" customHeight="1">
      <c r="B18" s="103" t="s">
        <v>2194</v>
      </c>
      <c r="C18" s="1138" t="s">
        <v>2559</v>
      </c>
      <c r="D18" s="1138"/>
      <c r="E18" s="1138"/>
      <c r="F18" s="1138"/>
      <c r="G18" s="1138"/>
      <c r="H18" s="1138"/>
      <c r="I18" s="1138"/>
    </row>
    <row r="19" spans="1:35" ht="18" customHeight="1">
      <c r="B19" s="208"/>
      <c r="C19" s="37" t="s">
        <v>2078</v>
      </c>
      <c r="D19" s="208"/>
      <c r="E19" s="208"/>
      <c r="F19" s="208"/>
      <c r="G19" s="208"/>
      <c r="H19" s="208"/>
      <c r="I19" s="208"/>
    </row>
    <row r="20" spans="1:35" ht="18" customHeight="1">
      <c r="B20" s="35"/>
      <c r="C20" s="37"/>
      <c r="D20" s="35"/>
      <c r="E20" s="35"/>
      <c r="F20" s="35"/>
      <c r="G20" s="35"/>
      <c r="H20" s="35"/>
      <c r="I20" s="35"/>
    </row>
    <row r="21" spans="1:35" ht="18" customHeight="1">
      <c r="B21" s="35"/>
      <c r="C21" s="37"/>
      <c r="D21" s="35"/>
      <c r="E21" s="35"/>
      <c r="F21" s="35"/>
      <c r="G21" s="35"/>
      <c r="H21" s="35"/>
      <c r="I21" s="35"/>
    </row>
    <row r="22" spans="1:35" ht="15" customHeight="1">
      <c r="B22" s="82"/>
      <c r="C22" s="82"/>
      <c r="D22" s="83"/>
      <c r="E22" s="83"/>
      <c r="F22" s="83"/>
      <c r="G22" s="83"/>
      <c r="H22" s="83"/>
      <c r="I22" s="83"/>
    </row>
    <row r="23" spans="1:35" ht="15" customHeight="1">
      <c r="B23" s="85"/>
      <c r="C23" s="85"/>
      <c r="D23" s="83"/>
      <c r="E23" s="83"/>
      <c r="F23" s="83"/>
      <c r="G23" s="83"/>
      <c r="H23" s="83"/>
      <c r="I23" s="83"/>
    </row>
    <row r="24" spans="1:35" s="872" customFormat="1" ht="26.25" customHeight="1">
      <c r="A24" s="869" t="s">
        <v>2566</v>
      </c>
      <c r="B24" s="874"/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</row>
    <row r="25" spans="1:35" s="175" customFormat="1">
      <c r="D25" s="957" t="s">
        <v>3</v>
      </c>
      <c r="E25" s="1139"/>
      <c r="F25" s="1139"/>
      <c r="G25" s="1139"/>
      <c r="H25" s="1139"/>
      <c r="I25" s="1139"/>
      <c r="J25" s="1140"/>
      <c r="K25" s="1140"/>
    </row>
    <row r="26" spans="1:35" s="175" customFormat="1" ht="21.75" customHeight="1">
      <c r="B26" s="907" t="s">
        <v>359</v>
      </c>
      <c r="C26" s="907"/>
      <c r="D26" s="898" t="s">
        <v>2058</v>
      </c>
      <c r="E26" s="900"/>
      <c r="F26" s="898" t="s">
        <v>2179</v>
      </c>
      <c r="G26" s="900"/>
      <c r="H26" s="898" t="s">
        <v>353</v>
      </c>
      <c r="I26" s="900"/>
      <c r="J26" s="898" t="s">
        <v>2064</v>
      </c>
      <c r="K26" s="900"/>
    </row>
    <row r="27" spans="1:35" s="175" customFormat="1" ht="21.75" customHeight="1">
      <c r="B27" s="907"/>
      <c r="C27" s="907"/>
      <c r="D27" s="27" t="s">
        <v>1994</v>
      </c>
      <c r="E27" s="27" t="s">
        <v>2143</v>
      </c>
      <c r="F27" s="27" t="s">
        <v>1994</v>
      </c>
      <c r="G27" s="27" t="s">
        <v>2143</v>
      </c>
      <c r="H27" s="27" t="s">
        <v>1994</v>
      </c>
      <c r="I27" s="27" t="s">
        <v>2143</v>
      </c>
      <c r="J27" s="27" t="s">
        <v>1994</v>
      </c>
      <c r="K27" s="27" t="s">
        <v>2143</v>
      </c>
    </row>
    <row r="28" spans="1:35" s="175" customFormat="1" ht="21.75" customHeight="1">
      <c r="B28" s="898" t="s">
        <v>1227</v>
      </c>
      <c r="C28" s="900"/>
      <c r="D28" s="63">
        <v>1912</v>
      </c>
      <c r="E28" s="63">
        <v>19270</v>
      </c>
      <c r="F28" s="63">
        <v>1926</v>
      </c>
      <c r="G28" s="63">
        <v>20967</v>
      </c>
      <c r="H28" s="63">
        <v>1909</v>
      </c>
      <c r="I28" s="63">
        <v>24434</v>
      </c>
      <c r="J28" s="209">
        <v>1788</v>
      </c>
      <c r="K28" s="209">
        <v>21961</v>
      </c>
    </row>
    <row r="29" spans="1:35" s="175" customFormat="1" ht="21.75" customHeight="1">
      <c r="B29" s="907" t="s">
        <v>1224</v>
      </c>
      <c r="C29" s="907"/>
      <c r="D29" s="63">
        <v>1232</v>
      </c>
      <c r="E29" s="63">
        <v>2580</v>
      </c>
      <c r="F29" s="63">
        <v>1185</v>
      </c>
      <c r="G29" s="63">
        <v>2435</v>
      </c>
      <c r="H29" s="63">
        <v>1154</v>
      </c>
      <c r="I29" s="63">
        <v>2438</v>
      </c>
      <c r="J29" s="209">
        <v>1073</v>
      </c>
      <c r="K29" s="209">
        <v>2280</v>
      </c>
    </row>
    <row r="30" spans="1:35" s="175" customFormat="1" ht="21.75" customHeight="1">
      <c r="B30" s="907" t="s">
        <v>1225</v>
      </c>
      <c r="C30" s="907"/>
      <c r="D30" s="63">
        <v>358</v>
      </c>
      <c r="E30" s="63">
        <v>2334</v>
      </c>
      <c r="F30" s="63">
        <v>370</v>
      </c>
      <c r="G30" s="63">
        <v>2408</v>
      </c>
      <c r="H30" s="63">
        <v>354</v>
      </c>
      <c r="I30" s="63">
        <v>2321</v>
      </c>
      <c r="J30" s="210">
        <v>318</v>
      </c>
      <c r="K30" s="209">
        <v>2138</v>
      </c>
    </row>
    <row r="31" spans="1:35" s="175" customFormat="1" ht="21.75" customHeight="1">
      <c r="B31" s="907" t="s">
        <v>1226</v>
      </c>
      <c r="C31" s="907"/>
      <c r="D31" s="63">
        <v>238</v>
      </c>
      <c r="E31" s="63">
        <v>3685</v>
      </c>
      <c r="F31" s="63">
        <v>264</v>
      </c>
      <c r="G31" s="63">
        <v>3070</v>
      </c>
      <c r="H31" s="63">
        <v>277</v>
      </c>
      <c r="I31" s="63">
        <v>4246</v>
      </c>
      <c r="J31" s="210">
        <v>287</v>
      </c>
      <c r="K31" s="209">
        <v>4700</v>
      </c>
    </row>
    <row r="32" spans="1:35" s="175" customFormat="1" ht="21.75" customHeight="1">
      <c r="B32" s="907" t="s">
        <v>2226</v>
      </c>
      <c r="C32" s="907"/>
      <c r="D32" s="63">
        <v>84</v>
      </c>
      <c r="E32" s="63">
        <v>10671</v>
      </c>
      <c r="F32" s="63">
        <v>107</v>
      </c>
      <c r="G32" s="63">
        <v>13054</v>
      </c>
      <c r="H32" s="63">
        <v>124</v>
      </c>
      <c r="I32" s="63">
        <v>15429</v>
      </c>
      <c r="J32" s="210">
        <v>110</v>
      </c>
      <c r="K32" s="209">
        <v>12843</v>
      </c>
    </row>
    <row r="33" spans="3:9" s="175" customFormat="1" ht="17.25" customHeight="1">
      <c r="E33" s="211"/>
      <c r="F33" s="211"/>
      <c r="G33" s="211"/>
      <c r="H33" s="211"/>
      <c r="I33" s="211"/>
    </row>
    <row r="34" spans="3:9" ht="16.5" customHeight="1"/>
    <row r="35" spans="3:9" s="175" customFormat="1" ht="18.75" customHeight="1"/>
    <row r="36" spans="3:9" s="175" customFormat="1" ht="48" customHeight="1">
      <c r="C36" s="16"/>
    </row>
  </sheetData>
  <mergeCells count="29">
    <mergeCell ref="B26:C27"/>
    <mergeCell ref="D26:E26"/>
    <mergeCell ref="B32:C32"/>
    <mergeCell ref="B28:C28"/>
    <mergeCell ref="B29:C29"/>
    <mergeCell ref="B30:C30"/>
    <mergeCell ref="B31:C31"/>
    <mergeCell ref="F26:G26"/>
    <mergeCell ref="H26:I26"/>
    <mergeCell ref="B5:C5"/>
    <mergeCell ref="B9:C9"/>
    <mergeCell ref="B17:C17"/>
    <mergeCell ref="B7:C7"/>
    <mergeCell ref="B8:C8"/>
    <mergeCell ref="C18:I18"/>
    <mergeCell ref="D25:K25"/>
    <mergeCell ref="J26:K26"/>
    <mergeCell ref="B6:C6"/>
    <mergeCell ref="B15:C15"/>
    <mergeCell ref="B16:C16"/>
    <mergeCell ref="B10:C10"/>
    <mergeCell ref="B11:C11"/>
    <mergeCell ref="B13:C13"/>
    <mergeCell ref="B3:C4"/>
    <mergeCell ref="H3:I3"/>
    <mergeCell ref="D3:E3"/>
    <mergeCell ref="F3:G3"/>
    <mergeCell ref="D2:K2"/>
    <mergeCell ref="J3:K3"/>
  </mergeCells>
  <phoneticPr fontId="2"/>
  <pageMargins left="0.78740157480314965" right="0.78740157480314965" top="0.59055118110236227" bottom="0.59055118110236227" header="0.39370078740157483" footer="0.39370078740157483"/>
  <pageSetup paperSize="9" firstPageNumber="9" orientation="portrait" r:id="rId1"/>
  <headerFooter alignWithMargins="0">
    <oddHeader>&amp;R&amp;A</oddHeader>
    <oddFooter>&amp;C－１８－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zoomScaleNormal="100" workbookViewId="0">
      <selection activeCell="B2" sqref="B2:K2"/>
    </sheetView>
  </sheetViews>
  <sheetFormatPr defaultRowHeight="13.5"/>
  <cols>
    <col min="1" max="1" width="0.875" style="22" customWidth="1"/>
    <col min="2" max="11" width="4.375" style="22" customWidth="1"/>
    <col min="12" max="13" width="4.125" style="22" customWidth="1"/>
    <col min="14" max="14" width="4" style="22" customWidth="1"/>
    <col min="15" max="15" width="3.375" style="22" customWidth="1"/>
    <col min="16" max="23" width="4.125" style="22" customWidth="1"/>
    <col min="24" max="24" width="4" style="22" customWidth="1"/>
    <col min="25" max="26" width="4.375" style="22" customWidth="1"/>
    <col min="27" max="50" width="4.625" style="22" customWidth="1"/>
    <col min="51" max="16384" width="9" style="22"/>
  </cols>
  <sheetData>
    <row r="1" spans="1:35" s="872" customFormat="1" ht="26.25" customHeight="1">
      <c r="A1" s="869" t="s">
        <v>2567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25">
      <c r="A2" s="7"/>
      <c r="B2" s="957" t="s">
        <v>1815</v>
      </c>
      <c r="C2" s="957"/>
      <c r="D2" s="957"/>
      <c r="E2" s="957"/>
      <c r="F2" s="957"/>
      <c r="G2" s="957"/>
      <c r="H2" s="957"/>
      <c r="I2" s="957"/>
      <c r="J2" s="957"/>
      <c r="K2" s="957"/>
    </row>
    <row r="3" spans="1:35" ht="16.5" customHeight="1">
      <c r="B3" s="1032" t="s">
        <v>366</v>
      </c>
      <c r="C3" s="1032"/>
      <c r="D3" s="1032" t="s">
        <v>2192</v>
      </c>
      <c r="E3" s="1032"/>
      <c r="F3" s="1032"/>
      <c r="G3" s="1032"/>
      <c r="H3" s="1032"/>
      <c r="I3" s="1032"/>
      <c r="J3" s="1032"/>
      <c r="K3" s="1032"/>
      <c r="L3" s="35"/>
      <c r="M3" s="8"/>
      <c r="N3" s="8"/>
      <c r="O3" s="8"/>
      <c r="P3" s="8"/>
      <c r="Q3" s="8"/>
      <c r="R3" s="8"/>
      <c r="S3" s="8"/>
      <c r="T3" s="8"/>
      <c r="U3" s="8"/>
    </row>
    <row r="4" spans="1:35" ht="16.5" customHeight="1">
      <c r="B4" s="1032"/>
      <c r="C4" s="1032"/>
      <c r="D4" s="1032" t="s">
        <v>373</v>
      </c>
      <c r="E4" s="1032"/>
      <c r="F4" s="1032" t="s">
        <v>958</v>
      </c>
      <c r="G4" s="1032"/>
      <c r="H4" s="1032"/>
      <c r="I4" s="1032"/>
      <c r="J4" s="1032"/>
      <c r="K4" s="1032"/>
      <c r="L4" s="35"/>
      <c r="M4" s="35"/>
      <c r="N4" s="35"/>
      <c r="O4" s="35"/>
      <c r="P4" s="35"/>
      <c r="Q4" s="35"/>
      <c r="R4" s="35"/>
      <c r="S4" s="35"/>
      <c r="T4" s="212"/>
      <c r="U4" s="35"/>
    </row>
    <row r="5" spans="1:35" ht="16.5" customHeight="1">
      <c r="B5" s="1032"/>
      <c r="C5" s="1032"/>
      <c r="D5" s="1032"/>
      <c r="E5" s="1032"/>
      <c r="F5" s="1153" t="s">
        <v>350</v>
      </c>
      <c r="G5" s="1153"/>
      <c r="H5" s="1153" t="s">
        <v>351</v>
      </c>
      <c r="I5" s="1153"/>
      <c r="J5" s="1153" t="s">
        <v>352</v>
      </c>
      <c r="K5" s="1153"/>
      <c r="L5" s="35"/>
      <c r="M5" s="35"/>
      <c r="N5" s="61"/>
      <c r="O5" s="61"/>
      <c r="P5" s="61"/>
      <c r="Q5" s="61"/>
      <c r="R5" s="213"/>
      <c r="S5" s="213"/>
      <c r="T5" s="35"/>
      <c r="U5" s="35"/>
    </row>
    <row r="6" spans="1:35" ht="16.5" customHeight="1">
      <c r="B6" s="1032" t="s">
        <v>369</v>
      </c>
      <c r="C6" s="1032"/>
      <c r="D6" s="1152">
        <v>2950</v>
      </c>
      <c r="E6" s="1152"/>
      <c r="F6" s="1152">
        <v>66</v>
      </c>
      <c r="G6" s="1152"/>
      <c r="H6" s="1152">
        <v>278</v>
      </c>
      <c r="I6" s="1152"/>
      <c r="J6" s="1152">
        <v>2606</v>
      </c>
      <c r="K6" s="1152"/>
      <c r="L6" s="214"/>
      <c r="M6" s="214"/>
      <c r="N6" s="214"/>
      <c r="O6" s="214"/>
      <c r="P6" s="214"/>
      <c r="Q6" s="214"/>
      <c r="R6" s="214"/>
      <c r="S6" s="214"/>
      <c r="T6" s="214"/>
      <c r="U6" s="214"/>
    </row>
    <row r="7" spans="1:35" ht="16.5" customHeight="1">
      <c r="B7" s="1032" t="s">
        <v>370</v>
      </c>
      <c r="C7" s="1032"/>
      <c r="D7" s="1152">
        <v>2790</v>
      </c>
      <c r="E7" s="1152"/>
      <c r="F7" s="1152">
        <v>70</v>
      </c>
      <c r="G7" s="1152"/>
      <c r="H7" s="1152">
        <v>175</v>
      </c>
      <c r="I7" s="1152"/>
      <c r="J7" s="1152">
        <v>2545</v>
      </c>
      <c r="K7" s="1152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35" ht="16.5" customHeight="1">
      <c r="B8" s="1074" t="s">
        <v>1092</v>
      </c>
      <c r="C8" s="1079"/>
      <c r="D8" s="1152">
        <v>2500</v>
      </c>
      <c r="E8" s="1152"/>
      <c r="F8" s="1152">
        <v>86</v>
      </c>
      <c r="G8" s="1152"/>
      <c r="H8" s="1152">
        <v>83</v>
      </c>
      <c r="I8" s="1152"/>
      <c r="J8" s="1152">
        <v>2331</v>
      </c>
      <c r="K8" s="1152"/>
      <c r="L8" s="214"/>
      <c r="M8" s="214"/>
      <c r="N8" s="214"/>
      <c r="O8" s="214"/>
      <c r="P8" s="214"/>
      <c r="Q8" s="214"/>
      <c r="R8" s="214"/>
      <c r="S8" s="214"/>
      <c r="T8" s="214"/>
      <c r="U8" s="214"/>
    </row>
    <row r="9" spans="1:35" ht="16.5" customHeight="1">
      <c r="B9" s="1074" t="s">
        <v>1093</v>
      </c>
      <c r="C9" s="1079"/>
      <c r="D9" s="1152">
        <v>2199</v>
      </c>
      <c r="E9" s="1152"/>
      <c r="F9" s="1152">
        <v>93</v>
      </c>
      <c r="G9" s="1152"/>
      <c r="H9" s="1152">
        <v>149</v>
      </c>
      <c r="I9" s="1152"/>
      <c r="J9" s="1152">
        <v>1957</v>
      </c>
      <c r="K9" s="1152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1:35" ht="16.5" customHeight="1">
      <c r="B10" s="1074" t="s">
        <v>349</v>
      </c>
      <c r="C10" s="1079"/>
      <c r="D10" s="1152">
        <v>1689</v>
      </c>
      <c r="E10" s="1152"/>
      <c r="F10" s="1152">
        <v>105</v>
      </c>
      <c r="G10" s="1152"/>
      <c r="H10" s="1152">
        <v>102</v>
      </c>
      <c r="I10" s="1152"/>
      <c r="J10" s="1152">
        <v>1482</v>
      </c>
      <c r="K10" s="1152"/>
      <c r="L10" s="214"/>
      <c r="M10" s="214"/>
      <c r="N10" s="214"/>
      <c r="O10" s="214"/>
      <c r="P10" s="214"/>
      <c r="Q10" s="214"/>
      <c r="R10" s="214"/>
      <c r="S10" s="214"/>
      <c r="T10" s="214"/>
      <c r="U10" s="214"/>
    </row>
    <row r="11" spans="1:35" ht="16.5" customHeight="1">
      <c r="B11" s="1074" t="s">
        <v>417</v>
      </c>
      <c r="C11" s="1079"/>
      <c r="D11" s="1152">
        <v>1382</v>
      </c>
      <c r="E11" s="1152"/>
      <c r="F11" s="1152">
        <v>118</v>
      </c>
      <c r="G11" s="1152"/>
      <c r="H11" s="1152">
        <v>52</v>
      </c>
      <c r="I11" s="1152"/>
      <c r="J11" s="1152">
        <v>1212</v>
      </c>
      <c r="K11" s="1152"/>
      <c r="L11" s="214"/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35" ht="16.5" customHeight="1">
      <c r="B12" s="103" t="s">
        <v>2194</v>
      </c>
      <c r="C12" s="66" t="s">
        <v>1062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35" ht="16.5" customHeight="1">
      <c r="B13" s="42"/>
      <c r="C13" s="42" t="s">
        <v>2091</v>
      </c>
    </row>
    <row r="14" spans="1:35" ht="16.5" customHeight="1">
      <c r="B14" s="42"/>
      <c r="C14" s="42"/>
    </row>
    <row r="15" spans="1:35" ht="10.5" customHeight="1">
      <c r="P15" s="22" t="s">
        <v>73</v>
      </c>
    </row>
    <row r="16" spans="1:35" s="872" customFormat="1" ht="26.25" customHeight="1">
      <c r="A16" s="869" t="s">
        <v>2568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3"/>
      <c r="Y16" s="873"/>
      <c r="Z16" s="873"/>
      <c r="AA16" s="873"/>
      <c r="AB16" s="873"/>
      <c r="AC16" s="873"/>
      <c r="AD16" s="873"/>
      <c r="AE16" s="873"/>
      <c r="AF16" s="873"/>
      <c r="AG16" s="873"/>
      <c r="AH16" s="873"/>
      <c r="AI16" s="873"/>
    </row>
    <row r="17" spans="1:30" ht="14.25">
      <c r="A17" s="7"/>
      <c r="B17" s="957" t="s">
        <v>1816</v>
      </c>
      <c r="C17" s="957"/>
      <c r="D17" s="957"/>
      <c r="E17" s="957"/>
      <c r="F17" s="957"/>
      <c r="G17" s="957"/>
      <c r="H17" s="957"/>
      <c r="I17" s="957"/>
      <c r="J17" s="957"/>
      <c r="K17" s="957"/>
      <c r="O17" s="42"/>
    </row>
    <row r="18" spans="1:30" ht="16.5" customHeight="1">
      <c r="B18" s="1032" t="s">
        <v>366</v>
      </c>
      <c r="C18" s="1032"/>
      <c r="D18" s="1032" t="s">
        <v>2193</v>
      </c>
      <c r="E18" s="1032"/>
      <c r="F18" s="1032"/>
      <c r="G18" s="1032"/>
      <c r="H18" s="1032"/>
      <c r="I18" s="1032"/>
      <c r="J18" s="1032"/>
      <c r="K18" s="1032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30" ht="16.5" customHeight="1">
      <c r="B19" s="1032"/>
      <c r="C19" s="1032"/>
      <c r="D19" s="1032" t="s">
        <v>373</v>
      </c>
      <c r="E19" s="1032"/>
      <c r="F19" s="1032" t="s">
        <v>2175</v>
      </c>
      <c r="G19" s="1032"/>
      <c r="H19" s="1032" t="s">
        <v>2176</v>
      </c>
      <c r="I19" s="1032"/>
      <c r="J19" s="1032" t="s">
        <v>2009</v>
      </c>
      <c r="K19" s="1032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30" ht="16.5" customHeight="1">
      <c r="B20" s="1032"/>
      <c r="C20" s="1032"/>
      <c r="D20" s="1032"/>
      <c r="E20" s="1032"/>
      <c r="F20" s="1032"/>
      <c r="G20" s="1032"/>
      <c r="H20" s="1032"/>
      <c r="I20" s="1032"/>
      <c r="J20" s="1032"/>
      <c r="K20" s="1032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30" ht="16.5" customHeight="1">
      <c r="B21" s="1074" t="s">
        <v>1092</v>
      </c>
      <c r="C21" s="1079"/>
      <c r="D21" s="1151">
        <v>2416.0500000000002</v>
      </c>
      <c r="E21" s="1151"/>
      <c r="F21" s="1151">
        <v>2277.56</v>
      </c>
      <c r="G21" s="1151"/>
      <c r="H21" s="1151">
        <v>132.26</v>
      </c>
      <c r="I21" s="1151"/>
      <c r="J21" s="1151">
        <v>6.83</v>
      </c>
      <c r="K21" s="1151"/>
      <c r="L21" s="215"/>
      <c r="M21" s="215"/>
      <c r="N21" s="215"/>
      <c r="O21" s="215"/>
      <c r="P21" s="215"/>
      <c r="Q21" s="215"/>
      <c r="R21" s="215"/>
      <c r="S21" s="215"/>
      <c r="T21" s="215"/>
      <c r="U21" s="215"/>
    </row>
    <row r="22" spans="1:30" ht="16.5" customHeight="1">
      <c r="B22" s="1074" t="s">
        <v>1093</v>
      </c>
      <c r="C22" s="1079"/>
      <c r="D22" s="1151">
        <v>2222.38</v>
      </c>
      <c r="E22" s="1151"/>
      <c r="F22" s="1151">
        <v>2092.3200000000002</v>
      </c>
      <c r="G22" s="1151"/>
      <c r="H22" s="1151">
        <v>121.6</v>
      </c>
      <c r="I22" s="1151"/>
      <c r="J22" s="1151">
        <v>8.4600000000000009</v>
      </c>
      <c r="K22" s="1151"/>
      <c r="L22" s="215"/>
      <c r="M22" s="215"/>
      <c r="N22" s="215"/>
      <c r="O22" s="215"/>
      <c r="P22" s="215"/>
      <c r="Q22" s="215"/>
      <c r="R22" s="215"/>
      <c r="S22" s="215"/>
      <c r="T22" s="215"/>
      <c r="U22" s="215"/>
    </row>
    <row r="23" spans="1:30" ht="16.5" customHeight="1">
      <c r="B23" s="1074" t="s">
        <v>349</v>
      </c>
      <c r="C23" s="1079"/>
      <c r="D23" s="1151">
        <v>2140.09</v>
      </c>
      <c r="E23" s="1151"/>
      <c r="F23" s="1151">
        <v>2024.32</v>
      </c>
      <c r="G23" s="1151"/>
      <c r="H23" s="1151">
        <v>109.54</v>
      </c>
      <c r="I23" s="1151"/>
      <c r="J23" s="1151">
        <v>6.23</v>
      </c>
      <c r="K23" s="1151"/>
      <c r="L23" s="215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30" ht="16.5" customHeight="1">
      <c r="B24" s="1074" t="s">
        <v>417</v>
      </c>
      <c r="C24" s="1079"/>
      <c r="D24" s="1151">
        <v>1902.12</v>
      </c>
      <c r="E24" s="1151"/>
      <c r="F24" s="1151">
        <v>1815.86</v>
      </c>
      <c r="G24" s="1151"/>
      <c r="H24" s="1151">
        <v>81.09</v>
      </c>
      <c r="I24" s="1151"/>
      <c r="J24" s="1151">
        <v>5.17</v>
      </c>
      <c r="K24" s="1151"/>
      <c r="L24" s="215"/>
      <c r="M24" s="215"/>
      <c r="N24" s="215"/>
      <c r="O24" s="215"/>
      <c r="P24" s="215"/>
      <c r="Q24" s="215"/>
      <c r="R24" s="215"/>
      <c r="S24" s="215"/>
      <c r="T24" s="215"/>
      <c r="U24" s="215"/>
    </row>
    <row r="25" spans="1:30" ht="18.75" customHeight="1">
      <c r="B25" s="103" t="s">
        <v>2194</v>
      </c>
      <c r="C25" s="66" t="s">
        <v>1062</v>
      </c>
      <c r="D25" s="65"/>
      <c r="E25" s="65"/>
      <c r="F25" s="65"/>
      <c r="G25" s="65"/>
      <c r="H25" s="65"/>
      <c r="I25" s="65"/>
      <c r="J25" s="65"/>
      <c r="K25" s="65"/>
    </row>
    <row r="26" spans="1:30" ht="18.75" customHeight="1">
      <c r="B26" s="42"/>
      <c r="C26" s="42" t="s">
        <v>2091</v>
      </c>
    </row>
    <row r="27" spans="1:30" ht="18.75" customHeight="1">
      <c r="B27" s="42"/>
      <c r="C27" s="42"/>
    </row>
    <row r="28" spans="1:30" ht="10.5" customHeight="1">
      <c r="L28" s="65"/>
      <c r="M28" s="65"/>
      <c r="N28" s="65"/>
      <c r="O28" s="65"/>
      <c r="P28" s="65"/>
      <c r="Q28" s="65"/>
      <c r="R28" s="65"/>
      <c r="S28" s="65"/>
    </row>
    <row r="29" spans="1:30" s="894" customFormat="1" ht="26.25" customHeight="1">
      <c r="A29" s="889" t="s">
        <v>2569</v>
      </c>
      <c r="B29" s="893"/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893"/>
      <c r="R29" s="893"/>
      <c r="S29" s="893"/>
      <c r="T29" s="893"/>
      <c r="U29" s="893"/>
      <c r="V29" s="893"/>
      <c r="W29" s="893"/>
      <c r="X29" s="893"/>
      <c r="Y29" s="893"/>
      <c r="Z29" s="893"/>
      <c r="AA29" s="893"/>
      <c r="AB29" s="893"/>
      <c r="AC29" s="893"/>
      <c r="AD29" s="893"/>
    </row>
    <row r="30" spans="1:30">
      <c r="B30" s="957" t="s">
        <v>1817</v>
      </c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Q30" s="66"/>
    </row>
    <row r="31" spans="1:30" ht="20.100000000000001" customHeight="1">
      <c r="B31" s="1101" t="s">
        <v>519</v>
      </c>
      <c r="C31" s="1102"/>
      <c r="D31" s="1101" t="s">
        <v>362</v>
      </c>
      <c r="E31" s="1102"/>
      <c r="F31" s="1147" t="s">
        <v>1233</v>
      </c>
      <c r="G31" s="1146" t="s">
        <v>1228</v>
      </c>
      <c r="H31" s="1146" t="s">
        <v>1229</v>
      </c>
      <c r="I31" s="1146" t="s">
        <v>1230</v>
      </c>
      <c r="J31" s="1146" t="s">
        <v>1231</v>
      </c>
      <c r="K31" s="1146" t="s">
        <v>1232</v>
      </c>
      <c r="L31" s="1149" t="s">
        <v>2140</v>
      </c>
      <c r="M31" s="1146" t="s">
        <v>2139</v>
      </c>
      <c r="N31" s="66"/>
      <c r="O31" s="66"/>
      <c r="P31" s="218"/>
      <c r="Q31" s="66"/>
      <c r="R31" s="66"/>
      <c r="S31" s="66"/>
      <c r="T31" s="66"/>
      <c r="U31" s="66"/>
      <c r="V31" s="66"/>
      <c r="W31" s="219"/>
    </row>
    <row r="32" spans="1:30" ht="21" customHeight="1">
      <c r="B32" s="1084"/>
      <c r="C32" s="1103"/>
      <c r="D32" s="1084"/>
      <c r="E32" s="1103"/>
      <c r="F32" s="1147"/>
      <c r="G32" s="1146"/>
      <c r="H32" s="1146"/>
      <c r="I32" s="1146"/>
      <c r="J32" s="1146"/>
      <c r="K32" s="1146"/>
      <c r="L32" s="1150"/>
      <c r="M32" s="1146"/>
      <c r="N32" s="66"/>
      <c r="O32" s="66"/>
      <c r="P32" s="218"/>
      <c r="Q32" s="66"/>
      <c r="R32" s="66"/>
      <c r="S32" s="66"/>
      <c r="T32" s="66"/>
      <c r="U32" s="66"/>
      <c r="V32" s="66"/>
      <c r="W32" s="219"/>
    </row>
    <row r="33" spans="2:23" ht="17.45" customHeight="1">
      <c r="B33" s="1074" t="s">
        <v>369</v>
      </c>
      <c r="C33" s="1079"/>
      <c r="D33" s="1148">
        <v>2950</v>
      </c>
      <c r="E33" s="1148"/>
      <c r="F33" s="144">
        <v>46</v>
      </c>
      <c r="G33" s="144">
        <v>440</v>
      </c>
      <c r="H33" s="144">
        <v>443</v>
      </c>
      <c r="I33" s="144">
        <v>940</v>
      </c>
      <c r="J33" s="144">
        <v>711</v>
      </c>
      <c r="K33" s="144">
        <v>283</v>
      </c>
      <c r="L33" s="144">
        <v>67</v>
      </c>
      <c r="M33" s="144">
        <v>20</v>
      </c>
      <c r="N33" s="162"/>
      <c r="O33" s="162"/>
      <c r="P33" s="220"/>
      <c r="Q33" s="220"/>
      <c r="R33" s="220"/>
      <c r="S33" s="220"/>
      <c r="T33" s="220"/>
      <c r="U33" s="220"/>
      <c r="V33" s="220"/>
      <c r="W33" s="220"/>
    </row>
    <row r="34" spans="2:23" ht="17.45" customHeight="1">
      <c r="B34" s="1074" t="s">
        <v>370</v>
      </c>
      <c r="C34" s="1079"/>
      <c r="D34" s="1148">
        <v>2790</v>
      </c>
      <c r="E34" s="1148"/>
      <c r="F34" s="144">
        <v>55</v>
      </c>
      <c r="G34" s="144">
        <v>407</v>
      </c>
      <c r="H34" s="144">
        <v>386</v>
      </c>
      <c r="I34" s="144">
        <v>848</v>
      </c>
      <c r="J34" s="144">
        <v>700</v>
      </c>
      <c r="K34" s="144">
        <v>270</v>
      </c>
      <c r="L34" s="144">
        <v>83</v>
      </c>
      <c r="M34" s="144">
        <v>41</v>
      </c>
      <c r="N34" s="162"/>
      <c r="O34" s="162"/>
      <c r="P34" s="220"/>
      <c r="Q34" s="220"/>
      <c r="R34" s="220"/>
      <c r="S34" s="220"/>
      <c r="T34" s="220"/>
      <c r="U34" s="220"/>
      <c r="V34" s="220"/>
      <c r="W34" s="220"/>
    </row>
    <row r="35" spans="2:23" ht="17.45" customHeight="1">
      <c r="B35" s="1074" t="s">
        <v>1092</v>
      </c>
      <c r="C35" s="1079"/>
      <c r="D35" s="1148">
        <v>2500</v>
      </c>
      <c r="E35" s="1148"/>
      <c r="F35" s="144">
        <v>3</v>
      </c>
      <c r="G35" s="144">
        <v>342</v>
      </c>
      <c r="H35" s="144">
        <v>356</v>
      </c>
      <c r="I35" s="144">
        <v>750</v>
      </c>
      <c r="J35" s="144">
        <v>629</v>
      </c>
      <c r="K35" s="144">
        <v>271</v>
      </c>
      <c r="L35" s="144">
        <v>86</v>
      </c>
      <c r="M35" s="144">
        <v>63</v>
      </c>
      <c r="N35" s="162"/>
      <c r="O35" s="162"/>
      <c r="P35" s="220"/>
      <c r="Q35" s="220"/>
      <c r="R35" s="220"/>
      <c r="S35" s="220"/>
      <c r="T35" s="220"/>
      <c r="U35" s="220"/>
      <c r="V35" s="220"/>
      <c r="W35" s="220"/>
    </row>
    <row r="36" spans="2:23" ht="17.45" customHeight="1">
      <c r="B36" s="1074" t="s">
        <v>1093</v>
      </c>
      <c r="C36" s="1079"/>
      <c r="D36" s="1148">
        <v>2199</v>
      </c>
      <c r="E36" s="1148"/>
      <c r="F36" s="144">
        <v>3</v>
      </c>
      <c r="G36" s="144">
        <v>298</v>
      </c>
      <c r="H36" s="144">
        <v>330</v>
      </c>
      <c r="I36" s="144">
        <v>648</v>
      </c>
      <c r="J36" s="144">
        <v>506</v>
      </c>
      <c r="K36" s="144">
        <v>258</v>
      </c>
      <c r="L36" s="144">
        <v>79</v>
      </c>
      <c r="M36" s="144">
        <v>77</v>
      </c>
      <c r="N36" s="162"/>
      <c r="O36" s="162"/>
      <c r="P36" s="220"/>
      <c r="Q36" s="220"/>
      <c r="R36" s="220"/>
      <c r="S36" s="220"/>
      <c r="T36" s="220"/>
      <c r="U36" s="220"/>
      <c r="V36" s="220"/>
      <c r="W36" s="220"/>
    </row>
    <row r="37" spans="2:23" ht="17.45" customHeight="1">
      <c r="B37" s="1074" t="s">
        <v>349</v>
      </c>
      <c r="C37" s="1079"/>
      <c r="D37" s="1148">
        <v>1984</v>
      </c>
      <c r="E37" s="1148"/>
      <c r="F37" s="43" t="s">
        <v>2049</v>
      </c>
      <c r="G37" s="144">
        <v>298</v>
      </c>
      <c r="H37" s="144">
        <v>277</v>
      </c>
      <c r="I37" s="144">
        <v>577</v>
      </c>
      <c r="J37" s="144">
        <v>448</v>
      </c>
      <c r="K37" s="144">
        <v>205</v>
      </c>
      <c r="L37" s="144">
        <v>79</v>
      </c>
      <c r="M37" s="144">
        <v>100</v>
      </c>
      <c r="N37" s="162"/>
      <c r="O37" s="162"/>
      <c r="P37" s="220"/>
      <c r="Q37" s="220"/>
      <c r="R37" s="220"/>
      <c r="S37" s="220"/>
      <c r="T37" s="220"/>
      <c r="U37" s="220"/>
      <c r="V37" s="220"/>
      <c r="W37" s="220"/>
    </row>
    <row r="38" spans="2:23" ht="17.45" customHeight="1">
      <c r="B38" s="1074" t="s">
        <v>417</v>
      </c>
      <c r="C38" s="1079"/>
      <c r="D38" s="1148">
        <v>1413</v>
      </c>
      <c r="E38" s="1148"/>
      <c r="F38" s="43" t="s">
        <v>2049</v>
      </c>
      <c r="G38" s="144">
        <v>25</v>
      </c>
      <c r="H38" s="144">
        <v>226</v>
      </c>
      <c r="I38" s="144">
        <v>461</v>
      </c>
      <c r="J38" s="144">
        <v>364</v>
      </c>
      <c r="K38" s="144">
        <v>139</v>
      </c>
      <c r="L38" s="144">
        <v>108</v>
      </c>
      <c r="M38" s="144">
        <v>90</v>
      </c>
      <c r="N38" s="162"/>
      <c r="O38" s="162"/>
      <c r="P38" s="220"/>
      <c r="Q38" s="220"/>
      <c r="R38" s="220"/>
      <c r="S38" s="220"/>
      <c r="T38" s="220"/>
      <c r="U38" s="220"/>
      <c r="V38" s="220"/>
      <c r="W38" s="220"/>
    </row>
    <row r="39" spans="2:23">
      <c r="B39" s="66" t="s">
        <v>1818</v>
      </c>
      <c r="C39" s="66"/>
      <c r="D39" s="162"/>
      <c r="E39" s="162"/>
      <c r="F39" s="220"/>
      <c r="G39" s="220"/>
      <c r="H39" s="220"/>
      <c r="I39" s="220"/>
      <c r="J39" s="220"/>
      <c r="K39" s="220"/>
      <c r="L39" s="220"/>
      <c r="M39" s="220"/>
      <c r="N39" s="65"/>
      <c r="O39" s="66"/>
      <c r="P39" s="66"/>
      <c r="Q39" s="66"/>
      <c r="R39" s="66"/>
      <c r="S39" s="66"/>
      <c r="T39" s="65"/>
      <c r="U39" s="65"/>
      <c r="V39" s="65"/>
      <c r="W39" s="65"/>
    </row>
    <row r="40" spans="2:23" ht="18.75" customHeight="1">
      <c r="B40" s="42"/>
      <c r="C40" s="104"/>
    </row>
    <row r="41" spans="2:23" ht="18.75" customHeight="1"/>
    <row r="42" spans="2:23" ht="18.75" customHeight="1"/>
    <row r="43" spans="2:23" ht="18.75" customHeight="1"/>
    <row r="44" spans="2:23" ht="18.75" customHeight="1"/>
    <row r="45" spans="2:23" ht="18.75" customHeight="1"/>
    <row r="46" spans="2:23" ht="18.75" customHeight="1"/>
    <row r="47" spans="2:23" ht="18.75" customHeight="1"/>
    <row r="48" spans="2:23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</sheetData>
  <mergeCells count="88">
    <mergeCell ref="B2:K2"/>
    <mergeCell ref="B30:M30"/>
    <mergeCell ref="B35:C35"/>
    <mergeCell ref="H11:I11"/>
    <mergeCell ref="J11:K11"/>
    <mergeCell ref="B24:C24"/>
    <mergeCell ref="D24:E24"/>
    <mergeCell ref="F24:G24"/>
    <mergeCell ref="H24:I24"/>
    <mergeCell ref="J24:K24"/>
    <mergeCell ref="B18:C20"/>
    <mergeCell ref="B11:C11"/>
    <mergeCell ref="D11:E11"/>
    <mergeCell ref="F11:G11"/>
    <mergeCell ref="D18:K18"/>
    <mergeCell ref="D38:E38"/>
    <mergeCell ref="B38:C38"/>
    <mergeCell ref="D37:E37"/>
    <mergeCell ref="D36:E36"/>
    <mergeCell ref="B17:K17"/>
    <mergeCell ref="F19:G20"/>
    <mergeCell ref="H19:I20"/>
    <mergeCell ref="J19:K20"/>
    <mergeCell ref="J10:K10"/>
    <mergeCell ref="B37:C37"/>
    <mergeCell ref="B36:C36"/>
    <mergeCell ref="B8:C8"/>
    <mergeCell ref="D8:E8"/>
    <mergeCell ref="F8:G8"/>
    <mergeCell ref="H8:I8"/>
    <mergeCell ref="B10:C10"/>
    <mergeCell ref="D10:E10"/>
    <mergeCell ref="F10:G10"/>
    <mergeCell ref="H10:I10"/>
    <mergeCell ref="B9:C9"/>
    <mergeCell ref="D9:E9"/>
    <mergeCell ref="F9:G9"/>
    <mergeCell ref="H9:I9"/>
    <mergeCell ref="B7:C7"/>
    <mergeCell ref="D7:E7"/>
    <mergeCell ref="F7:G7"/>
    <mergeCell ref="H7:I7"/>
    <mergeCell ref="B6:C6"/>
    <mergeCell ref="B3:C5"/>
    <mergeCell ref="D4:E5"/>
    <mergeCell ref="F4:K4"/>
    <mergeCell ref="F5:G5"/>
    <mergeCell ref="H5:I5"/>
    <mergeCell ref="J5:K5"/>
    <mergeCell ref="D3:K3"/>
    <mergeCell ref="D6:E6"/>
    <mergeCell ref="F6:G6"/>
    <mergeCell ref="J21:K21"/>
    <mergeCell ref="F23:G23"/>
    <mergeCell ref="H23:I23"/>
    <mergeCell ref="J23:K23"/>
    <mergeCell ref="F22:G22"/>
    <mergeCell ref="H22:I22"/>
    <mergeCell ref="J22:K22"/>
    <mergeCell ref="H21:I21"/>
    <mergeCell ref="J9:K9"/>
    <mergeCell ref="H6:I6"/>
    <mergeCell ref="J6:K6"/>
    <mergeCell ref="J7:K7"/>
    <mergeCell ref="J8:K8"/>
    <mergeCell ref="D19:E20"/>
    <mergeCell ref="B21:C21"/>
    <mergeCell ref="B22:C22"/>
    <mergeCell ref="D21:E21"/>
    <mergeCell ref="D22:E22"/>
    <mergeCell ref="F21:G21"/>
    <mergeCell ref="B33:C33"/>
    <mergeCell ref="B34:C34"/>
    <mergeCell ref="B23:C23"/>
    <mergeCell ref="D23:E23"/>
    <mergeCell ref="D33:E33"/>
    <mergeCell ref="D34:E34"/>
    <mergeCell ref="B31:C32"/>
    <mergeCell ref="M31:M32"/>
    <mergeCell ref="H31:H32"/>
    <mergeCell ref="F31:F32"/>
    <mergeCell ref="D35:E35"/>
    <mergeCell ref="D31:E32"/>
    <mergeCell ref="G31:G32"/>
    <mergeCell ref="I31:I32"/>
    <mergeCell ref="K31:K32"/>
    <mergeCell ref="L31:L32"/>
    <mergeCell ref="J31:J32"/>
  </mergeCells>
  <phoneticPr fontId="2"/>
  <pageMargins left="0.78740157480314965" right="0.78740157480314965" top="0.59055118110236227" bottom="0.59055118110236227" header="0.39370078740157483" footer="0.39370078740157483"/>
  <pageSetup paperSize="9" firstPageNumber="12" orientation="portrait" r:id="rId1"/>
  <headerFooter alignWithMargins="0">
    <oddHeader>&amp;R&amp;A</oddHeader>
    <oddFooter>&amp;C－１９－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zoomScaleNormal="100" workbookViewId="0">
      <selection activeCell="X18" sqref="X18"/>
    </sheetView>
  </sheetViews>
  <sheetFormatPr defaultRowHeight="13.5"/>
  <cols>
    <col min="1" max="1" width="0.875" style="22" customWidth="1"/>
    <col min="2" max="2" width="4.25" style="22" customWidth="1"/>
    <col min="3" max="3" width="5.875" style="22" customWidth="1"/>
    <col min="4" max="23" width="3.75" style="22" customWidth="1"/>
    <col min="24" max="43" width="4.625" style="22" customWidth="1"/>
    <col min="44" max="16384" width="9" style="22"/>
  </cols>
  <sheetData>
    <row r="1" spans="1:35" s="872" customFormat="1" ht="26.25" customHeight="1">
      <c r="A1" s="869" t="s">
        <v>2570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I2" s="42"/>
      <c r="O2" s="1170" t="s">
        <v>1628</v>
      </c>
      <c r="P2" s="1170"/>
      <c r="Q2" s="1170"/>
      <c r="R2" s="1170"/>
      <c r="S2" s="1170"/>
      <c r="T2" s="1170"/>
      <c r="U2" s="1170"/>
      <c r="V2" s="1170"/>
      <c r="W2" s="1170"/>
    </row>
    <row r="3" spans="1:35" ht="20.25" customHeight="1">
      <c r="B3" s="1153" t="s">
        <v>359</v>
      </c>
      <c r="C3" s="1153"/>
      <c r="D3" s="1156" t="s">
        <v>408</v>
      </c>
      <c r="E3" s="1157"/>
      <c r="F3" s="1157"/>
      <c r="G3" s="1158"/>
      <c r="H3" s="1153" t="s">
        <v>2010</v>
      </c>
      <c r="I3" s="1153"/>
      <c r="J3" s="1153"/>
      <c r="K3" s="1156"/>
      <c r="L3" s="1153" t="s">
        <v>1250</v>
      </c>
      <c r="M3" s="1153"/>
      <c r="N3" s="1153"/>
      <c r="O3" s="1156"/>
      <c r="P3" s="1153" t="s">
        <v>1007</v>
      </c>
      <c r="Q3" s="1153"/>
      <c r="R3" s="1153"/>
      <c r="S3" s="1156"/>
      <c r="T3" s="1153" t="s">
        <v>2064</v>
      </c>
      <c r="U3" s="1153"/>
      <c r="V3" s="1153"/>
      <c r="W3" s="1153"/>
      <c r="X3" s="8"/>
    </row>
    <row r="4" spans="1:35" ht="20.25" customHeight="1">
      <c r="B4" s="1153"/>
      <c r="C4" s="1153"/>
      <c r="D4" s="1156" t="s">
        <v>2540</v>
      </c>
      <c r="E4" s="1158"/>
      <c r="F4" s="1156" t="s">
        <v>952</v>
      </c>
      <c r="G4" s="1158"/>
      <c r="H4" s="1153" t="s">
        <v>2540</v>
      </c>
      <c r="I4" s="1153"/>
      <c r="J4" s="1156" t="s">
        <v>952</v>
      </c>
      <c r="K4" s="1158"/>
      <c r="L4" s="1153" t="s">
        <v>2540</v>
      </c>
      <c r="M4" s="1153"/>
      <c r="N4" s="1156" t="s">
        <v>952</v>
      </c>
      <c r="O4" s="1158"/>
      <c r="P4" s="1153" t="s">
        <v>2540</v>
      </c>
      <c r="Q4" s="1153"/>
      <c r="R4" s="1156" t="s">
        <v>952</v>
      </c>
      <c r="S4" s="1158"/>
      <c r="T4" s="1153" t="s">
        <v>2540</v>
      </c>
      <c r="U4" s="1153"/>
      <c r="V4" s="1156" t="s">
        <v>952</v>
      </c>
      <c r="W4" s="1158"/>
      <c r="X4" s="8"/>
    </row>
    <row r="5" spans="1:35" ht="20.25" customHeight="1">
      <c r="B5" s="1171" t="s">
        <v>2012</v>
      </c>
      <c r="C5" s="1171"/>
      <c r="D5" s="1159">
        <v>1580</v>
      </c>
      <c r="E5" s="1160"/>
      <c r="F5" s="1159">
        <v>8530</v>
      </c>
      <c r="G5" s="1160"/>
      <c r="H5" s="1172">
        <v>1570</v>
      </c>
      <c r="I5" s="1172"/>
      <c r="J5" s="1172">
        <v>7810</v>
      </c>
      <c r="K5" s="1172"/>
      <c r="L5" s="1172">
        <v>1560</v>
      </c>
      <c r="M5" s="1172"/>
      <c r="N5" s="1172">
        <v>8560</v>
      </c>
      <c r="O5" s="1172"/>
      <c r="P5" s="1159">
        <v>1580</v>
      </c>
      <c r="Q5" s="1160"/>
      <c r="R5" s="1159">
        <v>8670</v>
      </c>
      <c r="S5" s="1174"/>
      <c r="T5" s="1173">
        <v>1560</v>
      </c>
      <c r="U5" s="1173"/>
      <c r="V5" s="1173">
        <v>8350</v>
      </c>
      <c r="W5" s="1173"/>
    </row>
    <row r="6" spans="1:35" ht="20.25" customHeight="1">
      <c r="B6" s="1161" t="s">
        <v>2013</v>
      </c>
      <c r="C6" s="1161"/>
      <c r="D6" s="1154">
        <v>563</v>
      </c>
      <c r="E6" s="1155"/>
      <c r="F6" s="1154">
        <v>2450</v>
      </c>
      <c r="G6" s="1155"/>
      <c r="H6" s="1164">
        <v>572</v>
      </c>
      <c r="I6" s="1164"/>
      <c r="J6" s="1164">
        <v>1480</v>
      </c>
      <c r="K6" s="1164"/>
      <c r="L6" s="1164">
        <v>575</v>
      </c>
      <c r="M6" s="1164"/>
      <c r="N6" s="1164">
        <v>1650</v>
      </c>
      <c r="O6" s="1164"/>
      <c r="P6" s="1154">
        <v>580</v>
      </c>
      <c r="Q6" s="1155"/>
      <c r="R6" s="1154">
        <v>2010</v>
      </c>
      <c r="S6" s="1163"/>
      <c r="T6" s="1175">
        <v>572</v>
      </c>
      <c r="U6" s="1175"/>
      <c r="V6" s="1176">
        <v>2010</v>
      </c>
      <c r="W6" s="1177"/>
    </row>
    <row r="7" spans="1:35" ht="20.25" customHeight="1">
      <c r="B7" s="1161" t="s">
        <v>959</v>
      </c>
      <c r="C7" s="1161"/>
      <c r="D7" s="1154">
        <v>6</v>
      </c>
      <c r="E7" s="1155"/>
      <c r="F7" s="1154">
        <v>101</v>
      </c>
      <c r="G7" s="1155"/>
      <c r="H7" s="1164">
        <v>4</v>
      </c>
      <c r="I7" s="1164"/>
      <c r="J7" s="1164">
        <v>65</v>
      </c>
      <c r="K7" s="1164"/>
      <c r="L7" s="1164">
        <v>4</v>
      </c>
      <c r="M7" s="1164"/>
      <c r="N7" s="1164">
        <v>63</v>
      </c>
      <c r="O7" s="1164"/>
      <c r="P7" s="1154">
        <v>4</v>
      </c>
      <c r="Q7" s="1155"/>
      <c r="R7" s="1154" t="s">
        <v>953</v>
      </c>
      <c r="S7" s="1163"/>
      <c r="T7" s="1175">
        <v>4</v>
      </c>
      <c r="U7" s="1175"/>
      <c r="V7" s="1175" t="s">
        <v>953</v>
      </c>
      <c r="W7" s="1175"/>
    </row>
    <row r="8" spans="1:35" ht="20.25" customHeight="1">
      <c r="B8" s="1161" t="s">
        <v>2014</v>
      </c>
      <c r="C8" s="1161"/>
      <c r="D8" s="1154">
        <v>373</v>
      </c>
      <c r="E8" s="1155"/>
      <c r="F8" s="1154">
        <v>829</v>
      </c>
      <c r="G8" s="1155"/>
      <c r="H8" s="1164">
        <v>385</v>
      </c>
      <c r="I8" s="1164"/>
      <c r="J8" s="1164">
        <v>628</v>
      </c>
      <c r="K8" s="1164"/>
      <c r="L8" s="1164">
        <v>394</v>
      </c>
      <c r="M8" s="1164"/>
      <c r="N8" s="1164">
        <v>655</v>
      </c>
      <c r="O8" s="1164"/>
      <c r="P8" s="1154">
        <v>404</v>
      </c>
      <c r="Q8" s="1155"/>
      <c r="R8" s="1154">
        <v>889</v>
      </c>
      <c r="S8" s="1163"/>
      <c r="T8" s="1175">
        <v>466</v>
      </c>
      <c r="U8" s="1175"/>
      <c r="V8" s="1175">
        <v>960</v>
      </c>
      <c r="W8" s="1175"/>
    </row>
    <row r="9" spans="1:35" ht="20.25" customHeight="1">
      <c r="B9" s="1161" t="s">
        <v>2011</v>
      </c>
      <c r="C9" s="1161"/>
      <c r="D9" s="1154">
        <v>3</v>
      </c>
      <c r="E9" s="1155"/>
      <c r="F9" s="1154">
        <v>3</v>
      </c>
      <c r="G9" s="1155"/>
      <c r="H9" s="1164">
        <v>2</v>
      </c>
      <c r="I9" s="1164"/>
      <c r="J9" s="1164">
        <v>2</v>
      </c>
      <c r="K9" s="1164"/>
      <c r="L9" s="1164">
        <v>2</v>
      </c>
      <c r="M9" s="1164"/>
      <c r="N9" s="1164">
        <v>2</v>
      </c>
      <c r="O9" s="1164"/>
      <c r="P9" s="1154">
        <v>2</v>
      </c>
      <c r="Q9" s="1155"/>
      <c r="R9" s="1154">
        <v>2</v>
      </c>
      <c r="S9" s="1163"/>
      <c r="T9" s="1175">
        <v>2</v>
      </c>
      <c r="U9" s="1175"/>
      <c r="V9" s="1175">
        <v>2</v>
      </c>
      <c r="W9" s="1175"/>
    </row>
    <row r="10" spans="1:35" ht="20.25" customHeight="1">
      <c r="B10" s="1161" t="s">
        <v>960</v>
      </c>
      <c r="C10" s="1161"/>
      <c r="D10" s="1154">
        <v>9</v>
      </c>
      <c r="E10" s="1155"/>
      <c r="F10" s="1154">
        <v>316</v>
      </c>
      <c r="G10" s="1155"/>
      <c r="H10" s="1164">
        <v>9</v>
      </c>
      <c r="I10" s="1164"/>
      <c r="J10" s="1164">
        <v>303</v>
      </c>
      <c r="K10" s="1164"/>
      <c r="L10" s="1164">
        <v>9</v>
      </c>
      <c r="M10" s="1164"/>
      <c r="N10" s="1164">
        <v>314</v>
      </c>
      <c r="O10" s="1164"/>
      <c r="P10" s="1154">
        <v>10</v>
      </c>
      <c r="Q10" s="1155"/>
      <c r="R10" s="1154">
        <v>319</v>
      </c>
      <c r="S10" s="1163"/>
      <c r="T10" s="1175">
        <v>10</v>
      </c>
      <c r="U10" s="1175"/>
      <c r="V10" s="1175">
        <v>309</v>
      </c>
      <c r="W10" s="1175"/>
    </row>
    <row r="11" spans="1:35" ht="20.25" customHeight="1">
      <c r="B11" s="1161" t="s">
        <v>961</v>
      </c>
      <c r="C11" s="1161"/>
      <c r="D11" s="1154">
        <v>8</v>
      </c>
      <c r="E11" s="1155"/>
      <c r="F11" s="1154">
        <v>121</v>
      </c>
      <c r="G11" s="1155"/>
      <c r="H11" s="1164">
        <v>8</v>
      </c>
      <c r="I11" s="1164"/>
      <c r="J11" s="1164">
        <v>105</v>
      </c>
      <c r="K11" s="1164"/>
      <c r="L11" s="1164">
        <v>8</v>
      </c>
      <c r="M11" s="1164"/>
      <c r="N11" s="1164">
        <v>111</v>
      </c>
      <c r="O11" s="1164"/>
      <c r="P11" s="1154">
        <v>8</v>
      </c>
      <c r="Q11" s="1155"/>
      <c r="R11" s="1154">
        <v>110</v>
      </c>
      <c r="S11" s="1163"/>
      <c r="T11" s="1175" t="s">
        <v>953</v>
      </c>
      <c r="U11" s="1175"/>
      <c r="V11" s="1175" t="s">
        <v>953</v>
      </c>
      <c r="W11" s="1175"/>
    </row>
    <row r="12" spans="1:35" ht="20.25" customHeight="1">
      <c r="B12" s="1161" t="s">
        <v>962</v>
      </c>
      <c r="C12" s="1161"/>
      <c r="D12" s="1154">
        <v>6</v>
      </c>
      <c r="E12" s="1155"/>
      <c r="F12" s="1154">
        <v>169</v>
      </c>
      <c r="G12" s="1155"/>
      <c r="H12" s="1164">
        <v>6</v>
      </c>
      <c r="I12" s="1164"/>
      <c r="J12" s="1164">
        <v>153</v>
      </c>
      <c r="K12" s="1164"/>
      <c r="L12" s="1164">
        <v>6</v>
      </c>
      <c r="M12" s="1164"/>
      <c r="N12" s="1164">
        <v>157</v>
      </c>
      <c r="O12" s="1164"/>
      <c r="P12" s="1154">
        <v>6</v>
      </c>
      <c r="Q12" s="1155"/>
      <c r="R12" s="1154">
        <v>166</v>
      </c>
      <c r="S12" s="1163"/>
      <c r="T12" s="1175">
        <v>7</v>
      </c>
      <c r="U12" s="1175"/>
      <c r="V12" s="1175">
        <v>167</v>
      </c>
      <c r="W12" s="1175"/>
    </row>
    <row r="13" spans="1:35" ht="20.25" customHeight="1">
      <c r="B13" s="1161" t="s">
        <v>963</v>
      </c>
      <c r="C13" s="1161"/>
      <c r="D13" s="1154">
        <v>6</v>
      </c>
      <c r="E13" s="1155"/>
      <c r="F13" s="1154">
        <v>175</v>
      </c>
      <c r="G13" s="1155"/>
      <c r="H13" s="1164">
        <v>7</v>
      </c>
      <c r="I13" s="1164"/>
      <c r="J13" s="1164">
        <v>192</v>
      </c>
      <c r="K13" s="1164"/>
      <c r="L13" s="1164">
        <v>7</v>
      </c>
      <c r="M13" s="1164"/>
      <c r="N13" s="1164">
        <v>181</v>
      </c>
      <c r="O13" s="1164"/>
      <c r="P13" s="1154">
        <v>7</v>
      </c>
      <c r="Q13" s="1155"/>
      <c r="R13" s="1154">
        <v>208</v>
      </c>
      <c r="S13" s="1163"/>
      <c r="T13" s="1175" t="s">
        <v>953</v>
      </c>
      <c r="U13" s="1175"/>
      <c r="V13" s="1175" t="s">
        <v>953</v>
      </c>
      <c r="W13" s="1175"/>
    </row>
    <row r="14" spans="1:35" ht="20.25" customHeight="1">
      <c r="B14" s="1161" t="s">
        <v>964</v>
      </c>
      <c r="C14" s="1161"/>
      <c r="D14" s="1154">
        <v>6</v>
      </c>
      <c r="E14" s="1155"/>
      <c r="F14" s="1154">
        <v>60</v>
      </c>
      <c r="G14" s="1155"/>
      <c r="H14" s="1164">
        <v>6</v>
      </c>
      <c r="I14" s="1164"/>
      <c r="J14" s="1164">
        <v>55</v>
      </c>
      <c r="K14" s="1164"/>
      <c r="L14" s="1164">
        <v>6</v>
      </c>
      <c r="M14" s="1164"/>
      <c r="N14" s="1164">
        <v>55</v>
      </c>
      <c r="O14" s="1164"/>
      <c r="P14" s="1154">
        <v>6</v>
      </c>
      <c r="Q14" s="1155"/>
      <c r="R14" s="1154">
        <v>56</v>
      </c>
      <c r="S14" s="1163"/>
      <c r="T14" s="1175">
        <v>5</v>
      </c>
      <c r="U14" s="1175"/>
      <c r="V14" s="1175">
        <v>57</v>
      </c>
      <c r="W14" s="1175"/>
    </row>
    <row r="15" spans="1:35" ht="20.25" customHeight="1">
      <c r="B15" s="1161" t="s">
        <v>965</v>
      </c>
      <c r="C15" s="1161"/>
      <c r="D15" s="1154">
        <v>6</v>
      </c>
      <c r="E15" s="1155"/>
      <c r="F15" s="1154">
        <v>155</v>
      </c>
      <c r="G15" s="1155"/>
      <c r="H15" s="1164">
        <v>6</v>
      </c>
      <c r="I15" s="1164"/>
      <c r="J15" s="1164">
        <v>166</v>
      </c>
      <c r="K15" s="1164"/>
      <c r="L15" s="1164">
        <v>6</v>
      </c>
      <c r="M15" s="1164"/>
      <c r="N15" s="1164">
        <v>160</v>
      </c>
      <c r="O15" s="1164"/>
      <c r="P15" s="1154">
        <v>6</v>
      </c>
      <c r="Q15" s="1155"/>
      <c r="R15" s="1154">
        <v>154</v>
      </c>
      <c r="S15" s="1163"/>
      <c r="T15" s="1175" t="s">
        <v>953</v>
      </c>
      <c r="U15" s="1175"/>
      <c r="V15" s="1175" t="s">
        <v>953</v>
      </c>
      <c r="W15" s="1175"/>
    </row>
    <row r="16" spans="1:35" ht="20.25" customHeight="1">
      <c r="B16" s="1161" t="s">
        <v>966</v>
      </c>
      <c r="C16" s="1161"/>
      <c r="D16" s="1154">
        <v>9</v>
      </c>
      <c r="E16" s="1155"/>
      <c r="F16" s="1154">
        <v>256</v>
      </c>
      <c r="G16" s="1155"/>
      <c r="H16" s="1164">
        <v>9</v>
      </c>
      <c r="I16" s="1164"/>
      <c r="J16" s="1164">
        <v>285</v>
      </c>
      <c r="K16" s="1164"/>
      <c r="L16" s="1164">
        <v>9</v>
      </c>
      <c r="M16" s="1164"/>
      <c r="N16" s="1164">
        <v>286</v>
      </c>
      <c r="O16" s="1164"/>
      <c r="P16" s="1154">
        <v>9</v>
      </c>
      <c r="Q16" s="1155"/>
      <c r="R16" s="1154">
        <v>278</v>
      </c>
      <c r="S16" s="1163"/>
      <c r="T16" s="1175" t="s">
        <v>953</v>
      </c>
      <c r="U16" s="1175"/>
      <c r="V16" s="1175" t="s">
        <v>953</v>
      </c>
      <c r="W16" s="1175"/>
    </row>
    <row r="17" spans="2:24" ht="20.25" customHeight="1">
      <c r="B17" s="1161" t="s">
        <v>967</v>
      </c>
      <c r="C17" s="1161"/>
      <c r="D17" s="1154">
        <v>4</v>
      </c>
      <c r="E17" s="1155"/>
      <c r="F17" s="1154">
        <v>106</v>
      </c>
      <c r="G17" s="1155"/>
      <c r="H17" s="1164">
        <v>4</v>
      </c>
      <c r="I17" s="1164"/>
      <c r="J17" s="1164">
        <v>101</v>
      </c>
      <c r="K17" s="1164"/>
      <c r="L17" s="1164">
        <v>4</v>
      </c>
      <c r="M17" s="1164"/>
      <c r="N17" s="1164">
        <v>102</v>
      </c>
      <c r="O17" s="1164"/>
      <c r="P17" s="1154">
        <v>4</v>
      </c>
      <c r="Q17" s="1155"/>
      <c r="R17" s="1154">
        <v>105</v>
      </c>
      <c r="S17" s="1163"/>
      <c r="T17" s="1175">
        <v>4</v>
      </c>
      <c r="U17" s="1175"/>
      <c r="V17" s="1175">
        <v>103</v>
      </c>
      <c r="W17" s="1175"/>
    </row>
    <row r="18" spans="2:24" ht="20.25" customHeight="1">
      <c r="B18" s="1161" t="s">
        <v>968</v>
      </c>
      <c r="C18" s="1161"/>
      <c r="D18" s="1154">
        <v>4</v>
      </c>
      <c r="E18" s="1155"/>
      <c r="F18" s="1154">
        <v>55</v>
      </c>
      <c r="G18" s="1155"/>
      <c r="H18" s="1164">
        <v>4</v>
      </c>
      <c r="I18" s="1164"/>
      <c r="J18" s="1164">
        <v>57</v>
      </c>
      <c r="K18" s="1164"/>
      <c r="L18" s="1164">
        <v>4</v>
      </c>
      <c r="M18" s="1164"/>
      <c r="N18" s="1164">
        <v>56</v>
      </c>
      <c r="O18" s="1164"/>
      <c r="P18" s="1154">
        <v>3</v>
      </c>
      <c r="Q18" s="1155"/>
      <c r="R18" s="1154">
        <v>53</v>
      </c>
      <c r="S18" s="1163"/>
      <c r="T18" s="1175" t="s">
        <v>953</v>
      </c>
      <c r="U18" s="1175"/>
      <c r="V18" s="1175" t="s">
        <v>953</v>
      </c>
      <c r="W18" s="1175"/>
    </row>
    <row r="19" spans="2:24" ht="20.25" customHeight="1">
      <c r="B19" s="1161" t="s">
        <v>969</v>
      </c>
      <c r="C19" s="1161"/>
      <c r="D19" s="1154">
        <v>11</v>
      </c>
      <c r="E19" s="1155"/>
      <c r="F19" s="1154">
        <v>132</v>
      </c>
      <c r="G19" s="1155"/>
      <c r="H19" s="1164">
        <v>11</v>
      </c>
      <c r="I19" s="1164"/>
      <c r="J19" s="1164">
        <v>136</v>
      </c>
      <c r="K19" s="1164"/>
      <c r="L19" s="1164">
        <v>11</v>
      </c>
      <c r="M19" s="1164"/>
      <c r="N19" s="1164">
        <v>141</v>
      </c>
      <c r="O19" s="1164"/>
      <c r="P19" s="1154">
        <v>11</v>
      </c>
      <c r="Q19" s="1155"/>
      <c r="R19" s="1154">
        <v>134</v>
      </c>
      <c r="S19" s="1163"/>
      <c r="T19" s="1175">
        <v>11</v>
      </c>
      <c r="U19" s="1175"/>
      <c r="V19" s="1175">
        <v>129</v>
      </c>
      <c r="W19" s="1175"/>
    </row>
    <row r="20" spans="2:24" s="65" customFormat="1" ht="20.25" customHeight="1">
      <c r="B20" s="1161" t="s">
        <v>1075</v>
      </c>
      <c r="C20" s="1161"/>
      <c r="D20" s="1154">
        <v>3</v>
      </c>
      <c r="E20" s="1155"/>
      <c r="F20" s="1154">
        <v>61</v>
      </c>
      <c r="G20" s="1155"/>
      <c r="H20" s="1164">
        <v>3</v>
      </c>
      <c r="I20" s="1164"/>
      <c r="J20" s="1164">
        <v>72</v>
      </c>
      <c r="K20" s="1164"/>
      <c r="L20" s="1164">
        <v>3</v>
      </c>
      <c r="M20" s="1164"/>
      <c r="N20" s="1164">
        <v>71</v>
      </c>
      <c r="O20" s="1164"/>
      <c r="P20" s="1154">
        <v>3</v>
      </c>
      <c r="Q20" s="1155"/>
      <c r="R20" s="1154">
        <v>69</v>
      </c>
      <c r="S20" s="1163"/>
      <c r="T20" s="1175" t="s">
        <v>953</v>
      </c>
      <c r="U20" s="1175"/>
      <c r="V20" s="1175" t="s">
        <v>953</v>
      </c>
      <c r="W20" s="1175"/>
    </row>
    <row r="21" spans="2:24" ht="20.25" customHeight="1">
      <c r="B21" s="1162" t="s">
        <v>1076</v>
      </c>
      <c r="C21" s="1162"/>
      <c r="D21" s="1165">
        <v>3</v>
      </c>
      <c r="E21" s="1166"/>
      <c r="F21" s="1165">
        <v>51</v>
      </c>
      <c r="G21" s="1166"/>
      <c r="H21" s="1168">
        <v>3</v>
      </c>
      <c r="I21" s="1168"/>
      <c r="J21" s="1168">
        <v>45</v>
      </c>
      <c r="K21" s="1168"/>
      <c r="L21" s="1168">
        <v>3</v>
      </c>
      <c r="M21" s="1169"/>
      <c r="N21" s="1168">
        <v>47</v>
      </c>
      <c r="O21" s="1168"/>
      <c r="P21" s="1165">
        <v>3</v>
      </c>
      <c r="Q21" s="1166"/>
      <c r="R21" s="1165">
        <v>50</v>
      </c>
      <c r="S21" s="1167"/>
      <c r="T21" s="1178">
        <v>3</v>
      </c>
      <c r="U21" s="1178"/>
      <c r="V21" s="1178">
        <v>50</v>
      </c>
      <c r="W21" s="1178"/>
    </row>
    <row r="22" spans="2:24" ht="16.5" customHeight="1">
      <c r="B22" s="103"/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2:24" ht="18.75" customHeight="1">
      <c r="B23" s="65"/>
      <c r="C23" s="66" t="s">
        <v>1271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24" ht="16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2:24" ht="16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2:24" ht="16.5" customHeight="1">
      <c r="B26" s="8"/>
      <c r="C26" s="8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24" ht="16.5" customHeight="1">
      <c r="B27" s="8"/>
      <c r="C27" s="8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24" ht="16.5" customHeight="1">
      <c r="B28" s="8"/>
      <c r="C28" s="8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24" ht="16.5" customHeight="1">
      <c r="B29" s="8"/>
      <c r="C29" s="8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24" ht="16.5" customHeight="1">
      <c r="B30" s="8"/>
      <c r="C30" s="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24" ht="16.5" customHeight="1">
      <c r="B31" s="8"/>
      <c r="C31" s="8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24" ht="16.5" customHeight="1">
      <c r="B32" s="8"/>
      <c r="C32" s="8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 ht="16.5" customHeight="1">
      <c r="B33" s="61"/>
      <c r="C33" s="6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 ht="16.5" customHeight="1">
      <c r="B34" s="8"/>
      <c r="C34" s="8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 ht="16.5" customHeight="1">
      <c r="B35" s="8"/>
      <c r="C35" s="8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 ht="16.5" customHeight="1">
      <c r="B36" s="8"/>
      <c r="C36" s="8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 ht="16.5" customHeight="1">
      <c r="B37" s="8"/>
      <c r="C37" s="8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 ht="16.5" customHeight="1">
      <c r="B38" s="8"/>
      <c r="C38" s="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 ht="16.5" customHeight="1">
      <c r="B39" s="8"/>
      <c r="C39" s="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 ht="16.5" customHeight="1">
      <c r="B40" s="61"/>
      <c r="C40" s="6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 ht="47.2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2:19" ht="18.75" customHeight="1"/>
    <row r="43" spans="2:19" ht="18.75" customHeight="1"/>
    <row r="44" spans="2:19" ht="18.75" customHeight="1"/>
    <row r="45" spans="2:19" ht="18.75" customHeight="1"/>
    <row r="46" spans="2:19" ht="18.75" customHeight="1"/>
    <row r="47" spans="2:19" ht="18.75" customHeight="1"/>
    <row r="48" spans="2:19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</sheetData>
  <mergeCells count="204">
    <mergeCell ref="T21:U21"/>
    <mergeCell ref="V21:W21"/>
    <mergeCell ref="T18:U18"/>
    <mergeCell ref="V18:W18"/>
    <mergeCell ref="T19:U19"/>
    <mergeCell ref="V19:W19"/>
    <mergeCell ref="T20:U20"/>
    <mergeCell ref="V20:W20"/>
    <mergeCell ref="T15:U15"/>
    <mergeCell ref="V15:W15"/>
    <mergeCell ref="T16:U16"/>
    <mergeCell ref="V16:W16"/>
    <mergeCell ref="T17:U17"/>
    <mergeCell ref="V17:W17"/>
    <mergeCell ref="T3:W3"/>
    <mergeCell ref="P11:Q11"/>
    <mergeCell ref="T12:U12"/>
    <mergeCell ref="V12:W12"/>
    <mergeCell ref="T13:U13"/>
    <mergeCell ref="V13:W13"/>
    <mergeCell ref="T14:U14"/>
    <mergeCell ref="V14:W14"/>
    <mergeCell ref="T9:U9"/>
    <mergeCell ref="V9:W9"/>
    <mergeCell ref="T10:U10"/>
    <mergeCell ref="V10:W10"/>
    <mergeCell ref="T11:U11"/>
    <mergeCell ref="V11:W11"/>
    <mergeCell ref="N12:O12"/>
    <mergeCell ref="N5:O5"/>
    <mergeCell ref="L6:M6"/>
    <mergeCell ref="N6:O6"/>
    <mergeCell ref="L11:M11"/>
    <mergeCell ref="N11:O11"/>
    <mergeCell ref="T4:U4"/>
    <mergeCell ref="V4:W4"/>
    <mergeCell ref="T5:U5"/>
    <mergeCell ref="P12:Q12"/>
    <mergeCell ref="R11:S11"/>
    <mergeCell ref="R6:S6"/>
    <mergeCell ref="P5:Q5"/>
    <mergeCell ref="R5:S5"/>
    <mergeCell ref="L5:M5"/>
    <mergeCell ref="N10:O10"/>
    <mergeCell ref="V5:W5"/>
    <mergeCell ref="T6:U6"/>
    <mergeCell ref="V6:W6"/>
    <mergeCell ref="T7:U7"/>
    <mergeCell ref="V7:W7"/>
    <mergeCell ref="T8:U8"/>
    <mergeCell ref="V8:W8"/>
    <mergeCell ref="R19:S19"/>
    <mergeCell ref="J18:K18"/>
    <mergeCell ref="P18:Q18"/>
    <mergeCell ref="R18:S18"/>
    <mergeCell ref="N19:O19"/>
    <mergeCell ref="L19:M19"/>
    <mergeCell ref="L18:M18"/>
    <mergeCell ref="P19:Q19"/>
    <mergeCell ref="N18:O18"/>
    <mergeCell ref="J19:K19"/>
    <mergeCell ref="R12:S12"/>
    <mergeCell ref="H3:K3"/>
    <mergeCell ref="H10:I10"/>
    <mergeCell ref="H6:I6"/>
    <mergeCell ref="J10:K10"/>
    <mergeCell ref="H8:I8"/>
    <mergeCell ref="J6:K6"/>
    <mergeCell ref="J7:K7"/>
    <mergeCell ref="R7:S7"/>
    <mergeCell ref="R8:S8"/>
    <mergeCell ref="L8:M8"/>
    <mergeCell ref="N8:O8"/>
    <mergeCell ref="P8:Q8"/>
    <mergeCell ref="R10:S10"/>
    <mergeCell ref="N9:O9"/>
    <mergeCell ref="P9:Q9"/>
    <mergeCell ref="R9:S9"/>
    <mergeCell ref="P10:Q10"/>
    <mergeCell ref="R4:S4"/>
    <mergeCell ref="L3:O3"/>
    <mergeCell ref="P6:Q6"/>
    <mergeCell ref="L4:M4"/>
    <mergeCell ref="P3:S3"/>
    <mergeCell ref="L12:M12"/>
    <mergeCell ref="R13:S13"/>
    <mergeCell ref="P14:Q14"/>
    <mergeCell ref="R14:S14"/>
    <mergeCell ref="P13:Q13"/>
    <mergeCell ref="R17:S17"/>
    <mergeCell ref="R15:S15"/>
    <mergeCell ref="P16:Q16"/>
    <mergeCell ref="P15:Q15"/>
    <mergeCell ref="R16:S16"/>
    <mergeCell ref="J11:K11"/>
    <mergeCell ref="J9:K9"/>
    <mergeCell ref="L9:M9"/>
    <mergeCell ref="J4:K4"/>
    <mergeCell ref="P4:Q4"/>
    <mergeCell ref="N4:O4"/>
    <mergeCell ref="P7:Q7"/>
    <mergeCell ref="N20:O20"/>
    <mergeCell ref="N15:O15"/>
    <mergeCell ref="N17:O17"/>
    <mergeCell ref="L17:M17"/>
    <mergeCell ref="J5:K5"/>
    <mergeCell ref="L7:M7"/>
    <mergeCell ref="N7:O7"/>
    <mergeCell ref="J12:K12"/>
    <mergeCell ref="J8:K8"/>
    <mergeCell ref="L10:M10"/>
    <mergeCell ref="L13:M13"/>
    <mergeCell ref="N13:O13"/>
    <mergeCell ref="P17:Q17"/>
    <mergeCell ref="L16:M16"/>
    <mergeCell ref="N16:O16"/>
    <mergeCell ref="J14:K14"/>
    <mergeCell ref="J13:K13"/>
    <mergeCell ref="H4:I4"/>
    <mergeCell ref="H16:I16"/>
    <mergeCell ref="H9:I9"/>
    <mergeCell ref="H13:I13"/>
    <mergeCell ref="H7:I7"/>
    <mergeCell ref="H11:I11"/>
    <mergeCell ref="H14:I14"/>
    <mergeCell ref="H12:I12"/>
    <mergeCell ref="H5:I5"/>
    <mergeCell ref="O2:W2"/>
    <mergeCell ref="D18:E18"/>
    <mergeCell ref="B18:C18"/>
    <mergeCell ref="B17:C17"/>
    <mergeCell ref="B14:C14"/>
    <mergeCell ref="B16:C16"/>
    <mergeCell ref="B15:C15"/>
    <mergeCell ref="B12:C12"/>
    <mergeCell ref="D9:E9"/>
    <mergeCell ref="D12:E12"/>
    <mergeCell ref="B13:C13"/>
    <mergeCell ref="D13:E13"/>
    <mergeCell ref="B11:C11"/>
    <mergeCell ref="D11:E11"/>
    <mergeCell ref="B3:C4"/>
    <mergeCell ref="B10:C10"/>
    <mergeCell ref="B8:C8"/>
    <mergeCell ref="B6:C6"/>
    <mergeCell ref="B5:C5"/>
    <mergeCell ref="B7:C7"/>
    <mergeCell ref="B9:C9"/>
    <mergeCell ref="F16:G16"/>
    <mergeCell ref="F12:G12"/>
    <mergeCell ref="F4:G4"/>
    <mergeCell ref="R20:S20"/>
    <mergeCell ref="D20:E20"/>
    <mergeCell ref="F20:G20"/>
    <mergeCell ref="H20:I20"/>
    <mergeCell ref="J20:K20"/>
    <mergeCell ref="L20:M20"/>
    <mergeCell ref="D21:E21"/>
    <mergeCell ref="F21:G21"/>
    <mergeCell ref="P21:Q21"/>
    <mergeCell ref="R21:S21"/>
    <mergeCell ref="L21:M21"/>
    <mergeCell ref="N21:O21"/>
    <mergeCell ref="H21:I21"/>
    <mergeCell ref="J21:K21"/>
    <mergeCell ref="F19:G19"/>
    <mergeCell ref="F18:G18"/>
    <mergeCell ref="F17:G17"/>
    <mergeCell ref="D17:E17"/>
    <mergeCell ref="F14:G14"/>
    <mergeCell ref="D14:E14"/>
    <mergeCell ref="B20:C20"/>
    <mergeCell ref="B21:C21"/>
    <mergeCell ref="P20:Q20"/>
    <mergeCell ref="B19:C19"/>
    <mergeCell ref="D19:E19"/>
    <mergeCell ref="H19:I19"/>
    <mergeCell ref="J17:K17"/>
    <mergeCell ref="J15:K15"/>
    <mergeCell ref="J16:K16"/>
    <mergeCell ref="H15:I15"/>
    <mergeCell ref="H17:I17"/>
    <mergeCell ref="H18:I18"/>
    <mergeCell ref="N14:O14"/>
    <mergeCell ref="L14:M14"/>
    <mergeCell ref="L15:M15"/>
    <mergeCell ref="F13:G13"/>
    <mergeCell ref="D3:G3"/>
    <mergeCell ref="D10:E10"/>
    <mergeCell ref="D4:E4"/>
    <mergeCell ref="D6:E6"/>
    <mergeCell ref="D8:E8"/>
    <mergeCell ref="D5:E5"/>
    <mergeCell ref="D7:E7"/>
    <mergeCell ref="D16:E16"/>
    <mergeCell ref="F15:G15"/>
    <mergeCell ref="D15:E15"/>
    <mergeCell ref="F5:G5"/>
    <mergeCell ref="F6:G6"/>
    <mergeCell ref="F7:G7"/>
    <mergeCell ref="F8:G8"/>
    <mergeCell ref="F10:G10"/>
    <mergeCell ref="F11:G11"/>
    <mergeCell ref="F9:G9"/>
  </mergeCells>
  <phoneticPr fontId="2"/>
  <pageMargins left="0.78740157480314965" right="0.78740157480314965" top="0.59055118110236227" bottom="0.59055118110236227" header="0.39370078740157483" footer="0.39370078740157483"/>
  <pageSetup paperSize="9" firstPageNumber="12" orientation="portrait" r:id="rId1"/>
  <headerFooter alignWithMargins="0">
    <oddHeader>&amp;R&amp;A</oddHeader>
    <oddFooter>&amp;C－２０－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zoomScaleNormal="100" workbookViewId="0">
      <selection activeCell="X7" sqref="X7"/>
    </sheetView>
  </sheetViews>
  <sheetFormatPr defaultRowHeight="13.5"/>
  <cols>
    <col min="1" max="1" width="0.875" style="22" customWidth="1"/>
    <col min="2" max="2" width="4.25" style="22" customWidth="1"/>
    <col min="3" max="3" width="5.25" style="22" customWidth="1"/>
    <col min="4" max="4" width="4" style="22" customWidth="1"/>
    <col min="5" max="5" width="3.5" style="22" customWidth="1"/>
    <col min="6" max="6" width="4" style="22" customWidth="1"/>
    <col min="7" max="7" width="4.125" style="22" customWidth="1"/>
    <col min="8" max="19" width="3.75" style="22" customWidth="1"/>
    <col min="20" max="21" width="7.5" style="22" customWidth="1"/>
    <col min="22" max="16384" width="9" style="22"/>
  </cols>
  <sheetData>
    <row r="1" spans="1:35" s="872" customFormat="1" ht="26.25" customHeight="1">
      <c r="A1" s="869" t="s">
        <v>2571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957" t="s">
        <v>1819</v>
      </c>
      <c r="N2" s="1061"/>
      <c r="O2" s="1061"/>
      <c r="P2" s="1061"/>
      <c r="Q2" s="1061"/>
      <c r="R2" s="1061"/>
      <c r="S2" s="1061"/>
      <c r="T2" s="1061"/>
      <c r="U2" s="1061"/>
    </row>
    <row r="3" spans="1:35" ht="18.75" customHeight="1">
      <c r="B3" s="907" t="s">
        <v>2015</v>
      </c>
      <c r="C3" s="907"/>
      <c r="D3" s="907"/>
      <c r="E3" s="907"/>
      <c r="F3" s="907"/>
      <c r="G3" s="907"/>
      <c r="H3" s="907" t="s">
        <v>434</v>
      </c>
      <c r="I3" s="907"/>
      <c r="J3" s="907"/>
      <c r="K3" s="907"/>
      <c r="L3" s="907" t="s">
        <v>417</v>
      </c>
      <c r="M3" s="907"/>
      <c r="N3" s="907"/>
      <c r="O3" s="907"/>
      <c r="P3" s="907" t="s">
        <v>1258</v>
      </c>
      <c r="Q3" s="907"/>
      <c r="R3" s="907"/>
      <c r="S3" s="907"/>
      <c r="T3" s="898" t="s">
        <v>996</v>
      </c>
      <c r="U3" s="900"/>
    </row>
    <row r="4" spans="1:35" ht="18.75" customHeight="1">
      <c r="B4" s="907"/>
      <c r="C4" s="907"/>
      <c r="D4" s="907"/>
      <c r="E4" s="907"/>
      <c r="F4" s="907"/>
      <c r="G4" s="907"/>
      <c r="H4" s="907" t="s">
        <v>2016</v>
      </c>
      <c r="I4" s="907"/>
      <c r="J4" s="907" t="s">
        <v>2540</v>
      </c>
      <c r="K4" s="907"/>
      <c r="L4" s="907" t="s">
        <v>2016</v>
      </c>
      <c r="M4" s="907"/>
      <c r="N4" s="907" t="s">
        <v>2540</v>
      </c>
      <c r="O4" s="907"/>
      <c r="P4" s="907" t="s">
        <v>2016</v>
      </c>
      <c r="Q4" s="907"/>
      <c r="R4" s="907" t="s">
        <v>2540</v>
      </c>
      <c r="S4" s="907"/>
      <c r="T4" s="5" t="s">
        <v>1077</v>
      </c>
      <c r="U4" s="5" t="s">
        <v>2540</v>
      </c>
    </row>
    <row r="5" spans="1:35" ht="18.75" customHeight="1">
      <c r="B5" s="907" t="s">
        <v>2017</v>
      </c>
      <c r="C5" s="907"/>
      <c r="D5" s="907"/>
      <c r="E5" s="907"/>
      <c r="F5" s="907"/>
      <c r="G5" s="907"/>
      <c r="H5" s="1126">
        <v>106</v>
      </c>
      <c r="I5" s="1126"/>
      <c r="J5" s="1126">
        <v>1258</v>
      </c>
      <c r="K5" s="1126"/>
      <c r="L5" s="1126">
        <v>130</v>
      </c>
      <c r="M5" s="1126"/>
      <c r="N5" s="1126">
        <v>1845</v>
      </c>
      <c r="O5" s="1126"/>
      <c r="P5" s="1126">
        <v>116</v>
      </c>
      <c r="Q5" s="1126"/>
      <c r="R5" s="1126">
        <v>1269</v>
      </c>
      <c r="S5" s="1126"/>
      <c r="T5" s="67">
        <v>101</v>
      </c>
      <c r="U5" s="63">
        <v>1187</v>
      </c>
    </row>
    <row r="6" spans="1:35" ht="39.950000000000003" customHeight="1">
      <c r="B6" s="1180" t="s">
        <v>1917</v>
      </c>
      <c r="C6" s="1181"/>
      <c r="D6" s="1181"/>
      <c r="E6" s="1181"/>
      <c r="F6" s="1181"/>
      <c r="G6" s="1181"/>
      <c r="H6" s="1126">
        <v>49</v>
      </c>
      <c r="I6" s="1126"/>
      <c r="J6" s="1126">
        <v>870</v>
      </c>
      <c r="K6" s="1126"/>
      <c r="L6" s="1126">
        <v>48</v>
      </c>
      <c r="M6" s="1126"/>
      <c r="N6" s="1126">
        <v>1236</v>
      </c>
      <c r="O6" s="1126"/>
      <c r="P6" s="1126">
        <v>35</v>
      </c>
      <c r="Q6" s="1126"/>
      <c r="R6" s="1126">
        <v>774</v>
      </c>
      <c r="S6" s="1126"/>
      <c r="T6" s="67">
        <v>38</v>
      </c>
      <c r="U6" s="67">
        <v>773</v>
      </c>
    </row>
    <row r="7" spans="1:35" ht="39.950000000000003" customHeight="1">
      <c r="B7" s="1180" t="s">
        <v>1820</v>
      </c>
      <c r="C7" s="1181"/>
      <c r="D7" s="1181"/>
      <c r="E7" s="1181"/>
      <c r="F7" s="1181"/>
      <c r="G7" s="1181"/>
      <c r="H7" s="1126">
        <v>13</v>
      </c>
      <c r="I7" s="1126"/>
      <c r="J7" s="1126">
        <v>47</v>
      </c>
      <c r="K7" s="1126"/>
      <c r="L7" s="1126">
        <v>5</v>
      </c>
      <c r="M7" s="1126"/>
      <c r="N7" s="1126">
        <v>25</v>
      </c>
      <c r="O7" s="1126"/>
      <c r="P7" s="1126">
        <v>6</v>
      </c>
      <c r="Q7" s="1126"/>
      <c r="R7" s="1126">
        <v>17</v>
      </c>
      <c r="S7" s="1126"/>
      <c r="T7" s="67">
        <v>6</v>
      </c>
      <c r="U7" s="67">
        <v>25</v>
      </c>
    </row>
    <row r="8" spans="1:35" ht="39.950000000000003" customHeight="1">
      <c r="B8" s="1180" t="s">
        <v>1821</v>
      </c>
      <c r="C8" s="1181"/>
      <c r="D8" s="1181"/>
      <c r="E8" s="1181"/>
      <c r="F8" s="1181"/>
      <c r="G8" s="1181"/>
      <c r="H8" s="1126">
        <v>17</v>
      </c>
      <c r="I8" s="1126"/>
      <c r="J8" s="1126">
        <v>86</v>
      </c>
      <c r="K8" s="1126"/>
      <c r="L8" s="1126">
        <v>24</v>
      </c>
      <c r="M8" s="1126"/>
      <c r="N8" s="1126">
        <v>107</v>
      </c>
      <c r="O8" s="1126"/>
      <c r="P8" s="1126">
        <v>17</v>
      </c>
      <c r="Q8" s="1126"/>
      <c r="R8" s="1126">
        <v>62</v>
      </c>
      <c r="S8" s="1126"/>
      <c r="T8" s="67">
        <v>15</v>
      </c>
      <c r="U8" s="67">
        <v>66</v>
      </c>
    </row>
    <row r="9" spans="1:35" ht="39.950000000000003" customHeight="1">
      <c r="B9" s="1180" t="s">
        <v>1822</v>
      </c>
      <c r="C9" s="1181"/>
      <c r="D9" s="1181"/>
      <c r="E9" s="1181"/>
      <c r="F9" s="1181"/>
      <c r="G9" s="1181"/>
      <c r="H9" s="1126">
        <v>10</v>
      </c>
      <c r="I9" s="1126"/>
      <c r="J9" s="1126">
        <v>72</v>
      </c>
      <c r="K9" s="1126"/>
      <c r="L9" s="1126">
        <v>25</v>
      </c>
      <c r="M9" s="1126"/>
      <c r="N9" s="1126">
        <v>279</v>
      </c>
      <c r="O9" s="1126"/>
      <c r="P9" s="1126">
        <v>11</v>
      </c>
      <c r="Q9" s="1126"/>
      <c r="R9" s="1126">
        <v>57</v>
      </c>
      <c r="S9" s="1126"/>
      <c r="T9" s="67">
        <v>13</v>
      </c>
      <c r="U9" s="67">
        <v>120</v>
      </c>
    </row>
    <row r="10" spans="1:35" ht="39.950000000000003" customHeight="1">
      <c r="B10" s="1180" t="s">
        <v>1823</v>
      </c>
      <c r="C10" s="1181"/>
      <c r="D10" s="1181"/>
      <c r="E10" s="1181"/>
      <c r="F10" s="1181"/>
      <c r="G10" s="1181"/>
      <c r="H10" s="1126">
        <v>17</v>
      </c>
      <c r="I10" s="1126"/>
      <c r="J10" s="1126">
        <v>183</v>
      </c>
      <c r="K10" s="1126"/>
      <c r="L10" s="1126">
        <v>28</v>
      </c>
      <c r="M10" s="1126"/>
      <c r="N10" s="1126">
        <v>198</v>
      </c>
      <c r="O10" s="1126"/>
      <c r="P10" s="1126">
        <v>47</v>
      </c>
      <c r="Q10" s="1126"/>
      <c r="R10" s="1126">
        <v>359</v>
      </c>
      <c r="S10" s="1126"/>
      <c r="T10" s="67">
        <v>29</v>
      </c>
      <c r="U10" s="67">
        <v>203</v>
      </c>
    </row>
    <row r="11" spans="1:35" ht="39.950000000000003" customHeight="1">
      <c r="B11" s="1180" t="s">
        <v>2018</v>
      </c>
      <c r="C11" s="1180"/>
      <c r="D11" s="1180"/>
      <c r="E11" s="1180"/>
      <c r="F11" s="1180"/>
      <c r="G11" s="1180"/>
      <c r="H11" s="1126" t="s">
        <v>410</v>
      </c>
      <c r="I11" s="1126"/>
      <c r="J11" s="1126" t="s">
        <v>410</v>
      </c>
      <c r="K11" s="1126"/>
      <c r="L11" s="1126" t="s">
        <v>410</v>
      </c>
      <c r="M11" s="1126"/>
      <c r="N11" s="1126" t="s">
        <v>410</v>
      </c>
      <c r="O11" s="1126"/>
      <c r="P11" s="1126" t="s">
        <v>410</v>
      </c>
      <c r="Q11" s="1126"/>
      <c r="R11" s="1126" t="s">
        <v>410</v>
      </c>
      <c r="S11" s="1126"/>
      <c r="T11" s="32" t="s">
        <v>410</v>
      </c>
      <c r="U11" s="32" t="s">
        <v>410</v>
      </c>
    </row>
    <row r="12" spans="1:35" ht="12" customHeight="1">
      <c r="B12" s="221"/>
      <c r="C12" s="2"/>
      <c r="D12" s="2"/>
      <c r="E12" s="2"/>
      <c r="F12" s="2"/>
      <c r="G12" s="2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35" ht="18.75" customHeight="1">
      <c r="B13" s="1179"/>
      <c r="C13" s="1179"/>
      <c r="D13" s="1179"/>
      <c r="E13" s="1179"/>
      <c r="F13" s="1179"/>
      <c r="G13" s="1179"/>
      <c r="H13" s="1179"/>
      <c r="I13" s="1179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35" ht="18.75" customHeight="1">
      <c r="B14" s="8"/>
      <c r="C14" s="8"/>
      <c r="D14" s="8"/>
      <c r="E14" s="8"/>
      <c r="F14" s="8"/>
      <c r="G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35" ht="18.75" customHeight="1">
      <c r="B15" s="8"/>
      <c r="C15" s="8"/>
      <c r="D15" s="8"/>
      <c r="E15" s="8"/>
      <c r="F15" s="8"/>
      <c r="G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35" ht="18.75" customHeight="1">
      <c r="B16" s="8"/>
      <c r="C16" s="8"/>
      <c r="D16" s="8"/>
      <c r="E16" s="8"/>
      <c r="F16" s="8"/>
      <c r="G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2:23" ht="18.75" customHeight="1">
      <c r="B17" s="8"/>
      <c r="C17" s="8"/>
      <c r="D17" s="8"/>
      <c r="E17" s="8"/>
      <c r="F17" s="8"/>
      <c r="G17" s="8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2:23" ht="39.950000000000003" customHeight="1">
      <c r="B18" s="37"/>
      <c r="C18" s="37"/>
      <c r="D18" s="37"/>
      <c r="E18" s="37"/>
      <c r="F18" s="37"/>
      <c r="G18" s="37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2:23" ht="39.950000000000003" customHeight="1">
      <c r="B19" s="37"/>
      <c r="C19" s="37"/>
      <c r="D19" s="37"/>
      <c r="E19" s="37"/>
      <c r="F19" s="37"/>
      <c r="G19" s="37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2:23" ht="39.950000000000003" customHeight="1">
      <c r="B20" s="37"/>
      <c r="C20" s="37"/>
      <c r="D20" s="37"/>
      <c r="E20" s="37"/>
      <c r="F20" s="37"/>
      <c r="G20" s="37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2:23" ht="39.950000000000003" customHeight="1">
      <c r="B21" s="37"/>
      <c r="C21" s="37"/>
      <c r="D21" s="37"/>
      <c r="E21" s="37"/>
      <c r="F21" s="37"/>
      <c r="G21" s="37"/>
      <c r="L21" s="214"/>
      <c r="M21" s="214"/>
      <c r="N21" s="214"/>
      <c r="O21" s="214"/>
      <c r="P21" s="71"/>
      <c r="Q21" s="71"/>
      <c r="R21" s="71"/>
      <c r="S21" s="71"/>
      <c r="T21" s="71"/>
      <c r="U21" s="71"/>
      <c r="V21" s="71"/>
      <c r="W21" s="71"/>
    </row>
    <row r="22" spans="2:23" ht="39.950000000000003" customHeight="1">
      <c r="B22" s="37"/>
      <c r="C22" s="37"/>
      <c r="D22" s="37"/>
      <c r="E22" s="37"/>
      <c r="F22" s="37"/>
      <c r="G22" s="37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2:23" ht="39.950000000000003" customHeight="1">
      <c r="B23" s="37"/>
      <c r="C23" s="37"/>
      <c r="D23" s="37"/>
      <c r="E23" s="37"/>
      <c r="F23" s="37"/>
      <c r="G23" s="37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</row>
    <row r="24" spans="2:23" ht="12" customHeight="1">
      <c r="B24" s="221"/>
      <c r="C24" s="2"/>
      <c r="D24" s="2"/>
      <c r="E24" s="2"/>
      <c r="F24" s="2"/>
      <c r="G24" s="2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2:23" ht="18.75" customHeight="1"/>
    <row r="26" spans="2:23" ht="18.75" customHeight="1"/>
    <row r="27" spans="2:23" ht="18.75" customHeight="1"/>
    <row r="28" spans="2:23" ht="18.75" customHeight="1"/>
    <row r="29" spans="2:23" ht="18.75" customHeight="1"/>
    <row r="30" spans="2:23" ht="18.75" customHeight="1"/>
    <row r="31" spans="2:23" ht="18.75" customHeight="1"/>
    <row r="32" spans="2:2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</sheetData>
  <mergeCells count="62">
    <mergeCell ref="T3:U3"/>
    <mergeCell ref="M2:U2"/>
    <mergeCell ref="H3:K3"/>
    <mergeCell ref="B3:G4"/>
    <mergeCell ref="L3:O3"/>
    <mergeCell ref="P3:S3"/>
    <mergeCell ref="B5:G5"/>
    <mergeCell ref="N4:O4"/>
    <mergeCell ref="P4:Q4"/>
    <mergeCell ref="R4:S4"/>
    <mergeCell ref="R5:S5"/>
    <mergeCell ref="N5:O5"/>
    <mergeCell ref="P5:Q5"/>
    <mergeCell ref="H5:I5"/>
    <mergeCell ref="J5:K5"/>
    <mergeCell ref="L4:M4"/>
    <mergeCell ref="L5:M5"/>
    <mergeCell ref="B6:G6"/>
    <mergeCell ref="H6:I6"/>
    <mergeCell ref="B8:G8"/>
    <mergeCell ref="B9:G9"/>
    <mergeCell ref="H7:I7"/>
    <mergeCell ref="B7:G7"/>
    <mergeCell ref="J11:K11"/>
    <mergeCell ref="H9:I9"/>
    <mergeCell ref="J9:K9"/>
    <mergeCell ref="H10:I10"/>
    <mergeCell ref="J10:K10"/>
    <mergeCell ref="J7:K7"/>
    <mergeCell ref="H8:I8"/>
    <mergeCell ref="J8:K8"/>
    <mergeCell ref="B10:G10"/>
    <mergeCell ref="H4:I4"/>
    <mergeCell ref="J4:K4"/>
    <mergeCell ref="P8:Q8"/>
    <mergeCell ref="N6:O6"/>
    <mergeCell ref="P6:Q6"/>
    <mergeCell ref="R6:S6"/>
    <mergeCell ref="R7:S7"/>
    <mergeCell ref="J6:K6"/>
    <mergeCell ref="R8:S8"/>
    <mergeCell ref="R9:S9"/>
    <mergeCell ref="L9:M9"/>
    <mergeCell ref="N9:O9"/>
    <mergeCell ref="P9:Q9"/>
    <mergeCell ref="L7:M7"/>
    <mergeCell ref="N7:O7"/>
    <mergeCell ref="P7:Q7"/>
    <mergeCell ref="L8:M8"/>
    <mergeCell ref="N8:O8"/>
    <mergeCell ref="L6:M6"/>
    <mergeCell ref="B13:I13"/>
    <mergeCell ref="R11:S11"/>
    <mergeCell ref="R10:S10"/>
    <mergeCell ref="L11:M11"/>
    <mergeCell ref="N11:O11"/>
    <mergeCell ref="P11:Q11"/>
    <mergeCell ref="L10:M10"/>
    <mergeCell ref="N10:O10"/>
    <mergeCell ref="P10:Q10"/>
    <mergeCell ref="H11:I11"/>
    <mergeCell ref="B11:G11"/>
  </mergeCells>
  <phoneticPr fontId="2"/>
  <pageMargins left="0.78740157480314965" right="0.78740157480314965" top="0.59055118110236227" bottom="0.59055118110236227" header="0.39370078740157483" footer="0.39370078740157483"/>
  <pageSetup paperSize="9" firstPageNumber="12" orientation="portrait" r:id="rId1"/>
  <headerFooter alignWithMargins="0">
    <oddHeader>&amp;R&amp;A</oddHeader>
    <oddFooter>&amp;C－２１－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5"/>
  <sheetViews>
    <sheetView zoomScaleNormal="100" workbookViewId="0">
      <selection activeCell="C2" sqref="C2"/>
    </sheetView>
  </sheetViews>
  <sheetFormatPr defaultRowHeight="13.5"/>
  <cols>
    <col min="1" max="1" width="0.875" style="22" customWidth="1"/>
    <col min="2" max="21" width="3.875" style="22" customWidth="1"/>
    <col min="22" max="23" width="4.125" style="22" customWidth="1"/>
    <col min="24" max="30" width="4.625" style="22" customWidth="1"/>
    <col min="31" max="16384" width="9" style="22"/>
  </cols>
  <sheetData>
    <row r="1" spans="1:35" s="872" customFormat="1" ht="26.25" customHeight="1">
      <c r="A1" s="869" t="s">
        <v>2572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S2" s="42" t="s">
        <v>2019</v>
      </c>
    </row>
    <row r="3" spans="1:35" ht="18.75" customHeight="1">
      <c r="B3" s="1183" t="s">
        <v>2045</v>
      </c>
      <c r="C3" s="1183"/>
      <c r="D3" s="1032" t="s">
        <v>2007</v>
      </c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</row>
    <row r="4" spans="1:35" ht="18.75" customHeight="1">
      <c r="B4" s="1032" t="s">
        <v>366</v>
      </c>
      <c r="C4" s="1032"/>
      <c r="D4" s="1032" t="s">
        <v>373</v>
      </c>
      <c r="E4" s="1032"/>
      <c r="F4" s="1184" t="s">
        <v>2020</v>
      </c>
      <c r="G4" s="1184"/>
      <c r="H4" s="1184" t="s">
        <v>2021</v>
      </c>
      <c r="I4" s="1184"/>
      <c r="J4" s="1184" t="s">
        <v>2022</v>
      </c>
      <c r="K4" s="1146"/>
      <c r="L4" s="1032" t="s">
        <v>2023</v>
      </c>
      <c r="M4" s="1032"/>
      <c r="N4" s="1032"/>
      <c r="O4" s="1032"/>
      <c r="P4" s="1032"/>
      <c r="Q4" s="1032"/>
      <c r="R4" s="1032"/>
      <c r="S4" s="1032"/>
      <c r="T4" s="1184" t="s">
        <v>2024</v>
      </c>
      <c r="U4" s="1184"/>
      <c r="V4" s="1185" t="s">
        <v>1235</v>
      </c>
      <c r="W4" s="1186"/>
    </row>
    <row r="5" spans="1:35" ht="18.75" customHeight="1">
      <c r="B5" s="1032"/>
      <c r="C5" s="1032"/>
      <c r="D5" s="1032"/>
      <c r="E5" s="1032"/>
      <c r="F5" s="1184"/>
      <c r="G5" s="1184"/>
      <c r="H5" s="1184"/>
      <c r="I5" s="1184"/>
      <c r="J5" s="1146"/>
      <c r="K5" s="1146"/>
      <c r="L5" s="1184" t="s">
        <v>2025</v>
      </c>
      <c r="M5" s="1184"/>
      <c r="N5" s="1184" t="s">
        <v>1236</v>
      </c>
      <c r="O5" s="1184"/>
      <c r="P5" s="1184" t="s">
        <v>1294</v>
      </c>
      <c r="Q5" s="1184"/>
      <c r="R5" s="1184" t="s">
        <v>2026</v>
      </c>
      <c r="S5" s="1184"/>
      <c r="T5" s="1184"/>
      <c r="U5" s="1184"/>
      <c r="V5" s="1187"/>
      <c r="W5" s="1188"/>
    </row>
    <row r="6" spans="1:35" ht="18.75" customHeight="1">
      <c r="B6" s="1032"/>
      <c r="C6" s="1032"/>
      <c r="D6" s="1032"/>
      <c r="E6" s="1032"/>
      <c r="F6" s="1184"/>
      <c r="G6" s="1184"/>
      <c r="H6" s="1184"/>
      <c r="I6" s="1184"/>
      <c r="J6" s="1146"/>
      <c r="K6" s="1146"/>
      <c r="L6" s="1184"/>
      <c r="M6" s="1184"/>
      <c r="N6" s="1184"/>
      <c r="O6" s="1184"/>
      <c r="P6" s="1184"/>
      <c r="Q6" s="1184"/>
      <c r="R6" s="1184"/>
      <c r="S6" s="1184"/>
      <c r="T6" s="1184"/>
      <c r="U6" s="1184"/>
      <c r="V6" s="1189"/>
      <c r="W6" s="1190"/>
    </row>
    <row r="7" spans="1:35" ht="18.75" customHeight="1">
      <c r="B7" s="1032" t="s">
        <v>1234</v>
      </c>
      <c r="C7" s="1032"/>
      <c r="D7" s="1182">
        <v>10</v>
      </c>
      <c r="E7" s="1182"/>
      <c r="F7" s="1182" t="s">
        <v>410</v>
      </c>
      <c r="G7" s="1182"/>
      <c r="H7" s="1182" t="s">
        <v>410</v>
      </c>
      <c r="I7" s="1182"/>
      <c r="J7" s="1182" t="s">
        <v>410</v>
      </c>
      <c r="K7" s="1182"/>
      <c r="L7" s="1182" t="s">
        <v>410</v>
      </c>
      <c r="M7" s="1182"/>
      <c r="N7" s="1182">
        <v>1</v>
      </c>
      <c r="O7" s="1182"/>
      <c r="P7" s="1182">
        <v>6</v>
      </c>
      <c r="Q7" s="1182"/>
      <c r="R7" s="1182">
        <v>3</v>
      </c>
      <c r="S7" s="1182"/>
      <c r="T7" s="1182" t="s">
        <v>2049</v>
      </c>
      <c r="U7" s="1182"/>
      <c r="V7" s="1182" t="s">
        <v>2049</v>
      </c>
      <c r="W7" s="1182"/>
    </row>
    <row r="8" spans="1:35" ht="18.75" customHeight="1">
      <c r="B8" s="1032" t="s">
        <v>2027</v>
      </c>
      <c r="C8" s="1032"/>
      <c r="D8" s="1182">
        <v>8</v>
      </c>
      <c r="E8" s="1182"/>
      <c r="F8" s="1182" t="s">
        <v>410</v>
      </c>
      <c r="G8" s="1182"/>
      <c r="H8" s="1182" t="s">
        <v>410</v>
      </c>
      <c r="I8" s="1182"/>
      <c r="J8" s="1182" t="s">
        <v>410</v>
      </c>
      <c r="K8" s="1182"/>
      <c r="L8" s="1182" t="s">
        <v>410</v>
      </c>
      <c r="M8" s="1182"/>
      <c r="N8" s="1182">
        <v>2</v>
      </c>
      <c r="O8" s="1182"/>
      <c r="P8" s="1182">
        <v>5</v>
      </c>
      <c r="Q8" s="1182"/>
      <c r="R8" s="1182">
        <v>1</v>
      </c>
      <c r="S8" s="1182"/>
      <c r="T8" s="1182" t="s">
        <v>2049</v>
      </c>
      <c r="U8" s="1182"/>
      <c r="V8" s="1182" t="s">
        <v>2049</v>
      </c>
      <c r="W8" s="1182"/>
    </row>
    <row r="9" spans="1:35" ht="18.75" customHeight="1">
      <c r="B9" s="1032" t="s">
        <v>358</v>
      </c>
      <c r="C9" s="1032"/>
      <c r="D9" s="1182">
        <v>8</v>
      </c>
      <c r="E9" s="1182"/>
      <c r="F9" s="1182" t="s">
        <v>410</v>
      </c>
      <c r="G9" s="1182"/>
      <c r="H9" s="1182" t="s">
        <v>410</v>
      </c>
      <c r="I9" s="1182"/>
      <c r="J9" s="1182">
        <v>2</v>
      </c>
      <c r="K9" s="1182"/>
      <c r="L9" s="1182" t="s">
        <v>410</v>
      </c>
      <c r="M9" s="1182"/>
      <c r="N9" s="1182">
        <v>4</v>
      </c>
      <c r="O9" s="1182"/>
      <c r="P9" s="1182">
        <v>2</v>
      </c>
      <c r="Q9" s="1182"/>
      <c r="R9" s="1182" t="s">
        <v>410</v>
      </c>
      <c r="S9" s="1182"/>
      <c r="T9" s="1182" t="s">
        <v>2049</v>
      </c>
      <c r="U9" s="1182"/>
      <c r="V9" s="1182" t="s">
        <v>2049</v>
      </c>
      <c r="W9" s="1182"/>
    </row>
    <row r="10" spans="1:35" ht="18.75" customHeight="1"/>
    <row r="11" spans="1:35" s="872" customFormat="1" ht="26.25" customHeight="1">
      <c r="A11" s="869" t="s">
        <v>2573</v>
      </c>
      <c r="B11" s="874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3"/>
      <c r="Y11" s="87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</row>
    <row r="12" spans="1:35" ht="18.75" customHeight="1">
      <c r="B12" s="957" t="s">
        <v>2019</v>
      </c>
      <c r="C12" s="957"/>
      <c r="D12" s="957"/>
      <c r="E12" s="957"/>
      <c r="F12" s="957"/>
      <c r="G12" s="957"/>
      <c r="H12" s="957"/>
      <c r="I12" s="957"/>
      <c r="J12" s="957"/>
      <c r="K12" s="957"/>
      <c r="L12" s="957"/>
      <c r="M12" s="957"/>
      <c r="N12" s="957"/>
      <c r="O12" s="957"/>
    </row>
    <row r="13" spans="1:35" ht="18.75" customHeight="1">
      <c r="B13" s="1074" t="s">
        <v>2045</v>
      </c>
      <c r="C13" s="1079"/>
      <c r="D13" s="1074" t="s">
        <v>2007</v>
      </c>
      <c r="E13" s="1192"/>
      <c r="F13" s="1192"/>
      <c r="G13" s="1192"/>
      <c r="H13" s="1192"/>
      <c r="I13" s="1192"/>
      <c r="J13" s="1192"/>
      <c r="K13" s="1192"/>
      <c r="L13" s="1192"/>
      <c r="M13" s="1192"/>
      <c r="N13" s="1192"/>
      <c r="O13" s="1079"/>
      <c r="P13" s="8"/>
      <c r="Q13" s="8"/>
      <c r="R13" s="8"/>
      <c r="S13" s="8"/>
      <c r="T13" s="8"/>
      <c r="U13" s="8"/>
      <c r="V13" s="8"/>
      <c r="W13" s="8"/>
    </row>
    <row r="14" spans="1:35" ht="46.5" customHeight="1">
      <c r="B14" s="1032" t="s">
        <v>366</v>
      </c>
      <c r="C14" s="1032"/>
      <c r="D14" s="1032" t="s">
        <v>2028</v>
      </c>
      <c r="E14" s="1032"/>
      <c r="F14" s="1032" t="s">
        <v>2029</v>
      </c>
      <c r="G14" s="1032"/>
      <c r="H14" s="1184" t="s">
        <v>2030</v>
      </c>
      <c r="I14" s="1032"/>
      <c r="J14" s="1184" t="s">
        <v>2031</v>
      </c>
      <c r="K14" s="1032"/>
      <c r="L14" s="1032" t="s">
        <v>2032</v>
      </c>
      <c r="M14" s="1032"/>
      <c r="N14" s="1184" t="s">
        <v>2033</v>
      </c>
      <c r="O14" s="1032"/>
    </row>
    <row r="15" spans="1:35" ht="18.75" customHeight="1">
      <c r="B15" s="1032" t="s">
        <v>1234</v>
      </c>
      <c r="C15" s="1032"/>
      <c r="D15" s="1182">
        <v>10</v>
      </c>
      <c r="E15" s="1182"/>
      <c r="F15" s="1182" t="s">
        <v>2049</v>
      </c>
      <c r="G15" s="1182"/>
      <c r="H15" s="1182" t="s">
        <v>2049</v>
      </c>
      <c r="I15" s="1182"/>
      <c r="J15" s="1182" t="s">
        <v>2049</v>
      </c>
      <c r="K15" s="1182"/>
      <c r="L15" s="1182" t="s">
        <v>2049</v>
      </c>
      <c r="M15" s="1182"/>
      <c r="N15" s="1182" t="s">
        <v>2049</v>
      </c>
      <c r="O15" s="1182"/>
    </row>
    <row r="16" spans="1:35" ht="18.75" customHeight="1">
      <c r="B16" s="1183" t="s">
        <v>2027</v>
      </c>
      <c r="C16" s="1183"/>
      <c r="D16" s="1182">
        <v>8</v>
      </c>
      <c r="E16" s="1182"/>
      <c r="F16" s="1182" t="s">
        <v>2049</v>
      </c>
      <c r="G16" s="1182"/>
      <c r="H16" s="1182" t="s">
        <v>2049</v>
      </c>
      <c r="I16" s="1182"/>
      <c r="J16" s="1182" t="s">
        <v>2049</v>
      </c>
      <c r="K16" s="1182"/>
      <c r="L16" s="1182" t="s">
        <v>2049</v>
      </c>
      <c r="M16" s="1182"/>
      <c r="N16" s="1182" t="s">
        <v>2049</v>
      </c>
      <c r="O16" s="1182"/>
    </row>
    <row r="17" spans="1:35" ht="18.75" customHeight="1">
      <c r="B17" s="1183" t="s">
        <v>358</v>
      </c>
      <c r="C17" s="1183"/>
      <c r="D17" s="1182">
        <v>8</v>
      </c>
      <c r="E17" s="1182"/>
      <c r="F17" s="1182" t="s">
        <v>2049</v>
      </c>
      <c r="G17" s="1182"/>
      <c r="H17" s="1182" t="s">
        <v>2049</v>
      </c>
      <c r="I17" s="1182"/>
      <c r="J17" s="1182" t="s">
        <v>2049</v>
      </c>
      <c r="K17" s="1182"/>
      <c r="L17" s="1182" t="s">
        <v>2049</v>
      </c>
      <c r="M17" s="1182"/>
      <c r="N17" s="1182" t="s">
        <v>2049</v>
      </c>
      <c r="O17" s="1182"/>
    </row>
    <row r="18" spans="1:35" ht="18.75" customHeight="1"/>
    <row r="19" spans="1:35" s="872" customFormat="1" ht="26.25" customHeight="1">
      <c r="A19" s="869" t="s">
        <v>2574</v>
      </c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</row>
    <row r="20" spans="1:35" ht="18.75" customHeight="1">
      <c r="B20" s="957" t="s">
        <v>2019</v>
      </c>
      <c r="C20" s="957"/>
      <c r="D20" s="957"/>
      <c r="E20" s="957"/>
      <c r="F20" s="957"/>
      <c r="G20" s="957"/>
      <c r="H20" s="957"/>
      <c r="I20" s="957"/>
      <c r="J20" s="957"/>
      <c r="K20" s="957"/>
      <c r="L20" s="957"/>
      <c r="M20" s="957"/>
      <c r="N20" s="957"/>
      <c r="O20" s="957"/>
    </row>
    <row r="21" spans="1:35" ht="18.75" customHeight="1">
      <c r="B21" s="907" t="s">
        <v>366</v>
      </c>
      <c r="C21" s="907"/>
      <c r="D21" s="1032" t="s">
        <v>1824</v>
      </c>
      <c r="E21" s="1032"/>
      <c r="F21" s="1032"/>
      <c r="G21" s="1032" t="s">
        <v>2034</v>
      </c>
      <c r="H21" s="1032"/>
      <c r="I21" s="1032"/>
      <c r="J21" s="1032" t="s">
        <v>2035</v>
      </c>
      <c r="K21" s="1032"/>
      <c r="L21" s="1032"/>
      <c r="M21" s="1032" t="s">
        <v>2036</v>
      </c>
      <c r="N21" s="1032"/>
      <c r="O21" s="1032"/>
      <c r="P21" s="3"/>
      <c r="Q21" s="3"/>
      <c r="R21" s="3"/>
      <c r="S21" s="3"/>
      <c r="T21" s="3"/>
      <c r="U21" s="3"/>
      <c r="V21" s="3"/>
      <c r="W21" s="3"/>
    </row>
    <row r="22" spans="1:35" ht="18.75" customHeight="1">
      <c r="B22" s="1032" t="s">
        <v>1234</v>
      </c>
      <c r="C22" s="1032"/>
      <c r="D22" s="1182">
        <v>10</v>
      </c>
      <c r="E22" s="1182"/>
      <c r="F22" s="1182"/>
      <c r="G22" s="1182">
        <v>11</v>
      </c>
      <c r="H22" s="1182"/>
      <c r="I22" s="1182"/>
      <c r="J22" s="1182" t="s">
        <v>2049</v>
      </c>
      <c r="K22" s="1182"/>
      <c r="L22" s="1182"/>
      <c r="M22" s="1182" t="s">
        <v>2049</v>
      </c>
      <c r="N22" s="1182"/>
      <c r="O22" s="1182"/>
      <c r="P22" s="59"/>
      <c r="Q22" s="59"/>
      <c r="R22" s="59"/>
      <c r="S22" s="59"/>
      <c r="T22" s="59"/>
      <c r="U22" s="59"/>
      <c r="V22" s="59"/>
      <c r="W22" s="59"/>
    </row>
    <row r="23" spans="1:35" ht="18.75" customHeight="1">
      <c r="B23" s="1183" t="s">
        <v>2027</v>
      </c>
      <c r="C23" s="1183"/>
      <c r="D23" s="1182">
        <v>8</v>
      </c>
      <c r="E23" s="1182"/>
      <c r="F23" s="1182"/>
      <c r="G23" s="1182">
        <v>15</v>
      </c>
      <c r="H23" s="1182"/>
      <c r="I23" s="1182"/>
      <c r="J23" s="1182" t="s">
        <v>2049</v>
      </c>
      <c r="K23" s="1182"/>
      <c r="L23" s="1182"/>
      <c r="M23" s="1182" t="s">
        <v>2049</v>
      </c>
      <c r="N23" s="1182"/>
      <c r="O23" s="1182"/>
      <c r="P23" s="59"/>
      <c r="Q23" s="59"/>
      <c r="R23" s="59"/>
      <c r="S23" s="59"/>
      <c r="T23" s="59"/>
      <c r="U23" s="59"/>
      <c r="V23" s="59"/>
      <c r="W23" s="59"/>
    </row>
    <row r="24" spans="1:35" ht="18.75" customHeight="1">
      <c r="B24" s="1183" t="s">
        <v>358</v>
      </c>
      <c r="C24" s="1183"/>
      <c r="D24" s="1182">
        <v>8</v>
      </c>
      <c r="E24" s="1182"/>
      <c r="F24" s="1182"/>
      <c r="G24" s="1182">
        <v>12</v>
      </c>
      <c r="H24" s="1182"/>
      <c r="I24" s="1182"/>
      <c r="J24" s="1182" t="s">
        <v>2049</v>
      </c>
      <c r="K24" s="1182"/>
      <c r="L24" s="1182"/>
      <c r="M24" s="1182" t="s">
        <v>2049</v>
      </c>
      <c r="N24" s="1182"/>
      <c r="O24" s="1182"/>
      <c r="P24" s="59"/>
      <c r="Q24" s="59"/>
      <c r="R24" s="59"/>
      <c r="S24" s="59"/>
      <c r="T24" s="59"/>
      <c r="U24" s="59"/>
      <c r="V24" s="59"/>
      <c r="W24" s="59"/>
    </row>
    <row r="25" spans="1:35" ht="18.75" customHeight="1"/>
    <row r="26" spans="1:35" s="896" customFormat="1" ht="26.25" customHeight="1">
      <c r="A26" s="889" t="s">
        <v>2575</v>
      </c>
      <c r="B26" s="895"/>
      <c r="C26" s="895"/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895"/>
    </row>
    <row r="27" spans="1:35" ht="18.75" customHeight="1">
      <c r="B27" s="957" t="s">
        <v>2019</v>
      </c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</row>
    <row r="28" spans="1:35" ht="18.75" customHeight="1">
      <c r="B28" s="907" t="s">
        <v>366</v>
      </c>
      <c r="C28" s="907"/>
      <c r="D28" s="907" t="s">
        <v>2037</v>
      </c>
      <c r="E28" s="907"/>
      <c r="F28" s="907"/>
      <c r="G28" s="907"/>
      <c r="H28" s="907"/>
      <c r="I28" s="907"/>
      <c r="J28" s="907"/>
      <c r="K28" s="907"/>
      <c r="L28" s="907"/>
      <c r="M28" s="907"/>
      <c r="N28" s="8"/>
      <c r="O28" s="8"/>
      <c r="P28" s="8"/>
      <c r="Q28" s="8"/>
      <c r="R28" s="8"/>
      <c r="S28" s="8"/>
      <c r="T28" s="8"/>
      <c r="U28" s="8"/>
    </row>
    <row r="29" spans="1:35" ht="18.75" customHeight="1">
      <c r="B29" s="907"/>
      <c r="C29" s="907"/>
      <c r="D29" s="907" t="s">
        <v>373</v>
      </c>
      <c r="E29" s="907"/>
      <c r="F29" s="907" t="s">
        <v>2038</v>
      </c>
      <c r="G29" s="907"/>
      <c r="H29" s="907" t="s">
        <v>2039</v>
      </c>
      <c r="I29" s="907"/>
      <c r="J29" s="907" t="s">
        <v>2040</v>
      </c>
      <c r="K29" s="907"/>
      <c r="L29" s="907" t="s">
        <v>364</v>
      </c>
      <c r="M29" s="907"/>
      <c r="N29" s="8"/>
      <c r="O29" s="8"/>
      <c r="P29" s="69"/>
      <c r="Q29" s="8"/>
      <c r="R29" s="8"/>
      <c r="S29" s="8"/>
      <c r="T29" s="8"/>
      <c r="U29" s="8"/>
    </row>
    <row r="30" spans="1:35" ht="24.75" customHeight="1">
      <c r="B30" s="907"/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8"/>
      <c r="O30" s="8"/>
      <c r="P30" s="8"/>
      <c r="Q30" s="8"/>
      <c r="R30" s="212"/>
      <c r="S30" s="35"/>
      <c r="T30" s="212"/>
      <c r="U30" s="212"/>
    </row>
    <row r="31" spans="1:35" ht="18.75" customHeight="1">
      <c r="B31" s="1032" t="s">
        <v>1234</v>
      </c>
      <c r="C31" s="1032"/>
      <c r="D31" s="1191">
        <f>SUM(F31:I31)</f>
        <v>19</v>
      </c>
      <c r="E31" s="1059"/>
      <c r="F31" s="1182">
        <v>19</v>
      </c>
      <c r="G31" s="1182"/>
      <c r="H31" s="1152" t="s">
        <v>410</v>
      </c>
      <c r="I31" s="1152"/>
      <c r="J31" s="1182">
        <v>10</v>
      </c>
      <c r="K31" s="1182"/>
      <c r="L31" s="1182">
        <v>9</v>
      </c>
      <c r="M31" s="1182"/>
      <c r="N31" s="129"/>
      <c r="O31" s="129"/>
      <c r="P31" s="129"/>
      <c r="Q31" s="129"/>
      <c r="R31" s="129"/>
      <c r="S31" s="129"/>
      <c r="T31" s="129"/>
      <c r="U31" s="129"/>
    </row>
    <row r="32" spans="1:35" ht="18.75" customHeight="1">
      <c r="B32" s="1183" t="s">
        <v>2027</v>
      </c>
      <c r="C32" s="1183"/>
      <c r="D32" s="1182">
        <f>SUM(F32:I32)</f>
        <v>15</v>
      </c>
      <c r="E32" s="1182"/>
      <c r="F32" s="1182">
        <v>13</v>
      </c>
      <c r="G32" s="1182"/>
      <c r="H32" s="1182">
        <v>2</v>
      </c>
      <c r="I32" s="1182"/>
      <c r="J32" s="1182">
        <v>11</v>
      </c>
      <c r="K32" s="1182"/>
      <c r="L32" s="1182">
        <v>4</v>
      </c>
      <c r="M32" s="1182"/>
      <c r="N32" s="129"/>
      <c r="O32" s="129"/>
      <c r="P32" s="129"/>
      <c r="Q32" s="129"/>
      <c r="R32" s="129"/>
      <c r="S32" s="129"/>
      <c r="T32" s="129"/>
      <c r="U32" s="129"/>
    </row>
    <row r="33" spans="2:21" ht="18.75" customHeight="1">
      <c r="B33" s="1183" t="s">
        <v>358</v>
      </c>
      <c r="C33" s="1183"/>
      <c r="D33" s="1182">
        <v>16</v>
      </c>
      <c r="E33" s="1182"/>
      <c r="F33" s="1182">
        <v>15</v>
      </c>
      <c r="G33" s="1182"/>
      <c r="H33" s="1182">
        <v>1</v>
      </c>
      <c r="I33" s="1182"/>
      <c r="J33" s="1182">
        <v>10</v>
      </c>
      <c r="K33" s="1182"/>
      <c r="L33" s="1182">
        <v>6</v>
      </c>
      <c r="M33" s="1182"/>
      <c r="N33" s="129"/>
      <c r="O33" s="129"/>
      <c r="P33" s="129"/>
      <c r="Q33" s="129"/>
      <c r="R33" s="129"/>
      <c r="S33" s="129"/>
      <c r="T33" s="129"/>
      <c r="U33" s="129"/>
    </row>
    <row r="34" spans="2:21" ht="18.75" customHeight="1"/>
    <row r="35" spans="2:21" ht="18.75" customHeight="1"/>
    <row r="36" spans="2:21" ht="18.75" customHeight="1"/>
    <row r="37" spans="2:21" ht="18.75" customHeight="1"/>
    <row r="38" spans="2:21" ht="18.75" customHeight="1"/>
    <row r="39" spans="2:21" ht="18.75" customHeight="1"/>
    <row r="40" spans="2:21" ht="18.75" customHeight="1"/>
    <row r="41" spans="2:21" ht="18.75" customHeight="1"/>
    <row r="42" spans="2:21" ht="18.75" customHeight="1"/>
    <row r="43" spans="2:21" ht="18.75" customHeight="1"/>
    <row r="44" spans="2:21" ht="18.75" customHeight="1"/>
    <row r="45" spans="2:21" ht="18.75" customHeight="1"/>
    <row r="46" spans="2:21" ht="18.75" customHeight="1"/>
    <row r="47" spans="2:21" ht="18.75" customHeight="1"/>
    <row r="48" spans="2:2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</sheetData>
  <mergeCells count="125">
    <mergeCell ref="B17:C17"/>
    <mergeCell ref="D17:E17"/>
    <mergeCell ref="F17:G17"/>
    <mergeCell ref="F33:G33"/>
    <mergeCell ref="J33:K33"/>
    <mergeCell ref="L33:M33"/>
    <mergeCell ref="B24:C24"/>
    <mergeCell ref="D24:F24"/>
    <mergeCell ref="G24:I24"/>
    <mergeCell ref="B33:C33"/>
    <mergeCell ref="D33:E33"/>
    <mergeCell ref="H33:I33"/>
    <mergeCell ref="J29:K30"/>
    <mergeCell ref="B27:M27"/>
    <mergeCell ref="B20:O20"/>
    <mergeCell ref="H8:I8"/>
    <mergeCell ref="H17:I17"/>
    <mergeCell ref="B7:C7"/>
    <mergeCell ref="D7:E7"/>
    <mergeCell ref="J8:K8"/>
    <mergeCell ref="B8:C8"/>
    <mergeCell ref="D8:E8"/>
    <mergeCell ref="F14:G14"/>
    <mergeCell ref="H14:I14"/>
    <mergeCell ref="B15:C15"/>
    <mergeCell ref="J9:K9"/>
    <mergeCell ref="L9:M9"/>
    <mergeCell ref="J17:K17"/>
    <mergeCell ref="L17:M17"/>
    <mergeCell ref="N17:O17"/>
    <mergeCell ref="B12:O12"/>
    <mergeCell ref="B13:C13"/>
    <mergeCell ref="D13:O13"/>
    <mergeCell ref="J15:K15"/>
    <mergeCell ref="B16:C16"/>
    <mergeCell ref="D16:E16"/>
    <mergeCell ref="F16:G16"/>
    <mergeCell ref="H16:I16"/>
    <mergeCell ref="D4:E6"/>
    <mergeCell ref="F4:G6"/>
    <mergeCell ref="H4:I6"/>
    <mergeCell ref="L5:M6"/>
    <mergeCell ref="F7:G7"/>
    <mergeCell ref="H7:I7"/>
    <mergeCell ref="J7:K7"/>
    <mergeCell ref="F8:G8"/>
    <mergeCell ref="N9:O9"/>
    <mergeCell ref="P9:Q9"/>
    <mergeCell ref="P8:Q8"/>
    <mergeCell ref="T9:U9"/>
    <mergeCell ref="B9:C9"/>
    <mergeCell ref="D9:E9"/>
    <mergeCell ref="F9:G9"/>
    <mergeCell ref="N16:O16"/>
    <mergeCell ref="H15:I15"/>
    <mergeCell ref="H9:I9"/>
    <mergeCell ref="B14:C14"/>
    <mergeCell ref="D14:E14"/>
    <mergeCell ref="J16:K16"/>
    <mergeCell ref="L16:M16"/>
    <mergeCell ref="D15:E15"/>
    <mergeCell ref="F15:G15"/>
    <mergeCell ref="V7:W7"/>
    <mergeCell ref="N15:O15"/>
    <mergeCell ref="L15:M15"/>
    <mergeCell ref="L7:M7"/>
    <mergeCell ref="N7:O7"/>
    <mergeCell ref="J24:L24"/>
    <mergeCell ref="M24:O24"/>
    <mergeCell ref="M23:O23"/>
    <mergeCell ref="G21:I21"/>
    <mergeCell ref="J21:L21"/>
    <mergeCell ref="M21:O21"/>
    <mergeCell ref="V9:W9"/>
    <mergeCell ref="L8:M8"/>
    <mergeCell ref="R8:S8"/>
    <mergeCell ref="R9:S9"/>
    <mergeCell ref="J14:K14"/>
    <mergeCell ref="L14:M14"/>
    <mergeCell ref="P7:Q7"/>
    <mergeCell ref="R7:S7"/>
    <mergeCell ref="T8:U8"/>
    <mergeCell ref="N8:O8"/>
    <mergeCell ref="V8:W8"/>
    <mergeCell ref="T7:U7"/>
    <mergeCell ref="N14:O14"/>
    <mergeCell ref="B31:C31"/>
    <mergeCell ref="J31:K31"/>
    <mergeCell ref="H29:I30"/>
    <mergeCell ref="B23:C23"/>
    <mergeCell ref="D23:F23"/>
    <mergeCell ref="G23:I23"/>
    <mergeCell ref="F29:G30"/>
    <mergeCell ref="B32:C32"/>
    <mergeCell ref="D32:E32"/>
    <mergeCell ref="D31:E31"/>
    <mergeCell ref="D29:E30"/>
    <mergeCell ref="B28:C30"/>
    <mergeCell ref="D28:M28"/>
    <mergeCell ref="L29:M30"/>
    <mergeCell ref="J23:L23"/>
    <mergeCell ref="L32:M32"/>
    <mergeCell ref="L31:M31"/>
    <mergeCell ref="F32:G32"/>
    <mergeCell ref="H32:I32"/>
    <mergeCell ref="J32:K32"/>
    <mergeCell ref="F31:G31"/>
    <mergeCell ref="H31:I31"/>
    <mergeCell ref="B3:C3"/>
    <mergeCell ref="D3:W3"/>
    <mergeCell ref="L4:S4"/>
    <mergeCell ref="J4:K6"/>
    <mergeCell ref="V4:W6"/>
    <mergeCell ref="B4:C6"/>
    <mergeCell ref="P5:Q6"/>
    <mergeCell ref="R5:S6"/>
    <mergeCell ref="N5:O6"/>
    <mergeCell ref="T4:U6"/>
    <mergeCell ref="B21:C21"/>
    <mergeCell ref="D21:F21"/>
    <mergeCell ref="M22:O22"/>
    <mergeCell ref="B22:C22"/>
    <mergeCell ref="D22:F22"/>
    <mergeCell ref="G22:I22"/>
    <mergeCell ref="J22:L22"/>
  </mergeCells>
  <phoneticPr fontId="2"/>
  <pageMargins left="0.78740157480314965" right="0.78740157480314965" top="0.59055118110236227" bottom="0.59055118110236227" header="0.39370078740157483" footer="0.39370078740157483"/>
  <pageSetup paperSize="9" firstPageNumber="12" orientation="portrait" r:id="rId1"/>
  <headerFooter alignWithMargins="0">
    <oddHeader>&amp;R&amp;A</oddHeader>
    <oddFooter>&amp;C－２２－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zoomScaleNormal="100" workbookViewId="0">
      <selection activeCell="V15" sqref="V15"/>
    </sheetView>
  </sheetViews>
  <sheetFormatPr defaultRowHeight="13.5"/>
  <cols>
    <col min="1" max="1" width="1.625" style="22" customWidth="1"/>
    <col min="2" max="4" width="4" style="22" customWidth="1"/>
    <col min="5" max="5" width="3.875" style="22" customWidth="1"/>
    <col min="6" max="22" width="4" style="22" customWidth="1"/>
    <col min="23" max="16384" width="9" style="22"/>
  </cols>
  <sheetData>
    <row r="1" spans="1:35" s="872" customFormat="1" ht="26.25" customHeight="1">
      <c r="A1" s="869" t="s">
        <v>2576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75" customHeight="1">
      <c r="B2" s="957" t="s">
        <v>1825</v>
      </c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</row>
    <row r="3" spans="1:35" ht="54.75" customHeight="1">
      <c r="B3" s="907" t="s">
        <v>366</v>
      </c>
      <c r="C3" s="907"/>
      <c r="D3" s="907"/>
      <c r="E3" s="1113" t="s">
        <v>1295</v>
      </c>
      <c r="F3" s="907"/>
      <c r="G3" s="907"/>
      <c r="H3" s="1113" t="s">
        <v>1826</v>
      </c>
      <c r="I3" s="907"/>
      <c r="J3" s="907"/>
      <c r="K3" s="1113" t="s">
        <v>1827</v>
      </c>
      <c r="L3" s="1113"/>
      <c r="M3" s="1113"/>
      <c r="N3" s="1113" t="s">
        <v>1828</v>
      </c>
      <c r="O3" s="1113"/>
      <c r="P3" s="1113"/>
      <c r="Q3" s="1113" t="s">
        <v>1829</v>
      </c>
      <c r="R3" s="1113"/>
      <c r="S3" s="1113"/>
      <c r="T3" s="1056" t="s">
        <v>2141</v>
      </c>
      <c r="U3" s="1056"/>
      <c r="V3" s="1056"/>
    </row>
    <row r="4" spans="1:35" ht="18.75" customHeight="1">
      <c r="B4" s="907" t="s">
        <v>348</v>
      </c>
      <c r="C4" s="907"/>
      <c r="D4" s="907"/>
      <c r="E4" s="1182">
        <v>132</v>
      </c>
      <c r="F4" s="1182"/>
      <c r="G4" s="1182"/>
      <c r="H4" s="1126">
        <v>10403</v>
      </c>
      <c r="I4" s="1126"/>
      <c r="J4" s="1126"/>
      <c r="K4" s="1126">
        <v>5915321</v>
      </c>
      <c r="L4" s="1126"/>
      <c r="M4" s="1126"/>
      <c r="N4" s="1126">
        <v>29789059</v>
      </c>
      <c r="O4" s="1126"/>
      <c r="P4" s="1126"/>
      <c r="Q4" s="1126">
        <v>44701489</v>
      </c>
      <c r="R4" s="1126"/>
      <c r="S4" s="1126"/>
      <c r="T4" s="1126">
        <v>12673225</v>
      </c>
      <c r="U4" s="1126"/>
      <c r="V4" s="1126"/>
    </row>
    <row r="5" spans="1:35" ht="18.75" customHeight="1">
      <c r="B5" s="907" t="s">
        <v>358</v>
      </c>
      <c r="C5" s="907"/>
      <c r="D5" s="907"/>
      <c r="E5" s="1182">
        <v>140</v>
      </c>
      <c r="F5" s="1182"/>
      <c r="G5" s="1182"/>
      <c r="H5" s="1126">
        <v>9377</v>
      </c>
      <c r="I5" s="1126"/>
      <c r="J5" s="1126"/>
      <c r="K5" s="1126">
        <v>4986002</v>
      </c>
      <c r="L5" s="1126"/>
      <c r="M5" s="1126"/>
      <c r="N5" s="1126">
        <v>20474610</v>
      </c>
      <c r="O5" s="1126"/>
      <c r="P5" s="1126"/>
      <c r="Q5" s="1126">
        <v>37856188</v>
      </c>
      <c r="R5" s="1126"/>
      <c r="S5" s="1126"/>
      <c r="T5" s="1126">
        <v>14394263</v>
      </c>
      <c r="U5" s="1126"/>
      <c r="V5" s="1126"/>
    </row>
    <row r="6" spans="1:35" ht="18.75" customHeight="1">
      <c r="B6" s="907" t="s">
        <v>434</v>
      </c>
      <c r="C6" s="907"/>
      <c r="D6" s="907"/>
      <c r="E6" s="1126">
        <v>129</v>
      </c>
      <c r="F6" s="1126"/>
      <c r="G6" s="1126"/>
      <c r="H6" s="1126">
        <v>8862</v>
      </c>
      <c r="I6" s="1126"/>
      <c r="J6" s="1126"/>
      <c r="K6" s="1126">
        <v>5067553</v>
      </c>
      <c r="L6" s="1126"/>
      <c r="M6" s="1126"/>
      <c r="N6" s="1126">
        <v>20659136</v>
      </c>
      <c r="O6" s="1126"/>
      <c r="P6" s="1126"/>
      <c r="Q6" s="1126">
        <v>36199843</v>
      </c>
      <c r="R6" s="1126"/>
      <c r="S6" s="1126"/>
      <c r="T6" s="1126">
        <v>14169326</v>
      </c>
      <c r="U6" s="1126"/>
      <c r="V6" s="1126"/>
    </row>
    <row r="7" spans="1:35" ht="18.75" customHeight="1">
      <c r="B7" s="907" t="s">
        <v>417</v>
      </c>
      <c r="C7" s="907"/>
      <c r="D7" s="907"/>
      <c r="E7" s="1126">
        <v>137</v>
      </c>
      <c r="F7" s="1126"/>
      <c r="G7" s="1126"/>
      <c r="H7" s="1126">
        <v>8934</v>
      </c>
      <c r="I7" s="1126"/>
      <c r="J7" s="1126"/>
      <c r="K7" s="1126">
        <v>4709535</v>
      </c>
      <c r="L7" s="1126"/>
      <c r="M7" s="1126"/>
      <c r="N7" s="1126">
        <v>13407086</v>
      </c>
      <c r="O7" s="1126"/>
      <c r="P7" s="1126"/>
      <c r="Q7" s="1126">
        <v>29425552</v>
      </c>
      <c r="R7" s="1126"/>
      <c r="S7" s="1126"/>
      <c r="T7" s="1126">
        <v>13631502</v>
      </c>
      <c r="U7" s="1126"/>
      <c r="V7" s="1126"/>
    </row>
    <row r="8" spans="1:35" ht="18.75" customHeight="1">
      <c r="B8" s="907" t="s">
        <v>1258</v>
      </c>
      <c r="C8" s="907"/>
      <c r="D8" s="907"/>
      <c r="E8" s="1126">
        <v>129</v>
      </c>
      <c r="F8" s="1126"/>
      <c r="G8" s="1126"/>
      <c r="H8" s="1126">
        <v>9679</v>
      </c>
      <c r="I8" s="1126"/>
      <c r="J8" s="1126"/>
      <c r="K8" s="1126">
        <v>5004699</v>
      </c>
      <c r="L8" s="1126"/>
      <c r="M8" s="1126"/>
      <c r="N8" s="1126">
        <v>12712815</v>
      </c>
      <c r="O8" s="1126"/>
      <c r="P8" s="1126"/>
      <c r="Q8" s="1126">
        <v>27334877</v>
      </c>
      <c r="R8" s="1126"/>
      <c r="S8" s="1126"/>
      <c r="T8" s="1126">
        <v>13651610</v>
      </c>
      <c r="U8" s="1126"/>
      <c r="V8" s="1126"/>
    </row>
    <row r="9" spans="1:35" ht="25.5" customHeight="1">
      <c r="B9" s="103" t="s">
        <v>2194</v>
      </c>
      <c r="C9" s="66" t="s">
        <v>2142</v>
      </c>
      <c r="D9" s="8"/>
      <c r="E9" s="8"/>
      <c r="F9" s="8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Y9" s="65"/>
      <c r="Z9" s="65"/>
    </row>
    <row r="10" spans="1:35" ht="18.75" customHeight="1">
      <c r="B10" s="35"/>
      <c r="C10" s="66"/>
      <c r="D10" s="8"/>
      <c r="E10" s="129"/>
      <c r="F10" s="129"/>
      <c r="G10" s="12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71"/>
      <c r="V10" s="71"/>
    </row>
    <row r="11" spans="1:35" ht="18.75" customHeight="1">
      <c r="B11" s="8"/>
      <c r="C11" s="8"/>
      <c r="D11" s="8"/>
      <c r="E11" s="129"/>
      <c r="F11" s="129"/>
      <c r="G11" s="129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35" ht="18.75" customHeight="1">
      <c r="B12" s="8"/>
      <c r="C12" s="8"/>
      <c r="D12" s="8"/>
      <c r="E12" s="129"/>
      <c r="F12" s="129"/>
      <c r="G12" s="129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35" ht="18.75" customHeight="1">
      <c r="B13" s="8"/>
      <c r="C13" s="8"/>
      <c r="D13" s="8"/>
      <c r="E13" s="129"/>
      <c r="F13" s="129"/>
      <c r="G13" s="129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35" ht="15.75" customHeight="1">
      <c r="B14" s="65"/>
      <c r="C14" s="65"/>
      <c r="D14" s="6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5"/>
    </row>
    <row r="15" spans="1:35" ht="54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1"/>
      <c r="U15" s="61"/>
      <c r="V15" s="61"/>
      <c r="W15" s="65"/>
    </row>
    <row r="16" spans="1:35" ht="18.75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2:19" ht="18.75" customHeight="1"/>
    <row r="18" spans="2:19" ht="14.25" customHeight="1">
      <c r="P18" s="65"/>
      <c r="Q18" s="65"/>
      <c r="R18" s="65"/>
      <c r="S18" s="65"/>
    </row>
    <row r="19" spans="2:19" ht="47.2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</sheetData>
  <mergeCells count="43">
    <mergeCell ref="T8:V8"/>
    <mergeCell ref="B8:D8"/>
    <mergeCell ref="E8:G8"/>
    <mergeCell ref="H8:J8"/>
    <mergeCell ref="K8:M8"/>
    <mergeCell ref="N3:P3"/>
    <mergeCell ref="Q3:S3"/>
    <mergeCell ref="N4:P4"/>
    <mergeCell ref="N8:P8"/>
    <mergeCell ref="Q8:S8"/>
    <mergeCell ref="B3:D3"/>
    <mergeCell ref="E3:G3"/>
    <mergeCell ref="H3:J3"/>
    <mergeCell ref="K3:M3"/>
    <mergeCell ref="B5:D5"/>
    <mergeCell ref="H4:J4"/>
    <mergeCell ref="K4:M4"/>
    <mergeCell ref="K6:M6"/>
    <mergeCell ref="T5:V5"/>
    <mergeCell ref="N5:P5"/>
    <mergeCell ref="B4:D4"/>
    <mergeCell ref="E4:G4"/>
    <mergeCell ref="Q4:S4"/>
    <mergeCell ref="T4:V4"/>
    <mergeCell ref="E5:G5"/>
    <mergeCell ref="H5:J5"/>
    <mergeCell ref="K5:M5"/>
    <mergeCell ref="T3:V3"/>
    <mergeCell ref="Q5:S5"/>
    <mergeCell ref="B2:V2"/>
    <mergeCell ref="N7:P7"/>
    <mergeCell ref="Q7:S7"/>
    <mergeCell ref="T7:V7"/>
    <mergeCell ref="N6:P6"/>
    <mergeCell ref="Q6:S6"/>
    <mergeCell ref="T6:V6"/>
    <mergeCell ref="B7:D7"/>
    <mergeCell ref="E7:G7"/>
    <mergeCell ref="H7:J7"/>
    <mergeCell ref="K7:M7"/>
    <mergeCell ref="B6:D6"/>
    <mergeCell ref="E6:G6"/>
    <mergeCell ref="H6:J6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&amp;C－２３－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zoomScaleNormal="100" workbookViewId="0">
      <selection activeCell="W21" sqref="W21"/>
    </sheetView>
  </sheetViews>
  <sheetFormatPr defaultRowHeight="13.5"/>
  <cols>
    <col min="1" max="1" width="1.625" style="22" customWidth="1"/>
    <col min="2" max="4" width="4.125" style="22" customWidth="1"/>
    <col min="5" max="5" width="3.875" style="22" customWidth="1"/>
    <col min="6" max="22" width="4" style="22" customWidth="1"/>
    <col min="23" max="16384" width="9" style="22"/>
  </cols>
  <sheetData>
    <row r="1" spans="1:35" s="872" customFormat="1" ht="26.25" customHeight="1">
      <c r="A1" s="869" t="s">
        <v>1830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B2" s="22" t="s">
        <v>102</v>
      </c>
      <c r="J2" s="957" t="s">
        <v>1825</v>
      </c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</row>
    <row r="3" spans="1:35" ht="16.5" customHeight="1">
      <c r="B3" s="907" t="s">
        <v>366</v>
      </c>
      <c r="C3" s="907"/>
      <c r="D3" s="907"/>
      <c r="E3" s="907" t="s">
        <v>1965</v>
      </c>
      <c r="F3" s="907"/>
      <c r="G3" s="907"/>
      <c r="H3" s="907"/>
      <c r="I3" s="907"/>
      <c r="J3" s="907"/>
      <c r="K3" s="907"/>
      <c r="L3" s="907"/>
      <c r="M3" s="907" t="s">
        <v>2195</v>
      </c>
      <c r="N3" s="907"/>
      <c r="O3" s="907"/>
      <c r="P3" s="907"/>
      <c r="Q3" s="907"/>
      <c r="R3" s="907"/>
      <c r="S3" s="1113" t="s">
        <v>2196</v>
      </c>
      <c r="T3" s="907"/>
      <c r="U3" s="907"/>
      <c r="V3" s="907"/>
    </row>
    <row r="4" spans="1:35" ht="16.5" customHeight="1">
      <c r="B4" s="907"/>
      <c r="C4" s="907"/>
      <c r="D4" s="907"/>
      <c r="E4" s="907" t="s">
        <v>355</v>
      </c>
      <c r="F4" s="907"/>
      <c r="G4" s="907" t="s">
        <v>2029</v>
      </c>
      <c r="H4" s="907"/>
      <c r="I4" s="907" t="s">
        <v>1966</v>
      </c>
      <c r="J4" s="907"/>
      <c r="K4" s="907" t="s">
        <v>2028</v>
      </c>
      <c r="L4" s="907"/>
      <c r="M4" s="907" t="s">
        <v>355</v>
      </c>
      <c r="N4" s="907"/>
      <c r="O4" s="907" t="s">
        <v>1967</v>
      </c>
      <c r="P4" s="907"/>
      <c r="Q4" s="1032" t="s">
        <v>1968</v>
      </c>
      <c r="R4" s="1032"/>
      <c r="S4" s="907"/>
      <c r="T4" s="907"/>
      <c r="U4" s="907"/>
      <c r="V4" s="907"/>
    </row>
    <row r="5" spans="1:35" ht="12.75" customHeight="1">
      <c r="B5" s="1183" t="s">
        <v>2178</v>
      </c>
      <c r="C5" s="1183"/>
      <c r="D5" s="1183"/>
      <c r="E5" s="1152">
        <v>137</v>
      </c>
      <c r="F5" s="1152"/>
      <c r="G5" s="1152">
        <v>116</v>
      </c>
      <c r="H5" s="1152"/>
      <c r="I5" s="1152" t="s">
        <v>75</v>
      </c>
      <c r="J5" s="1152"/>
      <c r="K5" s="1152">
        <v>21</v>
      </c>
      <c r="L5" s="1152"/>
      <c r="M5" s="1152">
        <v>8934</v>
      </c>
      <c r="N5" s="1152"/>
      <c r="O5" s="1152">
        <v>8912</v>
      </c>
      <c r="P5" s="1152"/>
      <c r="Q5" s="1152">
        <v>22</v>
      </c>
      <c r="R5" s="1152"/>
      <c r="S5" s="1152">
        <v>4709535</v>
      </c>
      <c r="T5" s="1152"/>
      <c r="U5" s="1152"/>
      <c r="V5" s="1152"/>
    </row>
    <row r="6" spans="1:35" ht="12.75" customHeight="1">
      <c r="B6" s="1183" t="s">
        <v>1969</v>
      </c>
      <c r="C6" s="1183"/>
      <c r="D6" s="1183"/>
      <c r="E6" s="1152">
        <v>15</v>
      </c>
      <c r="F6" s="1152"/>
      <c r="G6" s="1152">
        <v>13</v>
      </c>
      <c r="H6" s="1152"/>
      <c r="I6" s="1152" t="s">
        <v>76</v>
      </c>
      <c r="J6" s="1152"/>
      <c r="K6" s="1152">
        <v>2</v>
      </c>
      <c r="L6" s="1152"/>
      <c r="M6" s="1152">
        <v>1169</v>
      </c>
      <c r="N6" s="1152"/>
      <c r="O6" s="1152">
        <v>1167</v>
      </c>
      <c r="P6" s="1152"/>
      <c r="Q6" s="1152">
        <v>2</v>
      </c>
      <c r="R6" s="1152"/>
      <c r="S6" s="1152">
        <v>301791</v>
      </c>
      <c r="T6" s="1152"/>
      <c r="U6" s="1152"/>
      <c r="V6" s="1152"/>
    </row>
    <row r="7" spans="1:35" ht="12.75" customHeight="1">
      <c r="B7" s="1183" t="s">
        <v>1970</v>
      </c>
      <c r="C7" s="1183"/>
      <c r="D7" s="1183"/>
      <c r="E7" s="1152">
        <v>1</v>
      </c>
      <c r="F7" s="1152"/>
      <c r="G7" s="1152">
        <v>1</v>
      </c>
      <c r="H7" s="1152"/>
      <c r="I7" s="1152" t="s">
        <v>2081</v>
      </c>
      <c r="J7" s="1152"/>
      <c r="K7" s="1152" t="s">
        <v>2081</v>
      </c>
      <c r="L7" s="1152"/>
      <c r="M7" s="1152">
        <v>5</v>
      </c>
      <c r="N7" s="1152"/>
      <c r="O7" s="1152">
        <v>5</v>
      </c>
      <c r="P7" s="1152"/>
      <c r="Q7" s="1152" t="s">
        <v>2081</v>
      </c>
      <c r="R7" s="1152"/>
      <c r="S7" s="1152" t="s">
        <v>77</v>
      </c>
      <c r="T7" s="1152"/>
      <c r="U7" s="1152"/>
      <c r="V7" s="1152"/>
    </row>
    <row r="8" spans="1:35" ht="12.75" customHeight="1">
      <c r="B8" s="1183" t="s">
        <v>1971</v>
      </c>
      <c r="C8" s="1183"/>
      <c r="D8" s="1183"/>
      <c r="E8" s="1152">
        <v>6</v>
      </c>
      <c r="F8" s="1152"/>
      <c r="G8" s="1152">
        <v>6</v>
      </c>
      <c r="H8" s="1152"/>
      <c r="I8" s="1152" t="s">
        <v>2080</v>
      </c>
      <c r="J8" s="1152"/>
      <c r="K8" s="1152" t="s">
        <v>2080</v>
      </c>
      <c r="L8" s="1152"/>
      <c r="M8" s="1152">
        <v>296</v>
      </c>
      <c r="N8" s="1152"/>
      <c r="O8" s="1152">
        <v>296</v>
      </c>
      <c r="P8" s="1152"/>
      <c r="Q8" s="1152" t="s">
        <v>2080</v>
      </c>
      <c r="R8" s="1152"/>
      <c r="S8" s="1152">
        <v>105440</v>
      </c>
      <c r="T8" s="1152"/>
      <c r="U8" s="1152"/>
      <c r="V8" s="1152"/>
    </row>
    <row r="9" spans="1:35" ht="12.75" customHeight="1">
      <c r="B9" s="1146" t="s">
        <v>1972</v>
      </c>
      <c r="C9" s="1183"/>
      <c r="D9" s="1183"/>
      <c r="E9" s="1152">
        <v>8</v>
      </c>
      <c r="F9" s="1152"/>
      <c r="G9" s="1152">
        <v>4</v>
      </c>
      <c r="H9" s="1152"/>
      <c r="I9" s="1152" t="s">
        <v>2081</v>
      </c>
      <c r="J9" s="1152"/>
      <c r="K9" s="1152">
        <v>4</v>
      </c>
      <c r="L9" s="1152"/>
      <c r="M9" s="1152">
        <v>69</v>
      </c>
      <c r="N9" s="1152"/>
      <c r="O9" s="1152">
        <v>65</v>
      </c>
      <c r="P9" s="1152"/>
      <c r="Q9" s="1152">
        <v>4</v>
      </c>
      <c r="R9" s="1152"/>
      <c r="S9" s="1152">
        <v>8773</v>
      </c>
      <c r="T9" s="1152"/>
      <c r="U9" s="1152"/>
      <c r="V9" s="1152"/>
    </row>
    <row r="10" spans="1:35" ht="12.75" customHeight="1">
      <c r="B10" s="1183" t="s">
        <v>1973</v>
      </c>
      <c r="C10" s="1183"/>
      <c r="D10" s="1183"/>
      <c r="E10" s="1152">
        <v>4</v>
      </c>
      <c r="F10" s="1152"/>
      <c r="G10" s="1152">
        <v>4</v>
      </c>
      <c r="H10" s="1152"/>
      <c r="I10" s="1152" t="s">
        <v>78</v>
      </c>
      <c r="J10" s="1152"/>
      <c r="K10" s="1152" t="s">
        <v>78</v>
      </c>
      <c r="L10" s="1152"/>
      <c r="M10" s="1152">
        <v>23</v>
      </c>
      <c r="N10" s="1152"/>
      <c r="O10" s="1152">
        <v>23</v>
      </c>
      <c r="P10" s="1152"/>
      <c r="Q10" s="1152" t="s">
        <v>78</v>
      </c>
      <c r="R10" s="1152"/>
      <c r="S10" s="1152">
        <v>9815</v>
      </c>
      <c r="T10" s="1152"/>
      <c r="U10" s="1152"/>
      <c r="V10" s="1152"/>
    </row>
    <row r="11" spans="1:35" ht="12.75" customHeight="1">
      <c r="B11" s="1183" t="s">
        <v>1974</v>
      </c>
      <c r="C11" s="1183"/>
      <c r="D11" s="1183"/>
      <c r="E11" s="1152">
        <v>2</v>
      </c>
      <c r="F11" s="1152"/>
      <c r="G11" s="1152">
        <v>2</v>
      </c>
      <c r="H11" s="1152"/>
      <c r="I11" s="1152" t="s">
        <v>2085</v>
      </c>
      <c r="J11" s="1152"/>
      <c r="K11" s="1152" t="s">
        <v>2085</v>
      </c>
      <c r="L11" s="1152"/>
      <c r="M11" s="1152">
        <v>14</v>
      </c>
      <c r="N11" s="1152"/>
      <c r="O11" s="1152">
        <v>14</v>
      </c>
      <c r="P11" s="1152"/>
      <c r="Q11" s="1152" t="s">
        <v>2085</v>
      </c>
      <c r="R11" s="1152"/>
      <c r="S11" s="1152" t="s">
        <v>483</v>
      </c>
      <c r="T11" s="1152"/>
      <c r="U11" s="1152"/>
      <c r="V11" s="1152"/>
    </row>
    <row r="12" spans="1:35" ht="12.75" customHeight="1">
      <c r="B12" s="1146" t="s">
        <v>1975</v>
      </c>
      <c r="C12" s="1183"/>
      <c r="D12" s="1183"/>
      <c r="E12" s="1152">
        <v>8</v>
      </c>
      <c r="F12" s="1152"/>
      <c r="G12" s="1152">
        <v>8</v>
      </c>
      <c r="H12" s="1152"/>
      <c r="I12" s="1152" t="s">
        <v>2085</v>
      </c>
      <c r="J12" s="1152"/>
      <c r="K12" s="1152" t="s">
        <v>2085</v>
      </c>
      <c r="L12" s="1152"/>
      <c r="M12" s="1152">
        <v>144</v>
      </c>
      <c r="N12" s="1152"/>
      <c r="O12" s="1152">
        <v>144</v>
      </c>
      <c r="P12" s="1152"/>
      <c r="Q12" s="1152" t="s">
        <v>2085</v>
      </c>
      <c r="R12" s="1152"/>
      <c r="S12" s="1152">
        <v>40377</v>
      </c>
      <c r="T12" s="1152"/>
      <c r="U12" s="1152"/>
      <c r="V12" s="1152"/>
    </row>
    <row r="13" spans="1:35" ht="12.75" customHeight="1">
      <c r="B13" s="1146" t="s">
        <v>1976</v>
      </c>
      <c r="C13" s="1183"/>
      <c r="D13" s="1183"/>
      <c r="E13" s="1152">
        <v>3</v>
      </c>
      <c r="F13" s="1152"/>
      <c r="G13" s="1152">
        <v>3</v>
      </c>
      <c r="H13" s="1152"/>
      <c r="I13" s="1152" t="s">
        <v>76</v>
      </c>
      <c r="J13" s="1152"/>
      <c r="K13" s="1152" t="s">
        <v>76</v>
      </c>
      <c r="L13" s="1152"/>
      <c r="M13" s="1152">
        <v>18</v>
      </c>
      <c r="N13" s="1152"/>
      <c r="O13" s="1152">
        <v>18</v>
      </c>
      <c r="P13" s="1152"/>
      <c r="Q13" s="1152" t="s">
        <v>76</v>
      </c>
      <c r="R13" s="1152"/>
      <c r="S13" s="1152">
        <v>4633</v>
      </c>
      <c r="T13" s="1152"/>
      <c r="U13" s="1152"/>
      <c r="V13" s="1152"/>
    </row>
    <row r="14" spans="1:35" ht="12.75" customHeight="1">
      <c r="B14" s="1183" t="s">
        <v>1977</v>
      </c>
      <c r="C14" s="1183"/>
      <c r="D14" s="1183"/>
      <c r="E14" s="1152">
        <v>7</v>
      </c>
      <c r="F14" s="1152"/>
      <c r="G14" s="1152">
        <v>6</v>
      </c>
      <c r="H14" s="1152"/>
      <c r="I14" s="1152" t="s">
        <v>2085</v>
      </c>
      <c r="J14" s="1152"/>
      <c r="K14" s="1152">
        <v>1</v>
      </c>
      <c r="L14" s="1152"/>
      <c r="M14" s="1152">
        <v>436</v>
      </c>
      <c r="N14" s="1152"/>
      <c r="O14" s="1152">
        <v>433</v>
      </c>
      <c r="P14" s="1152"/>
      <c r="Q14" s="1152">
        <v>3</v>
      </c>
      <c r="R14" s="1152"/>
      <c r="S14" s="1152">
        <v>259903</v>
      </c>
      <c r="T14" s="1152"/>
      <c r="U14" s="1152"/>
      <c r="V14" s="1152"/>
    </row>
    <row r="15" spans="1:35" ht="12.75" customHeight="1">
      <c r="B15" s="1183" t="s">
        <v>1978</v>
      </c>
      <c r="C15" s="1183"/>
      <c r="D15" s="1183"/>
      <c r="E15" s="1152">
        <v>1</v>
      </c>
      <c r="F15" s="1152"/>
      <c r="G15" s="1152">
        <v>1</v>
      </c>
      <c r="H15" s="1152"/>
      <c r="I15" s="1152" t="s">
        <v>2080</v>
      </c>
      <c r="J15" s="1152"/>
      <c r="K15" s="1152" t="s">
        <v>2080</v>
      </c>
      <c r="L15" s="1152"/>
      <c r="M15" s="1152">
        <v>6</v>
      </c>
      <c r="N15" s="1152"/>
      <c r="O15" s="1152">
        <v>6</v>
      </c>
      <c r="P15" s="1152"/>
      <c r="Q15" s="1152" t="s">
        <v>2080</v>
      </c>
      <c r="R15" s="1152"/>
      <c r="S15" s="1152" t="s">
        <v>79</v>
      </c>
      <c r="T15" s="1152"/>
      <c r="U15" s="1152"/>
      <c r="V15" s="1152"/>
    </row>
    <row r="16" spans="1:35" ht="12.75" customHeight="1">
      <c r="B16" s="1183" t="s">
        <v>80</v>
      </c>
      <c r="C16" s="1183"/>
      <c r="D16" s="1183"/>
      <c r="E16" s="1152">
        <v>13</v>
      </c>
      <c r="F16" s="1152"/>
      <c r="G16" s="1152">
        <v>8</v>
      </c>
      <c r="H16" s="1152"/>
      <c r="I16" s="1152" t="s">
        <v>2080</v>
      </c>
      <c r="J16" s="1152"/>
      <c r="K16" s="1152">
        <v>5</v>
      </c>
      <c r="L16" s="1152"/>
      <c r="M16" s="1152">
        <v>356</v>
      </c>
      <c r="N16" s="1152"/>
      <c r="O16" s="1152">
        <v>351</v>
      </c>
      <c r="P16" s="1152"/>
      <c r="Q16" s="1152">
        <v>5</v>
      </c>
      <c r="R16" s="1152"/>
      <c r="S16" s="1152">
        <v>147503</v>
      </c>
      <c r="T16" s="1152"/>
      <c r="U16" s="1152"/>
      <c r="V16" s="1152"/>
    </row>
    <row r="17" spans="2:22" ht="12.75" customHeight="1">
      <c r="B17" s="1183" t="s">
        <v>1979</v>
      </c>
      <c r="C17" s="1183"/>
      <c r="D17" s="1183"/>
      <c r="E17" s="1152">
        <v>1</v>
      </c>
      <c r="F17" s="1152"/>
      <c r="G17" s="1152">
        <v>1</v>
      </c>
      <c r="H17" s="1152"/>
      <c r="I17" s="1152" t="s">
        <v>2080</v>
      </c>
      <c r="J17" s="1152"/>
      <c r="K17" s="1152" t="s">
        <v>2080</v>
      </c>
      <c r="L17" s="1152"/>
      <c r="M17" s="1152">
        <v>124</v>
      </c>
      <c r="N17" s="1152"/>
      <c r="O17" s="1152">
        <v>124</v>
      </c>
      <c r="P17" s="1152"/>
      <c r="Q17" s="1152" t="s">
        <v>2080</v>
      </c>
      <c r="R17" s="1152"/>
      <c r="S17" s="1152" t="s">
        <v>79</v>
      </c>
      <c r="T17" s="1152"/>
      <c r="U17" s="1152"/>
      <c r="V17" s="1152"/>
    </row>
    <row r="18" spans="2:22" ht="12.75" customHeight="1">
      <c r="B18" s="1183" t="s">
        <v>1980</v>
      </c>
      <c r="C18" s="1183"/>
      <c r="D18" s="1183"/>
      <c r="E18" s="1152" t="s">
        <v>2079</v>
      </c>
      <c r="F18" s="1152"/>
      <c r="G18" s="1152" t="s">
        <v>2079</v>
      </c>
      <c r="H18" s="1152"/>
      <c r="I18" s="1152" t="s">
        <v>2079</v>
      </c>
      <c r="J18" s="1152"/>
      <c r="K18" s="1152" t="s">
        <v>2079</v>
      </c>
      <c r="L18" s="1152"/>
      <c r="M18" s="1152" t="s">
        <v>2079</v>
      </c>
      <c r="N18" s="1152"/>
      <c r="O18" s="1152" t="s">
        <v>2079</v>
      </c>
      <c r="P18" s="1152"/>
      <c r="Q18" s="1152" t="s">
        <v>2079</v>
      </c>
      <c r="R18" s="1152"/>
      <c r="S18" s="1152" t="s">
        <v>2079</v>
      </c>
      <c r="T18" s="1152"/>
      <c r="U18" s="1152"/>
      <c r="V18" s="1152"/>
    </row>
    <row r="19" spans="2:22" ht="12.75" customHeight="1">
      <c r="B19" s="1183" t="s">
        <v>1981</v>
      </c>
      <c r="C19" s="1183"/>
      <c r="D19" s="1183"/>
      <c r="E19" s="1152">
        <v>7</v>
      </c>
      <c r="F19" s="1152"/>
      <c r="G19" s="1152">
        <v>6</v>
      </c>
      <c r="H19" s="1152"/>
      <c r="I19" s="1152" t="s">
        <v>81</v>
      </c>
      <c r="J19" s="1152"/>
      <c r="K19" s="1152">
        <v>1</v>
      </c>
      <c r="L19" s="1152"/>
      <c r="M19" s="1152">
        <v>228</v>
      </c>
      <c r="N19" s="1152"/>
      <c r="O19" s="1152">
        <v>228</v>
      </c>
      <c r="P19" s="1152"/>
      <c r="Q19" s="1152" t="s">
        <v>81</v>
      </c>
      <c r="R19" s="1152"/>
      <c r="S19" s="1152">
        <v>107243</v>
      </c>
      <c r="T19" s="1152"/>
      <c r="U19" s="1152"/>
      <c r="V19" s="1152"/>
    </row>
    <row r="20" spans="2:22" ht="12.75" customHeight="1">
      <c r="B20" s="1183" t="s">
        <v>1982</v>
      </c>
      <c r="C20" s="1183"/>
      <c r="D20" s="1183"/>
      <c r="E20" s="1152" t="s">
        <v>82</v>
      </c>
      <c r="F20" s="1152"/>
      <c r="G20" s="1152" t="s">
        <v>82</v>
      </c>
      <c r="H20" s="1152"/>
      <c r="I20" s="1152" t="s">
        <v>82</v>
      </c>
      <c r="J20" s="1152"/>
      <c r="K20" s="1152" t="s">
        <v>82</v>
      </c>
      <c r="L20" s="1152"/>
      <c r="M20" s="1152" t="s">
        <v>82</v>
      </c>
      <c r="N20" s="1152"/>
      <c r="O20" s="1152" t="s">
        <v>82</v>
      </c>
      <c r="P20" s="1152"/>
      <c r="Q20" s="1152" t="s">
        <v>82</v>
      </c>
      <c r="R20" s="1152"/>
      <c r="S20" s="1152" t="s">
        <v>82</v>
      </c>
      <c r="T20" s="1152"/>
      <c r="U20" s="1152"/>
      <c r="V20" s="1152"/>
    </row>
    <row r="21" spans="2:22" ht="12.75" customHeight="1">
      <c r="B21" s="1183" t="s">
        <v>1983</v>
      </c>
      <c r="C21" s="1183"/>
      <c r="D21" s="1183"/>
      <c r="E21" s="1152">
        <v>3</v>
      </c>
      <c r="F21" s="1152"/>
      <c r="G21" s="1152">
        <v>2</v>
      </c>
      <c r="H21" s="1152"/>
      <c r="I21" s="1152" t="s">
        <v>2079</v>
      </c>
      <c r="J21" s="1152"/>
      <c r="K21" s="1152">
        <v>1</v>
      </c>
      <c r="L21" s="1152"/>
      <c r="M21" s="1152">
        <v>17</v>
      </c>
      <c r="N21" s="1152"/>
      <c r="O21" s="1152">
        <v>16</v>
      </c>
      <c r="P21" s="1152"/>
      <c r="Q21" s="1152">
        <v>1</v>
      </c>
      <c r="R21" s="1152"/>
      <c r="S21" s="1152">
        <v>3838</v>
      </c>
      <c r="T21" s="1152"/>
      <c r="U21" s="1152"/>
      <c r="V21" s="1152"/>
    </row>
    <row r="22" spans="2:22" ht="12.75" customHeight="1">
      <c r="B22" s="1183" t="s">
        <v>1984</v>
      </c>
      <c r="C22" s="1183"/>
      <c r="D22" s="1183"/>
      <c r="E22" s="1152">
        <v>15</v>
      </c>
      <c r="F22" s="1152"/>
      <c r="G22" s="1152">
        <v>14</v>
      </c>
      <c r="H22" s="1152"/>
      <c r="I22" s="1152" t="s">
        <v>2082</v>
      </c>
      <c r="J22" s="1152"/>
      <c r="K22" s="1152">
        <v>1</v>
      </c>
      <c r="L22" s="1152"/>
      <c r="M22" s="1152">
        <v>459</v>
      </c>
      <c r="N22" s="1152"/>
      <c r="O22" s="1152">
        <v>459</v>
      </c>
      <c r="P22" s="1152"/>
      <c r="Q22" s="1152" t="s">
        <v>2082</v>
      </c>
      <c r="R22" s="1152"/>
      <c r="S22" s="1152">
        <v>234253</v>
      </c>
      <c r="T22" s="1152"/>
      <c r="U22" s="1152"/>
      <c r="V22" s="1152"/>
    </row>
    <row r="23" spans="2:22" ht="12.75" customHeight="1">
      <c r="B23" s="1146" t="s">
        <v>1985</v>
      </c>
      <c r="C23" s="1183"/>
      <c r="D23" s="1183"/>
      <c r="E23" s="1152">
        <v>20</v>
      </c>
      <c r="F23" s="1152"/>
      <c r="G23" s="1152">
        <v>18</v>
      </c>
      <c r="H23" s="1152"/>
      <c r="I23" s="1152" t="s">
        <v>2081</v>
      </c>
      <c r="J23" s="1152"/>
      <c r="K23" s="1152">
        <v>2</v>
      </c>
      <c r="L23" s="1152"/>
      <c r="M23" s="1152">
        <v>1513</v>
      </c>
      <c r="N23" s="1152"/>
      <c r="O23" s="1152">
        <v>1511</v>
      </c>
      <c r="P23" s="1152"/>
      <c r="Q23" s="1152">
        <v>2</v>
      </c>
      <c r="R23" s="1152"/>
      <c r="S23" s="1152">
        <v>888062</v>
      </c>
      <c r="T23" s="1152"/>
      <c r="U23" s="1152"/>
      <c r="V23" s="1152"/>
    </row>
    <row r="24" spans="2:22" ht="12.75" customHeight="1">
      <c r="B24" s="1146" t="s">
        <v>1986</v>
      </c>
      <c r="C24" s="1183"/>
      <c r="D24" s="1183"/>
      <c r="E24" s="1152">
        <v>2</v>
      </c>
      <c r="F24" s="1152"/>
      <c r="G24" s="1152">
        <v>2</v>
      </c>
      <c r="H24" s="1152"/>
      <c r="I24" s="1152" t="s">
        <v>83</v>
      </c>
      <c r="J24" s="1152"/>
      <c r="K24" s="1152" t="s">
        <v>83</v>
      </c>
      <c r="L24" s="1152"/>
      <c r="M24" s="1152">
        <v>350</v>
      </c>
      <c r="N24" s="1152"/>
      <c r="O24" s="1152">
        <v>350</v>
      </c>
      <c r="P24" s="1152"/>
      <c r="Q24" s="1152" t="s">
        <v>83</v>
      </c>
      <c r="R24" s="1152"/>
      <c r="S24" s="1152" t="s">
        <v>84</v>
      </c>
      <c r="T24" s="1152"/>
      <c r="U24" s="1152"/>
      <c r="V24" s="1152"/>
    </row>
    <row r="25" spans="2:22" ht="12.75" customHeight="1">
      <c r="B25" s="1193" t="s">
        <v>2006</v>
      </c>
      <c r="C25" s="1058"/>
      <c r="D25" s="1059"/>
      <c r="E25" s="1194">
        <v>2</v>
      </c>
      <c r="F25" s="1195"/>
      <c r="G25" s="1194">
        <v>2</v>
      </c>
      <c r="H25" s="1195"/>
      <c r="I25" s="1152" t="s">
        <v>85</v>
      </c>
      <c r="J25" s="1152"/>
      <c r="K25" s="1152" t="s">
        <v>85</v>
      </c>
      <c r="L25" s="1152"/>
      <c r="M25" s="1194">
        <v>457</v>
      </c>
      <c r="N25" s="1195"/>
      <c r="O25" s="1194">
        <v>457</v>
      </c>
      <c r="P25" s="1195"/>
      <c r="Q25" s="1152" t="s">
        <v>85</v>
      </c>
      <c r="R25" s="1152"/>
      <c r="S25" s="1152" t="s">
        <v>1897</v>
      </c>
      <c r="T25" s="1152"/>
      <c r="U25" s="1182"/>
      <c r="V25" s="1182"/>
    </row>
    <row r="26" spans="2:22" ht="12.75" customHeight="1">
      <c r="B26" s="1146" t="s">
        <v>103</v>
      </c>
      <c r="C26" s="1112"/>
      <c r="D26" s="1112"/>
      <c r="E26" s="1152">
        <v>6</v>
      </c>
      <c r="F26" s="1152"/>
      <c r="G26" s="1152">
        <v>6</v>
      </c>
      <c r="H26" s="1152"/>
      <c r="I26" s="1152" t="s">
        <v>83</v>
      </c>
      <c r="J26" s="1152"/>
      <c r="K26" s="1152" t="s">
        <v>83</v>
      </c>
      <c r="L26" s="1152"/>
      <c r="M26" s="1152">
        <v>2970</v>
      </c>
      <c r="N26" s="1152"/>
      <c r="O26" s="1152">
        <v>2970</v>
      </c>
      <c r="P26" s="1152"/>
      <c r="Q26" s="1152" t="s">
        <v>83</v>
      </c>
      <c r="R26" s="1152"/>
      <c r="S26" s="1152">
        <v>2009875</v>
      </c>
      <c r="T26" s="1152"/>
      <c r="U26" s="1152"/>
      <c r="V26" s="1152"/>
    </row>
    <row r="27" spans="2:22" ht="12.75" customHeight="1">
      <c r="B27" s="1146" t="s">
        <v>1987</v>
      </c>
      <c r="C27" s="1183"/>
      <c r="D27" s="1183"/>
      <c r="E27" s="1152">
        <v>6</v>
      </c>
      <c r="F27" s="1152"/>
      <c r="G27" s="1152">
        <v>4</v>
      </c>
      <c r="H27" s="1152"/>
      <c r="I27" s="1152" t="s">
        <v>1898</v>
      </c>
      <c r="J27" s="1152"/>
      <c r="K27" s="1152">
        <v>2</v>
      </c>
      <c r="L27" s="1152"/>
      <c r="M27" s="1152">
        <v>122</v>
      </c>
      <c r="N27" s="1152"/>
      <c r="O27" s="1152">
        <v>120</v>
      </c>
      <c r="P27" s="1152"/>
      <c r="Q27" s="1152">
        <v>2</v>
      </c>
      <c r="R27" s="1152"/>
      <c r="S27" s="1152">
        <v>28459</v>
      </c>
      <c r="T27" s="1152"/>
      <c r="U27" s="1152"/>
      <c r="V27" s="1152"/>
    </row>
    <row r="28" spans="2:22" ht="12.75" customHeight="1">
      <c r="B28" s="1146" t="s">
        <v>1988</v>
      </c>
      <c r="C28" s="1183"/>
      <c r="D28" s="1183"/>
      <c r="E28" s="1152">
        <v>3</v>
      </c>
      <c r="F28" s="1152"/>
      <c r="G28" s="1152">
        <v>3</v>
      </c>
      <c r="H28" s="1152"/>
      <c r="I28" s="1152" t="s">
        <v>2080</v>
      </c>
      <c r="J28" s="1152"/>
      <c r="K28" s="1152" t="s">
        <v>2080</v>
      </c>
      <c r="L28" s="1152"/>
      <c r="M28" s="1152">
        <v>119</v>
      </c>
      <c r="N28" s="1152"/>
      <c r="O28" s="1152">
        <v>119</v>
      </c>
      <c r="P28" s="1152"/>
      <c r="Q28" s="1152" t="s">
        <v>2080</v>
      </c>
      <c r="R28" s="1152"/>
      <c r="S28" s="1152">
        <v>43440</v>
      </c>
      <c r="T28" s="1152"/>
      <c r="U28" s="1152"/>
      <c r="V28" s="1152"/>
    </row>
    <row r="29" spans="2:22" ht="12.75" customHeight="1">
      <c r="B29" s="1183" t="s">
        <v>1989</v>
      </c>
      <c r="C29" s="1183"/>
      <c r="D29" s="1183"/>
      <c r="E29" s="1152">
        <v>4</v>
      </c>
      <c r="F29" s="1152"/>
      <c r="G29" s="1152">
        <v>2</v>
      </c>
      <c r="H29" s="1152"/>
      <c r="I29" s="1152" t="s">
        <v>75</v>
      </c>
      <c r="J29" s="1152"/>
      <c r="K29" s="1152">
        <v>2</v>
      </c>
      <c r="L29" s="1152"/>
      <c r="M29" s="1152">
        <v>36</v>
      </c>
      <c r="N29" s="1152"/>
      <c r="O29" s="1152">
        <v>36</v>
      </c>
      <c r="P29" s="1152"/>
      <c r="Q29" s="1152">
        <v>3</v>
      </c>
      <c r="R29" s="1152"/>
      <c r="S29" s="1152">
        <v>13588</v>
      </c>
      <c r="T29" s="1152"/>
      <c r="U29" s="1152"/>
      <c r="V29" s="1152"/>
    </row>
    <row r="30" spans="2:22" ht="8.25" customHeight="1">
      <c r="B30" s="8"/>
      <c r="C30" s="8"/>
      <c r="D30" s="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22" ht="18.75" customHeight="1"/>
    <row r="32" spans="2:22" ht="18.75" customHeight="1">
      <c r="B32" s="22" t="s">
        <v>101</v>
      </c>
      <c r="L32" s="957" t="s">
        <v>1825</v>
      </c>
      <c r="M32" s="957"/>
      <c r="N32" s="957"/>
      <c r="O32" s="957"/>
      <c r="P32" s="957"/>
      <c r="Q32" s="957"/>
      <c r="R32" s="957"/>
      <c r="S32" s="957"/>
      <c r="T32" s="957"/>
      <c r="U32" s="957"/>
      <c r="V32" s="957"/>
    </row>
    <row r="33" spans="2:22" ht="16.5" customHeight="1">
      <c r="B33" s="907" t="s">
        <v>366</v>
      </c>
      <c r="C33" s="907"/>
      <c r="D33" s="907"/>
      <c r="E33" s="907" t="s">
        <v>1965</v>
      </c>
      <c r="F33" s="907"/>
      <c r="G33" s="907"/>
      <c r="H33" s="907"/>
      <c r="I33" s="907"/>
      <c r="J33" s="907"/>
      <c r="K33" s="907"/>
      <c r="L33" s="907"/>
      <c r="M33" s="907" t="s">
        <v>2195</v>
      </c>
      <c r="N33" s="907"/>
      <c r="O33" s="907"/>
      <c r="P33" s="907"/>
      <c r="Q33" s="907"/>
      <c r="R33" s="907"/>
      <c r="S33" s="1113" t="s">
        <v>2196</v>
      </c>
      <c r="T33" s="907"/>
      <c r="U33" s="907"/>
      <c r="V33" s="907"/>
    </row>
    <row r="34" spans="2:22" ht="16.5" customHeight="1">
      <c r="B34" s="907"/>
      <c r="C34" s="907"/>
      <c r="D34" s="907"/>
      <c r="E34" s="907" t="s">
        <v>355</v>
      </c>
      <c r="F34" s="907"/>
      <c r="G34" s="907" t="s">
        <v>2029</v>
      </c>
      <c r="H34" s="907"/>
      <c r="I34" s="907" t="s">
        <v>1966</v>
      </c>
      <c r="J34" s="907"/>
      <c r="K34" s="907" t="s">
        <v>2028</v>
      </c>
      <c r="L34" s="907"/>
      <c r="M34" s="907" t="s">
        <v>355</v>
      </c>
      <c r="N34" s="907"/>
      <c r="O34" s="907" t="s">
        <v>1967</v>
      </c>
      <c r="P34" s="907"/>
      <c r="Q34" s="1032" t="s">
        <v>1968</v>
      </c>
      <c r="R34" s="1032"/>
      <c r="S34" s="907"/>
      <c r="T34" s="907"/>
      <c r="U34" s="907"/>
      <c r="V34" s="907"/>
    </row>
    <row r="35" spans="2:22" ht="12.95" customHeight="1">
      <c r="B35" s="1183" t="s">
        <v>2178</v>
      </c>
      <c r="C35" s="1183"/>
      <c r="D35" s="1183"/>
      <c r="E35" s="1152">
        <v>129</v>
      </c>
      <c r="F35" s="1152"/>
      <c r="G35" s="1152">
        <v>114</v>
      </c>
      <c r="H35" s="1152"/>
      <c r="I35" s="1152" t="s">
        <v>75</v>
      </c>
      <c r="J35" s="1152"/>
      <c r="K35" s="1152">
        <v>15</v>
      </c>
      <c r="L35" s="1152"/>
      <c r="M35" s="1152">
        <v>9679</v>
      </c>
      <c r="N35" s="1152"/>
      <c r="O35" s="1152">
        <v>9664</v>
      </c>
      <c r="P35" s="1152"/>
      <c r="Q35" s="1152">
        <v>15</v>
      </c>
      <c r="R35" s="1152"/>
      <c r="S35" s="1152">
        <v>5004699</v>
      </c>
      <c r="T35" s="1152"/>
      <c r="U35" s="1152"/>
      <c r="V35" s="1152"/>
    </row>
    <row r="36" spans="2:22" ht="12.95" customHeight="1">
      <c r="B36" s="1183" t="s">
        <v>1969</v>
      </c>
      <c r="C36" s="1183"/>
      <c r="D36" s="1183"/>
      <c r="E36" s="1152">
        <v>15</v>
      </c>
      <c r="F36" s="1152"/>
      <c r="G36" s="1152">
        <v>13</v>
      </c>
      <c r="H36" s="1152"/>
      <c r="I36" s="1152" t="s">
        <v>76</v>
      </c>
      <c r="J36" s="1152"/>
      <c r="K36" s="1152">
        <v>2</v>
      </c>
      <c r="L36" s="1152"/>
      <c r="M36" s="1152">
        <v>1056</v>
      </c>
      <c r="N36" s="1152"/>
      <c r="O36" s="1152">
        <v>1053</v>
      </c>
      <c r="P36" s="1152"/>
      <c r="Q36" s="1152">
        <v>3</v>
      </c>
      <c r="R36" s="1152"/>
      <c r="S36" s="1152">
        <v>280479</v>
      </c>
      <c r="T36" s="1152"/>
      <c r="U36" s="1152"/>
      <c r="V36" s="1152"/>
    </row>
    <row r="37" spans="2:22" ht="12.95" customHeight="1">
      <c r="B37" s="1183" t="s">
        <v>1970</v>
      </c>
      <c r="C37" s="1183"/>
      <c r="D37" s="1183"/>
      <c r="E37" s="1152">
        <v>1</v>
      </c>
      <c r="F37" s="1152"/>
      <c r="G37" s="1152">
        <v>1</v>
      </c>
      <c r="H37" s="1152"/>
      <c r="I37" s="1152" t="s">
        <v>2081</v>
      </c>
      <c r="J37" s="1152"/>
      <c r="K37" s="1152" t="s">
        <v>2081</v>
      </c>
      <c r="L37" s="1152"/>
      <c r="M37" s="1152">
        <v>5</v>
      </c>
      <c r="N37" s="1152"/>
      <c r="O37" s="1152">
        <v>5</v>
      </c>
      <c r="P37" s="1152"/>
      <c r="Q37" s="1152" t="s">
        <v>2081</v>
      </c>
      <c r="R37" s="1152"/>
      <c r="S37" s="1152" t="s">
        <v>77</v>
      </c>
      <c r="T37" s="1152"/>
      <c r="U37" s="1152"/>
      <c r="V37" s="1152"/>
    </row>
    <row r="38" spans="2:22" ht="12.95" customHeight="1">
      <c r="B38" s="1183" t="s">
        <v>1971</v>
      </c>
      <c r="C38" s="1183"/>
      <c r="D38" s="1183"/>
      <c r="E38" s="1152">
        <v>5</v>
      </c>
      <c r="F38" s="1152"/>
      <c r="G38" s="1152">
        <v>5</v>
      </c>
      <c r="H38" s="1152"/>
      <c r="I38" s="1152" t="s">
        <v>2080</v>
      </c>
      <c r="J38" s="1152"/>
      <c r="K38" s="1152" t="s">
        <v>2080</v>
      </c>
      <c r="L38" s="1152"/>
      <c r="M38" s="1152">
        <v>293</v>
      </c>
      <c r="N38" s="1152"/>
      <c r="O38" s="1152">
        <v>293</v>
      </c>
      <c r="P38" s="1152"/>
      <c r="Q38" s="1152" t="s">
        <v>2080</v>
      </c>
      <c r="R38" s="1152"/>
      <c r="S38" s="1152">
        <v>113859</v>
      </c>
      <c r="T38" s="1152"/>
      <c r="U38" s="1152"/>
      <c r="V38" s="1152"/>
    </row>
    <row r="39" spans="2:22" ht="12.95" customHeight="1">
      <c r="B39" s="1146" t="s">
        <v>1972</v>
      </c>
      <c r="C39" s="1183"/>
      <c r="D39" s="1183"/>
      <c r="E39" s="1152">
        <v>7</v>
      </c>
      <c r="F39" s="1152"/>
      <c r="G39" s="1152">
        <v>4</v>
      </c>
      <c r="H39" s="1152"/>
      <c r="I39" s="1152" t="s">
        <v>2081</v>
      </c>
      <c r="J39" s="1152"/>
      <c r="K39" s="1152">
        <v>3</v>
      </c>
      <c r="L39" s="1152"/>
      <c r="M39" s="1152">
        <v>60</v>
      </c>
      <c r="N39" s="1152"/>
      <c r="O39" s="1152">
        <v>57</v>
      </c>
      <c r="P39" s="1152"/>
      <c r="Q39" s="1152">
        <v>3</v>
      </c>
      <c r="R39" s="1152"/>
      <c r="S39" s="1152">
        <v>7773</v>
      </c>
      <c r="T39" s="1152"/>
      <c r="U39" s="1152"/>
      <c r="V39" s="1152"/>
    </row>
    <row r="40" spans="2:22" ht="12.95" customHeight="1">
      <c r="B40" s="1183" t="s">
        <v>1973</v>
      </c>
      <c r="C40" s="1183"/>
      <c r="D40" s="1183"/>
      <c r="E40" s="1152">
        <v>3</v>
      </c>
      <c r="F40" s="1152"/>
      <c r="G40" s="1152">
        <v>3</v>
      </c>
      <c r="H40" s="1152"/>
      <c r="I40" s="1152" t="s">
        <v>78</v>
      </c>
      <c r="J40" s="1152"/>
      <c r="K40" s="1152" t="s">
        <v>78</v>
      </c>
      <c r="L40" s="1152"/>
      <c r="M40" s="1152">
        <v>17</v>
      </c>
      <c r="N40" s="1152"/>
      <c r="O40" s="1152">
        <v>17</v>
      </c>
      <c r="P40" s="1152"/>
      <c r="Q40" s="1152" t="s">
        <v>78</v>
      </c>
      <c r="R40" s="1152"/>
      <c r="S40" s="1152">
        <v>6884</v>
      </c>
      <c r="T40" s="1152"/>
      <c r="U40" s="1152"/>
      <c r="V40" s="1152"/>
    </row>
    <row r="41" spans="2:22" ht="12.95" customHeight="1">
      <c r="B41" s="1183" t="s">
        <v>1974</v>
      </c>
      <c r="C41" s="1183"/>
      <c r="D41" s="1183"/>
      <c r="E41" s="1152">
        <v>2</v>
      </c>
      <c r="F41" s="1152"/>
      <c r="G41" s="1152">
        <v>2</v>
      </c>
      <c r="H41" s="1152"/>
      <c r="I41" s="1152" t="s">
        <v>2085</v>
      </c>
      <c r="J41" s="1152"/>
      <c r="K41" s="1152" t="s">
        <v>2085</v>
      </c>
      <c r="L41" s="1152"/>
      <c r="M41" s="1152">
        <v>14</v>
      </c>
      <c r="N41" s="1152"/>
      <c r="O41" s="1152">
        <v>14</v>
      </c>
      <c r="P41" s="1152"/>
      <c r="Q41" s="1152" t="s">
        <v>2085</v>
      </c>
      <c r="R41" s="1152"/>
      <c r="S41" s="1152" t="s">
        <v>483</v>
      </c>
      <c r="T41" s="1152"/>
      <c r="U41" s="1152"/>
      <c r="V41" s="1152"/>
    </row>
    <row r="42" spans="2:22" ht="12.95" customHeight="1">
      <c r="B42" s="1146" t="s">
        <v>1975</v>
      </c>
      <c r="C42" s="1183"/>
      <c r="D42" s="1183"/>
      <c r="E42" s="1152">
        <v>7</v>
      </c>
      <c r="F42" s="1152"/>
      <c r="G42" s="1152">
        <v>7</v>
      </c>
      <c r="H42" s="1152"/>
      <c r="I42" s="1152" t="s">
        <v>2085</v>
      </c>
      <c r="J42" s="1152"/>
      <c r="K42" s="1152" t="s">
        <v>2085</v>
      </c>
      <c r="L42" s="1152"/>
      <c r="M42" s="1152">
        <v>134</v>
      </c>
      <c r="N42" s="1152"/>
      <c r="O42" s="1152">
        <v>134</v>
      </c>
      <c r="P42" s="1152"/>
      <c r="Q42" s="1152" t="s">
        <v>2085</v>
      </c>
      <c r="R42" s="1152"/>
      <c r="S42" s="1152">
        <v>38494</v>
      </c>
      <c r="T42" s="1152"/>
      <c r="U42" s="1152"/>
      <c r="V42" s="1152"/>
    </row>
    <row r="43" spans="2:22" ht="12.95" customHeight="1">
      <c r="B43" s="1146" t="s">
        <v>1976</v>
      </c>
      <c r="C43" s="1183"/>
      <c r="D43" s="1183"/>
      <c r="E43" s="1152">
        <v>2</v>
      </c>
      <c r="F43" s="1152"/>
      <c r="G43" s="1152">
        <v>2</v>
      </c>
      <c r="H43" s="1152"/>
      <c r="I43" s="1152" t="s">
        <v>76</v>
      </c>
      <c r="J43" s="1152"/>
      <c r="K43" s="1152" t="s">
        <v>76</v>
      </c>
      <c r="L43" s="1152"/>
      <c r="M43" s="1152">
        <v>15</v>
      </c>
      <c r="N43" s="1152"/>
      <c r="O43" s="1152">
        <v>15</v>
      </c>
      <c r="P43" s="1152"/>
      <c r="Q43" s="1152" t="s">
        <v>76</v>
      </c>
      <c r="R43" s="1152"/>
      <c r="S43" s="1152" t="s">
        <v>1899</v>
      </c>
      <c r="T43" s="1152"/>
      <c r="U43" s="1152"/>
      <c r="V43" s="1152"/>
    </row>
    <row r="44" spans="2:22" ht="12.95" customHeight="1">
      <c r="B44" s="1183" t="s">
        <v>1977</v>
      </c>
      <c r="C44" s="1183"/>
      <c r="D44" s="1183"/>
      <c r="E44" s="1152">
        <v>6</v>
      </c>
      <c r="F44" s="1152"/>
      <c r="G44" s="1152">
        <v>6</v>
      </c>
      <c r="H44" s="1152"/>
      <c r="I44" s="1152" t="s">
        <v>2085</v>
      </c>
      <c r="J44" s="1152"/>
      <c r="K44" s="1152" t="s">
        <v>2085</v>
      </c>
      <c r="L44" s="1152"/>
      <c r="M44" s="1152">
        <v>452</v>
      </c>
      <c r="N44" s="1152"/>
      <c r="O44" s="1152">
        <v>452</v>
      </c>
      <c r="P44" s="1152"/>
      <c r="Q44" s="1152" t="s">
        <v>2085</v>
      </c>
      <c r="R44" s="1152"/>
      <c r="S44" s="1152">
        <v>259545</v>
      </c>
      <c r="T44" s="1152"/>
      <c r="U44" s="1152"/>
      <c r="V44" s="1152"/>
    </row>
    <row r="45" spans="2:22" ht="12.95" customHeight="1">
      <c r="B45" s="1183" t="s">
        <v>1978</v>
      </c>
      <c r="C45" s="1183"/>
      <c r="D45" s="1183"/>
      <c r="E45" s="1152">
        <v>1</v>
      </c>
      <c r="F45" s="1152"/>
      <c r="G45" s="1152">
        <v>1</v>
      </c>
      <c r="H45" s="1152"/>
      <c r="I45" s="1152" t="s">
        <v>2080</v>
      </c>
      <c r="J45" s="1152"/>
      <c r="K45" s="1152" t="s">
        <v>2080</v>
      </c>
      <c r="L45" s="1152"/>
      <c r="M45" s="1152">
        <v>5</v>
      </c>
      <c r="N45" s="1152"/>
      <c r="O45" s="1152">
        <v>5</v>
      </c>
      <c r="P45" s="1152"/>
      <c r="Q45" s="1152" t="s">
        <v>2080</v>
      </c>
      <c r="R45" s="1152"/>
      <c r="S45" s="1152" t="s">
        <v>79</v>
      </c>
      <c r="T45" s="1152"/>
      <c r="U45" s="1152"/>
      <c r="V45" s="1152"/>
    </row>
    <row r="46" spans="2:22" ht="12.95" customHeight="1">
      <c r="B46" s="1183" t="s">
        <v>80</v>
      </c>
      <c r="C46" s="1183"/>
      <c r="D46" s="1183"/>
      <c r="E46" s="1152">
        <v>13</v>
      </c>
      <c r="F46" s="1152"/>
      <c r="G46" s="1152">
        <v>10</v>
      </c>
      <c r="H46" s="1152"/>
      <c r="I46" s="1152" t="s">
        <v>2080</v>
      </c>
      <c r="J46" s="1152"/>
      <c r="K46" s="1152">
        <v>3</v>
      </c>
      <c r="L46" s="1152"/>
      <c r="M46" s="1152">
        <v>405</v>
      </c>
      <c r="N46" s="1152"/>
      <c r="O46" s="1152">
        <v>403</v>
      </c>
      <c r="P46" s="1152"/>
      <c r="Q46" s="1152">
        <v>2</v>
      </c>
      <c r="R46" s="1152"/>
      <c r="S46" s="1152">
        <v>154995</v>
      </c>
      <c r="T46" s="1152"/>
      <c r="U46" s="1152"/>
      <c r="V46" s="1152"/>
    </row>
    <row r="47" spans="2:22" ht="12.95" customHeight="1">
      <c r="B47" s="1183" t="s">
        <v>1979</v>
      </c>
      <c r="C47" s="1183"/>
      <c r="D47" s="1183"/>
      <c r="E47" s="1152">
        <v>1</v>
      </c>
      <c r="F47" s="1152"/>
      <c r="G47" s="1152">
        <v>1</v>
      </c>
      <c r="H47" s="1152"/>
      <c r="I47" s="1152" t="s">
        <v>2080</v>
      </c>
      <c r="J47" s="1152"/>
      <c r="K47" s="1152" t="s">
        <v>2080</v>
      </c>
      <c r="L47" s="1152"/>
      <c r="M47" s="1152">
        <v>119</v>
      </c>
      <c r="N47" s="1152"/>
      <c r="O47" s="1152">
        <v>119</v>
      </c>
      <c r="P47" s="1152"/>
      <c r="Q47" s="1152" t="s">
        <v>2080</v>
      </c>
      <c r="R47" s="1152"/>
      <c r="S47" s="1152" t="s">
        <v>79</v>
      </c>
      <c r="T47" s="1152"/>
      <c r="U47" s="1152"/>
      <c r="V47" s="1152"/>
    </row>
    <row r="48" spans="2:22" ht="12.95" customHeight="1">
      <c r="B48" s="1183" t="s">
        <v>1980</v>
      </c>
      <c r="C48" s="1183"/>
      <c r="D48" s="1183"/>
      <c r="E48" s="1152" t="s">
        <v>2079</v>
      </c>
      <c r="F48" s="1152"/>
      <c r="G48" s="1152" t="s">
        <v>2079</v>
      </c>
      <c r="H48" s="1152"/>
      <c r="I48" s="1152" t="s">
        <v>2079</v>
      </c>
      <c r="J48" s="1152"/>
      <c r="K48" s="1152" t="s">
        <v>2079</v>
      </c>
      <c r="L48" s="1152"/>
      <c r="M48" s="1152" t="s">
        <v>2079</v>
      </c>
      <c r="N48" s="1152"/>
      <c r="O48" s="1152" t="s">
        <v>2079</v>
      </c>
      <c r="P48" s="1152"/>
      <c r="Q48" s="1152" t="s">
        <v>2079</v>
      </c>
      <c r="R48" s="1152"/>
      <c r="S48" s="1152" t="s">
        <v>2079</v>
      </c>
      <c r="T48" s="1152"/>
      <c r="U48" s="1152"/>
      <c r="V48" s="1152"/>
    </row>
    <row r="49" spans="2:22" ht="12.95" customHeight="1">
      <c r="B49" s="1183" t="s">
        <v>1981</v>
      </c>
      <c r="C49" s="1183"/>
      <c r="D49" s="1183"/>
      <c r="E49" s="1152">
        <v>7</v>
      </c>
      <c r="F49" s="1152"/>
      <c r="G49" s="1152">
        <v>6</v>
      </c>
      <c r="H49" s="1152"/>
      <c r="I49" s="1152" t="s">
        <v>81</v>
      </c>
      <c r="J49" s="1152"/>
      <c r="K49" s="1152">
        <v>1</v>
      </c>
      <c r="L49" s="1152"/>
      <c r="M49" s="1152">
        <v>223</v>
      </c>
      <c r="N49" s="1152"/>
      <c r="O49" s="1152">
        <v>222</v>
      </c>
      <c r="P49" s="1152"/>
      <c r="Q49" s="1152">
        <v>1</v>
      </c>
      <c r="R49" s="1152"/>
      <c r="S49" s="1152">
        <v>110767</v>
      </c>
      <c r="T49" s="1152"/>
      <c r="U49" s="1152"/>
      <c r="V49" s="1152"/>
    </row>
    <row r="50" spans="2:22" ht="12.95" customHeight="1">
      <c r="B50" s="1183" t="s">
        <v>1982</v>
      </c>
      <c r="C50" s="1183"/>
      <c r="D50" s="1183"/>
      <c r="E50" s="1152" t="s">
        <v>82</v>
      </c>
      <c r="F50" s="1152"/>
      <c r="G50" s="1152" t="s">
        <v>82</v>
      </c>
      <c r="H50" s="1152"/>
      <c r="I50" s="1152" t="s">
        <v>82</v>
      </c>
      <c r="J50" s="1152"/>
      <c r="K50" s="1152" t="s">
        <v>82</v>
      </c>
      <c r="L50" s="1152"/>
      <c r="M50" s="1152" t="s">
        <v>82</v>
      </c>
      <c r="N50" s="1152"/>
      <c r="O50" s="1152" t="s">
        <v>82</v>
      </c>
      <c r="P50" s="1152"/>
      <c r="Q50" s="1152" t="s">
        <v>82</v>
      </c>
      <c r="R50" s="1152"/>
      <c r="S50" s="1152" t="s">
        <v>82</v>
      </c>
      <c r="T50" s="1152"/>
      <c r="U50" s="1152"/>
      <c r="V50" s="1152"/>
    </row>
    <row r="51" spans="2:22" ht="12.95" customHeight="1">
      <c r="B51" s="1183" t="s">
        <v>1983</v>
      </c>
      <c r="C51" s="1183"/>
      <c r="D51" s="1183"/>
      <c r="E51" s="1152">
        <v>4</v>
      </c>
      <c r="F51" s="1152"/>
      <c r="G51" s="1152">
        <v>3</v>
      </c>
      <c r="H51" s="1152"/>
      <c r="I51" s="1152" t="s">
        <v>2079</v>
      </c>
      <c r="J51" s="1152"/>
      <c r="K51" s="1152">
        <v>1</v>
      </c>
      <c r="L51" s="1152"/>
      <c r="M51" s="1152">
        <v>28</v>
      </c>
      <c r="N51" s="1152"/>
      <c r="O51" s="1152">
        <v>27</v>
      </c>
      <c r="P51" s="1152"/>
      <c r="Q51" s="1152">
        <v>1</v>
      </c>
      <c r="R51" s="1152"/>
      <c r="S51" s="1152">
        <v>6148</v>
      </c>
      <c r="T51" s="1152"/>
      <c r="U51" s="1152"/>
      <c r="V51" s="1152"/>
    </row>
    <row r="52" spans="2:22" ht="12.95" customHeight="1">
      <c r="B52" s="1183" t="s">
        <v>1984</v>
      </c>
      <c r="C52" s="1183"/>
      <c r="D52" s="1183"/>
      <c r="E52" s="1152">
        <v>10</v>
      </c>
      <c r="F52" s="1152"/>
      <c r="G52" s="1152">
        <v>10</v>
      </c>
      <c r="H52" s="1152"/>
      <c r="I52" s="1152" t="s">
        <v>2082</v>
      </c>
      <c r="J52" s="1152"/>
      <c r="K52" s="1152" t="s">
        <v>2082</v>
      </c>
      <c r="L52" s="1152"/>
      <c r="M52" s="1152">
        <v>283</v>
      </c>
      <c r="N52" s="1152"/>
      <c r="O52" s="1152">
        <v>283</v>
      </c>
      <c r="P52" s="1152"/>
      <c r="Q52" s="1152" t="s">
        <v>2082</v>
      </c>
      <c r="R52" s="1152"/>
      <c r="S52" s="1152">
        <v>111077</v>
      </c>
      <c r="T52" s="1152"/>
      <c r="U52" s="1152"/>
      <c r="V52" s="1152"/>
    </row>
    <row r="53" spans="2:22" ht="12.95" customHeight="1">
      <c r="B53" s="1146" t="s">
        <v>1985</v>
      </c>
      <c r="C53" s="1183"/>
      <c r="D53" s="1183"/>
      <c r="E53" s="1152">
        <v>23</v>
      </c>
      <c r="F53" s="1152"/>
      <c r="G53" s="1152">
        <v>20</v>
      </c>
      <c r="H53" s="1152"/>
      <c r="I53" s="1152" t="s">
        <v>2081</v>
      </c>
      <c r="J53" s="1152"/>
      <c r="K53" s="1152">
        <v>3</v>
      </c>
      <c r="L53" s="1152"/>
      <c r="M53" s="1152">
        <v>1577</v>
      </c>
      <c r="N53" s="1152"/>
      <c r="O53" s="1152">
        <v>1574</v>
      </c>
      <c r="P53" s="1152"/>
      <c r="Q53" s="1152">
        <v>3</v>
      </c>
      <c r="R53" s="1152"/>
      <c r="S53" s="1152">
        <v>961563</v>
      </c>
      <c r="T53" s="1152"/>
      <c r="U53" s="1152"/>
      <c r="V53" s="1152"/>
    </row>
    <row r="54" spans="2:22" ht="12.95" customHeight="1">
      <c r="B54" s="1146" t="s">
        <v>1986</v>
      </c>
      <c r="C54" s="1183"/>
      <c r="D54" s="1183"/>
      <c r="E54" s="1152">
        <v>4</v>
      </c>
      <c r="F54" s="1152"/>
      <c r="G54" s="1152">
        <v>4</v>
      </c>
      <c r="H54" s="1152"/>
      <c r="I54" s="1152" t="s">
        <v>83</v>
      </c>
      <c r="J54" s="1152"/>
      <c r="K54" s="1152" t="s">
        <v>83</v>
      </c>
      <c r="L54" s="1152"/>
      <c r="M54" s="1152">
        <v>461</v>
      </c>
      <c r="N54" s="1152"/>
      <c r="O54" s="1152">
        <v>461</v>
      </c>
      <c r="P54" s="1152"/>
      <c r="Q54" s="1152" t="s">
        <v>83</v>
      </c>
      <c r="R54" s="1152"/>
      <c r="S54" s="1152">
        <v>215938</v>
      </c>
      <c r="T54" s="1152"/>
      <c r="U54" s="1152"/>
      <c r="V54" s="1152"/>
    </row>
    <row r="55" spans="2:22" ht="12.95" customHeight="1">
      <c r="B55" s="1193" t="s">
        <v>2006</v>
      </c>
      <c r="C55" s="1058"/>
      <c r="D55" s="1059"/>
      <c r="E55" s="1152" t="s">
        <v>85</v>
      </c>
      <c r="F55" s="1152"/>
      <c r="G55" s="1152" t="s">
        <v>85</v>
      </c>
      <c r="H55" s="1152"/>
      <c r="I55" s="1152" t="s">
        <v>85</v>
      </c>
      <c r="J55" s="1152"/>
      <c r="K55" s="1152" t="s">
        <v>85</v>
      </c>
      <c r="L55" s="1152"/>
      <c r="M55" s="1152" t="s">
        <v>85</v>
      </c>
      <c r="N55" s="1152"/>
      <c r="O55" s="1152" t="s">
        <v>85</v>
      </c>
      <c r="P55" s="1152"/>
      <c r="Q55" s="1152" t="s">
        <v>85</v>
      </c>
      <c r="R55" s="1152"/>
      <c r="S55" s="1152" t="s">
        <v>85</v>
      </c>
      <c r="T55" s="1152"/>
      <c r="U55" s="1152"/>
      <c r="V55" s="1152"/>
    </row>
    <row r="56" spans="2:22" ht="12.95" customHeight="1">
      <c r="B56" s="1146" t="s">
        <v>103</v>
      </c>
      <c r="C56" s="1112"/>
      <c r="D56" s="1112"/>
      <c r="E56" s="1152">
        <v>9</v>
      </c>
      <c r="F56" s="1152"/>
      <c r="G56" s="1152">
        <v>9</v>
      </c>
      <c r="H56" s="1152"/>
      <c r="I56" s="1152" t="s">
        <v>83</v>
      </c>
      <c r="J56" s="1152"/>
      <c r="K56" s="1152" t="s">
        <v>83</v>
      </c>
      <c r="L56" s="1152"/>
      <c r="M56" s="1152">
        <v>4371</v>
      </c>
      <c r="N56" s="1152"/>
      <c r="O56" s="1152">
        <v>4371</v>
      </c>
      <c r="P56" s="1152"/>
      <c r="Q56" s="1152" t="s">
        <v>83</v>
      </c>
      <c r="R56" s="1152"/>
      <c r="S56" s="1152">
        <v>2602538</v>
      </c>
      <c r="T56" s="1152"/>
      <c r="U56" s="1152"/>
      <c r="V56" s="1152"/>
    </row>
    <row r="57" spans="2:22" ht="12.95" customHeight="1">
      <c r="B57" s="1146" t="s">
        <v>1987</v>
      </c>
      <c r="C57" s="1183"/>
      <c r="D57" s="1183"/>
      <c r="E57" s="1152">
        <v>4</v>
      </c>
      <c r="F57" s="1152"/>
      <c r="G57" s="1152">
        <v>3</v>
      </c>
      <c r="H57" s="1152"/>
      <c r="I57" s="1152" t="s">
        <v>1898</v>
      </c>
      <c r="J57" s="1152"/>
      <c r="K57" s="1152">
        <v>1</v>
      </c>
      <c r="L57" s="1152"/>
      <c r="M57" s="1152">
        <v>87</v>
      </c>
      <c r="N57" s="1152"/>
      <c r="O57" s="1152">
        <v>86</v>
      </c>
      <c r="P57" s="1152"/>
      <c r="Q57" s="1152">
        <v>1</v>
      </c>
      <c r="R57" s="1152"/>
      <c r="S57" s="1152">
        <v>22639</v>
      </c>
      <c r="T57" s="1152"/>
      <c r="U57" s="1152"/>
      <c r="V57" s="1152"/>
    </row>
    <row r="58" spans="2:22" ht="12.95" customHeight="1">
      <c r="B58" s="1146" t="s">
        <v>1988</v>
      </c>
      <c r="C58" s="1183"/>
      <c r="D58" s="1183"/>
      <c r="E58" s="1152">
        <v>2</v>
      </c>
      <c r="F58" s="1152"/>
      <c r="G58" s="1152">
        <v>2</v>
      </c>
      <c r="H58" s="1152"/>
      <c r="I58" s="1152" t="s">
        <v>2080</v>
      </c>
      <c r="J58" s="1152"/>
      <c r="K58" s="1152" t="s">
        <v>2080</v>
      </c>
      <c r="L58" s="1152"/>
      <c r="M58" s="1152">
        <v>48</v>
      </c>
      <c r="N58" s="1152"/>
      <c r="O58" s="1152">
        <v>48</v>
      </c>
      <c r="P58" s="1152"/>
      <c r="Q58" s="1152" t="s">
        <v>2080</v>
      </c>
      <c r="R58" s="1152"/>
      <c r="S58" s="1152" t="s">
        <v>79</v>
      </c>
      <c r="T58" s="1152"/>
      <c r="U58" s="1152"/>
      <c r="V58" s="1152"/>
    </row>
    <row r="59" spans="2:22" ht="12.95" customHeight="1">
      <c r="B59" s="1183" t="s">
        <v>1989</v>
      </c>
      <c r="C59" s="1183"/>
      <c r="D59" s="1183"/>
      <c r="E59" s="1152">
        <v>3</v>
      </c>
      <c r="F59" s="1152"/>
      <c r="G59" s="1152">
        <v>2</v>
      </c>
      <c r="H59" s="1152"/>
      <c r="I59" s="1152" t="s">
        <v>75</v>
      </c>
      <c r="J59" s="1152"/>
      <c r="K59" s="1152">
        <v>1</v>
      </c>
      <c r="L59" s="1152"/>
      <c r="M59" s="1152">
        <v>26</v>
      </c>
      <c r="N59" s="1152"/>
      <c r="O59" s="1152">
        <v>25</v>
      </c>
      <c r="P59" s="1152"/>
      <c r="Q59" s="1152">
        <v>1</v>
      </c>
      <c r="R59" s="1152"/>
      <c r="S59" s="1152">
        <v>10233</v>
      </c>
      <c r="T59" s="1152"/>
      <c r="U59" s="1152"/>
      <c r="V59" s="1152"/>
    </row>
    <row r="60" spans="2:22" ht="18.75" customHeight="1">
      <c r="B60" s="36" t="s">
        <v>2194</v>
      </c>
      <c r="C60" s="22" t="s">
        <v>2092</v>
      </c>
      <c r="M60" s="81"/>
    </row>
  </sheetData>
  <mergeCells count="474">
    <mergeCell ref="J2:V2"/>
    <mergeCell ref="S14:V14"/>
    <mergeCell ref="S15:V15"/>
    <mergeCell ref="S10:V10"/>
    <mergeCell ref="S11:V11"/>
    <mergeCell ref="S12:V12"/>
    <mergeCell ref="S6:V6"/>
    <mergeCell ref="S7:V7"/>
    <mergeCell ref="S8:V8"/>
    <mergeCell ref="S9:V9"/>
    <mergeCell ref="Q7:R7"/>
    <mergeCell ref="M6:N6"/>
    <mergeCell ref="O6:P6"/>
    <mergeCell ref="Q6:R6"/>
    <mergeCell ref="M9:N9"/>
    <mergeCell ref="O9:P9"/>
    <mergeCell ref="Q9:R9"/>
    <mergeCell ref="M8:N8"/>
    <mergeCell ref="O8:P8"/>
    <mergeCell ref="Q8:R8"/>
    <mergeCell ref="M11:N11"/>
    <mergeCell ref="O11:P11"/>
    <mergeCell ref="Q11:R11"/>
    <mergeCell ref="B52:D52"/>
    <mergeCell ref="B53:D53"/>
    <mergeCell ref="B51:D51"/>
    <mergeCell ref="B49:D49"/>
    <mergeCell ref="B50:D50"/>
    <mergeCell ref="B48:D48"/>
    <mergeCell ref="B42:D42"/>
    <mergeCell ref="B43:D43"/>
    <mergeCell ref="B46:D46"/>
    <mergeCell ref="B58:D58"/>
    <mergeCell ref="B59:D59"/>
    <mergeCell ref="B54:D54"/>
    <mergeCell ref="B57:D57"/>
    <mergeCell ref="B56:D56"/>
    <mergeCell ref="B55:D55"/>
    <mergeCell ref="S3:V4"/>
    <mergeCell ref="E4:F4"/>
    <mergeCell ref="G4:H4"/>
    <mergeCell ref="I4:J4"/>
    <mergeCell ref="O4:P4"/>
    <mergeCell ref="Q4:R4"/>
    <mergeCell ref="K4:L4"/>
    <mergeCell ref="M4:N4"/>
    <mergeCell ref="M3:R3"/>
    <mergeCell ref="E3:L3"/>
    <mergeCell ref="B47:D47"/>
    <mergeCell ref="B44:D44"/>
    <mergeCell ref="B45:D45"/>
    <mergeCell ref="B3:D4"/>
    <mergeCell ref="B41:D41"/>
    <mergeCell ref="B40:D40"/>
    <mergeCell ref="B39:D39"/>
    <mergeCell ref="B35:D35"/>
    <mergeCell ref="B7:D7"/>
    <mergeCell ref="B9:D9"/>
    <mergeCell ref="I35:J35"/>
    <mergeCell ref="K35:L35"/>
    <mergeCell ref="E37:F37"/>
    <mergeCell ref="E33:L33"/>
    <mergeCell ref="B33:D34"/>
    <mergeCell ref="K34:L34"/>
    <mergeCell ref="E34:F34"/>
    <mergeCell ref="G34:H34"/>
    <mergeCell ref="I34:J34"/>
    <mergeCell ref="B8:D8"/>
    <mergeCell ref="B10:D10"/>
    <mergeCell ref="E9:F9"/>
    <mergeCell ref="G9:H9"/>
    <mergeCell ref="I9:J9"/>
    <mergeCell ref="K13:L13"/>
    <mergeCell ref="B16:D16"/>
    <mergeCell ref="E16:F16"/>
    <mergeCell ref="G16:H16"/>
    <mergeCell ref="I16:J16"/>
    <mergeCell ref="K17:L17"/>
    <mergeCell ref="K19:L19"/>
    <mergeCell ref="K21:L21"/>
    <mergeCell ref="E41:F41"/>
    <mergeCell ref="G41:H41"/>
    <mergeCell ref="E40:F40"/>
    <mergeCell ref="G40:H40"/>
    <mergeCell ref="K6:L6"/>
    <mergeCell ref="E39:F39"/>
    <mergeCell ref="G39:H39"/>
    <mergeCell ref="I39:J39"/>
    <mergeCell ref="G35:H35"/>
    <mergeCell ref="E35:F35"/>
    <mergeCell ref="I41:J41"/>
    <mergeCell ref="I40:J40"/>
    <mergeCell ref="E8:F8"/>
    <mergeCell ref="G8:H8"/>
    <mergeCell ref="I8:J8"/>
    <mergeCell ref="E7:F7"/>
    <mergeCell ref="G7:H7"/>
    <mergeCell ref="I7:J7"/>
    <mergeCell ref="K10:L10"/>
    <mergeCell ref="K9:L9"/>
    <mergeCell ref="K8:L8"/>
    <mergeCell ref="E10:F10"/>
    <mergeCell ref="G10:H10"/>
    <mergeCell ref="I10:J10"/>
    <mergeCell ref="K39:L39"/>
    <mergeCell ref="M38:N38"/>
    <mergeCell ref="O38:P38"/>
    <mergeCell ref="B36:D36"/>
    <mergeCell ref="B38:D38"/>
    <mergeCell ref="B37:D37"/>
    <mergeCell ref="S36:V36"/>
    <mergeCell ref="E36:F36"/>
    <mergeCell ref="G37:H37"/>
    <mergeCell ref="I37:J37"/>
    <mergeCell ref="K37:L37"/>
    <mergeCell ref="E38:F38"/>
    <mergeCell ref="G38:H38"/>
    <mergeCell ref="I38:J38"/>
    <mergeCell ref="K38:L38"/>
    <mergeCell ref="G36:H36"/>
    <mergeCell ref="I36:J36"/>
    <mergeCell ref="K36:L36"/>
    <mergeCell ref="M34:N34"/>
    <mergeCell ref="M33:R33"/>
    <mergeCell ref="M36:N36"/>
    <mergeCell ref="O36:P36"/>
    <mergeCell ref="Q36:R36"/>
    <mergeCell ref="M35:N35"/>
    <mergeCell ref="M42:N42"/>
    <mergeCell ref="Q38:R38"/>
    <mergeCell ref="M39:N39"/>
    <mergeCell ref="O39:P39"/>
    <mergeCell ref="Q39:R39"/>
    <mergeCell ref="Q37:R37"/>
    <mergeCell ref="M37:N37"/>
    <mergeCell ref="O37:P37"/>
    <mergeCell ref="G42:H42"/>
    <mergeCell ref="I42:J42"/>
    <mergeCell ref="K42:L42"/>
    <mergeCell ref="Q42:R42"/>
    <mergeCell ref="K40:L40"/>
    <mergeCell ref="O40:P40"/>
    <mergeCell ref="Q40:R40"/>
    <mergeCell ref="K41:L41"/>
    <mergeCell ref="M41:N41"/>
    <mergeCell ref="M40:N40"/>
    <mergeCell ref="Q41:R41"/>
    <mergeCell ref="M43:N43"/>
    <mergeCell ref="O43:P43"/>
    <mergeCell ref="Q43:R43"/>
    <mergeCell ref="S43:V43"/>
    <mergeCell ref="E43:F43"/>
    <mergeCell ref="G43:H43"/>
    <mergeCell ref="I43:J43"/>
    <mergeCell ref="K43:L43"/>
    <mergeCell ref="M44:N44"/>
    <mergeCell ref="O44:P44"/>
    <mergeCell ref="Q44:R44"/>
    <mergeCell ref="S44:V44"/>
    <mergeCell ref="E44:F44"/>
    <mergeCell ref="G44:H44"/>
    <mergeCell ref="I44:J44"/>
    <mergeCell ref="K44:L44"/>
    <mergeCell ref="M45:N45"/>
    <mergeCell ref="O45:P45"/>
    <mergeCell ref="Q45:R45"/>
    <mergeCell ref="S45:V45"/>
    <mergeCell ref="E45:F45"/>
    <mergeCell ref="G45:H45"/>
    <mergeCell ref="I45:J45"/>
    <mergeCell ref="K45:L45"/>
    <mergeCell ref="M46:N46"/>
    <mergeCell ref="O46:P46"/>
    <mergeCell ref="Q46:R46"/>
    <mergeCell ref="S46:V46"/>
    <mergeCell ref="E46:F46"/>
    <mergeCell ref="G46:H46"/>
    <mergeCell ref="I46:J46"/>
    <mergeCell ref="K46:L46"/>
    <mergeCell ref="M47:N47"/>
    <mergeCell ref="O47:P47"/>
    <mergeCell ref="Q47:R47"/>
    <mergeCell ref="S47:V47"/>
    <mergeCell ref="E47:F47"/>
    <mergeCell ref="G47:H47"/>
    <mergeCell ref="I47:J47"/>
    <mergeCell ref="K47:L47"/>
    <mergeCell ref="M48:N48"/>
    <mergeCell ref="O48:P48"/>
    <mergeCell ref="Q48:R48"/>
    <mergeCell ref="S48:V48"/>
    <mergeCell ref="E48:F48"/>
    <mergeCell ref="G48:H48"/>
    <mergeCell ref="I48:J48"/>
    <mergeCell ref="K48:L48"/>
    <mergeCell ref="M49:N49"/>
    <mergeCell ref="O49:P49"/>
    <mergeCell ref="Q49:R49"/>
    <mergeCell ref="S49:V49"/>
    <mergeCell ref="E49:F49"/>
    <mergeCell ref="G49:H49"/>
    <mergeCell ref="I49:J49"/>
    <mergeCell ref="K49:L49"/>
    <mergeCell ref="M50:N50"/>
    <mergeCell ref="O50:P50"/>
    <mergeCell ref="Q50:R50"/>
    <mergeCell ref="S50:V50"/>
    <mergeCell ref="E50:F50"/>
    <mergeCell ref="G50:H50"/>
    <mergeCell ref="I50:J50"/>
    <mergeCell ref="K50:L50"/>
    <mergeCell ref="Q51:R51"/>
    <mergeCell ref="S51:V51"/>
    <mergeCell ref="E51:F51"/>
    <mergeCell ref="G51:H51"/>
    <mergeCell ref="I51:J51"/>
    <mergeCell ref="K51:L51"/>
    <mergeCell ref="M52:N52"/>
    <mergeCell ref="O52:P52"/>
    <mergeCell ref="Q52:R52"/>
    <mergeCell ref="S52:V52"/>
    <mergeCell ref="E52:F52"/>
    <mergeCell ref="G52:H52"/>
    <mergeCell ref="I52:J52"/>
    <mergeCell ref="K52:L52"/>
    <mergeCell ref="S53:V53"/>
    <mergeCell ref="E53:F53"/>
    <mergeCell ref="G53:H53"/>
    <mergeCell ref="I53:J53"/>
    <mergeCell ref="K53:L53"/>
    <mergeCell ref="E57:F57"/>
    <mergeCell ref="G57:H57"/>
    <mergeCell ref="I57:J57"/>
    <mergeCell ref="K57:L57"/>
    <mergeCell ref="E54:F54"/>
    <mergeCell ref="G54:H54"/>
    <mergeCell ref="I54:J54"/>
    <mergeCell ref="K54:L54"/>
    <mergeCell ref="E56:F56"/>
    <mergeCell ref="G56:H56"/>
    <mergeCell ref="I56:J56"/>
    <mergeCell ref="K56:L56"/>
    <mergeCell ref="E59:F59"/>
    <mergeCell ref="G59:H59"/>
    <mergeCell ref="I59:J59"/>
    <mergeCell ref="K59:L59"/>
    <mergeCell ref="E58:F58"/>
    <mergeCell ref="G58:H58"/>
    <mergeCell ref="I58:J58"/>
    <mergeCell ref="K58:L58"/>
    <mergeCell ref="S5:V5"/>
    <mergeCell ref="S35:V35"/>
    <mergeCell ref="M59:N59"/>
    <mergeCell ref="O59:P59"/>
    <mergeCell ref="Q59:R59"/>
    <mergeCell ref="S59:V59"/>
    <mergeCell ref="M58:N58"/>
    <mergeCell ref="O58:P58"/>
    <mergeCell ref="Q58:R58"/>
    <mergeCell ref="S58:V58"/>
    <mergeCell ref="Q5:R5"/>
    <mergeCell ref="M5:N5"/>
    <mergeCell ref="O5:P5"/>
    <mergeCell ref="K7:L7"/>
    <mergeCell ref="M7:N7"/>
    <mergeCell ref="O7:P7"/>
    <mergeCell ref="B5:D5"/>
    <mergeCell ref="E5:F5"/>
    <mergeCell ref="G5:H5"/>
    <mergeCell ref="I5:J5"/>
    <mergeCell ref="K5:L5"/>
    <mergeCell ref="B6:D6"/>
    <mergeCell ref="E6:F6"/>
    <mergeCell ref="G6:H6"/>
    <mergeCell ref="I6:J6"/>
    <mergeCell ref="Q10:R10"/>
    <mergeCell ref="Q12:R12"/>
    <mergeCell ref="B12:D12"/>
    <mergeCell ref="E12:F12"/>
    <mergeCell ref="G12:H12"/>
    <mergeCell ref="I12:J12"/>
    <mergeCell ref="B11:D11"/>
    <mergeCell ref="E11:F11"/>
    <mergeCell ref="G11:H11"/>
    <mergeCell ref="I11:J11"/>
    <mergeCell ref="K11:L11"/>
    <mergeCell ref="K12:L12"/>
    <mergeCell ref="M12:N12"/>
    <mergeCell ref="O12:P12"/>
    <mergeCell ref="B14:D14"/>
    <mergeCell ref="E14:F14"/>
    <mergeCell ref="G14:H14"/>
    <mergeCell ref="I14:J14"/>
    <mergeCell ref="M10:N10"/>
    <mergeCell ref="O10:P10"/>
    <mergeCell ref="Q13:R13"/>
    <mergeCell ref="S13:V13"/>
    <mergeCell ref="B13:D13"/>
    <mergeCell ref="E13:F13"/>
    <mergeCell ref="G13:H13"/>
    <mergeCell ref="I13:J13"/>
    <mergeCell ref="M15:N15"/>
    <mergeCell ref="O15:P15"/>
    <mergeCell ref="K14:L14"/>
    <mergeCell ref="M14:N14"/>
    <mergeCell ref="O14:P14"/>
    <mergeCell ref="Q14:R14"/>
    <mergeCell ref="Q15:R15"/>
    <mergeCell ref="B15:D15"/>
    <mergeCell ref="E15:F15"/>
    <mergeCell ref="G15:H15"/>
    <mergeCell ref="I15:J15"/>
    <mergeCell ref="K15:L15"/>
    <mergeCell ref="M13:N13"/>
    <mergeCell ref="O13:P13"/>
    <mergeCell ref="M17:N17"/>
    <mergeCell ref="O17:P17"/>
    <mergeCell ref="S16:V16"/>
    <mergeCell ref="K16:L16"/>
    <mergeCell ref="M16:N16"/>
    <mergeCell ref="O16:P16"/>
    <mergeCell ref="Q16:R16"/>
    <mergeCell ref="B18:D18"/>
    <mergeCell ref="E18:F18"/>
    <mergeCell ref="G18:H18"/>
    <mergeCell ref="I18:J18"/>
    <mergeCell ref="Q17:R17"/>
    <mergeCell ref="S17:V17"/>
    <mergeCell ref="B17:D17"/>
    <mergeCell ref="E17:F17"/>
    <mergeCell ref="G17:H17"/>
    <mergeCell ref="I17:J17"/>
    <mergeCell ref="M19:N19"/>
    <mergeCell ref="O19:P19"/>
    <mergeCell ref="S18:V18"/>
    <mergeCell ref="K18:L18"/>
    <mergeCell ref="M18:N18"/>
    <mergeCell ref="O18:P18"/>
    <mergeCell ref="Q18:R18"/>
    <mergeCell ref="B20:D20"/>
    <mergeCell ref="E20:F20"/>
    <mergeCell ref="G20:H20"/>
    <mergeCell ref="I20:J20"/>
    <mergeCell ref="Q19:R19"/>
    <mergeCell ref="S19:V19"/>
    <mergeCell ref="B19:D19"/>
    <mergeCell ref="E19:F19"/>
    <mergeCell ref="G19:H19"/>
    <mergeCell ref="I19:J19"/>
    <mergeCell ref="M21:N21"/>
    <mergeCell ref="O21:P21"/>
    <mergeCell ref="S20:V20"/>
    <mergeCell ref="K20:L20"/>
    <mergeCell ref="M20:N20"/>
    <mergeCell ref="O20:P20"/>
    <mergeCell ref="Q20:R20"/>
    <mergeCell ref="B22:D22"/>
    <mergeCell ref="E22:F22"/>
    <mergeCell ref="G22:H22"/>
    <mergeCell ref="I22:J22"/>
    <mergeCell ref="Q21:R21"/>
    <mergeCell ref="S21:V21"/>
    <mergeCell ref="B21:D21"/>
    <mergeCell ref="E21:F21"/>
    <mergeCell ref="G21:H21"/>
    <mergeCell ref="I21:J21"/>
    <mergeCell ref="K23:L23"/>
    <mergeCell ref="M23:N23"/>
    <mergeCell ref="O23:P23"/>
    <mergeCell ref="S22:V22"/>
    <mergeCell ref="K22:L22"/>
    <mergeCell ref="M22:N22"/>
    <mergeCell ref="O22:P22"/>
    <mergeCell ref="Q22:R22"/>
    <mergeCell ref="B24:D24"/>
    <mergeCell ref="E24:F24"/>
    <mergeCell ref="G24:H24"/>
    <mergeCell ref="I24:J24"/>
    <mergeCell ref="Q23:R23"/>
    <mergeCell ref="S23:V23"/>
    <mergeCell ref="B23:D23"/>
    <mergeCell ref="E23:F23"/>
    <mergeCell ref="G23:H23"/>
    <mergeCell ref="I23:J23"/>
    <mergeCell ref="S24:V24"/>
    <mergeCell ref="K24:L24"/>
    <mergeCell ref="M24:N24"/>
    <mergeCell ref="O24:P24"/>
    <mergeCell ref="Q24:R24"/>
    <mergeCell ref="S54:V54"/>
    <mergeCell ref="S25:V25"/>
    <mergeCell ref="B27:D27"/>
    <mergeCell ref="E27:F27"/>
    <mergeCell ref="G27:H27"/>
    <mergeCell ref="I27:J27"/>
    <mergeCell ref="K27:L27"/>
    <mergeCell ref="M27:N27"/>
    <mergeCell ref="M29:N29"/>
    <mergeCell ref="K28:L28"/>
    <mergeCell ref="M28:N28"/>
    <mergeCell ref="O28:P28"/>
    <mergeCell ref="Q28:R28"/>
    <mergeCell ref="B28:D28"/>
    <mergeCell ref="E28:F28"/>
    <mergeCell ref="G28:H28"/>
    <mergeCell ref="I28:J28"/>
    <mergeCell ref="B29:D29"/>
    <mergeCell ref="E29:F29"/>
    <mergeCell ref="G29:H29"/>
    <mergeCell ref="I29:J29"/>
    <mergeCell ref="K29:L29"/>
    <mergeCell ref="O29:P29"/>
    <mergeCell ref="O25:P25"/>
    <mergeCell ref="M57:N57"/>
    <mergeCell ref="O57:P57"/>
    <mergeCell ref="Q57:R57"/>
    <mergeCell ref="S57:V57"/>
    <mergeCell ref="M56:N56"/>
    <mergeCell ref="O56:P56"/>
    <mergeCell ref="Q56:R56"/>
    <mergeCell ref="S56:V56"/>
    <mergeCell ref="S55:V55"/>
    <mergeCell ref="S41:V41"/>
    <mergeCell ref="S39:V39"/>
    <mergeCell ref="S38:V38"/>
    <mergeCell ref="S33:V34"/>
    <mergeCell ref="Q29:R29"/>
    <mergeCell ref="S29:V29"/>
    <mergeCell ref="Q34:R34"/>
    <mergeCell ref="O34:P34"/>
    <mergeCell ref="S42:V42"/>
    <mergeCell ref="O41:P41"/>
    <mergeCell ref="S40:V40"/>
    <mergeCell ref="O42:P42"/>
    <mergeCell ref="O35:P35"/>
    <mergeCell ref="Q35:R35"/>
    <mergeCell ref="S37:V37"/>
    <mergeCell ref="L32:V32"/>
    <mergeCell ref="S28:V28"/>
    <mergeCell ref="Q27:R27"/>
    <mergeCell ref="S27:V27"/>
    <mergeCell ref="O27:P27"/>
    <mergeCell ref="S26:V26"/>
    <mergeCell ref="I25:J25"/>
    <mergeCell ref="I26:J26"/>
    <mergeCell ref="K25:L25"/>
    <mergeCell ref="K26:L26"/>
    <mergeCell ref="M25:N25"/>
    <mergeCell ref="M26:N26"/>
    <mergeCell ref="O26:P26"/>
    <mergeCell ref="B25:D25"/>
    <mergeCell ref="B26:D26"/>
    <mergeCell ref="E25:F25"/>
    <mergeCell ref="E26:F26"/>
    <mergeCell ref="G25:H25"/>
    <mergeCell ref="G26:H26"/>
    <mergeCell ref="M55:N55"/>
    <mergeCell ref="M54:N54"/>
    <mergeCell ref="Q54:R54"/>
    <mergeCell ref="O55:P55"/>
    <mergeCell ref="Q55:R55"/>
    <mergeCell ref="E55:F55"/>
    <mergeCell ref="G55:H55"/>
    <mergeCell ref="I55:J55"/>
    <mergeCell ref="K55:L55"/>
    <mergeCell ref="O54:P54"/>
    <mergeCell ref="Q25:R25"/>
    <mergeCell ref="Q26:R26"/>
    <mergeCell ref="E42:F42"/>
    <mergeCell ref="M53:N53"/>
    <mergeCell ref="O53:P53"/>
    <mergeCell ref="Q53:R53"/>
    <mergeCell ref="M51:N51"/>
    <mergeCell ref="O51:P51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&amp;C－２４－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X37" sqref="X37"/>
    </sheetView>
  </sheetViews>
  <sheetFormatPr defaultRowHeight="13.5"/>
  <cols>
    <col min="1" max="1" width="11.125" style="22" customWidth="1"/>
    <col min="2" max="5" width="3.375" style="22" customWidth="1"/>
    <col min="6" max="9" width="3.125" style="22" customWidth="1"/>
    <col min="10" max="18" width="3.75" style="22" customWidth="1"/>
    <col min="19" max="22" width="3.625" style="22" customWidth="1"/>
    <col min="23" max="16384" width="9" style="22"/>
  </cols>
  <sheetData>
    <row r="1" spans="1:22" s="58" customFormat="1" ht="18.75" customHeight="1"/>
    <row r="2" spans="1:22" ht="18.75" customHeight="1">
      <c r="A2" s="957" t="s">
        <v>1831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</row>
    <row r="3" spans="1:22" ht="16.5" customHeight="1">
      <c r="A3" s="1198" t="s">
        <v>519</v>
      </c>
      <c r="B3" s="1197" t="s">
        <v>2198</v>
      </c>
      <c r="C3" s="1197"/>
      <c r="D3" s="1197"/>
      <c r="E3" s="1197"/>
      <c r="F3" s="1198" t="s">
        <v>2197</v>
      </c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056" t="s">
        <v>1071</v>
      </c>
      <c r="T3" s="1153"/>
      <c r="U3" s="1153"/>
      <c r="V3" s="1153"/>
    </row>
    <row r="4" spans="1:22" ht="16.5" customHeight="1">
      <c r="A4" s="1198"/>
      <c r="B4" s="1197"/>
      <c r="C4" s="1197"/>
      <c r="D4" s="1197"/>
      <c r="E4" s="1197"/>
      <c r="F4" s="1032" t="s">
        <v>1990</v>
      </c>
      <c r="G4" s="1032"/>
      <c r="H4" s="1032"/>
      <c r="I4" s="1032"/>
      <c r="J4" s="1032" t="s">
        <v>1991</v>
      </c>
      <c r="K4" s="1032"/>
      <c r="L4" s="1032"/>
      <c r="M4" s="1032" t="s">
        <v>1992</v>
      </c>
      <c r="N4" s="1032"/>
      <c r="O4" s="1032"/>
      <c r="P4" s="1032" t="s">
        <v>1993</v>
      </c>
      <c r="Q4" s="1032"/>
      <c r="R4" s="1032"/>
      <c r="S4" s="1153"/>
      <c r="T4" s="1153"/>
      <c r="U4" s="1153"/>
      <c r="V4" s="1153"/>
    </row>
    <row r="5" spans="1:22" ht="12.75" customHeight="1">
      <c r="A5" s="223" t="s">
        <v>362</v>
      </c>
      <c r="B5" s="1152">
        <v>13407086</v>
      </c>
      <c r="C5" s="1152"/>
      <c r="D5" s="1152"/>
      <c r="E5" s="1152"/>
      <c r="F5" s="1201">
        <v>29425552</v>
      </c>
      <c r="G5" s="1202"/>
      <c r="H5" s="1202"/>
      <c r="I5" s="1202"/>
      <c r="J5" s="1152">
        <v>28123260</v>
      </c>
      <c r="K5" s="1152"/>
      <c r="L5" s="1152"/>
      <c r="M5" s="1152">
        <v>1301792</v>
      </c>
      <c r="N5" s="1152"/>
      <c r="O5" s="1152"/>
      <c r="P5" s="1152">
        <v>500</v>
      </c>
      <c r="Q5" s="1152"/>
      <c r="R5" s="1152"/>
      <c r="S5" s="1152">
        <v>13631502</v>
      </c>
      <c r="T5" s="1152"/>
      <c r="U5" s="1152"/>
      <c r="V5" s="1152"/>
    </row>
    <row r="6" spans="1:22" ht="12.75" customHeight="1">
      <c r="A6" s="223" t="s">
        <v>1044</v>
      </c>
      <c r="B6" s="1152">
        <v>661589</v>
      </c>
      <c r="C6" s="1152"/>
      <c r="D6" s="1152"/>
      <c r="E6" s="1152"/>
      <c r="F6" s="1152">
        <v>12216823</v>
      </c>
      <c r="G6" s="1152"/>
      <c r="H6" s="1152"/>
      <c r="I6" s="1152"/>
      <c r="J6" s="1152">
        <v>1029919</v>
      </c>
      <c r="K6" s="1152"/>
      <c r="L6" s="1152"/>
      <c r="M6" s="1152">
        <v>186904</v>
      </c>
      <c r="N6" s="1152"/>
      <c r="O6" s="1152"/>
      <c r="P6" s="1152" t="s">
        <v>76</v>
      </c>
      <c r="Q6" s="1152"/>
      <c r="R6" s="1152"/>
      <c r="S6" s="1152">
        <v>482195</v>
      </c>
      <c r="T6" s="1152"/>
      <c r="U6" s="1152"/>
      <c r="V6" s="1152"/>
    </row>
    <row r="7" spans="1:22" ht="12.75" customHeight="1">
      <c r="A7" s="223" t="s">
        <v>1970</v>
      </c>
      <c r="B7" s="1152" t="s">
        <v>1222</v>
      </c>
      <c r="C7" s="1152"/>
      <c r="D7" s="1152"/>
      <c r="E7" s="1152"/>
      <c r="F7" s="1152" t="s">
        <v>1222</v>
      </c>
      <c r="G7" s="1152"/>
      <c r="H7" s="1152"/>
      <c r="I7" s="1152"/>
      <c r="J7" s="1152" t="s">
        <v>1222</v>
      </c>
      <c r="K7" s="1152"/>
      <c r="L7" s="1152"/>
      <c r="M7" s="1152" t="s">
        <v>1222</v>
      </c>
      <c r="N7" s="1152"/>
      <c r="O7" s="1152"/>
      <c r="P7" s="1152" t="s">
        <v>2081</v>
      </c>
      <c r="Q7" s="1152"/>
      <c r="R7" s="1152"/>
      <c r="S7" s="1152" t="s">
        <v>1222</v>
      </c>
      <c r="T7" s="1152"/>
      <c r="U7" s="1152"/>
      <c r="V7" s="1152"/>
    </row>
    <row r="8" spans="1:22" ht="12.75" customHeight="1">
      <c r="A8" s="223" t="s">
        <v>1971</v>
      </c>
      <c r="B8" s="1152">
        <v>320188</v>
      </c>
      <c r="C8" s="1152"/>
      <c r="D8" s="1152"/>
      <c r="E8" s="1152"/>
      <c r="F8" s="1152">
        <v>520491</v>
      </c>
      <c r="G8" s="1152"/>
      <c r="H8" s="1152"/>
      <c r="I8" s="1152"/>
      <c r="J8" s="1152">
        <v>387621</v>
      </c>
      <c r="K8" s="1152"/>
      <c r="L8" s="1152"/>
      <c r="M8" s="1152">
        <v>132870</v>
      </c>
      <c r="N8" s="1152"/>
      <c r="O8" s="1152"/>
      <c r="P8" s="1152" t="s">
        <v>2080</v>
      </c>
      <c r="Q8" s="1152"/>
      <c r="R8" s="1152"/>
      <c r="S8" s="1152">
        <v>184434</v>
      </c>
      <c r="T8" s="1152"/>
      <c r="U8" s="1152"/>
      <c r="V8" s="1152"/>
    </row>
    <row r="9" spans="1:22" ht="12.75" customHeight="1">
      <c r="A9" s="223" t="s">
        <v>1045</v>
      </c>
      <c r="B9" s="1152">
        <v>9720</v>
      </c>
      <c r="C9" s="1152"/>
      <c r="D9" s="1152"/>
      <c r="E9" s="1152"/>
      <c r="F9" s="1152">
        <v>22989</v>
      </c>
      <c r="G9" s="1152"/>
      <c r="H9" s="1152"/>
      <c r="I9" s="1152"/>
      <c r="J9" s="1152">
        <v>12412</v>
      </c>
      <c r="K9" s="1152"/>
      <c r="L9" s="1152"/>
      <c r="M9" s="1152">
        <v>10577</v>
      </c>
      <c r="N9" s="1152"/>
      <c r="O9" s="1152"/>
      <c r="P9" s="1152" t="s">
        <v>2081</v>
      </c>
      <c r="Q9" s="1152"/>
      <c r="R9" s="1152"/>
      <c r="S9" s="1152">
        <v>12636</v>
      </c>
      <c r="T9" s="1152"/>
      <c r="U9" s="1152"/>
      <c r="V9" s="1152"/>
    </row>
    <row r="10" spans="1:22" ht="12.75" customHeight="1">
      <c r="A10" s="223" t="s">
        <v>1046</v>
      </c>
      <c r="B10" s="1152">
        <v>24811</v>
      </c>
      <c r="C10" s="1152"/>
      <c r="D10" s="1152"/>
      <c r="E10" s="1152"/>
      <c r="F10" s="1152">
        <v>51367</v>
      </c>
      <c r="G10" s="1152"/>
      <c r="H10" s="1152"/>
      <c r="I10" s="1152"/>
      <c r="J10" s="1152">
        <v>37550</v>
      </c>
      <c r="K10" s="1152"/>
      <c r="L10" s="1152"/>
      <c r="M10" s="1152">
        <v>13817</v>
      </c>
      <c r="N10" s="1152"/>
      <c r="O10" s="1152"/>
      <c r="P10" s="1152" t="s">
        <v>78</v>
      </c>
      <c r="Q10" s="1152"/>
      <c r="R10" s="1152"/>
      <c r="S10" s="1152">
        <v>25292</v>
      </c>
      <c r="T10" s="1152"/>
      <c r="U10" s="1152"/>
      <c r="V10" s="1152"/>
    </row>
    <row r="11" spans="1:22" ht="12.75" customHeight="1">
      <c r="A11" s="223" t="s">
        <v>1047</v>
      </c>
      <c r="B11" s="965" t="s">
        <v>1222</v>
      </c>
      <c r="C11" s="1196"/>
      <c r="D11" s="1196"/>
      <c r="E11" s="1012"/>
      <c r="F11" s="1152" t="s">
        <v>1222</v>
      </c>
      <c r="G11" s="1152"/>
      <c r="H11" s="1152"/>
      <c r="I11" s="1152"/>
      <c r="J11" s="1152" t="s">
        <v>1222</v>
      </c>
      <c r="K11" s="1152"/>
      <c r="L11" s="1152"/>
      <c r="M11" s="1152" t="s">
        <v>1222</v>
      </c>
      <c r="N11" s="1152"/>
      <c r="O11" s="1152"/>
      <c r="P11" s="1152" t="s">
        <v>2085</v>
      </c>
      <c r="Q11" s="1152"/>
      <c r="R11" s="1152"/>
      <c r="S11" s="1152" t="s">
        <v>1222</v>
      </c>
      <c r="T11" s="1152"/>
      <c r="U11" s="1152"/>
      <c r="V11" s="1152"/>
    </row>
    <row r="12" spans="1:22" ht="12.75" customHeight="1">
      <c r="A12" s="223" t="s">
        <v>1975</v>
      </c>
      <c r="B12" s="1152">
        <v>77657</v>
      </c>
      <c r="C12" s="1152"/>
      <c r="D12" s="1152"/>
      <c r="E12" s="1152"/>
      <c r="F12" s="1152">
        <v>145823</v>
      </c>
      <c r="G12" s="1152"/>
      <c r="H12" s="1152"/>
      <c r="I12" s="1152"/>
      <c r="J12" s="1152">
        <v>135764</v>
      </c>
      <c r="K12" s="1152"/>
      <c r="L12" s="1152"/>
      <c r="M12" s="1152">
        <v>10059</v>
      </c>
      <c r="N12" s="1152"/>
      <c r="O12" s="1152"/>
      <c r="P12" s="1152" t="s">
        <v>2085</v>
      </c>
      <c r="Q12" s="1152"/>
      <c r="R12" s="1152"/>
      <c r="S12" s="1152">
        <v>64511</v>
      </c>
      <c r="T12" s="1152"/>
      <c r="U12" s="1152"/>
      <c r="V12" s="1152"/>
    </row>
    <row r="13" spans="1:22" ht="12.75" customHeight="1">
      <c r="A13" s="223" t="s">
        <v>1976</v>
      </c>
      <c r="B13" s="1152">
        <v>4599</v>
      </c>
      <c r="C13" s="1152"/>
      <c r="D13" s="1152"/>
      <c r="E13" s="1152"/>
      <c r="F13" s="1152">
        <v>13608</v>
      </c>
      <c r="G13" s="1152"/>
      <c r="H13" s="1152"/>
      <c r="I13" s="1152"/>
      <c r="J13" s="1152">
        <v>12752</v>
      </c>
      <c r="K13" s="1152"/>
      <c r="L13" s="1152"/>
      <c r="M13" s="1152">
        <v>856</v>
      </c>
      <c r="N13" s="1152"/>
      <c r="O13" s="1152"/>
      <c r="P13" s="1152" t="s">
        <v>76</v>
      </c>
      <c r="Q13" s="1152"/>
      <c r="R13" s="1152"/>
      <c r="S13" s="1152">
        <v>8580</v>
      </c>
      <c r="T13" s="1152"/>
      <c r="U13" s="1152"/>
      <c r="V13" s="1152"/>
    </row>
    <row r="14" spans="1:22" ht="12.75" customHeight="1">
      <c r="A14" s="223" t="s">
        <v>1977</v>
      </c>
      <c r="B14" s="1152">
        <v>1634249</v>
      </c>
      <c r="C14" s="1152"/>
      <c r="D14" s="1152"/>
      <c r="E14" s="1152"/>
      <c r="F14" s="1152">
        <v>7454465</v>
      </c>
      <c r="G14" s="1152"/>
      <c r="H14" s="1152"/>
      <c r="I14" s="1152"/>
      <c r="J14" s="1152">
        <v>7444139</v>
      </c>
      <c r="K14" s="1152"/>
      <c r="L14" s="1152"/>
      <c r="M14" s="1152">
        <v>10326</v>
      </c>
      <c r="N14" s="1152"/>
      <c r="O14" s="1152"/>
      <c r="P14" s="1152" t="s">
        <v>2085</v>
      </c>
      <c r="Q14" s="1152"/>
      <c r="R14" s="1152"/>
      <c r="S14" s="1152">
        <v>5437195</v>
      </c>
      <c r="T14" s="1152"/>
      <c r="U14" s="1152"/>
      <c r="V14" s="1152"/>
    </row>
    <row r="15" spans="1:22" ht="12.75" customHeight="1">
      <c r="A15" s="223" t="s">
        <v>1978</v>
      </c>
      <c r="B15" s="1152" t="s">
        <v>1222</v>
      </c>
      <c r="C15" s="1152"/>
      <c r="D15" s="1152"/>
      <c r="E15" s="1152"/>
      <c r="F15" s="1152" t="s">
        <v>1222</v>
      </c>
      <c r="G15" s="1152"/>
      <c r="H15" s="1152"/>
      <c r="I15" s="1152"/>
      <c r="J15" s="1152" t="s">
        <v>1222</v>
      </c>
      <c r="K15" s="1152"/>
      <c r="L15" s="1152"/>
      <c r="M15" s="1152" t="s">
        <v>1222</v>
      </c>
      <c r="N15" s="1152"/>
      <c r="O15" s="1152"/>
      <c r="P15" s="1152" t="s">
        <v>2080</v>
      </c>
      <c r="Q15" s="1152"/>
      <c r="R15" s="1152"/>
      <c r="S15" s="1152" t="s">
        <v>1222</v>
      </c>
      <c r="T15" s="1152"/>
      <c r="U15" s="1152"/>
      <c r="V15" s="1152"/>
    </row>
    <row r="16" spans="1:22" ht="12.75" customHeight="1">
      <c r="A16" s="223" t="s">
        <v>80</v>
      </c>
      <c r="B16" s="1152">
        <v>530778</v>
      </c>
      <c r="C16" s="1152"/>
      <c r="D16" s="1152"/>
      <c r="E16" s="1152"/>
      <c r="F16" s="1152">
        <v>10441967</v>
      </c>
      <c r="G16" s="1152"/>
      <c r="H16" s="1152"/>
      <c r="I16" s="1152"/>
      <c r="J16" s="1152">
        <v>1021303</v>
      </c>
      <c r="K16" s="1152"/>
      <c r="L16" s="1152"/>
      <c r="M16" s="1152">
        <v>20664</v>
      </c>
      <c r="N16" s="1152"/>
      <c r="O16" s="1152"/>
      <c r="P16" s="1152" t="s">
        <v>2080</v>
      </c>
      <c r="Q16" s="1152"/>
      <c r="R16" s="1152"/>
      <c r="S16" s="1152">
        <v>455890</v>
      </c>
      <c r="T16" s="1152"/>
      <c r="U16" s="1152"/>
      <c r="V16" s="1152"/>
    </row>
    <row r="17" spans="1:22" ht="12.75" customHeight="1">
      <c r="A17" s="223" t="s">
        <v>1979</v>
      </c>
      <c r="B17" s="1152" t="s">
        <v>1222</v>
      </c>
      <c r="C17" s="1152"/>
      <c r="D17" s="1152"/>
      <c r="E17" s="1152"/>
      <c r="F17" s="1152" t="s">
        <v>1222</v>
      </c>
      <c r="G17" s="1152"/>
      <c r="H17" s="1152"/>
      <c r="I17" s="1152"/>
      <c r="J17" s="1152" t="s">
        <v>1222</v>
      </c>
      <c r="K17" s="1152"/>
      <c r="L17" s="1152"/>
      <c r="M17" s="1152" t="s">
        <v>2080</v>
      </c>
      <c r="N17" s="1152"/>
      <c r="O17" s="1152"/>
      <c r="P17" s="1152" t="s">
        <v>2080</v>
      </c>
      <c r="Q17" s="1152"/>
      <c r="R17" s="1152"/>
      <c r="S17" s="1152" t="s">
        <v>1222</v>
      </c>
      <c r="T17" s="1152"/>
      <c r="U17" s="1152"/>
      <c r="V17" s="1152"/>
    </row>
    <row r="18" spans="1:22" ht="12.75" customHeight="1">
      <c r="A18" s="223" t="s">
        <v>1048</v>
      </c>
      <c r="B18" s="1152" t="s">
        <v>2085</v>
      </c>
      <c r="C18" s="1152"/>
      <c r="D18" s="1152"/>
      <c r="E18" s="1152"/>
      <c r="F18" s="1152" t="s">
        <v>2085</v>
      </c>
      <c r="G18" s="1152"/>
      <c r="H18" s="1152"/>
      <c r="I18" s="1152"/>
      <c r="J18" s="1152" t="s">
        <v>2085</v>
      </c>
      <c r="K18" s="1152"/>
      <c r="L18" s="1152"/>
      <c r="M18" s="1152" t="s">
        <v>2085</v>
      </c>
      <c r="N18" s="1152"/>
      <c r="O18" s="1152"/>
      <c r="P18" s="1152" t="s">
        <v>2085</v>
      </c>
      <c r="Q18" s="1152"/>
      <c r="R18" s="1152"/>
      <c r="S18" s="1152" t="s">
        <v>2085</v>
      </c>
      <c r="T18" s="1152"/>
      <c r="U18" s="1152"/>
      <c r="V18" s="1152"/>
    </row>
    <row r="19" spans="1:22" ht="12.75" customHeight="1">
      <c r="A19" s="223" t="s">
        <v>1981</v>
      </c>
      <c r="B19" s="1152">
        <v>288973</v>
      </c>
      <c r="C19" s="1152"/>
      <c r="D19" s="1152"/>
      <c r="E19" s="1152"/>
      <c r="F19" s="1152">
        <v>589747</v>
      </c>
      <c r="G19" s="1152"/>
      <c r="H19" s="1152"/>
      <c r="I19" s="1152"/>
      <c r="J19" s="1152">
        <v>587425</v>
      </c>
      <c r="K19" s="1152"/>
      <c r="L19" s="1152"/>
      <c r="M19" s="1152">
        <v>2322</v>
      </c>
      <c r="N19" s="1152"/>
      <c r="O19" s="1152"/>
      <c r="P19" s="1152" t="s">
        <v>81</v>
      </c>
      <c r="Q19" s="1152"/>
      <c r="R19" s="1152"/>
      <c r="S19" s="1152">
        <v>280241</v>
      </c>
      <c r="T19" s="1152"/>
      <c r="U19" s="1152"/>
      <c r="V19" s="1152"/>
    </row>
    <row r="20" spans="1:22" ht="12.75" customHeight="1">
      <c r="A20" s="223" t="s">
        <v>1049</v>
      </c>
      <c r="B20" s="1152" t="s">
        <v>82</v>
      </c>
      <c r="C20" s="1152"/>
      <c r="D20" s="1152"/>
      <c r="E20" s="1152"/>
      <c r="F20" s="1152" t="s">
        <v>82</v>
      </c>
      <c r="G20" s="1152"/>
      <c r="H20" s="1152"/>
      <c r="I20" s="1152"/>
      <c r="J20" s="1152" t="s">
        <v>943</v>
      </c>
      <c r="K20" s="1152"/>
      <c r="L20" s="1152"/>
      <c r="M20" s="1152" t="s">
        <v>82</v>
      </c>
      <c r="N20" s="1152"/>
      <c r="O20" s="1152"/>
      <c r="P20" s="1152" t="s">
        <v>82</v>
      </c>
      <c r="Q20" s="1152"/>
      <c r="R20" s="1152"/>
      <c r="S20" s="1152" t="s">
        <v>82</v>
      </c>
      <c r="T20" s="1152"/>
      <c r="U20" s="1152"/>
      <c r="V20" s="1152"/>
    </row>
    <row r="21" spans="1:22" ht="12.75" customHeight="1">
      <c r="A21" s="223" t="s">
        <v>1050</v>
      </c>
      <c r="B21" s="1152">
        <v>20268</v>
      </c>
      <c r="C21" s="1152"/>
      <c r="D21" s="1152"/>
      <c r="E21" s="1152"/>
      <c r="F21" s="1152">
        <v>29840</v>
      </c>
      <c r="G21" s="1152"/>
      <c r="H21" s="1152"/>
      <c r="I21" s="1152"/>
      <c r="J21" s="1152">
        <v>27300</v>
      </c>
      <c r="K21" s="1152"/>
      <c r="L21" s="1152"/>
      <c r="M21" s="1152">
        <v>2540</v>
      </c>
      <c r="N21" s="1152"/>
      <c r="O21" s="1152"/>
      <c r="P21" s="1152" t="s">
        <v>2079</v>
      </c>
      <c r="Q21" s="1152"/>
      <c r="R21" s="1152"/>
      <c r="S21" s="1152">
        <v>9116</v>
      </c>
      <c r="T21" s="1152"/>
      <c r="U21" s="1152"/>
      <c r="V21" s="1152"/>
    </row>
    <row r="22" spans="1:22" ht="12.75" customHeight="1">
      <c r="A22" s="223" t="s">
        <v>1984</v>
      </c>
      <c r="B22" s="1152">
        <v>882643</v>
      </c>
      <c r="C22" s="1152"/>
      <c r="D22" s="1152"/>
      <c r="E22" s="1152"/>
      <c r="F22" s="1152">
        <v>2220538</v>
      </c>
      <c r="G22" s="1152"/>
      <c r="H22" s="1152"/>
      <c r="I22" s="1152"/>
      <c r="J22" s="1152">
        <v>2160686</v>
      </c>
      <c r="K22" s="1152"/>
      <c r="L22" s="1152"/>
      <c r="M22" s="1152">
        <v>59852</v>
      </c>
      <c r="N22" s="1152"/>
      <c r="O22" s="1152"/>
      <c r="P22" s="1152" t="s">
        <v>2082</v>
      </c>
      <c r="Q22" s="1152"/>
      <c r="R22" s="1152"/>
      <c r="S22" s="1152">
        <v>1269830</v>
      </c>
      <c r="T22" s="1152"/>
      <c r="U22" s="1152"/>
      <c r="V22" s="1152"/>
    </row>
    <row r="23" spans="1:22" ht="12.75" customHeight="1">
      <c r="A23" s="223" t="s">
        <v>1051</v>
      </c>
      <c r="B23" s="1152">
        <v>5320429</v>
      </c>
      <c r="C23" s="1152"/>
      <c r="D23" s="1152"/>
      <c r="E23" s="1152"/>
      <c r="F23" s="1152">
        <v>8870284</v>
      </c>
      <c r="G23" s="1152"/>
      <c r="H23" s="1152"/>
      <c r="I23" s="1152"/>
      <c r="J23" s="1152">
        <v>8769367</v>
      </c>
      <c r="K23" s="1152"/>
      <c r="L23" s="1152"/>
      <c r="M23" s="1152">
        <v>100917</v>
      </c>
      <c r="N23" s="1152"/>
      <c r="O23" s="1152"/>
      <c r="P23" s="1152" t="s">
        <v>2081</v>
      </c>
      <c r="Q23" s="1152"/>
      <c r="R23" s="1152"/>
      <c r="S23" s="1152">
        <v>3177255</v>
      </c>
      <c r="T23" s="1152"/>
      <c r="U23" s="1152"/>
      <c r="V23" s="1152"/>
    </row>
    <row r="24" spans="1:22" ht="12.75" customHeight="1">
      <c r="A24" s="223" t="s">
        <v>1052</v>
      </c>
      <c r="B24" s="1152" t="s">
        <v>1222</v>
      </c>
      <c r="C24" s="1152"/>
      <c r="D24" s="1152"/>
      <c r="E24" s="1152"/>
      <c r="F24" s="1152" t="s">
        <v>1222</v>
      </c>
      <c r="G24" s="1152"/>
      <c r="H24" s="1152"/>
      <c r="I24" s="1152"/>
      <c r="J24" s="1152" t="s">
        <v>1222</v>
      </c>
      <c r="K24" s="1152"/>
      <c r="L24" s="1152"/>
      <c r="M24" s="1152" t="s">
        <v>1222</v>
      </c>
      <c r="N24" s="1152"/>
      <c r="O24" s="1152"/>
      <c r="P24" s="1152" t="s">
        <v>83</v>
      </c>
      <c r="Q24" s="1152"/>
      <c r="R24" s="1152"/>
      <c r="S24" s="1152" t="s">
        <v>1222</v>
      </c>
      <c r="T24" s="1152"/>
      <c r="U24" s="1152"/>
      <c r="V24" s="1152"/>
    </row>
    <row r="25" spans="1:22" ht="12.75" customHeight="1">
      <c r="A25" s="223" t="s">
        <v>2006</v>
      </c>
      <c r="B25" s="1152" t="s">
        <v>1222</v>
      </c>
      <c r="C25" s="1152"/>
      <c r="D25" s="1152"/>
      <c r="E25" s="1152"/>
      <c r="F25" s="1152" t="s">
        <v>1222</v>
      </c>
      <c r="G25" s="1152"/>
      <c r="H25" s="1152"/>
      <c r="I25" s="1152"/>
      <c r="J25" s="1152" t="s">
        <v>1222</v>
      </c>
      <c r="K25" s="1152"/>
      <c r="L25" s="1152"/>
      <c r="M25" s="1152" t="s">
        <v>1222</v>
      </c>
      <c r="N25" s="1152"/>
      <c r="O25" s="1152"/>
      <c r="P25" s="1152" t="s">
        <v>85</v>
      </c>
      <c r="Q25" s="1152"/>
      <c r="R25" s="1152"/>
      <c r="S25" s="1152" t="s">
        <v>1222</v>
      </c>
      <c r="T25" s="1152"/>
      <c r="U25" s="1152"/>
      <c r="V25" s="1152"/>
    </row>
    <row r="26" spans="1:22" ht="12.75" customHeight="1">
      <c r="A26" s="223" t="s">
        <v>411</v>
      </c>
      <c r="B26" s="1152">
        <v>3049170</v>
      </c>
      <c r="C26" s="1152"/>
      <c r="D26" s="1152"/>
      <c r="E26" s="1152"/>
      <c r="F26" s="1152">
        <v>5792370</v>
      </c>
      <c r="G26" s="1152"/>
      <c r="H26" s="1152"/>
      <c r="I26" s="1152"/>
      <c r="J26" s="1152">
        <v>5659929</v>
      </c>
      <c r="K26" s="1152"/>
      <c r="L26" s="1152"/>
      <c r="M26" s="1152">
        <v>132441</v>
      </c>
      <c r="N26" s="1152"/>
      <c r="O26" s="1152"/>
      <c r="P26" s="1152" t="s">
        <v>83</v>
      </c>
      <c r="Q26" s="1152"/>
      <c r="R26" s="1152"/>
      <c r="S26" s="1152">
        <v>1660050</v>
      </c>
      <c r="T26" s="1152"/>
      <c r="U26" s="1152"/>
      <c r="V26" s="1152"/>
    </row>
    <row r="27" spans="1:22" ht="12.75" customHeight="1">
      <c r="A27" s="223" t="s">
        <v>1053</v>
      </c>
      <c r="B27" s="1152">
        <v>95430</v>
      </c>
      <c r="C27" s="1152"/>
      <c r="D27" s="1152"/>
      <c r="E27" s="1152"/>
      <c r="F27" s="1152">
        <v>172503</v>
      </c>
      <c r="G27" s="1152"/>
      <c r="H27" s="1152"/>
      <c r="I27" s="1152"/>
      <c r="J27" s="1152">
        <v>138361</v>
      </c>
      <c r="K27" s="1152"/>
      <c r="L27" s="1152"/>
      <c r="M27" s="1152">
        <v>34142</v>
      </c>
      <c r="N27" s="1152"/>
      <c r="O27" s="1152"/>
      <c r="P27" s="1152" t="s">
        <v>1898</v>
      </c>
      <c r="Q27" s="1152"/>
      <c r="R27" s="1152"/>
      <c r="S27" s="1152">
        <v>68102</v>
      </c>
      <c r="T27" s="1152"/>
      <c r="U27" s="1152"/>
      <c r="V27" s="1152"/>
    </row>
    <row r="28" spans="1:22" ht="12.75" customHeight="1">
      <c r="A28" s="223" t="s">
        <v>1054</v>
      </c>
      <c r="B28" s="1152">
        <v>55654</v>
      </c>
      <c r="C28" s="1152"/>
      <c r="D28" s="1152"/>
      <c r="E28" s="1152"/>
      <c r="F28" s="1152">
        <v>157446</v>
      </c>
      <c r="G28" s="1152"/>
      <c r="H28" s="1152"/>
      <c r="I28" s="1152"/>
      <c r="J28" s="1152">
        <v>157446</v>
      </c>
      <c r="K28" s="1152"/>
      <c r="L28" s="1152"/>
      <c r="M28" s="1152" t="s">
        <v>2080</v>
      </c>
      <c r="N28" s="1152"/>
      <c r="O28" s="1152"/>
      <c r="P28" s="1152" t="s">
        <v>2080</v>
      </c>
      <c r="Q28" s="1152"/>
      <c r="R28" s="1152"/>
      <c r="S28" s="1152">
        <v>87563</v>
      </c>
      <c r="T28" s="1152"/>
      <c r="U28" s="1152"/>
      <c r="V28" s="1152"/>
    </row>
    <row r="29" spans="1:22" ht="12" customHeight="1">
      <c r="A29" s="223" t="s">
        <v>2189</v>
      </c>
      <c r="B29" s="1152">
        <v>7258</v>
      </c>
      <c r="C29" s="1152"/>
      <c r="D29" s="1152"/>
      <c r="E29" s="1152"/>
      <c r="F29" s="1152">
        <v>29663</v>
      </c>
      <c r="G29" s="1152"/>
      <c r="H29" s="1152"/>
      <c r="I29" s="1152"/>
      <c r="J29" s="1152">
        <v>26163</v>
      </c>
      <c r="K29" s="1152"/>
      <c r="L29" s="1152"/>
      <c r="M29" s="1152">
        <v>3000</v>
      </c>
      <c r="N29" s="1152"/>
      <c r="O29" s="1152"/>
      <c r="P29" s="1152">
        <v>500</v>
      </c>
      <c r="Q29" s="1152"/>
      <c r="R29" s="1152"/>
      <c r="S29" s="1152">
        <v>21337</v>
      </c>
      <c r="T29" s="1152"/>
      <c r="U29" s="1152"/>
      <c r="V29" s="1152"/>
    </row>
    <row r="30" spans="1:22" ht="8.25" hidden="1" customHeight="1">
      <c r="B30" s="8"/>
      <c r="C30" s="8"/>
      <c r="D30" s="8"/>
      <c r="E30" s="8"/>
      <c r="F30" s="103"/>
      <c r="G30" s="103"/>
      <c r="H30" s="103"/>
      <c r="I30" s="103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ht="18.75" customHeight="1">
      <c r="B31" s="8"/>
      <c r="C31" s="8"/>
      <c r="D31" s="8"/>
      <c r="E31" s="8"/>
      <c r="F31" s="103"/>
      <c r="G31" s="103"/>
      <c r="H31" s="103"/>
      <c r="I31" s="103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8.75" customHeight="1">
      <c r="I32" s="957" t="s">
        <v>1831</v>
      </c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</row>
    <row r="33" spans="1:22" ht="16.5" customHeight="1">
      <c r="A33" s="1198" t="s">
        <v>519</v>
      </c>
      <c r="B33" s="1197" t="s">
        <v>2198</v>
      </c>
      <c r="C33" s="1197"/>
      <c r="D33" s="1197"/>
      <c r="E33" s="1197"/>
      <c r="F33" s="1198" t="s">
        <v>2197</v>
      </c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9" t="s">
        <v>1832</v>
      </c>
      <c r="T33" s="1200"/>
      <c r="U33" s="1200"/>
      <c r="V33" s="1200"/>
    </row>
    <row r="34" spans="1:22" ht="16.5" customHeight="1">
      <c r="A34" s="1198"/>
      <c r="B34" s="1197"/>
      <c r="C34" s="1197"/>
      <c r="D34" s="1197"/>
      <c r="E34" s="1197"/>
      <c r="F34" s="1032" t="s">
        <v>1990</v>
      </c>
      <c r="G34" s="1032"/>
      <c r="H34" s="1032"/>
      <c r="I34" s="1032"/>
      <c r="J34" s="1032" t="s">
        <v>1991</v>
      </c>
      <c r="K34" s="1032"/>
      <c r="L34" s="1032"/>
      <c r="M34" s="1032" t="s">
        <v>1992</v>
      </c>
      <c r="N34" s="1032"/>
      <c r="O34" s="1032"/>
      <c r="P34" s="1032" t="s">
        <v>1993</v>
      </c>
      <c r="Q34" s="1032"/>
      <c r="R34" s="1032"/>
      <c r="S34" s="1200"/>
      <c r="T34" s="1200"/>
      <c r="U34" s="1200"/>
      <c r="V34" s="1200"/>
    </row>
    <row r="35" spans="1:22" ht="12.75" customHeight="1">
      <c r="A35" s="223" t="s">
        <v>362</v>
      </c>
      <c r="B35" s="1152">
        <v>12712815</v>
      </c>
      <c r="C35" s="1152"/>
      <c r="D35" s="1152"/>
      <c r="E35" s="1152"/>
      <c r="F35" s="1201">
        <v>27334877</v>
      </c>
      <c r="G35" s="1202"/>
      <c r="H35" s="1202"/>
      <c r="I35" s="1202"/>
      <c r="J35" s="1152">
        <v>26170132</v>
      </c>
      <c r="K35" s="1152"/>
      <c r="L35" s="1152"/>
      <c r="M35" s="1152">
        <v>1164730</v>
      </c>
      <c r="N35" s="1152"/>
      <c r="O35" s="1152"/>
      <c r="P35" s="1152">
        <v>15</v>
      </c>
      <c r="Q35" s="1152"/>
      <c r="R35" s="1152"/>
      <c r="S35" s="1152">
        <v>13651610</v>
      </c>
      <c r="T35" s="1152"/>
      <c r="U35" s="1152"/>
      <c r="V35" s="1152"/>
    </row>
    <row r="36" spans="1:22" ht="12.75" customHeight="1">
      <c r="A36" s="223" t="s">
        <v>1044</v>
      </c>
      <c r="B36" s="1152">
        <v>730188</v>
      </c>
      <c r="C36" s="1152"/>
      <c r="D36" s="1152"/>
      <c r="E36" s="1152"/>
      <c r="F36" s="1152">
        <v>1301491</v>
      </c>
      <c r="G36" s="1152"/>
      <c r="H36" s="1152"/>
      <c r="I36" s="1152"/>
      <c r="J36" s="1152">
        <v>1137308</v>
      </c>
      <c r="K36" s="1152"/>
      <c r="L36" s="1152"/>
      <c r="M36" s="1152">
        <v>164183</v>
      </c>
      <c r="N36" s="1152"/>
      <c r="O36" s="1152"/>
      <c r="P36" s="1152" t="s">
        <v>76</v>
      </c>
      <c r="Q36" s="1152"/>
      <c r="R36" s="1152"/>
      <c r="S36" s="1152">
        <v>505239</v>
      </c>
      <c r="T36" s="1152"/>
      <c r="U36" s="1152"/>
      <c r="V36" s="1152"/>
    </row>
    <row r="37" spans="1:22" ht="12.75" customHeight="1">
      <c r="A37" s="223" t="s">
        <v>1970</v>
      </c>
      <c r="B37" s="1152" t="s">
        <v>1222</v>
      </c>
      <c r="C37" s="1152"/>
      <c r="D37" s="1152"/>
      <c r="E37" s="1152"/>
      <c r="F37" s="1152" t="s">
        <v>1222</v>
      </c>
      <c r="G37" s="1152"/>
      <c r="H37" s="1152"/>
      <c r="I37" s="1152"/>
      <c r="J37" s="1152" t="s">
        <v>1222</v>
      </c>
      <c r="K37" s="1152"/>
      <c r="L37" s="1152"/>
      <c r="M37" s="1152" t="s">
        <v>1222</v>
      </c>
      <c r="N37" s="1152"/>
      <c r="O37" s="1152"/>
      <c r="P37" s="1152" t="s">
        <v>2081</v>
      </c>
      <c r="Q37" s="1152"/>
      <c r="R37" s="1152"/>
      <c r="S37" s="1152" t="s">
        <v>1222</v>
      </c>
      <c r="T37" s="1152"/>
      <c r="U37" s="1152"/>
      <c r="V37" s="1152"/>
    </row>
    <row r="38" spans="1:22" ht="12.75" customHeight="1">
      <c r="A38" s="223" t="s">
        <v>1971</v>
      </c>
      <c r="B38" s="1152">
        <v>332803</v>
      </c>
      <c r="C38" s="1152"/>
      <c r="D38" s="1152"/>
      <c r="E38" s="1152"/>
      <c r="F38" s="1152">
        <v>537754</v>
      </c>
      <c r="G38" s="1152"/>
      <c r="H38" s="1152"/>
      <c r="I38" s="1152"/>
      <c r="J38" s="1152">
        <v>372603</v>
      </c>
      <c r="K38" s="1152"/>
      <c r="L38" s="1152"/>
      <c r="M38" s="1152">
        <v>165151</v>
      </c>
      <c r="N38" s="1152"/>
      <c r="O38" s="1152"/>
      <c r="P38" s="1152" t="s">
        <v>2080</v>
      </c>
      <c r="Q38" s="1152"/>
      <c r="R38" s="1152"/>
      <c r="S38" s="1152">
        <v>185334</v>
      </c>
      <c r="T38" s="1152"/>
      <c r="U38" s="1152"/>
      <c r="V38" s="1152"/>
    </row>
    <row r="39" spans="1:22" ht="12.75" customHeight="1">
      <c r="A39" s="223" t="s">
        <v>1045</v>
      </c>
      <c r="B39" s="1152">
        <v>12844</v>
      </c>
      <c r="C39" s="1152"/>
      <c r="D39" s="1152"/>
      <c r="E39" s="1152"/>
      <c r="F39" s="1152">
        <v>24774</v>
      </c>
      <c r="G39" s="1152"/>
      <c r="H39" s="1152"/>
      <c r="I39" s="1152"/>
      <c r="J39" s="1152">
        <v>15607</v>
      </c>
      <c r="K39" s="1152"/>
      <c r="L39" s="1152"/>
      <c r="M39" s="1152">
        <v>9167</v>
      </c>
      <c r="N39" s="1152"/>
      <c r="O39" s="1152"/>
      <c r="P39" s="1152" t="s">
        <v>2081</v>
      </c>
      <c r="Q39" s="1152"/>
      <c r="R39" s="1152"/>
      <c r="S39" s="1152">
        <v>11362</v>
      </c>
      <c r="T39" s="1152"/>
      <c r="U39" s="1152"/>
      <c r="V39" s="1152"/>
    </row>
    <row r="40" spans="1:22" ht="12.75" customHeight="1">
      <c r="A40" s="223" t="s">
        <v>1046</v>
      </c>
      <c r="B40" s="1152">
        <v>4995</v>
      </c>
      <c r="C40" s="1152"/>
      <c r="D40" s="1152"/>
      <c r="E40" s="1152"/>
      <c r="F40" s="1152" t="s">
        <v>1222</v>
      </c>
      <c r="G40" s="1152"/>
      <c r="H40" s="1152"/>
      <c r="I40" s="1152"/>
      <c r="J40" s="1152">
        <v>10855</v>
      </c>
      <c r="K40" s="1152"/>
      <c r="L40" s="1152"/>
      <c r="M40" s="1152" t="s">
        <v>1222</v>
      </c>
      <c r="N40" s="1152"/>
      <c r="O40" s="1152"/>
      <c r="P40" s="1152" t="s">
        <v>78</v>
      </c>
      <c r="Q40" s="1152"/>
      <c r="R40" s="1152"/>
      <c r="S40" s="1152" t="s">
        <v>1222</v>
      </c>
      <c r="T40" s="1152"/>
      <c r="U40" s="1152"/>
      <c r="V40" s="1152"/>
    </row>
    <row r="41" spans="1:22" ht="12.75" customHeight="1">
      <c r="A41" s="223" t="s">
        <v>1047</v>
      </c>
      <c r="B41" s="1152" t="s">
        <v>1222</v>
      </c>
      <c r="C41" s="1152"/>
      <c r="D41" s="1152"/>
      <c r="E41" s="1152"/>
      <c r="F41" s="1152" t="s">
        <v>1222</v>
      </c>
      <c r="G41" s="1152"/>
      <c r="H41" s="1152"/>
      <c r="I41" s="1152"/>
      <c r="J41" s="1152" t="s">
        <v>1222</v>
      </c>
      <c r="K41" s="1152"/>
      <c r="L41" s="1152"/>
      <c r="M41" s="1152" t="s">
        <v>1222</v>
      </c>
      <c r="N41" s="1152"/>
      <c r="O41" s="1152"/>
      <c r="P41" s="1152" t="s">
        <v>2085</v>
      </c>
      <c r="Q41" s="1152"/>
      <c r="R41" s="1152"/>
      <c r="S41" s="1152" t="s">
        <v>1222</v>
      </c>
      <c r="T41" s="1152"/>
      <c r="U41" s="1152"/>
      <c r="V41" s="1152"/>
    </row>
    <row r="42" spans="1:22" ht="12.75" customHeight="1">
      <c r="A42" s="223" t="s">
        <v>1975</v>
      </c>
      <c r="B42" s="1152">
        <v>84337</v>
      </c>
      <c r="C42" s="1152"/>
      <c r="D42" s="1152"/>
      <c r="E42" s="1152"/>
      <c r="F42" s="1152">
        <v>150638</v>
      </c>
      <c r="G42" s="1152"/>
      <c r="H42" s="1152"/>
      <c r="I42" s="1152"/>
      <c r="J42" s="1152">
        <v>140679</v>
      </c>
      <c r="K42" s="1152"/>
      <c r="L42" s="1152"/>
      <c r="M42" s="1152">
        <v>9959</v>
      </c>
      <c r="N42" s="1152"/>
      <c r="O42" s="1152"/>
      <c r="P42" s="1152" t="s">
        <v>2085</v>
      </c>
      <c r="Q42" s="1152"/>
      <c r="R42" s="1152"/>
      <c r="S42" s="1152">
        <v>63237</v>
      </c>
      <c r="T42" s="1152"/>
      <c r="U42" s="1152"/>
      <c r="V42" s="1152"/>
    </row>
    <row r="43" spans="1:22" ht="12.75" customHeight="1">
      <c r="A43" s="223" t="s">
        <v>1976</v>
      </c>
      <c r="B43" s="1152" t="s">
        <v>1222</v>
      </c>
      <c r="C43" s="1152"/>
      <c r="D43" s="1152"/>
      <c r="E43" s="1152"/>
      <c r="F43" s="1152" t="s">
        <v>1222</v>
      </c>
      <c r="G43" s="1152"/>
      <c r="H43" s="1152"/>
      <c r="I43" s="1152"/>
      <c r="J43" s="1152" t="s">
        <v>1222</v>
      </c>
      <c r="K43" s="1152"/>
      <c r="L43" s="1152"/>
      <c r="M43" s="1152" t="s">
        <v>1222</v>
      </c>
      <c r="N43" s="1152"/>
      <c r="O43" s="1152"/>
      <c r="P43" s="1152" t="s">
        <v>76</v>
      </c>
      <c r="Q43" s="1152"/>
      <c r="R43" s="1152"/>
      <c r="S43" s="1152" t="s">
        <v>1222</v>
      </c>
      <c r="T43" s="1152"/>
      <c r="U43" s="1152"/>
      <c r="V43" s="1152"/>
    </row>
    <row r="44" spans="1:22" ht="12.75" customHeight="1">
      <c r="A44" s="223" t="s">
        <v>1977</v>
      </c>
      <c r="B44" s="1152">
        <v>1808200</v>
      </c>
      <c r="C44" s="1152"/>
      <c r="D44" s="1152"/>
      <c r="E44" s="1152"/>
      <c r="F44" s="1152">
        <v>7303822</v>
      </c>
      <c r="G44" s="1152"/>
      <c r="H44" s="1152"/>
      <c r="I44" s="1152"/>
      <c r="J44" s="1152">
        <v>7293405</v>
      </c>
      <c r="K44" s="1152"/>
      <c r="L44" s="1152"/>
      <c r="M44" s="1152">
        <v>10417</v>
      </c>
      <c r="N44" s="1152"/>
      <c r="O44" s="1152"/>
      <c r="P44" s="1152" t="s">
        <v>2085</v>
      </c>
      <c r="Q44" s="1152"/>
      <c r="R44" s="1152"/>
      <c r="S44" s="1152">
        <v>5104242</v>
      </c>
      <c r="T44" s="1152"/>
      <c r="U44" s="1152"/>
      <c r="V44" s="1152"/>
    </row>
    <row r="45" spans="1:22" ht="12.75" customHeight="1">
      <c r="A45" s="223" t="s">
        <v>1978</v>
      </c>
      <c r="B45" s="1152" t="s">
        <v>1222</v>
      </c>
      <c r="C45" s="1152"/>
      <c r="D45" s="1152"/>
      <c r="E45" s="1152"/>
      <c r="F45" s="1152" t="s">
        <v>1222</v>
      </c>
      <c r="G45" s="1152"/>
      <c r="H45" s="1152"/>
      <c r="I45" s="1152"/>
      <c r="J45" s="1152" t="s">
        <v>1222</v>
      </c>
      <c r="K45" s="1152"/>
      <c r="L45" s="1152"/>
      <c r="M45" s="1152" t="s">
        <v>1222</v>
      </c>
      <c r="N45" s="1152"/>
      <c r="O45" s="1152"/>
      <c r="P45" s="1152" t="s">
        <v>2080</v>
      </c>
      <c r="Q45" s="1152"/>
      <c r="R45" s="1152"/>
      <c r="S45" s="1152" t="s">
        <v>1222</v>
      </c>
      <c r="T45" s="1152"/>
      <c r="U45" s="1152"/>
      <c r="V45" s="1152"/>
    </row>
    <row r="46" spans="1:22" ht="12.75" customHeight="1">
      <c r="A46" s="223" t="s">
        <v>80</v>
      </c>
      <c r="B46" s="1152">
        <v>556920</v>
      </c>
      <c r="C46" s="1152"/>
      <c r="D46" s="1152"/>
      <c r="E46" s="1152"/>
      <c r="F46" s="1152">
        <v>1090457</v>
      </c>
      <c r="G46" s="1152"/>
      <c r="H46" s="1152"/>
      <c r="I46" s="1152"/>
      <c r="J46" s="1152">
        <v>1049938</v>
      </c>
      <c r="K46" s="1152"/>
      <c r="L46" s="1152"/>
      <c r="M46" s="1152">
        <v>40519</v>
      </c>
      <c r="N46" s="1152"/>
      <c r="O46" s="1152"/>
      <c r="P46" s="1152" t="s">
        <v>2080</v>
      </c>
      <c r="Q46" s="1152"/>
      <c r="R46" s="1152"/>
      <c r="S46" s="1152">
        <v>490078</v>
      </c>
      <c r="T46" s="1152"/>
      <c r="U46" s="1152"/>
      <c r="V46" s="1152"/>
    </row>
    <row r="47" spans="1:22" ht="12.75" customHeight="1">
      <c r="A47" s="223" t="s">
        <v>1979</v>
      </c>
      <c r="B47" s="1152" t="s">
        <v>1222</v>
      </c>
      <c r="C47" s="1152"/>
      <c r="D47" s="1152"/>
      <c r="E47" s="1152"/>
      <c r="F47" s="1152" t="s">
        <v>1222</v>
      </c>
      <c r="G47" s="1152"/>
      <c r="H47" s="1152"/>
      <c r="I47" s="1152"/>
      <c r="J47" s="1152" t="s">
        <v>1222</v>
      </c>
      <c r="K47" s="1152"/>
      <c r="L47" s="1152"/>
      <c r="M47" s="1152" t="s">
        <v>2080</v>
      </c>
      <c r="N47" s="1152"/>
      <c r="O47" s="1152"/>
      <c r="P47" s="1152" t="s">
        <v>2080</v>
      </c>
      <c r="Q47" s="1152"/>
      <c r="R47" s="1152"/>
      <c r="S47" s="1152" t="s">
        <v>1222</v>
      </c>
      <c r="T47" s="1152"/>
      <c r="U47" s="1152"/>
      <c r="V47" s="1152"/>
    </row>
    <row r="48" spans="1:22" ht="12.75" customHeight="1">
      <c r="A48" s="223" t="s">
        <v>1048</v>
      </c>
      <c r="B48" s="1152" t="s">
        <v>2085</v>
      </c>
      <c r="C48" s="1152"/>
      <c r="D48" s="1152"/>
      <c r="E48" s="1152"/>
      <c r="F48" s="1152" t="s">
        <v>2085</v>
      </c>
      <c r="G48" s="1152"/>
      <c r="H48" s="1152"/>
      <c r="I48" s="1152"/>
      <c r="J48" s="1152" t="s">
        <v>2085</v>
      </c>
      <c r="K48" s="1152"/>
      <c r="L48" s="1152"/>
      <c r="M48" s="1152" t="s">
        <v>2085</v>
      </c>
      <c r="N48" s="1152"/>
      <c r="O48" s="1152"/>
      <c r="P48" s="1152" t="s">
        <v>2085</v>
      </c>
      <c r="Q48" s="1152"/>
      <c r="R48" s="1152"/>
      <c r="S48" s="1152" t="s">
        <v>2085</v>
      </c>
      <c r="T48" s="1152"/>
      <c r="U48" s="1152"/>
      <c r="V48" s="1152"/>
    </row>
    <row r="49" spans="1:22" ht="12.75" customHeight="1">
      <c r="A49" s="223" t="s">
        <v>1981</v>
      </c>
      <c r="B49" s="1152">
        <v>297717</v>
      </c>
      <c r="C49" s="1152"/>
      <c r="D49" s="1152"/>
      <c r="E49" s="1152"/>
      <c r="F49" s="1152">
        <v>612875</v>
      </c>
      <c r="G49" s="1152"/>
      <c r="H49" s="1152"/>
      <c r="I49" s="1152"/>
      <c r="J49" s="1152">
        <v>609836</v>
      </c>
      <c r="K49" s="1152"/>
      <c r="L49" s="1152"/>
      <c r="M49" s="1152">
        <v>3039</v>
      </c>
      <c r="N49" s="1152"/>
      <c r="O49" s="1152"/>
      <c r="P49" s="1152" t="s">
        <v>81</v>
      </c>
      <c r="Q49" s="1152"/>
      <c r="R49" s="1152"/>
      <c r="S49" s="1152">
        <v>286323</v>
      </c>
      <c r="T49" s="1152"/>
      <c r="U49" s="1152"/>
      <c r="V49" s="1152"/>
    </row>
    <row r="50" spans="1:22" ht="12.75" customHeight="1">
      <c r="A50" s="223" t="s">
        <v>1049</v>
      </c>
      <c r="B50" s="1152" t="s">
        <v>82</v>
      </c>
      <c r="C50" s="1152"/>
      <c r="D50" s="1152"/>
      <c r="E50" s="1152"/>
      <c r="F50" s="1152" t="s">
        <v>82</v>
      </c>
      <c r="G50" s="1152"/>
      <c r="H50" s="1152"/>
      <c r="I50" s="1152"/>
      <c r="J50" s="1152" t="s">
        <v>943</v>
      </c>
      <c r="K50" s="1152"/>
      <c r="L50" s="1152"/>
      <c r="M50" s="1152" t="s">
        <v>82</v>
      </c>
      <c r="N50" s="1152"/>
      <c r="O50" s="1152"/>
      <c r="P50" s="1152" t="s">
        <v>82</v>
      </c>
      <c r="Q50" s="1152"/>
      <c r="R50" s="1152"/>
      <c r="S50" s="1152" t="s">
        <v>82</v>
      </c>
      <c r="T50" s="1152"/>
      <c r="U50" s="1152"/>
      <c r="V50" s="1152"/>
    </row>
    <row r="51" spans="1:22" ht="12.75" customHeight="1">
      <c r="A51" s="223" t="s">
        <v>1050</v>
      </c>
      <c r="B51" s="1152">
        <v>39578</v>
      </c>
      <c r="C51" s="1152"/>
      <c r="D51" s="1152"/>
      <c r="E51" s="1152"/>
      <c r="F51" s="1152">
        <v>49598</v>
      </c>
      <c r="G51" s="1152"/>
      <c r="H51" s="1152"/>
      <c r="I51" s="1152"/>
      <c r="J51" s="1152">
        <v>42700</v>
      </c>
      <c r="K51" s="1152"/>
      <c r="L51" s="1152"/>
      <c r="M51" s="1152">
        <v>6898</v>
      </c>
      <c r="N51" s="1152"/>
      <c r="O51" s="1152"/>
      <c r="P51" s="1152" t="s">
        <v>2079</v>
      </c>
      <c r="Q51" s="1152"/>
      <c r="R51" s="1152"/>
      <c r="S51" s="1152">
        <v>9543</v>
      </c>
      <c r="T51" s="1152"/>
      <c r="U51" s="1152"/>
      <c r="V51" s="1152"/>
    </row>
    <row r="52" spans="1:22" ht="12.75" customHeight="1">
      <c r="A52" s="223" t="s">
        <v>1984</v>
      </c>
      <c r="B52" s="1152">
        <v>349731</v>
      </c>
      <c r="C52" s="1152"/>
      <c r="D52" s="1152"/>
      <c r="E52" s="1152"/>
      <c r="F52" s="1152">
        <v>658720</v>
      </c>
      <c r="G52" s="1152"/>
      <c r="H52" s="1152"/>
      <c r="I52" s="1152"/>
      <c r="J52" s="1152">
        <v>646223</v>
      </c>
      <c r="K52" s="1152"/>
      <c r="L52" s="1152"/>
      <c r="M52" s="1152">
        <v>12497</v>
      </c>
      <c r="N52" s="1152"/>
      <c r="O52" s="1152"/>
      <c r="P52" s="1152" t="s">
        <v>2082</v>
      </c>
      <c r="Q52" s="1152"/>
      <c r="R52" s="1152"/>
      <c r="S52" s="1152">
        <v>290580</v>
      </c>
      <c r="T52" s="1152"/>
      <c r="U52" s="1152"/>
      <c r="V52" s="1152"/>
    </row>
    <row r="53" spans="1:22" ht="12.75" customHeight="1">
      <c r="A53" s="223" t="s">
        <v>1051</v>
      </c>
      <c r="B53" s="1152">
        <v>3422505</v>
      </c>
      <c r="C53" s="1152"/>
      <c r="D53" s="1152"/>
      <c r="E53" s="1152"/>
      <c r="F53" s="1152">
        <v>5862288</v>
      </c>
      <c r="G53" s="1152"/>
      <c r="H53" s="1152"/>
      <c r="I53" s="1152"/>
      <c r="J53" s="1152">
        <v>5732673</v>
      </c>
      <c r="K53" s="1152"/>
      <c r="L53" s="1152"/>
      <c r="M53" s="1152">
        <v>129600</v>
      </c>
      <c r="N53" s="1152"/>
      <c r="O53" s="1152"/>
      <c r="P53" s="1152">
        <v>15</v>
      </c>
      <c r="Q53" s="1152"/>
      <c r="R53" s="1152"/>
      <c r="S53" s="1152">
        <v>3422721</v>
      </c>
      <c r="T53" s="1152"/>
      <c r="U53" s="1152"/>
      <c r="V53" s="1152"/>
    </row>
    <row r="54" spans="1:22" ht="12.75" customHeight="1">
      <c r="A54" s="223" t="s">
        <v>1052</v>
      </c>
      <c r="B54" s="1152">
        <v>793639</v>
      </c>
      <c r="C54" s="1152"/>
      <c r="D54" s="1152"/>
      <c r="E54" s="1152"/>
      <c r="F54" s="1152">
        <v>1938793</v>
      </c>
      <c r="G54" s="1152"/>
      <c r="H54" s="1152"/>
      <c r="I54" s="1152"/>
      <c r="J54" s="1152">
        <v>1931302</v>
      </c>
      <c r="K54" s="1152"/>
      <c r="L54" s="1152"/>
      <c r="M54" s="1152">
        <v>7491</v>
      </c>
      <c r="N54" s="1152"/>
      <c r="O54" s="1152"/>
      <c r="P54" s="1152" t="s">
        <v>83</v>
      </c>
      <c r="Q54" s="1152"/>
      <c r="R54" s="1152"/>
      <c r="S54" s="1152">
        <v>1090385</v>
      </c>
      <c r="T54" s="1152"/>
      <c r="U54" s="1152"/>
      <c r="V54" s="1152"/>
    </row>
    <row r="55" spans="1:22" ht="12.75" customHeight="1">
      <c r="A55" s="223" t="s">
        <v>2006</v>
      </c>
      <c r="B55" s="1152" t="s">
        <v>85</v>
      </c>
      <c r="C55" s="1152"/>
      <c r="D55" s="1152"/>
      <c r="E55" s="1152"/>
      <c r="F55" s="1152" t="s">
        <v>85</v>
      </c>
      <c r="G55" s="1152"/>
      <c r="H55" s="1152"/>
      <c r="I55" s="1152"/>
      <c r="J55" s="1152" t="s">
        <v>943</v>
      </c>
      <c r="K55" s="1152"/>
      <c r="L55" s="1152"/>
      <c r="M55" s="1152" t="s">
        <v>85</v>
      </c>
      <c r="N55" s="1152"/>
      <c r="O55" s="1152"/>
      <c r="P55" s="1152" t="s">
        <v>85</v>
      </c>
      <c r="Q55" s="1152"/>
      <c r="R55" s="1152"/>
      <c r="S55" s="1152" t="s">
        <v>85</v>
      </c>
      <c r="T55" s="1152"/>
      <c r="U55" s="1152"/>
      <c r="V55" s="1152"/>
    </row>
    <row r="56" spans="1:22" ht="12.75" customHeight="1">
      <c r="A56" s="223" t="s">
        <v>411</v>
      </c>
      <c r="B56" s="1152">
        <v>4056407</v>
      </c>
      <c r="C56" s="1152"/>
      <c r="D56" s="1152"/>
      <c r="E56" s="1152"/>
      <c r="F56" s="1152">
        <v>7266498</v>
      </c>
      <c r="G56" s="1152"/>
      <c r="H56" s="1152"/>
      <c r="I56" s="1152"/>
      <c r="J56" s="1152">
        <v>6676473</v>
      </c>
      <c r="K56" s="1152"/>
      <c r="L56" s="1152"/>
      <c r="M56" s="1152">
        <v>590025</v>
      </c>
      <c r="N56" s="1152"/>
      <c r="O56" s="1152"/>
      <c r="P56" s="1152" t="s">
        <v>83</v>
      </c>
      <c r="Q56" s="1152"/>
      <c r="R56" s="1152"/>
      <c r="S56" s="1152">
        <v>1932298</v>
      </c>
      <c r="T56" s="1152"/>
      <c r="U56" s="1152"/>
      <c r="V56" s="1152"/>
    </row>
    <row r="57" spans="1:22" ht="12.75" customHeight="1">
      <c r="A57" s="223" t="s">
        <v>1053</v>
      </c>
      <c r="B57" s="1152">
        <v>83478</v>
      </c>
      <c r="C57" s="1152"/>
      <c r="D57" s="1152"/>
      <c r="E57" s="1152"/>
      <c r="F57" s="1152">
        <v>132335</v>
      </c>
      <c r="G57" s="1152"/>
      <c r="H57" s="1152"/>
      <c r="I57" s="1152"/>
      <c r="J57" s="1152">
        <v>126792</v>
      </c>
      <c r="K57" s="1152"/>
      <c r="L57" s="1152"/>
      <c r="M57" s="1152">
        <v>5543</v>
      </c>
      <c r="N57" s="1152"/>
      <c r="O57" s="1152"/>
      <c r="P57" s="1152" t="s">
        <v>1898</v>
      </c>
      <c r="Q57" s="1152"/>
      <c r="R57" s="1152"/>
      <c r="S57" s="1152">
        <v>30905</v>
      </c>
      <c r="T57" s="1152"/>
      <c r="U57" s="1152"/>
      <c r="V57" s="1152"/>
    </row>
    <row r="58" spans="1:22" ht="12.75" customHeight="1">
      <c r="A58" s="223" t="s">
        <v>1054</v>
      </c>
      <c r="B58" s="1152" t="s">
        <v>1222</v>
      </c>
      <c r="C58" s="1152"/>
      <c r="D58" s="1152"/>
      <c r="E58" s="1152"/>
      <c r="F58" s="1152" t="s">
        <v>1222</v>
      </c>
      <c r="G58" s="1152"/>
      <c r="H58" s="1152"/>
      <c r="I58" s="1152"/>
      <c r="J58" s="1152" t="s">
        <v>1222</v>
      </c>
      <c r="K58" s="1152"/>
      <c r="L58" s="1152"/>
      <c r="M58" s="1152" t="s">
        <v>2080</v>
      </c>
      <c r="N58" s="1152"/>
      <c r="O58" s="1152"/>
      <c r="P58" s="1152" t="s">
        <v>2080</v>
      </c>
      <c r="Q58" s="1152"/>
      <c r="R58" s="1152"/>
      <c r="S58" s="1152" t="s">
        <v>1222</v>
      </c>
      <c r="T58" s="1152"/>
      <c r="U58" s="1152"/>
      <c r="V58" s="1152"/>
    </row>
    <row r="59" spans="1:22" ht="12.75" customHeight="1">
      <c r="A59" s="223" t="s">
        <v>2189</v>
      </c>
      <c r="B59" s="1152">
        <v>5305</v>
      </c>
      <c r="C59" s="1152"/>
      <c r="D59" s="1152"/>
      <c r="E59" s="1152"/>
      <c r="F59" s="1152" t="s">
        <v>1222</v>
      </c>
      <c r="G59" s="1152"/>
      <c r="H59" s="1152"/>
      <c r="I59" s="1152"/>
      <c r="J59" s="1152" t="s">
        <v>1222</v>
      </c>
      <c r="K59" s="1152"/>
      <c r="L59" s="1152"/>
      <c r="M59" s="1152" t="s">
        <v>1900</v>
      </c>
      <c r="N59" s="1152"/>
      <c r="O59" s="1152"/>
      <c r="P59" s="1152" t="s">
        <v>1900</v>
      </c>
      <c r="Q59" s="1152"/>
      <c r="R59" s="1152"/>
      <c r="S59" s="1152" t="s">
        <v>1222</v>
      </c>
      <c r="T59" s="1152"/>
      <c r="U59" s="1152"/>
      <c r="V59" s="1152"/>
    </row>
    <row r="60" spans="1:22" ht="18.75" customHeight="1">
      <c r="A60" s="42" t="s">
        <v>1833</v>
      </c>
      <c r="B60" s="8"/>
      <c r="C60" s="8"/>
      <c r="D60" s="8"/>
      <c r="E60" s="8"/>
      <c r="F60" s="103"/>
      <c r="G60" s="103"/>
      <c r="H60" s="103"/>
      <c r="I60" s="103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</sheetData>
  <mergeCells count="318">
    <mergeCell ref="A2:V2"/>
    <mergeCell ref="I32:V32"/>
    <mergeCell ref="A3:A4"/>
    <mergeCell ref="A33:A34"/>
    <mergeCell ref="M28:O28"/>
    <mergeCell ref="P28:R28"/>
    <mergeCell ref="J5:L5"/>
    <mergeCell ref="M5:O5"/>
    <mergeCell ref="B28:E28"/>
    <mergeCell ref="F29:I29"/>
    <mergeCell ref="J29:L29"/>
    <mergeCell ref="S28:V28"/>
    <mergeCell ref="S6:V6"/>
    <mergeCell ref="B5:E5"/>
    <mergeCell ref="F5:I5"/>
    <mergeCell ref="S29:V29"/>
    <mergeCell ref="P23:R23"/>
    <mergeCell ref="S23:V23"/>
    <mergeCell ref="P24:R24"/>
    <mergeCell ref="S24:V24"/>
    <mergeCell ref="P25:R25"/>
    <mergeCell ref="S50:V50"/>
    <mergeCell ref="P51:R51"/>
    <mergeCell ref="M34:O34"/>
    <mergeCell ref="P34:R34"/>
    <mergeCell ref="F34:I34"/>
    <mergeCell ref="J34:L34"/>
    <mergeCell ref="P49:R49"/>
    <mergeCell ref="P50:R50"/>
    <mergeCell ref="J55:L55"/>
    <mergeCell ref="F52:I52"/>
    <mergeCell ref="F53:I53"/>
    <mergeCell ref="F51:I51"/>
    <mergeCell ref="J51:L51"/>
    <mergeCell ref="M51:O51"/>
    <mergeCell ref="M58:O58"/>
    <mergeCell ref="J52:L52"/>
    <mergeCell ref="M52:O52"/>
    <mergeCell ref="B59:E59"/>
    <mergeCell ref="F59:I59"/>
    <mergeCell ref="J59:L59"/>
    <mergeCell ref="M59:O59"/>
    <mergeCell ref="B56:E56"/>
    <mergeCell ref="F56:I56"/>
    <mergeCell ref="J56:L56"/>
    <mergeCell ref="M56:O56"/>
    <mergeCell ref="B57:E57"/>
    <mergeCell ref="F57:I57"/>
    <mergeCell ref="J57:L57"/>
    <mergeCell ref="M57:O57"/>
    <mergeCell ref="M54:O54"/>
    <mergeCell ref="B58:E58"/>
    <mergeCell ref="F58:I58"/>
    <mergeCell ref="J58:L58"/>
    <mergeCell ref="B54:E54"/>
    <mergeCell ref="F54:I54"/>
    <mergeCell ref="J54:L54"/>
    <mergeCell ref="B55:E55"/>
    <mergeCell ref="F55:I55"/>
    <mergeCell ref="S59:V59"/>
    <mergeCell ref="P59:R59"/>
    <mergeCell ref="P58:R58"/>
    <mergeCell ref="S58:V58"/>
    <mergeCell ref="S53:V53"/>
    <mergeCell ref="S51:V51"/>
    <mergeCell ref="S52:V52"/>
    <mergeCell ref="P57:R57"/>
    <mergeCell ref="P54:R54"/>
    <mergeCell ref="S57:V57"/>
    <mergeCell ref="S56:V56"/>
    <mergeCell ref="S54:V54"/>
    <mergeCell ref="P53:R53"/>
    <mergeCell ref="P52:R52"/>
    <mergeCell ref="P56:R56"/>
    <mergeCell ref="J53:L53"/>
    <mergeCell ref="M53:O53"/>
    <mergeCell ref="J48:L48"/>
    <mergeCell ref="M48:O48"/>
    <mergeCell ref="P48:R48"/>
    <mergeCell ref="B50:E50"/>
    <mergeCell ref="F50:I50"/>
    <mergeCell ref="J50:L50"/>
    <mergeCell ref="M50:O50"/>
    <mergeCell ref="B52:E52"/>
    <mergeCell ref="B53:E53"/>
    <mergeCell ref="B51:E51"/>
    <mergeCell ref="S46:V46"/>
    <mergeCell ref="P47:R47"/>
    <mergeCell ref="S47:V47"/>
    <mergeCell ref="S49:V49"/>
    <mergeCell ref="B48:E48"/>
    <mergeCell ref="F48:I48"/>
    <mergeCell ref="B49:E49"/>
    <mergeCell ref="F49:I49"/>
    <mergeCell ref="J49:L49"/>
    <mergeCell ref="M49:O49"/>
    <mergeCell ref="B46:E46"/>
    <mergeCell ref="F46:I46"/>
    <mergeCell ref="J46:L46"/>
    <mergeCell ref="M46:O46"/>
    <mergeCell ref="S48:V48"/>
    <mergeCell ref="B47:E47"/>
    <mergeCell ref="F47:I47"/>
    <mergeCell ref="J47:L47"/>
    <mergeCell ref="M47:O47"/>
    <mergeCell ref="P46:R46"/>
    <mergeCell ref="S42:V42"/>
    <mergeCell ref="P43:R43"/>
    <mergeCell ref="S43:V43"/>
    <mergeCell ref="P45:R45"/>
    <mergeCell ref="S45:V45"/>
    <mergeCell ref="B42:E42"/>
    <mergeCell ref="F42:I42"/>
    <mergeCell ref="J42:L42"/>
    <mergeCell ref="M42:O42"/>
    <mergeCell ref="P44:R44"/>
    <mergeCell ref="S44:V44"/>
    <mergeCell ref="B43:E43"/>
    <mergeCell ref="F43:I43"/>
    <mergeCell ref="J43:L43"/>
    <mergeCell ref="M43:O43"/>
    <mergeCell ref="B44:E44"/>
    <mergeCell ref="F44:I44"/>
    <mergeCell ref="B45:E45"/>
    <mergeCell ref="F45:I45"/>
    <mergeCell ref="J45:L45"/>
    <mergeCell ref="M45:O45"/>
    <mergeCell ref="J44:L44"/>
    <mergeCell ref="M44:O44"/>
    <mergeCell ref="P42:R42"/>
    <mergeCell ref="S38:V38"/>
    <mergeCell ref="P39:R39"/>
    <mergeCell ref="S39:V39"/>
    <mergeCell ref="P41:R41"/>
    <mergeCell ref="S41:V41"/>
    <mergeCell ref="B38:E38"/>
    <mergeCell ref="F38:I38"/>
    <mergeCell ref="J38:L38"/>
    <mergeCell ref="M38:O38"/>
    <mergeCell ref="P40:R40"/>
    <mergeCell ref="S40:V40"/>
    <mergeCell ref="B39:E39"/>
    <mergeCell ref="F39:I39"/>
    <mergeCell ref="J39:L39"/>
    <mergeCell ref="M39:O39"/>
    <mergeCell ref="B40:E40"/>
    <mergeCell ref="F40:I40"/>
    <mergeCell ref="B41:E41"/>
    <mergeCell ref="F41:I41"/>
    <mergeCell ref="J41:L41"/>
    <mergeCell ref="M41:O41"/>
    <mergeCell ref="J40:L40"/>
    <mergeCell ref="M40:O40"/>
    <mergeCell ref="P38:R38"/>
    <mergeCell ref="P37:R37"/>
    <mergeCell ref="S37:V37"/>
    <mergeCell ref="B36:E36"/>
    <mergeCell ref="F36:I36"/>
    <mergeCell ref="B37:E37"/>
    <mergeCell ref="F37:I37"/>
    <mergeCell ref="J37:L37"/>
    <mergeCell ref="M37:O37"/>
    <mergeCell ref="J36:L36"/>
    <mergeCell ref="M36:O36"/>
    <mergeCell ref="P36:R36"/>
    <mergeCell ref="S36:V36"/>
    <mergeCell ref="P35:R35"/>
    <mergeCell ref="S35:V35"/>
    <mergeCell ref="P29:R29"/>
    <mergeCell ref="S33:V34"/>
    <mergeCell ref="M29:O29"/>
    <mergeCell ref="P27:R27"/>
    <mergeCell ref="S27:V27"/>
    <mergeCell ref="B26:E26"/>
    <mergeCell ref="F26:I26"/>
    <mergeCell ref="B27:E27"/>
    <mergeCell ref="F27:I27"/>
    <mergeCell ref="J27:L27"/>
    <mergeCell ref="M27:O27"/>
    <mergeCell ref="J26:L26"/>
    <mergeCell ref="M26:O26"/>
    <mergeCell ref="B35:E35"/>
    <mergeCell ref="F35:I35"/>
    <mergeCell ref="J35:L35"/>
    <mergeCell ref="M35:O35"/>
    <mergeCell ref="B33:E34"/>
    <mergeCell ref="F33:R33"/>
    <mergeCell ref="B29:E29"/>
    <mergeCell ref="F28:I28"/>
    <mergeCell ref="J28:L28"/>
    <mergeCell ref="S25:V25"/>
    <mergeCell ref="P26:R26"/>
    <mergeCell ref="S26:V26"/>
    <mergeCell ref="B23:E23"/>
    <mergeCell ref="F23:I23"/>
    <mergeCell ref="J23:L23"/>
    <mergeCell ref="M23:O23"/>
    <mergeCell ref="B24:E24"/>
    <mergeCell ref="F24:I24"/>
    <mergeCell ref="J24:L24"/>
    <mergeCell ref="M24:O24"/>
    <mergeCell ref="P22:R22"/>
    <mergeCell ref="S22:V22"/>
    <mergeCell ref="B21:E21"/>
    <mergeCell ref="F21:I21"/>
    <mergeCell ref="B22:E22"/>
    <mergeCell ref="F22:I22"/>
    <mergeCell ref="J22:L22"/>
    <mergeCell ref="M22:O22"/>
    <mergeCell ref="J21:L21"/>
    <mergeCell ref="M21:O21"/>
    <mergeCell ref="S21:V21"/>
    <mergeCell ref="P21:R21"/>
    <mergeCell ref="B20:E20"/>
    <mergeCell ref="F20:I20"/>
    <mergeCell ref="J20:L20"/>
    <mergeCell ref="M20:O20"/>
    <mergeCell ref="P19:R19"/>
    <mergeCell ref="S19:V19"/>
    <mergeCell ref="P20:R20"/>
    <mergeCell ref="S20:V20"/>
    <mergeCell ref="M17:O17"/>
    <mergeCell ref="B19:E19"/>
    <mergeCell ref="F19:I19"/>
    <mergeCell ref="J19:L19"/>
    <mergeCell ref="M19:O19"/>
    <mergeCell ref="S16:V16"/>
    <mergeCell ref="P18:R18"/>
    <mergeCell ref="S18:V18"/>
    <mergeCell ref="B17:E17"/>
    <mergeCell ref="F17:I17"/>
    <mergeCell ref="B18:E18"/>
    <mergeCell ref="F18:I18"/>
    <mergeCell ref="J18:L18"/>
    <mergeCell ref="M18:O18"/>
    <mergeCell ref="J17:L17"/>
    <mergeCell ref="B15:E15"/>
    <mergeCell ref="F15:I15"/>
    <mergeCell ref="J15:L15"/>
    <mergeCell ref="M15:O15"/>
    <mergeCell ref="B16:E16"/>
    <mergeCell ref="F16:I16"/>
    <mergeCell ref="J16:L16"/>
    <mergeCell ref="M16:O16"/>
    <mergeCell ref="B14:E14"/>
    <mergeCell ref="F14:I14"/>
    <mergeCell ref="J14:L14"/>
    <mergeCell ref="M14:O14"/>
    <mergeCell ref="J13:L13"/>
    <mergeCell ref="M13:O13"/>
    <mergeCell ref="S3:V4"/>
    <mergeCell ref="P7:R7"/>
    <mergeCell ref="S7:V7"/>
    <mergeCell ref="P4:R4"/>
    <mergeCell ref="P8:R8"/>
    <mergeCell ref="S8:V8"/>
    <mergeCell ref="S5:V5"/>
    <mergeCell ref="P5:R5"/>
    <mergeCell ref="J6:L6"/>
    <mergeCell ref="J10:L10"/>
    <mergeCell ref="P13:R13"/>
    <mergeCell ref="B7:E7"/>
    <mergeCell ref="F7:I7"/>
    <mergeCell ref="J7:L7"/>
    <mergeCell ref="M7:O7"/>
    <mergeCell ref="S55:V55"/>
    <mergeCell ref="P9:R9"/>
    <mergeCell ref="P14:R14"/>
    <mergeCell ref="B13:E13"/>
    <mergeCell ref="F13:I13"/>
    <mergeCell ref="M8:O8"/>
    <mergeCell ref="M10:O10"/>
    <mergeCell ref="S9:V9"/>
    <mergeCell ref="B8:E8"/>
    <mergeCell ref="F8:I8"/>
    <mergeCell ref="S10:V10"/>
    <mergeCell ref="B9:E9"/>
    <mergeCell ref="F9:I9"/>
    <mergeCell ref="J9:L9"/>
    <mergeCell ref="M9:O9"/>
    <mergeCell ref="J8:L8"/>
    <mergeCell ref="P12:R12"/>
    <mergeCell ref="S11:V11"/>
    <mergeCell ref="B10:E10"/>
    <mergeCell ref="F10:I10"/>
    <mergeCell ref="B3:E4"/>
    <mergeCell ref="F3:R3"/>
    <mergeCell ref="M4:O4"/>
    <mergeCell ref="M6:O6"/>
    <mergeCell ref="P6:R6"/>
    <mergeCell ref="F4:I4"/>
    <mergeCell ref="J4:L4"/>
    <mergeCell ref="B6:E6"/>
    <mergeCell ref="F6:I6"/>
    <mergeCell ref="F11:I11"/>
    <mergeCell ref="J11:L11"/>
    <mergeCell ref="M11:O11"/>
    <mergeCell ref="B11:E11"/>
    <mergeCell ref="P10:R10"/>
    <mergeCell ref="S13:V13"/>
    <mergeCell ref="M55:O55"/>
    <mergeCell ref="P55:R55"/>
    <mergeCell ref="M25:O25"/>
    <mergeCell ref="S14:V14"/>
    <mergeCell ref="P17:R17"/>
    <mergeCell ref="S17:V17"/>
    <mergeCell ref="P15:R15"/>
    <mergeCell ref="S15:V15"/>
    <mergeCell ref="P16:R16"/>
    <mergeCell ref="B12:E12"/>
    <mergeCell ref="P11:R11"/>
    <mergeCell ref="S12:V12"/>
    <mergeCell ref="B25:E25"/>
    <mergeCell ref="F25:I25"/>
    <mergeCell ref="J25:L25"/>
    <mergeCell ref="F12:I12"/>
    <mergeCell ref="J12:L12"/>
    <mergeCell ref="M12:O12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&amp;C－２５－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selection activeCell="P24" sqref="P24"/>
    </sheetView>
  </sheetViews>
  <sheetFormatPr defaultRowHeight="13.5"/>
  <cols>
    <col min="1" max="1" width="1.625" style="22" customWidth="1"/>
    <col min="2" max="4" width="4" style="22" customWidth="1"/>
    <col min="5" max="5" width="3.875" style="22" customWidth="1"/>
    <col min="6" max="43" width="4" style="22" customWidth="1"/>
    <col min="44" max="16384" width="9" style="22"/>
  </cols>
  <sheetData>
    <row r="1" spans="1:35" s="872" customFormat="1" ht="26.25" customHeight="1">
      <c r="A1" s="869" t="s">
        <v>1834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>
      <c r="B2" s="22" t="s">
        <v>1995</v>
      </c>
    </row>
    <row r="3" spans="1:35">
      <c r="B3" s="957" t="s">
        <v>1835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</row>
    <row r="4" spans="1:35" ht="18.75" customHeight="1">
      <c r="B4" s="907" t="s">
        <v>366</v>
      </c>
      <c r="C4" s="907"/>
      <c r="D4" s="907"/>
      <c r="E4" s="1032" t="s">
        <v>1994</v>
      </c>
      <c r="F4" s="1032"/>
      <c r="G4" s="907" t="s">
        <v>2199</v>
      </c>
      <c r="H4" s="907"/>
      <c r="I4" s="907"/>
      <c r="J4" s="907"/>
      <c r="K4" s="907"/>
      <c r="L4" s="907"/>
      <c r="M4" s="907"/>
      <c r="N4" s="907"/>
      <c r="O4" s="907"/>
    </row>
    <row r="5" spans="1:35" ht="18" customHeight="1">
      <c r="B5" s="907"/>
      <c r="C5" s="907"/>
      <c r="D5" s="907"/>
      <c r="E5" s="1032"/>
      <c r="F5" s="1032"/>
      <c r="G5" s="907" t="s">
        <v>1996</v>
      </c>
      <c r="H5" s="907"/>
      <c r="I5" s="907"/>
      <c r="J5" s="907" t="s">
        <v>1997</v>
      </c>
      <c r="K5" s="907"/>
      <c r="L5" s="907"/>
      <c r="M5" s="907" t="s">
        <v>1998</v>
      </c>
      <c r="N5" s="907"/>
      <c r="O5" s="907"/>
    </row>
    <row r="6" spans="1:35" ht="18" customHeight="1">
      <c r="B6" s="898" t="s">
        <v>348</v>
      </c>
      <c r="C6" s="899"/>
      <c r="D6" s="900"/>
      <c r="E6" s="1182">
        <v>47</v>
      </c>
      <c r="F6" s="1182"/>
      <c r="G6" s="1126">
        <v>1610830</v>
      </c>
      <c r="H6" s="1126"/>
      <c r="I6" s="1126"/>
      <c r="J6" s="1203">
        <v>456748</v>
      </c>
      <c r="K6" s="1204"/>
      <c r="L6" s="1205"/>
      <c r="M6" s="1126">
        <v>712398</v>
      </c>
      <c r="N6" s="1126"/>
      <c r="O6" s="1126"/>
    </row>
    <row r="7" spans="1:35" ht="18.75" customHeight="1">
      <c r="B7" s="898" t="s">
        <v>358</v>
      </c>
      <c r="C7" s="899"/>
      <c r="D7" s="900"/>
      <c r="E7" s="1182">
        <v>43</v>
      </c>
      <c r="F7" s="1182"/>
      <c r="G7" s="1126">
        <v>1258431</v>
      </c>
      <c r="H7" s="1126"/>
      <c r="I7" s="1126"/>
      <c r="J7" s="1203">
        <v>378038</v>
      </c>
      <c r="K7" s="1204"/>
      <c r="L7" s="1205"/>
      <c r="M7" s="1126">
        <v>576334</v>
      </c>
      <c r="N7" s="1126"/>
      <c r="O7" s="1126"/>
    </row>
    <row r="8" spans="1:35" ht="18.75" customHeight="1">
      <c r="B8" s="898" t="s">
        <v>434</v>
      </c>
      <c r="C8" s="899"/>
      <c r="D8" s="900"/>
      <c r="E8" s="1182">
        <v>41</v>
      </c>
      <c r="F8" s="1182"/>
      <c r="G8" s="1126">
        <v>1252203</v>
      </c>
      <c r="H8" s="1126"/>
      <c r="I8" s="1126"/>
      <c r="J8" s="1203">
        <v>374248</v>
      </c>
      <c r="K8" s="1204"/>
      <c r="L8" s="1205"/>
      <c r="M8" s="1126">
        <v>570457</v>
      </c>
      <c r="N8" s="1126"/>
      <c r="O8" s="1126"/>
    </row>
    <row r="9" spans="1:35" ht="18.75" customHeight="1">
      <c r="B9" s="898" t="s">
        <v>417</v>
      </c>
      <c r="C9" s="899"/>
      <c r="D9" s="900"/>
      <c r="E9" s="1126">
        <v>41</v>
      </c>
      <c r="F9" s="1126"/>
      <c r="G9" s="1126">
        <v>1197190</v>
      </c>
      <c r="H9" s="1126"/>
      <c r="I9" s="1126"/>
      <c r="J9" s="1126">
        <v>340067</v>
      </c>
      <c r="K9" s="1126"/>
      <c r="L9" s="1126"/>
      <c r="M9" s="1126">
        <v>537960</v>
      </c>
      <c r="N9" s="1126"/>
      <c r="O9" s="1126"/>
    </row>
    <row r="10" spans="1:35" ht="18.75" customHeight="1">
      <c r="B10" s="907" t="s">
        <v>1258</v>
      </c>
      <c r="C10" s="907"/>
      <c r="D10" s="907"/>
      <c r="E10" s="1126">
        <v>40</v>
      </c>
      <c r="F10" s="1126"/>
      <c r="G10" s="1126">
        <v>1205513</v>
      </c>
      <c r="H10" s="1126"/>
      <c r="I10" s="1126"/>
      <c r="J10" s="1126">
        <v>420963</v>
      </c>
      <c r="K10" s="1126"/>
      <c r="L10" s="1126"/>
      <c r="M10" s="1126">
        <v>547477</v>
      </c>
      <c r="N10" s="1126"/>
      <c r="O10" s="1126"/>
    </row>
    <row r="11" spans="1:35" ht="18.75" customHeight="1">
      <c r="B11" s="1060" t="s">
        <v>2232</v>
      </c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</row>
    <row r="12" spans="1:35" ht="18.75" customHeight="1"/>
    <row r="13" spans="1:35" ht="16.5" customHeight="1"/>
    <row r="14" spans="1:35">
      <c r="B14" s="22" t="s">
        <v>1999</v>
      </c>
    </row>
    <row r="15" spans="1:35">
      <c r="B15" s="957" t="s">
        <v>1836</v>
      </c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</row>
    <row r="16" spans="1:35" ht="18.75" customHeight="1">
      <c r="B16" s="907" t="s">
        <v>366</v>
      </c>
      <c r="C16" s="907"/>
      <c r="D16" s="907"/>
      <c r="E16" s="898" t="s">
        <v>2200</v>
      </c>
      <c r="F16" s="899"/>
      <c r="G16" s="899"/>
      <c r="H16" s="899"/>
      <c r="I16" s="899"/>
      <c r="J16" s="899"/>
      <c r="K16" s="899"/>
      <c r="L16" s="899"/>
      <c r="M16" s="899"/>
      <c r="N16" s="899"/>
      <c r="O16" s="899"/>
      <c r="P16" s="899"/>
      <c r="Q16" s="900"/>
      <c r="R16" s="8"/>
      <c r="S16" s="8"/>
    </row>
    <row r="17" spans="2:19" ht="18" customHeight="1">
      <c r="B17" s="907"/>
      <c r="C17" s="907"/>
      <c r="D17" s="907"/>
      <c r="E17" s="907" t="s">
        <v>2000</v>
      </c>
      <c r="F17" s="907"/>
      <c r="G17" s="907"/>
      <c r="H17" s="1200" t="s">
        <v>2001</v>
      </c>
      <c r="I17" s="1200"/>
      <c r="J17" s="907" t="s">
        <v>2002</v>
      </c>
      <c r="K17" s="907"/>
      <c r="L17" s="907" t="s">
        <v>2003</v>
      </c>
      <c r="M17" s="907"/>
      <c r="N17" s="907" t="s">
        <v>2004</v>
      </c>
      <c r="O17" s="907"/>
      <c r="P17" s="907" t="s">
        <v>2005</v>
      </c>
      <c r="Q17" s="907"/>
      <c r="R17" s="8"/>
      <c r="S17" s="8"/>
    </row>
    <row r="18" spans="2:19" ht="18" customHeight="1">
      <c r="B18" s="907" t="s">
        <v>348</v>
      </c>
      <c r="C18" s="907"/>
      <c r="D18" s="907"/>
      <c r="E18" s="1126">
        <v>105954</v>
      </c>
      <c r="F18" s="1126"/>
      <c r="G18" s="1126"/>
      <c r="H18" s="1126">
        <v>8550</v>
      </c>
      <c r="I18" s="1126"/>
      <c r="J18" s="1126">
        <v>2762</v>
      </c>
      <c r="K18" s="1126"/>
      <c r="L18" s="1126">
        <v>11373</v>
      </c>
      <c r="M18" s="1126"/>
      <c r="N18" s="1126">
        <v>40</v>
      </c>
      <c r="O18" s="1126"/>
      <c r="P18" s="1126">
        <v>83229</v>
      </c>
      <c r="Q18" s="1126"/>
      <c r="R18" s="8"/>
      <c r="S18" s="8"/>
    </row>
    <row r="19" spans="2:19" ht="18.75" customHeight="1">
      <c r="B19" s="907" t="s">
        <v>358</v>
      </c>
      <c r="C19" s="907"/>
      <c r="D19" s="907"/>
      <c r="E19" s="1126">
        <v>67706</v>
      </c>
      <c r="F19" s="1126"/>
      <c r="G19" s="1126"/>
      <c r="H19" s="1126">
        <v>8452</v>
      </c>
      <c r="I19" s="1126"/>
      <c r="J19" s="1126">
        <v>4653</v>
      </c>
      <c r="K19" s="1126"/>
      <c r="L19" s="1126">
        <v>5011</v>
      </c>
      <c r="M19" s="1126"/>
      <c r="N19" s="1126">
        <v>204</v>
      </c>
      <c r="O19" s="1126"/>
      <c r="P19" s="1126">
        <v>49386</v>
      </c>
      <c r="Q19" s="1126"/>
      <c r="R19" s="71"/>
      <c r="S19" s="71"/>
    </row>
    <row r="20" spans="2:19" ht="18.75" customHeight="1">
      <c r="B20" s="907" t="s">
        <v>434</v>
      </c>
      <c r="C20" s="907"/>
      <c r="D20" s="907"/>
      <c r="E20" s="1053">
        <v>69068</v>
      </c>
      <c r="F20" s="1053"/>
      <c r="G20" s="1053"/>
      <c r="H20" s="1053">
        <v>8206</v>
      </c>
      <c r="I20" s="1053"/>
      <c r="J20" s="1053">
        <v>2633</v>
      </c>
      <c r="K20" s="1053"/>
      <c r="L20" s="1053">
        <v>7327</v>
      </c>
      <c r="M20" s="1053"/>
      <c r="N20" s="1053">
        <v>223</v>
      </c>
      <c r="O20" s="1053"/>
      <c r="P20" s="1053">
        <v>50679</v>
      </c>
      <c r="Q20" s="1053"/>
      <c r="R20" s="65"/>
      <c r="S20" s="65"/>
    </row>
    <row r="21" spans="2:19" ht="18.75" customHeight="1">
      <c r="B21" s="907" t="s">
        <v>417</v>
      </c>
      <c r="C21" s="907"/>
      <c r="D21" s="907"/>
      <c r="E21" s="1126">
        <v>67331</v>
      </c>
      <c r="F21" s="1126"/>
      <c r="G21" s="1126"/>
      <c r="H21" s="1126">
        <v>6968</v>
      </c>
      <c r="I21" s="1126"/>
      <c r="J21" s="1126">
        <v>2631</v>
      </c>
      <c r="K21" s="1126"/>
      <c r="L21" s="1126">
        <v>7192</v>
      </c>
      <c r="M21" s="1126"/>
      <c r="N21" s="1126">
        <v>230</v>
      </c>
      <c r="O21" s="1126"/>
      <c r="P21" s="1126">
        <v>50310</v>
      </c>
      <c r="Q21" s="1126"/>
      <c r="R21" s="65"/>
      <c r="S21" s="65"/>
    </row>
    <row r="22" spans="2:19" ht="18.75" customHeight="1">
      <c r="B22" s="907" t="s">
        <v>1258</v>
      </c>
      <c r="C22" s="907"/>
      <c r="D22" s="907"/>
      <c r="E22" s="1126">
        <v>67523</v>
      </c>
      <c r="F22" s="1126"/>
      <c r="G22" s="1126"/>
      <c r="H22" s="1126">
        <v>7160</v>
      </c>
      <c r="I22" s="1126"/>
      <c r="J22" s="1126">
        <v>2575</v>
      </c>
      <c r="K22" s="1126"/>
      <c r="L22" s="1126">
        <v>7144</v>
      </c>
      <c r="M22" s="1126"/>
      <c r="N22" s="1126">
        <v>185</v>
      </c>
      <c r="O22" s="1126"/>
      <c r="P22" s="1126">
        <v>50459</v>
      </c>
      <c r="Q22" s="1126"/>
      <c r="R22" s="8"/>
      <c r="S22" s="8"/>
    </row>
    <row r="23" spans="2:19" ht="18.75" customHeight="1">
      <c r="B23" s="1060" t="s">
        <v>2232</v>
      </c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8"/>
      <c r="S23" s="8"/>
    </row>
    <row r="24" spans="2:19" ht="18" customHeight="1">
      <c r="R24" s="8"/>
      <c r="S24" s="8"/>
    </row>
    <row r="25" spans="2:19" ht="16.5" customHeight="1">
      <c r="B25" s="8"/>
      <c r="C25" s="8"/>
      <c r="D25" s="8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 ht="16.5" customHeight="1">
      <c r="B26" s="8"/>
      <c r="C26" s="8"/>
      <c r="D26" s="8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 ht="16.5" customHeight="1">
      <c r="B27" s="8"/>
      <c r="C27" s="8"/>
      <c r="D27" s="8"/>
      <c r="E27" s="73"/>
      <c r="F27" s="65"/>
      <c r="G27" s="65"/>
      <c r="H27" s="71"/>
      <c r="I27" s="71"/>
      <c r="J27" s="65"/>
      <c r="K27" s="65"/>
      <c r="L27" s="65"/>
      <c r="M27" s="65"/>
      <c r="N27" s="71"/>
      <c r="O27" s="71"/>
      <c r="P27" s="65"/>
      <c r="Q27" s="65"/>
      <c r="R27" s="65"/>
      <c r="S27" s="65"/>
    </row>
    <row r="28" spans="2:19">
      <c r="R28" s="65"/>
      <c r="S28" s="65"/>
    </row>
    <row r="29" spans="2:19" ht="18.7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ht="18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ht="18" customHeight="1">
      <c r="B31" s="8"/>
      <c r="C31" s="8"/>
      <c r="D31" s="8"/>
      <c r="E31" s="8"/>
      <c r="F31" s="8"/>
      <c r="G31" s="8"/>
      <c r="H31" s="224"/>
      <c r="I31" s="224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ht="16.5" customHeight="1">
      <c r="R32" s="71"/>
      <c r="S32" s="71"/>
    </row>
    <row r="33" spans="18:19" ht="16.5" customHeight="1">
      <c r="R33" s="65"/>
      <c r="S33" s="65"/>
    </row>
  </sheetData>
  <mergeCells count="78">
    <mergeCell ref="B7:D7"/>
    <mergeCell ref="P18:Q18"/>
    <mergeCell ref="J6:L6"/>
    <mergeCell ref="M6:O6"/>
    <mergeCell ref="E6:F6"/>
    <mergeCell ref="L18:M18"/>
    <mergeCell ref="N18:O18"/>
    <mergeCell ref="N17:O17"/>
    <mergeCell ref="E17:G17"/>
    <mergeCell ref="J7:L7"/>
    <mergeCell ref="G6:I6"/>
    <mergeCell ref="L17:M17"/>
    <mergeCell ref="P17:Q17"/>
    <mergeCell ref="J10:L10"/>
    <mergeCell ref="B21:D21"/>
    <mergeCell ref="E21:G21"/>
    <mergeCell ref="H21:I21"/>
    <mergeCell ref="J21:K21"/>
    <mergeCell ref="E18:G18"/>
    <mergeCell ref="H18:I18"/>
    <mergeCell ref="J18:K18"/>
    <mergeCell ref="J9:L9"/>
    <mergeCell ref="E16:Q16"/>
    <mergeCell ref="J17:K17"/>
    <mergeCell ref="B11:O11"/>
    <mergeCell ref="H17:I17"/>
    <mergeCell ref="M10:O10"/>
    <mergeCell ref="B16:D17"/>
    <mergeCell ref="G9:I9"/>
    <mergeCell ref="B9:D9"/>
    <mergeCell ref="E9:F9"/>
    <mergeCell ref="B10:D10"/>
    <mergeCell ref="E10:F10"/>
    <mergeCell ref="G10:I10"/>
    <mergeCell ref="M9:O9"/>
    <mergeCell ref="B3:O3"/>
    <mergeCell ref="B8:D8"/>
    <mergeCell ref="G8:I8"/>
    <mergeCell ref="J8:L8"/>
    <mergeCell ref="E8:F8"/>
    <mergeCell ref="E7:F7"/>
    <mergeCell ref="M8:O8"/>
    <mergeCell ref="M7:O7"/>
    <mergeCell ref="G7:I7"/>
    <mergeCell ref="B4:D5"/>
    <mergeCell ref="E4:F5"/>
    <mergeCell ref="G4:O4"/>
    <mergeCell ref="G5:I5"/>
    <mergeCell ref="J5:L5"/>
    <mergeCell ref="M5:O5"/>
    <mergeCell ref="B6:D6"/>
    <mergeCell ref="L19:M19"/>
    <mergeCell ref="P19:Q19"/>
    <mergeCell ref="B15:Q15"/>
    <mergeCell ref="B19:D19"/>
    <mergeCell ref="E20:G20"/>
    <mergeCell ref="J20:K20"/>
    <mergeCell ref="H20:I20"/>
    <mergeCell ref="B20:D20"/>
    <mergeCell ref="E19:G19"/>
    <mergeCell ref="H19:I19"/>
    <mergeCell ref="J19:K19"/>
    <mergeCell ref="N19:O19"/>
    <mergeCell ref="B18:D18"/>
    <mergeCell ref="L21:M21"/>
    <mergeCell ref="N21:O21"/>
    <mergeCell ref="P21:Q21"/>
    <mergeCell ref="P20:Q20"/>
    <mergeCell ref="L20:M20"/>
    <mergeCell ref="N20:O20"/>
    <mergeCell ref="B23:Q23"/>
    <mergeCell ref="B22:D22"/>
    <mergeCell ref="E22:G22"/>
    <mergeCell ref="H22:I22"/>
    <mergeCell ref="J22:K22"/>
    <mergeCell ref="P22:Q22"/>
    <mergeCell ref="L22:M22"/>
    <mergeCell ref="N22:O22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&amp;C－２６－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workbookViewId="0">
      <selection activeCell="S23" sqref="S23"/>
    </sheetView>
  </sheetViews>
  <sheetFormatPr defaultRowHeight="13.5"/>
  <cols>
    <col min="1" max="1" width="2" style="22" customWidth="1"/>
    <col min="2" max="5" width="4" style="22" customWidth="1"/>
    <col min="6" max="6" width="5.75" style="22" customWidth="1"/>
    <col min="7" max="23" width="4" style="22" customWidth="1"/>
    <col min="24" max="16384" width="9" style="22"/>
  </cols>
  <sheetData>
    <row r="1" spans="1:35" s="872" customFormat="1" ht="26.25" customHeight="1">
      <c r="A1" s="869" t="s">
        <v>915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P2" s="957" t="s">
        <v>2201</v>
      </c>
      <c r="Q2" s="1207"/>
      <c r="R2" s="1207"/>
      <c r="S2" s="1207"/>
      <c r="T2" s="1207"/>
    </row>
    <row r="3" spans="1:35">
      <c r="B3" s="1101" t="s">
        <v>519</v>
      </c>
      <c r="C3" s="1218"/>
      <c r="D3" s="1102"/>
      <c r="E3" s="1074" t="s">
        <v>520</v>
      </c>
      <c r="F3" s="1192"/>
      <c r="G3" s="1192"/>
      <c r="H3" s="1079"/>
      <c r="I3" s="1074" t="s">
        <v>2143</v>
      </c>
      <c r="J3" s="1192"/>
      <c r="K3" s="1192"/>
      <c r="L3" s="1192"/>
      <c r="M3" s="1192"/>
      <c r="N3" s="1079"/>
      <c r="O3" s="1074" t="s">
        <v>2115</v>
      </c>
      <c r="P3" s="1192"/>
      <c r="Q3" s="1192"/>
      <c r="R3" s="1192"/>
      <c r="S3" s="1192"/>
      <c r="T3" s="1079"/>
    </row>
    <row r="4" spans="1:35" ht="24" customHeight="1">
      <c r="B4" s="1084"/>
      <c r="C4" s="1219"/>
      <c r="D4" s="1103"/>
      <c r="E4" s="1215" t="s">
        <v>1837</v>
      </c>
      <c r="F4" s="1192"/>
      <c r="G4" s="899"/>
      <c r="H4" s="900"/>
      <c r="I4" s="1215" t="s">
        <v>1838</v>
      </c>
      <c r="J4" s="1192"/>
      <c r="K4" s="1079"/>
      <c r="L4" s="1215" t="s">
        <v>1839</v>
      </c>
      <c r="M4" s="1216"/>
      <c r="N4" s="1217"/>
      <c r="O4" s="1215" t="s">
        <v>1840</v>
      </c>
      <c r="P4" s="1192"/>
      <c r="Q4" s="1079"/>
      <c r="R4" s="1215" t="s">
        <v>1839</v>
      </c>
      <c r="S4" s="1216"/>
      <c r="T4" s="1217"/>
    </row>
    <row r="5" spans="1:35" ht="14.1" customHeight="1">
      <c r="B5" s="898" t="s">
        <v>1343</v>
      </c>
      <c r="C5" s="899"/>
      <c r="D5" s="900"/>
      <c r="E5" s="1203">
        <v>522</v>
      </c>
      <c r="F5" s="1204"/>
      <c r="G5" s="1196"/>
      <c r="H5" s="1012"/>
      <c r="I5" s="1203">
        <v>2314</v>
      </c>
      <c r="J5" s="1204"/>
      <c r="K5" s="1205"/>
      <c r="L5" s="1208" t="s">
        <v>2049</v>
      </c>
      <c r="M5" s="1209"/>
      <c r="N5" s="1210"/>
      <c r="O5" s="1203">
        <v>6167586</v>
      </c>
      <c r="P5" s="1204"/>
      <c r="Q5" s="1205"/>
      <c r="R5" s="1208" t="s">
        <v>2049</v>
      </c>
      <c r="S5" s="1209"/>
      <c r="T5" s="1210"/>
    </row>
    <row r="6" spans="1:35" ht="14.1" customHeight="1">
      <c r="B6" s="898" t="s">
        <v>1344</v>
      </c>
      <c r="C6" s="899"/>
      <c r="D6" s="900"/>
      <c r="E6" s="1203">
        <v>498</v>
      </c>
      <c r="F6" s="1204"/>
      <c r="G6" s="1196"/>
      <c r="H6" s="1012"/>
      <c r="I6" s="1203">
        <v>2432</v>
      </c>
      <c r="J6" s="1204"/>
      <c r="K6" s="1205"/>
      <c r="L6" s="1208">
        <f t="shared" ref="L6:L11" si="0">(I6-I5)/I5*100</f>
        <v>5.0993949870354358</v>
      </c>
      <c r="M6" s="1209"/>
      <c r="N6" s="1210"/>
      <c r="O6" s="1203">
        <v>6505613</v>
      </c>
      <c r="P6" s="1204"/>
      <c r="Q6" s="1205"/>
      <c r="R6" s="1208">
        <f t="shared" ref="R6:R11" si="1">(O6-O5)/O5*100</f>
        <v>5.4807018499620437</v>
      </c>
      <c r="S6" s="1209"/>
      <c r="T6" s="1210"/>
    </row>
    <row r="7" spans="1:35" ht="14.1" customHeight="1">
      <c r="B7" s="898" t="s">
        <v>1345</v>
      </c>
      <c r="C7" s="899"/>
      <c r="D7" s="900"/>
      <c r="E7" s="1203">
        <v>461</v>
      </c>
      <c r="F7" s="1204"/>
      <c r="G7" s="1196"/>
      <c r="H7" s="1012"/>
      <c r="I7" s="1203">
        <v>2500</v>
      </c>
      <c r="J7" s="1204"/>
      <c r="K7" s="1205"/>
      <c r="L7" s="1208">
        <f t="shared" si="0"/>
        <v>2.7960526315789473</v>
      </c>
      <c r="M7" s="1209"/>
      <c r="N7" s="1210"/>
      <c r="O7" s="1203">
        <v>6136281</v>
      </c>
      <c r="P7" s="1204"/>
      <c r="Q7" s="1205"/>
      <c r="R7" s="1208">
        <f t="shared" si="1"/>
        <v>-5.6771283505489798</v>
      </c>
      <c r="S7" s="1209"/>
      <c r="T7" s="1210"/>
    </row>
    <row r="8" spans="1:35" ht="14.1" customHeight="1">
      <c r="B8" s="898" t="s">
        <v>1006</v>
      </c>
      <c r="C8" s="899"/>
      <c r="D8" s="900"/>
      <c r="E8" s="1203">
        <v>488</v>
      </c>
      <c r="F8" s="1204"/>
      <c r="G8" s="1196"/>
      <c r="H8" s="1012"/>
      <c r="I8" s="1203">
        <v>3215</v>
      </c>
      <c r="J8" s="1204"/>
      <c r="K8" s="1205"/>
      <c r="L8" s="1208">
        <f t="shared" si="0"/>
        <v>28.599999999999998</v>
      </c>
      <c r="M8" s="1209"/>
      <c r="N8" s="1210"/>
      <c r="O8" s="1203">
        <v>7179384</v>
      </c>
      <c r="P8" s="1204"/>
      <c r="Q8" s="1205"/>
      <c r="R8" s="1208">
        <f t="shared" si="1"/>
        <v>16.998944474674481</v>
      </c>
      <c r="S8" s="1209"/>
      <c r="T8" s="1210"/>
    </row>
    <row r="9" spans="1:35" ht="14.1" customHeight="1">
      <c r="B9" s="907" t="s">
        <v>348</v>
      </c>
      <c r="C9" s="907"/>
      <c r="D9" s="907"/>
      <c r="E9" s="1203">
        <v>465</v>
      </c>
      <c r="F9" s="1204"/>
      <c r="G9" s="1196"/>
      <c r="H9" s="1012"/>
      <c r="I9" s="1126">
        <v>3425</v>
      </c>
      <c r="J9" s="1126"/>
      <c r="K9" s="1126"/>
      <c r="L9" s="1208">
        <f t="shared" si="0"/>
        <v>6.5318818040435458</v>
      </c>
      <c r="M9" s="1209"/>
      <c r="N9" s="1210"/>
      <c r="O9" s="1126">
        <v>7687778</v>
      </c>
      <c r="P9" s="1126"/>
      <c r="Q9" s="1126"/>
      <c r="R9" s="1208">
        <f t="shared" si="1"/>
        <v>7.0813039113104965</v>
      </c>
      <c r="S9" s="1209"/>
      <c r="T9" s="1210"/>
    </row>
    <row r="10" spans="1:35" ht="14.1" customHeight="1">
      <c r="B10" s="907" t="s">
        <v>434</v>
      </c>
      <c r="C10" s="907"/>
      <c r="D10" s="907"/>
      <c r="E10" s="1203">
        <v>437</v>
      </c>
      <c r="F10" s="1204"/>
      <c r="G10" s="1196"/>
      <c r="H10" s="1012"/>
      <c r="I10" s="1126">
        <v>3844</v>
      </c>
      <c r="J10" s="1126"/>
      <c r="K10" s="1126"/>
      <c r="L10" s="1208">
        <f t="shared" si="0"/>
        <v>12.233576642335766</v>
      </c>
      <c r="M10" s="1209"/>
      <c r="N10" s="1210"/>
      <c r="O10" s="1126">
        <v>10313838</v>
      </c>
      <c r="P10" s="1126"/>
      <c r="Q10" s="1126"/>
      <c r="R10" s="1208">
        <f t="shared" si="1"/>
        <v>34.158894806795928</v>
      </c>
      <c r="S10" s="1209"/>
      <c r="T10" s="1210"/>
    </row>
    <row r="11" spans="1:35" ht="14.1" customHeight="1">
      <c r="B11" s="907" t="s">
        <v>996</v>
      </c>
      <c r="C11" s="907"/>
      <c r="D11" s="907"/>
      <c r="E11" s="1126">
        <v>385</v>
      </c>
      <c r="F11" s="1182"/>
      <c r="G11" s="1182"/>
      <c r="H11" s="1182"/>
      <c r="I11" s="1126">
        <v>2722</v>
      </c>
      <c r="J11" s="1126"/>
      <c r="K11" s="1126"/>
      <c r="L11" s="1208">
        <f t="shared" si="0"/>
        <v>-29.188345473465137</v>
      </c>
      <c r="M11" s="1209"/>
      <c r="N11" s="1210"/>
      <c r="O11" s="1126">
        <v>8857751</v>
      </c>
      <c r="P11" s="1126"/>
      <c r="Q11" s="1126"/>
      <c r="R11" s="1208">
        <f t="shared" si="1"/>
        <v>-14.117799794799957</v>
      </c>
      <c r="S11" s="1209"/>
      <c r="T11" s="1210"/>
    </row>
    <row r="12" spans="1:35" ht="14.1" customHeight="1">
      <c r="B12" s="103" t="s">
        <v>2194</v>
      </c>
      <c r="C12" s="66" t="s">
        <v>937</v>
      </c>
      <c r="D12" s="42"/>
      <c r="E12" s="42"/>
      <c r="F12" s="42"/>
      <c r="G12" s="226"/>
      <c r="H12" s="226"/>
      <c r="I12" s="71"/>
      <c r="J12" s="71"/>
      <c r="K12" s="71"/>
      <c r="L12" s="226"/>
      <c r="M12" s="226"/>
      <c r="N12" s="226"/>
      <c r="O12" s="71"/>
      <c r="P12" s="71"/>
      <c r="Q12" s="71"/>
      <c r="R12" s="226"/>
      <c r="S12" s="226"/>
      <c r="T12" s="226"/>
    </row>
    <row r="13" spans="1:35" ht="15" customHeight="1">
      <c r="B13" s="42"/>
      <c r="C13" s="1211" t="s">
        <v>998</v>
      </c>
      <c r="D13" s="1211"/>
      <c r="E13" s="1211"/>
      <c r="F13" s="1211"/>
    </row>
    <row r="14" spans="1:35" ht="15" customHeight="1">
      <c r="B14" s="42"/>
      <c r="C14" s="42"/>
      <c r="D14" s="42"/>
      <c r="E14" s="42"/>
      <c r="F14" s="42"/>
    </row>
    <row r="15" spans="1:3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35" s="872" customFormat="1" ht="26.25" customHeight="1">
      <c r="A16" s="869" t="s">
        <v>1073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3"/>
      <c r="Y16" s="873"/>
      <c r="Z16" s="873"/>
      <c r="AA16" s="873"/>
      <c r="AB16" s="873"/>
      <c r="AC16" s="873"/>
      <c r="AD16" s="873"/>
      <c r="AE16" s="873"/>
      <c r="AF16" s="873"/>
      <c r="AG16" s="873"/>
      <c r="AH16" s="873"/>
      <c r="AI16" s="873"/>
    </row>
    <row r="17" spans="2:20" ht="15.95" customHeight="1">
      <c r="B17" s="957" t="s">
        <v>2202</v>
      </c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129"/>
      <c r="R17" s="129"/>
    </row>
    <row r="18" spans="2:20" ht="15.95" customHeight="1">
      <c r="B18" s="907" t="s">
        <v>1901</v>
      </c>
      <c r="C18" s="907"/>
      <c r="D18" s="907"/>
      <c r="E18" s="907"/>
      <c r="F18" s="907"/>
      <c r="G18" s="1233" t="s">
        <v>513</v>
      </c>
      <c r="H18" s="1234"/>
      <c r="I18" s="1234"/>
      <c r="J18" s="1234"/>
      <c r="K18" s="1234"/>
      <c r="L18" s="1234"/>
      <c r="M18" s="1234"/>
      <c r="N18" s="1234"/>
      <c r="O18" s="1234"/>
      <c r="P18" s="1235"/>
      <c r="Q18" s="227"/>
      <c r="R18" s="227"/>
      <c r="S18" s="8"/>
      <c r="T18" s="8"/>
    </row>
    <row r="19" spans="2:20" ht="18.75" customHeight="1">
      <c r="B19" s="907"/>
      <c r="C19" s="907"/>
      <c r="D19" s="907"/>
      <c r="E19" s="907"/>
      <c r="F19" s="907"/>
      <c r="G19" s="1156" t="s">
        <v>1346</v>
      </c>
      <c r="H19" s="1158"/>
      <c r="I19" s="1156" t="s">
        <v>1347</v>
      </c>
      <c r="J19" s="1158"/>
      <c r="K19" s="1156" t="s">
        <v>1006</v>
      </c>
      <c r="L19" s="1158"/>
      <c r="M19" s="1156" t="s">
        <v>348</v>
      </c>
      <c r="N19" s="1158"/>
      <c r="O19" s="1156" t="s">
        <v>434</v>
      </c>
      <c r="P19" s="1158"/>
      <c r="Q19" s="1231"/>
      <c r="R19" s="1231"/>
    </row>
    <row r="20" spans="2:20" ht="18.75" customHeight="1" thickBot="1">
      <c r="B20" s="1237" t="s">
        <v>1340</v>
      </c>
      <c r="C20" s="1237"/>
      <c r="D20" s="1237"/>
      <c r="E20" s="1237"/>
      <c r="F20" s="1237"/>
      <c r="G20" s="1227">
        <v>498</v>
      </c>
      <c r="H20" s="1228"/>
      <c r="I20" s="1227">
        <v>461</v>
      </c>
      <c r="J20" s="1228"/>
      <c r="K20" s="1221">
        <v>488</v>
      </c>
      <c r="L20" s="1221"/>
      <c r="M20" s="1221">
        <v>465</v>
      </c>
      <c r="N20" s="1221"/>
      <c r="O20" s="1221">
        <v>437</v>
      </c>
      <c r="P20" s="1221"/>
      <c r="Q20" s="1232"/>
      <c r="R20" s="1232"/>
    </row>
    <row r="21" spans="2:20" ht="18.75" customHeight="1" thickTop="1">
      <c r="B21" s="1238" t="s">
        <v>1341</v>
      </c>
      <c r="C21" s="1238"/>
      <c r="D21" s="1238"/>
      <c r="E21" s="1238"/>
      <c r="F21" s="1238"/>
      <c r="G21" s="1223">
        <v>72</v>
      </c>
      <c r="H21" s="1224"/>
      <c r="I21" s="1223">
        <v>62</v>
      </c>
      <c r="J21" s="1224"/>
      <c r="K21" s="1222">
        <v>73</v>
      </c>
      <c r="L21" s="1222"/>
      <c r="M21" s="1222">
        <v>68</v>
      </c>
      <c r="N21" s="1222"/>
      <c r="O21" s="1222">
        <v>69</v>
      </c>
      <c r="P21" s="1222"/>
      <c r="Q21" s="1206"/>
      <c r="R21" s="1206"/>
    </row>
    <row r="22" spans="2:20" ht="18.75" customHeight="1">
      <c r="B22" s="1236" t="s">
        <v>1342</v>
      </c>
      <c r="C22" s="1236"/>
      <c r="D22" s="1236"/>
      <c r="E22" s="1236"/>
      <c r="F22" s="1236"/>
      <c r="G22" s="1225">
        <v>426</v>
      </c>
      <c r="H22" s="1226"/>
      <c r="I22" s="1225">
        <v>399</v>
      </c>
      <c r="J22" s="1226"/>
      <c r="K22" s="1220">
        <v>415</v>
      </c>
      <c r="L22" s="1220"/>
      <c r="M22" s="1220">
        <v>397</v>
      </c>
      <c r="N22" s="1220"/>
      <c r="O22" s="1220">
        <v>368</v>
      </c>
      <c r="P22" s="1220"/>
      <c r="Q22" s="1206"/>
      <c r="R22" s="1206"/>
    </row>
    <row r="23" spans="2:20" ht="18.75" customHeight="1">
      <c r="B23" s="166"/>
      <c r="C23" s="1058" t="s">
        <v>1902</v>
      </c>
      <c r="D23" s="1058"/>
      <c r="E23" s="1058"/>
      <c r="F23" s="1059"/>
      <c r="G23" s="1194">
        <v>1</v>
      </c>
      <c r="H23" s="1195"/>
      <c r="I23" s="1194">
        <v>2</v>
      </c>
      <c r="J23" s="1195"/>
      <c r="K23" s="1152">
        <v>1</v>
      </c>
      <c r="L23" s="1152"/>
      <c r="M23" s="1152">
        <v>4</v>
      </c>
      <c r="N23" s="1152"/>
      <c r="O23" s="1152">
        <v>4</v>
      </c>
      <c r="P23" s="1152"/>
      <c r="Q23" s="1124"/>
      <c r="R23" s="1124"/>
    </row>
    <row r="24" spans="2:20" ht="18.75" customHeight="1">
      <c r="B24" s="166"/>
      <c r="C24" s="1213" t="s">
        <v>1903</v>
      </c>
      <c r="D24" s="1213"/>
      <c r="E24" s="1213"/>
      <c r="F24" s="1214"/>
      <c r="G24" s="1229">
        <v>46</v>
      </c>
      <c r="H24" s="1230"/>
      <c r="I24" s="1229">
        <v>38</v>
      </c>
      <c r="J24" s="1230"/>
      <c r="K24" s="1183">
        <v>40</v>
      </c>
      <c r="L24" s="1112"/>
      <c r="M24" s="1183">
        <v>37</v>
      </c>
      <c r="N24" s="1112"/>
      <c r="O24" s="1183">
        <v>33</v>
      </c>
      <c r="P24" s="1112"/>
      <c r="Q24" s="1124"/>
      <c r="R24" s="1124"/>
    </row>
    <row r="25" spans="2:20" ht="18.75" customHeight="1">
      <c r="B25" s="166"/>
      <c r="C25" s="1058" t="s">
        <v>1904</v>
      </c>
      <c r="D25" s="1058"/>
      <c r="E25" s="1058"/>
      <c r="F25" s="1059"/>
      <c r="G25" s="1229">
        <v>146</v>
      </c>
      <c r="H25" s="1230"/>
      <c r="I25" s="1229">
        <v>136</v>
      </c>
      <c r="J25" s="1230"/>
      <c r="K25" s="1183">
        <v>136</v>
      </c>
      <c r="L25" s="1112"/>
      <c r="M25" s="1183">
        <v>135</v>
      </c>
      <c r="N25" s="1112"/>
      <c r="O25" s="1183">
        <v>128</v>
      </c>
      <c r="P25" s="1112"/>
      <c r="Q25" s="1124"/>
      <c r="R25" s="1124"/>
    </row>
    <row r="26" spans="2:20" ht="18.75" customHeight="1">
      <c r="B26" s="166"/>
      <c r="C26" s="1058" t="s">
        <v>1546</v>
      </c>
      <c r="D26" s="1058"/>
      <c r="E26" s="1058"/>
      <c r="F26" s="1059"/>
      <c r="G26" s="1229">
        <v>33</v>
      </c>
      <c r="H26" s="1230"/>
      <c r="I26" s="1229">
        <v>36</v>
      </c>
      <c r="J26" s="1230"/>
      <c r="K26" s="1183">
        <v>36</v>
      </c>
      <c r="L26" s="1112"/>
      <c r="M26" s="1183">
        <v>37</v>
      </c>
      <c r="N26" s="1112"/>
      <c r="O26" s="1183">
        <v>38</v>
      </c>
      <c r="P26" s="1112"/>
      <c r="Q26" s="1124"/>
      <c r="R26" s="1124"/>
    </row>
    <row r="27" spans="2:20" ht="28.5" customHeight="1">
      <c r="B27" s="166"/>
      <c r="C27" s="1212" t="s">
        <v>1547</v>
      </c>
      <c r="D27" s="1213"/>
      <c r="E27" s="1213"/>
      <c r="F27" s="1214"/>
      <c r="G27" s="1229">
        <v>54</v>
      </c>
      <c r="H27" s="1230"/>
      <c r="I27" s="1229">
        <v>46</v>
      </c>
      <c r="J27" s="1230"/>
      <c r="K27" s="1183">
        <v>50</v>
      </c>
      <c r="L27" s="1112"/>
      <c r="M27" s="1183">
        <v>49</v>
      </c>
      <c r="N27" s="1112"/>
      <c r="O27" s="1183">
        <v>42</v>
      </c>
      <c r="P27" s="1112"/>
      <c r="Q27" s="1124"/>
      <c r="R27" s="1124"/>
    </row>
    <row r="28" spans="2:20" ht="18.75" customHeight="1">
      <c r="B28" s="166"/>
      <c r="C28" s="1058" t="s">
        <v>1989</v>
      </c>
      <c r="D28" s="1058"/>
      <c r="E28" s="1058"/>
      <c r="F28" s="1059"/>
      <c r="G28" s="1229">
        <v>146</v>
      </c>
      <c r="H28" s="1230"/>
      <c r="I28" s="1229">
        <v>141</v>
      </c>
      <c r="J28" s="1230"/>
      <c r="K28" s="1183">
        <v>152</v>
      </c>
      <c r="L28" s="1112"/>
      <c r="M28" s="1183">
        <v>135</v>
      </c>
      <c r="N28" s="1112"/>
      <c r="O28" s="1183">
        <v>123</v>
      </c>
      <c r="P28" s="1112"/>
      <c r="Q28" s="1124"/>
      <c r="R28" s="1124"/>
    </row>
    <row r="29" spans="2:20" ht="15.95" customHeight="1">
      <c r="B29" s="103" t="s">
        <v>2194</v>
      </c>
      <c r="C29" s="66" t="s">
        <v>937</v>
      </c>
      <c r="D29" s="42"/>
      <c r="E29" s="42"/>
      <c r="F29" s="42"/>
      <c r="G29" s="3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2:20" ht="15.95" customHeight="1">
      <c r="B30" s="8"/>
      <c r="C30" s="1211" t="s">
        <v>998</v>
      </c>
      <c r="D30" s="1211"/>
      <c r="E30" s="1211"/>
      <c r="F30" s="1211"/>
      <c r="G30" s="3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2:20" ht="15.95" customHeight="1">
      <c r="B31" s="8"/>
      <c r="C31" s="1060"/>
      <c r="D31" s="972"/>
      <c r="E31" s="972"/>
      <c r="F31" s="972"/>
      <c r="G31" s="1211"/>
      <c r="H31" s="1018"/>
      <c r="I31" s="61"/>
      <c r="J31" s="61"/>
      <c r="K31" s="61"/>
      <c r="L31" s="61"/>
      <c r="M31" s="61"/>
      <c r="N31" s="61"/>
      <c r="O31" s="61"/>
      <c r="P31" s="61"/>
    </row>
    <row r="32" spans="2:20" ht="14.1" customHeight="1">
      <c r="B32" s="228"/>
      <c r="C32" s="228"/>
      <c r="D32" s="228"/>
      <c r="E32" s="228"/>
      <c r="F32" s="228"/>
      <c r="G32" s="230"/>
      <c r="H32" s="85"/>
      <c r="I32" s="230"/>
      <c r="J32" s="85"/>
      <c r="K32" s="230"/>
      <c r="L32" s="85"/>
      <c r="M32" s="230"/>
      <c r="N32" s="85"/>
      <c r="O32" s="230"/>
      <c r="P32" s="85"/>
    </row>
    <row r="33" spans="2:16" ht="14.1" customHeight="1">
      <c r="B33" s="228"/>
      <c r="C33" s="228"/>
      <c r="D33" s="228"/>
      <c r="E33" s="228"/>
      <c r="F33" s="228"/>
      <c r="G33" s="230"/>
      <c r="H33" s="85"/>
      <c r="I33" s="230"/>
      <c r="J33" s="85"/>
      <c r="K33" s="230"/>
      <c r="L33" s="85"/>
      <c r="M33" s="230"/>
      <c r="N33" s="85"/>
      <c r="O33" s="230"/>
      <c r="P33" s="85"/>
    </row>
    <row r="34" spans="2:16" ht="14.1" customHeight="1">
      <c r="B34" s="228"/>
      <c r="C34" s="228"/>
      <c r="D34" s="228"/>
      <c r="E34" s="228"/>
      <c r="F34" s="228"/>
      <c r="G34" s="230"/>
      <c r="H34" s="85"/>
      <c r="I34" s="230"/>
      <c r="J34" s="85"/>
      <c r="K34" s="230"/>
      <c r="L34" s="85"/>
      <c r="M34" s="230"/>
      <c r="N34" s="85"/>
      <c r="O34" s="230"/>
      <c r="P34" s="85"/>
    </row>
    <row r="35" spans="2:16" ht="14.1" customHeight="1">
      <c r="B35" s="65"/>
      <c r="C35" s="8"/>
      <c r="D35" s="8"/>
      <c r="E35" s="8"/>
      <c r="F35" s="8"/>
      <c r="G35" s="103"/>
      <c r="H35" s="129"/>
      <c r="I35" s="103"/>
      <c r="J35" s="129"/>
      <c r="K35" s="103"/>
      <c r="L35" s="129"/>
      <c r="M35" s="103"/>
      <c r="N35" s="129"/>
      <c r="O35" s="103"/>
      <c r="P35" s="129"/>
    </row>
    <row r="36" spans="2:16" ht="14.1" customHeight="1">
      <c r="B36" s="65"/>
      <c r="C36" s="61"/>
      <c r="D36" s="61"/>
      <c r="E36" s="61"/>
      <c r="F36" s="61"/>
      <c r="G36" s="66"/>
      <c r="H36" s="65"/>
      <c r="I36" s="66"/>
      <c r="J36" s="65"/>
      <c r="K36" s="66"/>
      <c r="L36" s="65"/>
      <c r="M36" s="66"/>
      <c r="N36" s="65"/>
      <c r="O36" s="66"/>
      <c r="P36" s="65"/>
    </row>
    <row r="37" spans="2:16" ht="14.1" customHeight="1">
      <c r="B37" s="65"/>
      <c r="C37" s="8"/>
      <c r="D37" s="8"/>
      <c r="E37" s="8"/>
      <c r="F37" s="8"/>
      <c r="G37" s="66"/>
      <c r="H37" s="65"/>
      <c r="I37" s="66"/>
      <c r="J37" s="65"/>
      <c r="K37" s="66"/>
      <c r="L37" s="65"/>
      <c r="M37" s="66"/>
      <c r="N37" s="65"/>
      <c r="O37" s="66"/>
      <c r="P37" s="65"/>
    </row>
    <row r="38" spans="2:16" ht="14.1" customHeight="1">
      <c r="B38" s="65"/>
      <c r="C38" s="8"/>
      <c r="D38" s="8"/>
      <c r="E38" s="8"/>
      <c r="F38" s="8"/>
      <c r="G38" s="66"/>
      <c r="H38" s="65"/>
      <c r="I38" s="66"/>
      <c r="J38" s="65"/>
      <c r="K38" s="66"/>
      <c r="L38" s="65"/>
      <c r="M38" s="66"/>
      <c r="N38" s="65"/>
      <c r="O38" s="66"/>
      <c r="P38" s="65"/>
    </row>
    <row r="39" spans="2:16" ht="24" customHeight="1">
      <c r="B39" s="65"/>
      <c r="C39" s="35"/>
      <c r="D39" s="35"/>
      <c r="E39" s="35"/>
      <c r="F39" s="35"/>
      <c r="G39" s="66"/>
      <c r="H39" s="65"/>
      <c r="I39" s="66"/>
      <c r="J39" s="65"/>
      <c r="K39" s="66"/>
      <c r="L39" s="65"/>
      <c r="M39" s="66"/>
      <c r="N39" s="65"/>
      <c r="O39" s="66"/>
      <c r="P39" s="65"/>
    </row>
    <row r="40" spans="2:16" ht="14.1" customHeight="1">
      <c r="B40" s="65"/>
      <c r="C40" s="8"/>
      <c r="D40" s="8"/>
      <c r="E40" s="8"/>
      <c r="F40" s="8"/>
      <c r="G40" s="66"/>
      <c r="H40" s="65"/>
      <c r="I40" s="66"/>
      <c r="J40" s="65"/>
      <c r="K40" s="66"/>
      <c r="L40" s="65"/>
      <c r="M40" s="66"/>
      <c r="N40" s="65"/>
      <c r="O40" s="66"/>
      <c r="P40" s="65"/>
    </row>
    <row r="41" spans="2:16" ht="15.95" customHeight="1">
      <c r="M41" s="65"/>
    </row>
  </sheetData>
  <mergeCells count="127">
    <mergeCell ref="R11:T11"/>
    <mergeCell ref="R10:T10"/>
    <mergeCell ref="R7:T7"/>
    <mergeCell ref="Q19:R19"/>
    <mergeCell ref="Q20:R20"/>
    <mergeCell ref="O23:P23"/>
    <mergeCell ref="M21:N21"/>
    <mergeCell ref="G18:P18"/>
    <mergeCell ref="O19:P19"/>
    <mergeCell ref="O20:P20"/>
    <mergeCell ref="O21:P21"/>
    <mergeCell ref="B17:P17"/>
    <mergeCell ref="B21:F21"/>
    <mergeCell ref="O10:Q10"/>
    <mergeCell ref="G19:H19"/>
    <mergeCell ref="G20:H20"/>
    <mergeCell ref="K22:L22"/>
    <mergeCell ref="K23:L23"/>
    <mergeCell ref="G23:H23"/>
    <mergeCell ref="I19:J19"/>
    <mergeCell ref="B10:D10"/>
    <mergeCell ref="L11:N11"/>
    <mergeCell ref="K19:L19"/>
    <mergeCell ref="M19:N19"/>
    <mergeCell ref="M20:N20"/>
    <mergeCell ref="I20:J20"/>
    <mergeCell ref="I21:J21"/>
    <mergeCell ref="I22:J22"/>
    <mergeCell ref="I23:J23"/>
    <mergeCell ref="C13:F13"/>
    <mergeCell ref="B22:F22"/>
    <mergeCell ref="B18:F19"/>
    <mergeCell ref="B20:F20"/>
    <mergeCell ref="B6:D6"/>
    <mergeCell ref="L5:N5"/>
    <mergeCell ref="I5:K5"/>
    <mergeCell ref="I6:K6"/>
    <mergeCell ref="L6:N6"/>
    <mergeCell ref="K26:L26"/>
    <mergeCell ref="E5:H5"/>
    <mergeCell ref="E6:H6"/>
    <mergeCell ref="B5:D5"/>
    <mergeCell ref="B7:D7"/>
    <mergeCell ref="L7:N7"/>
    <mergeCell ref="I8:K8"/>
    <mergeCell ref="E7:H7"/>
    <mergeCell ref="E8:H8"/>
    <mergeCell ref="B8:D8"/>
    <mergeCell ref="C23:F23"/>
    <mergeCell ref="B9:D9"/>
    <mergeCell ref="L10:N10"/>
    <mergeCell ref="I10:K10"/>
    <mergeCell ref="B11:D11"/>
    <mergeCell ref="K20:L20"/>
    <mergeCell ref="K21:L21"/>
    <mergeCell ref="G21:H21"/>
    <mergeCell ref="G22:H22"/>
    <mergeCell ref="C31:H31"/>
    <mergeCell ref="R8:T8"/>
    <mergeCell ref="I7:K7"/>
    <mergeCell ref="R9:T9"/>
    <mergeCell ref="I9:K9"/>
    <mergeCell ref="O9:Q9"/>
    <mergeCell ref="L9:N9"/>
    <mergeCell ref="L8:N8"/>
    <mergeCell ref="B3:D4"/>
    <mergeCell ref="O22:P22"/>
    <mergeCell ref="M22:N22"/>
    <mergeCell ref="M23:N23"/>
    <mergeCell ref="M24:N24"/>
    <mergeCell ref="M25:N25"/>
    <mergeCell ref="O4:Q4"/>
    <mergeCell ref="O8:Q8"/>
    <mergeCell ref="Q21:R21"/>
    <mergeCell ref="O7:Q7"/>
    <mergeCell ref="O11:Q11"/>
    <mergeCell ref="M27:N27"/>
    <mergeCell ref="M28:N28"/>
    <mergeCell ref="M26:N26"/>
    <mergeCell ref="O27:P27"/>
    <mergeCell ref="E3:H3"/>
    <mergeCell ref="C30:F30"/>
    <mergeCell ref="C27:F27"/>
    <mergeCell ref="C28:F28"/>
    <mergeCell ref="O24:P24"/>
    <mergeCell ref="C24:F24"/>
    <mergeCell ref="C25:F25"/>
    <mergeCell ref="C26:F26"/>
    <mergeCell ref="O25:P25"/>
    <mergeCell ref="O26:P26"/>
    <mergeCell ref="O28:P28"/>
    <mergeCell ref="I24:J24"/>
    <mergeCell ref="G28:H28"/>
    <mergeCell ref="G27:H27"/>
    <mergeCell ref="G26:H26"/>
    <mergeCell ref="I26:J26"/>
    <mergeCell ref="I27:J27"/>
    <mergeCell ref="I28:J28"/>
    <mergeCell ref="I25:J25"/>
    <mergeCell ref="G25:H25"/>
    <mergeCell ref="K24:L24"/>
    <mergeCell ref="K25:L25"/>
    <mergeCell ref="G24:H24"/>
    <mergeCell ref="Q26:R26"/>
    <mergeCell ref="Q27:R27"/>
    <mergeCell ref="Q28:R28"/>
    <mergeCell ref="Q22:R22"/>
    <mergeCell ref="Q23:R23"/>
    <mergeCell ref="Q24:R24"/>
    <mergeCell ref="Q25:R25"/>
    <mergeCell ref="P2:T2"/>
    <mergeCell ref="E9:H9"/>
    <mergeCell ref="E10:H10"/>
    <mergeCell ref="E11:H11"/>
    <mergeCell ref="I11:K11"/>
    <mergeCell ref="R5:T5"/>
    <mergeCell ref="O6:Q6"/>
    <mergeCell ref="R6:T6"/>
    <mergeCell ref="O5:Q5"/>
    <mergeCell ref="O3:T3"/>
    <mergeCell ref="K27:L27"/>
    <mergeCell ref="K28:L28"/>
    <mergeCell ref="R4:T4"/>
    <mergeCell ref="I3:N3"/>
    <mergeCell ref="E4:H4"/>
    <mergeCell ref="I4:K4"/>
    <mergeCell ref="L4:N4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&amp;C－２７－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zoomScaleNormal="100" workbookViewId="0">
      <selection activeCell="B2" sqref="B2"/>
    </sheetView>
  </sheetViews>
  <sheetFormatPr defaultRowHeight="13.5"/>
  <cols>
    <col min="1" max="1" width="1.75" style="3" customWidth="1"/>
    <col min="2" max="2" width="9" style="3"/>
    <col min="3" max="3" width="6.625" style="3" customWidth="1"/>
    <col min="4" max="4" width="7.5" style="3" customWidth="1"/>
    <col min="5" max="6" width="6.625" style="3" customWidth="1"/>
    <col min="7" max="7" width="7.875" style="3" customWidth="1"/>
    <col min="8" max="8" width="6.625" style="3" customWidth="1"/>
    <col min="9" max="9" width="5.875" style="3" customWidth="1"/>
    <col min="10" max="10" width="6.625" style="3" customWidth="1"/>
    <col min="11" max="11" width="7.25" style="3" customWidth="1"/>
    <col min="12" max="12" width="6.375" style="3" customWidth="1"/>
    <col min="13" max="13" width="8" style="3" customWidth="1"/>
    <col min="14" max="30" width="5" style="3" customWidth="1"/>
    <col min="31" max="51" width="8" style="3" customWidth="1"/>
    <col min="52" max="16384" width="9" style="3"/>
  </cols>
  <sheetData>
    <row r="1" spans="1:51" s="872" customFormat="1" ht="26.25" customHeight="1">
      <c r="A1" s="869" t="s">
        <v>1631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51" ht="20.25" customHeight="1"/>
    <row r="3" spans="1:51" ht="18.95" customHeight="1">
      <c r="B3" s="5"/>
      <c r="C3" s="898" t="s">
        <v>2530</v>
      </c>
      <c r="D3" s="899"/>
      <c r="E3" s="899"/>
      <c r="F3" s="900"/>
      <c r="G3" s="898" t="s">
        <v>2531</v>
      </c>
      <c r="H3" s="899"/>
      <c r="I3" s="900"/>
      <c r="J3" s="898" t="s">
        <v>2532</v>
      </c>
      <c r="K3" s="899"/>
      <c r="L3" s="900"/>
    </row>
    <row r="4" spans="1:51" ht="47.25" customHeight="1">
      <c r="B4" s="18" t="s">
        <v>2528</v>
      </c>
      <c r="C4" s="901" t="s">
        <v>1088</v>
      </c>
      <c r="D4" s="902"/>
      <c r="E4" s="902"/>
      <c r="F4" s="903"/>
      <c r="G4" s="898" t="s">
        <v>975</v>
      </c>
      <c r="H4" s="899"/>
      <c r="I4" s="900"/>
      <c r="J4" s="898" t="s">
        <v>2542</v>
      </c>
      <c r="K4" s="899"/>
      <c r="L4" s="900"/>
    </row>
    <row r="5" spans="1:51" ht="47.25" customHeight="1">
      <c r="B5" s="24" t="s">
        <v>2529</v>
      </c>
      <c r="C5" s="904" t="s">
        <v>1089</v>
      </c>
      <c r="D5" s="905"/>
      <c r="E5" s="905"/>
      <c r="F5" s="906"/>
      <c r="G5" s="898" t="s">
        <v>2543</v>
      </c>
      <c r="H5" s="899"/>
      <c r="I5" s="900"/>
      <c r="J5" s="898" t="s">
        <v>2544</v>
      </c>
      <c r="K5" s="899"/>
      <c r="L5" s="900"/>
    </row>
    <row r="6" spans="1:51" s="6" customFormat="1" ht="47.25" customHeight="1"/>
    <row r="7" spans="1:51" s="872" customFormat="1" ht="26.25" customHeight="1">
      <c r="A7" s="869" t="s">
        <v>2533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</row>
    <row r="8" spans="1:51" s="6" customFormat="1" ht="20.25" customHeight="1"/>
    <row r="9" spans="1:51" s="6" customFormat="1" ht="18.95" customHeight="1">
      <c r="B9" s="909" t="s">
        <v>2534</v>
      </c>
      <c r="C9" s="909"/>
      <c r="D9" s="909" t="s">
        <v>2535</v>
      </c>
      <c r="E9" s="909"/>
      <c r="F9" s="909" t="s">
        <v>2536</v>
      </c>
      <c r="G9" s="909"/>
      <c r="H9" s="907" t="s">
        <v>2537</v>
      </c>
      <c r="I9" s="907"/>
      <c r="J9" s="907"/>
      <c r="K9" s="907"/>
    </row>
    <row r="10" spans="1:51" s="6" customFormat="1" ht="18.95" customHeight="1">
      <c r="B10" s="908"/>
      <c r="C10" s="908"/>
      <c r="D10" s="908"/>
      <c r="E10" s="908"/>
      <c r="F10" s="908"/>
      <c r="G10" s="908"/>
      <c r="H10" s="908" t="s">
        <v>2538</v>
      </c>
      <c r="I10" s="908"/>
      <c r="J10" s="908" t="s">
        <v>2539</v>
      </c>
      <c r="K10" s="908"/>
    </row>
    <row r="11" spans="1:51" s="6" customFormat="1" ht="50.25" customHeight="1">
      <c r="B11" s="898" t="s">
        <v>830</v>
      </c>
      <c r="C11" s="899"/>
      <c r="D11" s="912" t="s">
        <v>831</v>
      </c>
      <c r="E11" s="913"/>
      <c r="F11" s="912" t="s">
        <v>1963</v>
      </c>
      <c r="G11" s="911"/>
      <c r="H11" s="910" t="s">
        <v>2545</v>
      </c>
      <c r="I11" s="911"/>
      <c r="J11" s="899" t="s">
        <v>2546</v>
      </c>
      <c r="K11" s="900"/>
    </row>
    <row r="12" spans="1:51" s="6" customFormat="1" ht="47.25" customHeight="1"/>
    <row r="13" spans="1:51" s="872" customFormat="1" ht="26.25" customHeight="1">
      <c r="A13" s="869" t="s">
        <v>407</v>
      </c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3"/>
      <c r="Y13" s="87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</row>
    <row r="14" spans="1:51" s="6" customFormat="1" ht="20.25" customHeight="1">
      <c r="A14" s="7"/>
    </row>
    <row r="15" spans="1:51" s="6" customFormat="1" ht="30" customHeight="1">
      <c r="B15" s="907" t="s">
        <v>386</v>
      </c>
      <c r="C15" s="907"/>
      <c r="D15" s="907"/>
      <c r="E15" s="907"/>
      <c r="F15" s="907" t="s">
        <v>387</v>
      </c>
      <c r="G15" s="907"/>
      <c r="H15" s="907"/>
      <c r="I15" s="25" t="s">
        <v>1632</v>
      </c>
      <c r="J15" s="907" t="s">
        <v>388</v>
      </c>
      <c r="K15" s="907"/>
      <c r="L15" s="90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s="6" customFormat="1" ht="15.75" customHeight="1">
      <c r="B16" s="919" t="s">
        <v>1633</v>
      </c>
      <c r="C16" s="920"/>
      <c r="D16" s="920"/>
      <c r="E16" s="921"/>
      <c r="F16" s="9"/>
      <c r="G16" s="10"/>
      <c r="H16" s="11"/>
      <c r="I16" s="12"/>
      <c r="J16" s="8"/>
      <c r="K16" s="8"/>
      <c r="L16" s="1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2:51" s="6" customFormat="1" ht="18.95" customHeight="1">
      <c r="B17" s="922"/>
      <c r="C17" s="923"/>
      <c r="D17" s="923"/>
      <c r="E17" s="924"/>
      <c r="F17" s="931" t="s">
        <v>1090</v>
      </c>
      <c r="G17" s="917"/>
      <c r="H17" s="918"/>
      <c r="I17" s="26">
        <v>61.45</v>
      </c>
      <c r="J17" s="917" t="s">
        <v>1091</v>
      </c>
      <c r="K17" s="917"/>
      <c r="L17" s="9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2:51" s="6" customFormat="1" ht="18.95" customHeight="1">
      <c r="B18" s="925"/>
      <c r="C18" s="926"/>
      <c r="D18" s="926"/>
      <c r="E18" s="927"/>
      <c r="F18" s="928"/>
      <c r="G18" s="929"/>
      <c r="H18" s="930"/>
      <c r="I18" s="15"/>
      <c r="J18" s="929"/>
      <c r="K18" s="929"/>
      <c r="L18" s="93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2:51" s="6" customFormat="1" ht="47.25" customHeight="1">
      <c r="B19" s="914" t="s">
        <v>833</v>
      </c>
      <c r="C19" s="915"/>
      <c r="D19" s="915"/>
      <c r="E19" s="916"/>
      <c r="F19" s="904" t="s">
        <v>832</v>
      </c>
      <c r="G19" s="902"/>
      <c r="H19" s="903"/>
      <c r="I19" s="78">
        <v>81.069999999999993</v>
      </c>
      <c r="J19" s="901"/>
      <c r="K19" s="902"/>
      <c r="L19" s="903"/>
    </row>
    <row r="34" spans="2:6">
      <c r="B34" s="2"/>
      <c r="D34" s="2"/>
      <c r="F34" s="2"/>
    </row>
  </sheetData>
  <mergeCells count="31">
    <mergeCell ref="F11:G11"/>
    <mergeCell ref="D11:E11"/>
    <mergeCell ref="B19:E19"/>
    <mergeCell ref="F19:H19"/>
    <mergeCell ref="J19:L19"/>
    <mergeCell ref="J17:L17"/>
    <mergeCell ref="B16:E18"/>
    <mergeCell ref="F18:H18"/>
    <mergeCell ref="J18:L18"/>
    <mergeCell ref="F17:H17"/>
    <mergeCell ref="C3:F3"/>
    <mergeCell ref="C4:F4"/>
    <mergeCell ref="C5:F5"/>
    <mergeCell ref="J15:L15"/>
    <mergeCell ref="H9:K9"/>
    <mergeCell ref="J10:K10"/>
    <mergeCell ref="H10:I10"/>
    <mergeCell ref="F15:H15"/>
    <mergeCell ref="J11:K11"/>
    <mergeCell ref="B15:E15"/>
    <mergeCell ref="B9:C10"/>
    <mergeCell ref="D9:E10"/>
    <mergeCell ref="H11:I11"/>
    <mergeCell ref="F9:G10"/>
    <mergeCell ref="B11:C11"/>
    <mergeCell ref="J3:L3"/>
    <mergeCell ref="J4:L4"/>
    <mergeCell ref="J5:L5"/>
    <mergeCell ref="G3:I3"/>
    <mergeCell ref="G4:I4"/>
    <mergeCell ref="G5:I5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>
    <oddHeader>&amp;R&amp;A</oddHeader>
    <oddFooter>&amp;C－１－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workbookViewId="0">
      <selection activeCell="X33" sqref="X33"/>
    </sheetView>
  </sheetViews>
  <sheetFormatPr defaultRowHeight="13.5"/>
  <cols>
    <col min="1" max="1" width="2" style="22" customWidth="1"/>
    <col min="2" max="5" width="4" style="22" customWidth="1"/>
    <col min="6" max="6" width="5.75" style="22" customWidth="1"/>
    <col min="7" max="9" width="4" style="22" customWidth="1"/>
    <col min="10" max="10" width="4.5" style="22" customWidth="1"/>
    <col min="11" max="16" width="3.25" style="22" customWidth="1"/>
    <col min="17" max="19" width="4" style="22" customWidth="1"/>
    <col min="20" max="21" width="3.625" style="22" customWidth="1"/>
    <col min="22" max="25" width="4" style="22" customWidth="1"/>
    <col min="26" max="16384" width="9" style="22"/>
  </cols>
  <sheetData>
    <row r="1" spans="1:35" s="872" customFormat="1" ht="26.25" customHeight="1">
      <c r="A1" s="869" t="s">
        <v>1078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42" customFormat="1" ht="12">
      <c r="P2" s="957" t="s">
        <v>395</v>
      </c>
      <c r="Q2" s="957"/>
      <c r="R2" s="957"/>
      <c r="S2" s="957"/>
      <c r="T2" s="957"/>
      <c r="U2" s="957"/>
      <c r="V2" s="957"/>
    </row>
    <row r="3" spans="1:35" s="104" customFormat="1" ht="26.25" customHeight="1">
      <c r="B3" s="1156" t="s">
        <v>1548</v>
      </c>
      <c r="C3" s="1157"/>
      <c r="D3" s="1157"/>
      <c r="E3" s="1157"/>
      <c r="F3" s="1157"/>
      <c r="G3" s="1157"/>
      <c r="H3" s="1157"/>
      <c r="I3" s="1157"/>
      <c r="J3" s="1158"/>
      <c r="K3" s="1056" t="s">
        <v>1841</v>
      </c>
      <c r="L3" s="1153"/>
      <c r="M3" s="1153"/>
      <c r="N3" s="1056" t="s">
        <v>1842</v>
      </c>
      <c r="O3" s="1153"/>
      <c r="P3" s="1153"/>
      <c r="Q3" s="1056" t="s">
        <v>1843</v>
      </c>
      <c r="R3" s="1153"/>
      <c r="S3" s="1153"/>
      <c r="T3" s="1056" t="s">
        <v>1844</v>
      </c>
      <c r="U3" s="1153"/>
      <c r="V3" s="1153"/>
    </row>
    <row r="4" spans="1:35" s="104" customFormat="1" ht="11.25">
      <c r="B4" s="1249" t="s">
        <v>1348</v>
      </c>
      <c r="C4" s="1250"/>
      <c r="D4" s="1250"/>
      <c r="E4" s="1250"/>
      <c r="F4" s="1250"/>
      <c r="G4" s="1250"/>
      <c r="H4" s="1250"/>
      <c r="I4" s="1250"/>
      <c r="J4" s="1250"/>
      <c r="K4" s="1241">
        <v>437</v>
      </c>
      <c r="L4" s="1242"/>
      <c r="M4" s="1243"/>
      <c r="N4" s="1241">
        <v>3844</v>
      </c>
      <c r="O4" s="1242"/>
      <c r="P4" s="1243"/>
      <c r="Q4" s="1241">
        <v>10313838</v>
      </c>
      <c r="R4" s="1242"/>
      <c r="S4" s="1243"/>
      <c r="T4" s="1241">
        <v>46262</v>
      </c>
      <c r="U4" s="1242"/>
      <c r="V4" s="1243"/>
    </row>
    <row r="5" spans="1:35" s="104" customFormat="1" ht="11.25">
      <c r="B5" s="231"/>
      <c r="C5" s="1250" t="s">
        <v>1349</v>
      </c>
      <c r="D5" s="1250"/>
      <c r="E5" s="1250"/>
      <c r="F5" s="1250"/>
      <c r="G5" s="1250"/>
      <c r="H5" s="1250"/>
      <c r="I5" s="1250"/>
      <c r="J5" s="1250"/>
      <c r="K5" s="1241">
        <v>69</v>
      </c>
      <c r="L5" s="1242"/>
      <c r="M5" s="1243"/>
      <c r="N5" s="1241">
        <v>1007</v>
      </c>
      <c r="O5" s="1242"/>
      <c r="P5" s="1243"/>
      <c r="Q5" s="1241">
        <v>6476950</v>
      </c>
      <c r="R5" s="1242"/>
      <c r="S5" s="1243"/>
      <c r="T5" s="1241" t="s">
        <v>1905</v>
      </c>
      <c r="U5" s="1242"/>
      <c r="V5" s="1243"/>
    </row>
    <row r="6" spans="1:35" s="104" customFormat="1" ht="11.25">
      <c r="B6" s="232"/>
      <c r="C6" s="229"/>
      <c r="D6" s="1244" t="s">
        <v>1549</v>
      </c>
      <c r="E6" s="1244"/>
      <c r="F6" s="1244"/>
      <c r="G6" s="1244"/>
      <c r="H6" s="1244"/>
      <c r="I6" s="1244"/>
      <c r="J6" s="1244"/>
      <c r="K6" s="1241" t="s">
        <v>1906</v>
      </c>
      <c r="L6" s="1242"/>
      <c r="M6" s="1243"/>
      <c r="N6" s="1241" t="s">
        <v>1906</v>
      </c>
      <c r="O6" s="1242"/>
      <c r="P6" s="1243"/>
      <c r="Q6" s="1241" t="s">
        <v>1906</v>
      </c>
      <c r="R6" s="1242"/>
      <c r="S6" s="1243"/>
      <c r="T6" s="1241" t="s">
        <v>1906</v>
      </c>
      <c r="U6" s="1242"/>
      <c r="V6" s="1243"/>
    </row>
    <row r="7" spans="1:35" s="104" customFormat="1" ht="11.25">
      <c r="B7" s="232"/>
      <c r="C7" s="229"/>
      <c r="D7" s="1244" t="s">
        <v>1550</v>
      </c>
      <c r="E7" s="1244"/>
      <c r="F7" s="1244"/>
      <c r="G7" s="1244"/>
      <c r="H7" s="1244"/>
      <c r="I7" s="1244"/>
      <c r="J7" s="1244"/>
      <c r="K7" s="1241">
        <v>3</v>
      </c>
      <c r="L7" s="1242"/>
      <c r="M7" s="1243"/>
      <c r="N7" s="1241">
        <v>11</v>
      </c>
      <c r="O7" s="1242"/>
      <c r="P7" s="1243"/>
      <c r="Q7" s="1246" t="s">
        <v>1222</v>
      </c>
      <c r="R7" s="1247"/>
      <c r="S7" s="1248"/>
      <c r="T7" s="1241" t="s">
        <v>1907</v>
      </c>
      <c r="U7" s="1242"/>
      <c r="V7" s="1243"/>
    </row>
    <row r="8" spans="1:35" s="104" customFormat="1" ht="11.25">
      <c r="B8" s="232"/>
      <c r="C8" s="229"/>
      <c r="D8" s="234" t="s">
        <v>1908</v>
      </c>
      <c r="E8" s="1239" t="s">
        <v>1551</v>
      </c>
      <c r="F8" s="1239"/>
      <c r="G8" s="1239"/>
      <c r="H8" s="1239"/>
      <c r="I8" s="1239"/>
      <c r="J8" s="1240"/>
      <c r="K8" s="1241" t="s">
        <v>1907</v>
      </c>
      <c r="L8" s="1242"/>
      <c r="M8" s="1243"/>
      <c r="N8" s="1241" t="s">
        <v>1907</v>
      </c>
      <c r="O8" s="1242"/>
      <c r="P8" s="1243"/>
      <c r="Q8" s="1246" t="s">
        <v>1907</v>
      </c>
      <c r="R8" s="1247"/>
      <c r="S8" s="1248"/>
      <c r="T8" s="1241" t="s">
        <v>1907</v>
      </c>
      <c r="U8" s="1242"/>
      <c r="V8" s="1243"/>
    </row>
    <row r="9" spans="1:35" s="104" customFormat="1" ht="11.25">
      <c r="B9" s="232"/>
      <c r="C9" s="229"/>
      <c r="D9" s="234" t="s">
        <v>1908</v>
      </c>
      <c r="E9" s="1239" t="s">
        <v>1552</v>
      </c>
      <c r="F9" s="1239"/>
      <c r="G9" s="1239"/>
      <c r="H9" s="1239"/>
      <c r="I9" s="1239"/>
      <c r="J9" s="1240"/>
      <c r="K9" s="1246">
        <v>3</v>
      </c>
      <c r="L9" s="1247"/>
      <c r="M9" s="1248"/>
      <c r="N9" s="1246">
        <v>11</v>
      </c>
      <c r="O9" s="1247"/>
      <c r="P9" s="1248"/>
      <c r="Q9" s="1246" t="s">
        <v>1222</v>
      </c>
      <c r="R9" s="1247"/>
      <c r="S9" s="1248"/>
      <c r="T9" s="1241" t="s">
        <v>1909</v>
      </c>
      <c r="U9" s="1242"/>
      <c r="V9" s="1243"/>
    </row>
    <row r="10" spans="1:35" s="104" customFormat="1" ht="11.25">
      <c r="B10" s="232"/>
      <c r="C10" s="229"/>
      <c r="D10" s="1244" t="s">
        <v>1553</v>
      </c>
      <c r="E10" s="1244"/>
      <c r="F10" s="1244"/>
      <c r="G10" s="1244"/>
      <c r="H10" s="1244"/>
      <c r="I10" s="1244"/>
      <c r="J10" s="1245"/>
      <c r="K10" s="1241">
        <v>10</v>
      </c>
      <c r="L10" s="1242"/>
      <c r="M10" s="1243"/>
      <c r="N10" s="1241">
        <v>58</v>
      </c>
      <c r="O10" s="1242"/>
      <c r="P10" s="1243"/>
      <c r="Q10" s="1241">
        <v>827569</v>
      </c>
      <c r="R10" s="1242"/>
      <c r="S10" s="1243"/>
      <c r="T10" s="1241" t="s">
        <v>1909</v>
      </c>
      <c r="U10" s="1242"/>
      <c r="V10" s="1243"/>
    </row>
    <row r="11" spans="1:35" s="104" customFormat="1" ht="11.25">
      <c r="B11" s="232"/>
      <c r="C11" s="229"/>
      <c r="D11" s="234" t="s">
        <v>1910</v>
      </c>
      <c r="E11" s="1239" t="s">
        <v>1596</v>
      </c>
      <c r="F11" s="1239"/>
      <c r="G11" s="1239"/>
      <c r="H11" s="1239"/>
      <c r="I11" s="1239"/>
      <c r="J11" s="1240"/>
      <c r="K11" s="1246">
        <v>2</v>
      </c>
      <c r="L11" s="1247"/>
      <c r="M11" s="1248"/>
      <c r="N11" s="1241">
        <v>15</v>
      </c>
      <c r="O11" s="1242"/>
      <c r="P11" s="1243"/>
      <c r="Q11" s="1246" t="s">
        <v>1222</v>
      </c>
      <c r="R11" s="1247"/>
      <c r="S11" s="1248"/>
      <c r="T11" s="1241" t="s">
        <v>1911</v>
      </c>
      <c r="U11" s="1242"/>
      <c r="V11" s="1243"/>
    </row>
    <row r="12" spans="1:35" s="104" customFormat="1" ht="11.25">
      <c r="B12" s="232"/>
      <c r="C12" s="229"/>
      <c r="D12" s="234" t="s">
        <v>1912</v>
      </c>
      <c r="E12" s="1239" t="s">
        <v>1597</v>
      </c>
      <c r="F12" s="1239"/>
      <c r="G12" s="1239"/>
      <c r="H12" s="1239"/>
      <c r="I12" s="1239"/>
      <c r="J12" s="1240"/>
      <c r="K12" s="1246">
        <v>8</v>
      </c>
      <c r="L12" s="1247"/>
      <c r="M12" s="1248"/>
      <c r="N12" s="1241">
        <v>43</v>
      </c>
      <c r="O12" s="1242"/>
      <c r="P12" s="1243"/>
      <c r="Q12" s="1246" t="s">
        <v>1222</v>
      </c>
      <c r="R12" s="1247"/>
      <c r="S12" s="1248"/>
      <c r="T12" s="1241" t="s">
        <v>1913</v>
      </c>
      <c r="U12" s="1242"/>
      <c r="V12" s="1243"/>
    </row>
    <row r="13" spans="1:35" s="104" customFormat="1" ht="11.25">
      <c r="B13" s="232"/>
      <c r="C13" s="229"/>
      <c r="D13" s="1244" t="s">
        <v>1598</v>
      </c>
      <c r="E13" s="1244"/>
      <c r="F13" s="1244"/>
      <c r="G13" s="1244"/>
      <c r="H13" s="1244"/>
      <c r="I13" s="1244"/>
      <c r="J13" s="1245"/>
      <c r="K13" s="1241">
        <v>23</v>
      </c>
      <c r="L13" s="1242"/>
      <c r="M13" s="1243"/>
      <c r="N13" s="1241">
        <v>202</v>
      </c>
      <c r="O13" s="1242"/>
      <c r="P13" s="1243"/>
      <c r="Q13" s="1241">
        <v>1384272</v>
      </c>
      <c r="R13" s="1242"/>
      <c r="S13" s="1243"/>
      <c r="T13" s="1241" t="s">
        <v>1914</v>
      </c>
      <c r="U13" s="1242"/>
      <c r="V13" s="1243"/>
    </row>
    <row r="14" spans="1:35" s="104" customFormat="1" ht="11.25">
      <c r="B14" s="232"/>
      <c r="C14" s="229"/>
      <c r="D14" s="234" t="s">
        <v>1915</v>
      </c>
      <c r="E14" s="1239" t="s">
        <v>1599</v>
      </c>
      <c r="F14" s="1239"/>
      <c r="G14" s="1239"/>
      <c r="H14" s="1239"/>
      <c r="I14" s="1239"/>
      <c r="J14" s="1240"/>
      <c r="K14" s="1246">
        <v>14</v>
      </c>
      <c r="L14" s="1247"/>
      <c r="M14" s="1248"/>
      <c r="N14" s="1246">
        <v>89</v>
      </c>
      <c r="O14" s="1247"/>
      <c r="P14" s="1248"/>
      <c r="Q14" s="1246">
        <v>640029</v>
      </c>
      <c r="R14" s="1247"/>
      <c r="S14" s="1248"/>
      <c r="T14" s="1241" t="s">
        <v>1914</v>
      </c>
      <c r="U14" s="1242"/>
      <c r="V14" s="1243"/>
    </row>
    <row r="15" spans="1:35" s="104" customFormat="1" ht="11.25">
      <c r="B15" s="232"/>
      <c r="C15" s="229"/>
      <c r="D15" s="229"/>
      <c r="E15" s="1239" t="s">
        <v>1600</v>
      </c>
      <c r="F15" s="1239"/>
      <c r="G15" s="1239"/>
      <c r="H15" s="1239"/>
      <c r="I15" s="1239"/>
      <c r="J15" s="1240"/>
      <c r="K15" s="1246">
        <v>4</v>
      </c>
      <c r="L15" s="1247"/>
      <c r="M15" s="1248"/>
      <c r="N15" s="1246">
        <v>24</v>
      </c>
      <c r="O15" s="1247"/>
      <c r="P15" s="1248"/>
      <c r="Q15" s="1246">
        <v>488000</v>
      </c>
      <c r="R15" s="1247"/>
      <c r="S15" s="1248"/>
      <c r="T15" s="1241" t="s">
        <v>1906</v>
      </c>
      <c r="U15" s="1242"/>
      <c r="V15" s="1243"/>
    </row>
    <row r="16" spans="1:35" s="104" customFormat="1" ht="11.25">
      <c r="B16" s="232"/>
      <c r="C16" s="229"/>
      <c r="D16" s="229"/>
      <c r="E16" s="1239" t="s">
        <v>1601</v>
      </c>
      <c r="F16" s="1239"/>
      <c r="G16" s="1239"/>
      <c r="H16" s="1239"/>
      <c r="I16" s="1239"/>
      <c r="J16" s="1240"/>
      <c r="K16" s="1246">
        <v>2</v>
      </c>
      <c r="L16" s="1247"/>
      <c r="M16" s="1248"/>
      <c r="N16" s="1246">
        <v>76</v>
      </c>
      <c r="O16" s="1247"/>
      <c r="P16" s="1248"/>
      <c r="Q16" s="1246" t="s">
        <v>1222</v>
      </c>
      <c r="R16" s="1247"/>
      <c r="S16" s="1248"/>
      <c r="T16" s="1241" t="s">
        <v>1293</v>
      </c>
      <c r="U16" s="1242"/>
      <c r="V16" s="1243"/>
    </row>
    <row r="17" spans="2:26" s="104" customFormat="1" ht="11.25">
      <c r="B17" s="232"/>
      <c r="C17" s="229"/>
      <c r="D17" s="229"/>
      <c r="E17" s="1239" t="s">
        <v>1602</v>
      </c>
      <c r="F17" s="1239"/>
      <c r="G17" s="1239"/>
      <c r="H17" s="1239"/>
      <c r="I17" s="1239"/>
      <c r="J17" s="1240"/>
      <c r="K17" s="1246">
        <v>3</v>
      </c>
      <c r="L17" s="1247"/>
      <c r="M17" s="1248"/>
      <c r="N17" s="1246">
        <v>13</v>
      </c>
      <c r="O17" s="1247"/>
      <c r="P17" s="1248"/>
      <c r="Q17" s="1246" t="s">
        <v>1222</v>
      </c>
      <c r="R17" s="1247"/>
      <c r="S17" s="1248"/>
      <c r="T17" s="1241" t="s">
        <v>1916</v>
      </c>
      <c r="U17" s="1242"/>
      <c r="V17" s="1243"/>
    </row>
    <row r="18" spans="2:26" s="104" customFormat="1" ht="11.25">
      <c r="B18" s="232"/>
      <c r="C18" s="229"/>
      <c r="D18" s="1244" t="s">
        <v>409</v>
      </c>
      <c r="E18" s="1244"/>
      <c r="F18" s="1244"/>
      <c r="G18" s="1244"/>
      <c r="H18" s="1244"/>
      <c r="I18" s="1244"/>
      <c r="J18" s="1245"/>
      <c r="K18" s="1241">
        <v>19</v>
      </c>
      <c r="L18" s="1242"/>
      <c r="M18" s="1243"/>
      <c r="N18" s="1241">
        <v>637</v>
      </c>
      <c r="O18" s="1242"/>
      <c r="P18" s="1243"/>
      <c r="Q18" s="1241">
        <v>3943870</v>
      </c>
      <c r="R18" s="1242"/>
      <c r="S18" s="1243"/>
      <c r="T18" s="1241" t="s">
        <v>92</v>
      </c>
      <c r="U18" s="1242"/>
      <c r="V18" s="1243"/>
    </row>
    <row r="19" spans="2:26" s="104" customFormat="1" ht="11.25">
      <c r="B19" s="232"/>
      <c r="C19" s="229"/>
      <c r="D19" s="229"/>
      <c r="E19" s="1239" t="s">
        <v>1603</v>
      </c>
      <c r="F19" s="1239"/>
      <c r="G19" s="1239"/>
      <c r="H19" s="1239"/>
      <c r="I19" s="1239"/>
      <c r="J19" s="1240"/>
      <c r="K19" s="1246">
        <v>10</v>
      </c>
      <c r="L19" s="1247"/>
      <c r="M19" s="1248"/>
      <c r="N19" s="1246">
        <v>58</v>
      </c>
      <c r="O19" s="1247"/>
      <c r="P19" s="1248"/>
      <c r="Q19" s="1246">
        <v>387445</v>
      </c>
      <c r="R19" s="1247"/>
      <c r="S19" s="1248"/>
      <c r="T19" s="1241" t="s">
        <v>1909</v>
      </c>
      <c r="U19" s="1242"/>
      <c r="V19" s="1243"/>
    </row>
    <row r="20" spans="2:26" s="104" customFormat="1" ht="11.25">
      <c r="B20" s="232"/>
      <c r="C20" s="229"/>
      <c r="D20" s="229"/>
      <c r="E20" s="1239" t="s">
        <v>1604</v>
      </c>
      <c r="F20" s="1239"/>
      <c r="G20" s="1239"/>
      <c r="H20" s="1239"/>
      <c r="I20" s="1239"/>
      <c r="J20" s="1240"/>
      <c r="K20" s="1246">
        <v>2</v>
      </c>
      <c r="L20" s="1247"/>
      <c r="M20" s="1248"/>
      <c r="N20" s="1246">
        <v>8</v>
      </c>
      <c r="O20" s="1247"/>
      <c r="P20" s="1248"/>
      <c r="Q20" s="1246" t="s">
        <v>1222</v>
      </c>
      <c r="R20" s="1247"/>
      <c r="S20" s="1248"/>
      <c r="T20" s="1241" t="s">
        <v>93</v>
      </c>
      <c r="U20" s="1242"/>
      <c r="V20" s="1243"/>
    </row>
    <row r="21" spans="2:26" s="104" customFormat="1" ht="11.25">
      <c r="B21" s="232"/>
      <c r="C21" s="229"/>
      <c r="D21" s="229"/>
      <c r="E21" s="1239" t="s">
        <v>1605</v>
      </c>
      <c r="F21" s="1239"/>
      <c r="G21" s="1239"/>
      <c r="H21" s="1239"/>
      <c r="I21" s="1239"/>
      <c r="J21" s="1240"/>
      <c r="K21" s="1246">
        <v>5</v>
      </c>
      <c r="L21" s="1247"/>
      <c r="M21" s="1248"/>
      <c r="N21" s="1246">
        <v>514</v>
      </c>
      <c r="O21" s="1247"/>
      <c r="P21" s="1248"/>
      <c r="Q21" s="1246">
        <v>3017466</v>
      </c>
      <c r="R21" s="1247"/>
      <c r="S21" s="1248"/>
      <c r="T21" s="1241" t="s">
        <v>94</v>
      </c>
      <c r="U21" s="1242"/>
      <c r="V21" s="1243"/>
    </row>
    <row r="22" spans="2:26" s="104" customFormat="1" ht="11.25">
      <c r="B22" s="232"/>
      <c r="C22" s="229"/>
      <c r="D22" s="229"/>
      <c r="E22" s="1239" t="s">
        <v>1606</v>
      </c>
      <c r="F22" s="1239"/>
      <c r="G22" s="1239"/>
      <c r="H22" s="1239"/>
      <c r="I22" s="1239"/>
      <c r="J22" s="1240"/>
      <c r="K22" s="1246">
        <v>2</v>
      </c>
      <c r="L22" s="1247"/>
      <c r="M22" s="1248"/>
      <c r="N22" s="1246">
        <v>57</v>
      </c>
      <c r="O22" s="1247"/>
      <c r="P22" s="1248"/>
      <c r="Q22" s="1246" t="s">
        <v>1222</v>
      </c>
      <c r="R22" s="1247"/>
      <c r="S22" s="1248"/>
      <c r="T22" s="1241" t="s">
        <v>95</v>
      </c>
      <c r="U22" s="1242"/>
      <c r="V22" s="1243"/>
    </row>
    <row r="23" spans="2:26" s="104" customFormat="1" ht="11.25">
      <c r="B23" s="232"/>
      <c r="C23" s="229"/>
      <c r="D23" s="1244" t="s">
        <v>2004</v>
      </c>
      <c r="E23" s="1244"/>
      <c r="F23" s="1244"/>
      <c r="G23" s="1244"/>
      <c r="H23" s="1244"/>
      <c r="I23" s="1244"/>
      <c r="J23" s="1245"/>
      <c r="K23" s="1241">
        <v>14</v>
      </c>
      <c r="L23" s="1242"/>
      <c r="M23" s="1243"/>
      <c r="N23" s="1241">
        <v>99</v>
      </c>
      <c r="O23" s="1242"/>
      <c r="P23" s="1243"/>
      <c r="Q23" s="1241">
        <v>40000</v>
      </c>
      <c r="R23" s="1242"/>
      <c r="S23" s="1243"/>
      <c r="T23" s="1241" t="s">
        <v>95</v>
      </c>
      <c r="U23" s="1242"/>
      <c r="V23" s="1243"/>
      <c r="Z23" s="218"/>
    </row>
    <row r="24" spans="2:26" s="104" customFormat="1" ht="11.25">
      <c r="B24" s="232"/>
      <c r="C24" s="229"/>
      <c r="D24" s="229"/>
      <c r="E24" s="1239" t="s">
        <v>1607</v>
      </c>
      <c r="F24" s="1239"/>
      <c r="G24" s="1239"/>
      <c r="H24" s="1239"/>
      <c r="I24" s="1239"/>
      <c r="J24" s="1240"/>
      <c r="K24" s="1246">
        <v>4</v>
      </c>
      <c r="L24" s="1247"/>
      <c r="M24" s="1248"/>
      <c r="N24" s="1246">
        <v>48</v>
      </c>
      <c r="O24" s="1247"/>
      <c r="P24" s="1248"/>
      <c r="Q24" s="1246">
        <v>153511</v>
      </c>
      <c r="R24" s="1247"/>
      <c r="S24" s="1248"/>
      <c r="T24" s="1241" t="s">
        <v>1906</v>
      </c>
      <c r="U24" s="1242"/>
      <c r="V24" s="1243"/>
    </row>
    <row r="25" spans="2:26" s="104" customFormat="1" ht="11.25">
      <c r="B25" s="232"/>
      <c r="C25" s="229"/>
      <c r="D25" s="229"/>
      <c r="E25" s="1239" t="s">
        <v>1608</v>
      </c>
      <c r="F25" s="1239"/>
      <c r="G25" s="1239"/>
      <c r="H25" s="1239"/>
      <c r="I25" s="1239"/>
      <c r="J25" s="1240"/>
      <c r="K25" s="1246">
        <v>3</v>
      </c>
      <c r="L25" s="1247"/>
      <c r="M25" s="1248"/>
      <c r="N25" s="1246">
        <v>9</v>
      </c>
      <c r="O25" s="1247"/>
      <c r="P25" s="1248"/>
      <c r="Q25" s="1246" t="s">
        <v>1222</v>
      </c>
      <c r="R25" s="1247"/>
      <c r="S25" s="1248"/>
      <c r="T25" s="1241" t="s">
        <v>1909</v>
      </c>
      <c r="U25" s="1242"/>
      <c r="V25" s="1243"/>
    </row>
    <row r="26" spans="2:26" s="104" customFormat="1" ht="11.25">
      <c r="B26" s="232"/>
      <c r="C26" s="229"/>
      <c r="D26" s="229"/>
      <c r="E26" s="1239" t="s">
        <v>1609</v>
      </c>
      <c r="F26" s="1239"/>
      <c r="G26" s="1239"/>
      <c r="H26" s="1239"/>
      <c r="I26" s="1239"/>
      <c r="J26" s="1240"/>
      <c r="K26" s="1246">
        <v>7</v>
      </c>
      <c r="L26" s="1247"/>
      <c r="M26" s="1248"/>
      <c r="N26" s="1246">
        <v>42</v>
      </c>
      <c r="O26" s="1247"/>
      <c r="P26" s="1248"/>
      <c r="Q26" s="1246">
        <v>60120</v>
      </c>
      <c r="R26" s="1247"/>
      <c r="S26" s="1248"/>
      <c r="T26" s="1241" t="s">
        <v>96</v>
      </c>
      <c r="U26" s="1242"/>
      <c r="V26" s="1243"/>
    </row>
    <row r="27" spans="2:26" s="104" customFormat="1" ht="11.25">
      <c r="B27" s="232"/>
      <c r="C27" s="229"/>
      <c r="D27" s="229"/>
      <c r="E27" s="1157"/>
      <c r="F27" s="1157"/>
      <c r="G27" s="1157"/>
      <c r="H27" s="1157"/>
      <c r="I27" s="1157"/>
      <c r="J27" s="1158"/>
      <c r="K27" s="1241"/>
      <c r="L27" s="1242"/>
      <c r="M27" s="1243"/>
      <c r="N27" s="1241"/>
      <c r="O27" s="1242"/>
      <c r="P27" s="1243"/>
      <c r="Q27" s="1246"/>
      <c r="R27" s="1247"/>
      <c r="S27" s="1248"/>
      <c r="T27" s="1241"/>
      <c r="U27" s="1242"/>
      <c r="V27" s="1243"/>
    </row>
    <row r="28" spans="2:26" s="104" customFormat="1" ht="11.25">
      <c r="B28" s="232"/>
      <c r="C28" s="1250" t="s">
        <v>1350</v>
      </c>
      <c r="D28" s="1250"/>
      <c r="E28" s="1250"/>
      <c r="F28" s="1250"/>
      <c r="G28" s="1250"/>
      <c r="H28" s="1250"/>
      <c r="I28" s="1250"/>
      <c r="J28" s="1254"/>
      <c r="K28" s="1241">
        <v>368</v>
      </c>
      <c r="L28" s="1242"/>
      <c r="M28" s="1243"/>
      <c r="N28" s="1241">
        <v>2837</v>
      </c>
      <c r="O28" s="1242"/>
      <c r="P28" s="1243"/>
      <c r="Q28" s="1241">
        <v>3836888</v>
      </c>
      <c r="R28" s="1242"/>
      <c r="S28" s="1243"/>
      <c r="T28" s="1251">
        <v>46862</v>
      </c>
      <c r="U28" s="1252"/>
      <c r="V28" s="1253"/>
    </row>
    <row r="29" spans="2:26" s="104" customFormat="1" ht="11.25">
      <c r="B29" s="232"/>
      <c r="C29" s="229"/>
      <c r="D29" s="1244" t="s">
        <v>1549</v>
      </c>
      <c r="E29" s="1244"/>
      <c r="F29" s="1244"/>
      <c r="G29" s="1244"/>
      <c r="H29" s="1244"/>
      <c r="I29" s="1244"/>
      <c r="J29" s="1245"/>
      <c r="K29" s="1241">
        <v>4</v>
      </c>
      <c r="L29" s="1242"/>
      <c r="M29" s="1243"/>
      <c r="N29" s="1241">
        <v>313</v>
      </c>
      <c r="O29" s="1242"/>
      <c r="P29" s="1243"/>
      <c r="Q29" s="1241">
        <v>527914</v>
      </c>
      <c r="R29" s="1242"/>
      <c r="S29" s="1242"/>
      <c r="T29" s="1241">
        <v>13547</v>
      </c>
      <c r="U29" s="1242"/>
      <c r="V29" s="1243"/>
      <c r="W29" s="218"/>
    </row>
    <row r="30" spans="2:26" s="104" customFormat="1" ht="11.25">
      <c r="B30" s="232"/>
      <c r="C30" s="229"/>
      <c r="D30" s="233"/>
      <c r="E30" s="1239" t="s">
        <v>976</v>
      </c>
      <c r="F30" s="1239"/>
      <c r="G30" s="1239"/>
      <c r="H30" s="1239"/>
      <c r="I30" s="1239"/>
      <c r="J30" s="1240"/>
      <c r="K30" s="1246">
        <v>1</v>
      </c>
      <c r="L30" s="1247"/>
      <c r="M30" s="1248"/>
      <c r="N30" s="1246">
        <v>291</v>
      </c>
      <c r="O30" s="1247"/>
      <c r="P30" s="1248"/>
      <c r="Q30" s="1246" t="s">
        <v>1222</v>
      </c>
      <c r="R30" s="1247"/>
      <c r="S30" s="1248"/>
      <c r="T30" s="1258" t="s">
        <v>1222</v>
      </c>
      <c r="U30" s="1259"/>
      <c r="V30" s="1260"/>
    </row>
    <row r="31" spans="2:26" s="104" customFormat="1" ht="11.25">
      <c r="B31" s="232"/>
      <c r="C31" s="229"/>
      <c r="D31" s="233"/>
      <c r="E31" s="1239" t="s">
        <v>1845</v>
      </c>
      <c r="F31" s="1239"/>
      <c r="G31" s="1239"/>
      <c r="H31" s="1239"/>
      <c r="I31" s="1239"/>
      <c r="J31" s="1240"/>
      <c r="K31" s="1246">
        <v>3</v>
      </c>
      <c r="L31" s="1247"/>
      <c r="M31" s="1248"/>
      <c r="N31" s="1246">
        <v>22</v>
      </c>
      <c r="O31" s="1247"/>
      <c r="P31" s="1248"/>
      <c r="Q31" s="1246" t="s">
        <v>1222</v>
      </c>
      <c r="R31" s="1247"/>
      <c r="S31" s="1248"/>
      <c r="T31" s="1246" t="s">
        <v>1222</v>
      </c>
      <c r="U31" s="1247"/>
      <c r="V31" s="1248"/>
    </row>
    <row r="32" spans="2:26" s="104" customFormat="1" ht="11.25">
      <c r="B32" s="232"/>
      <c r="C32" s="229"/>
      <c r="D32" s="1244" t="s">
        <v>1610</v>
      </c>
      <c r="E32" s="1244"/>
      <c r="F32" s="1244"/>
      <c r="G32" s="1244"/>
      <c r="H32" s="1244"/>
      <c r="I32" s="1244"/>
      <c r="J32" s="1245"/>
      <c r="K32" s="1241">
        <v>33</v>
      </c>
      <c r="L32" s="1242"/>
      <c r="M32" s="1243"/>
      <c r="N32" s="1241">
        <v>101</v>
      </c>
      <c r="O32" s="1242"/>
      <c r="P32" s="1243"/>
      <c r="Q32" s="1241">
        <v>105668</v>
      </c>
      <c r="R32" s="1242"/>
      <c r="S32" s="1243"/>
      <c r="T32" s="1241">
        <v>4150</v>
      </c>
      <c r="U32" s="1242"/>
      <c r="V32" s="1243"/>
    </row>
    <row r="33" spans="2:22" s="104" customFormat="1" ht="11.25">
      <c r="B33" s="232"/>
      <c r="C33" s="229"/>
      <c r="D33" s="229"/>
      <c r="E33" s="1239" t="s">
        <v>1611</v>
      </c>
      <c r="F33" s="1239"/>
      <c r="G33" s="1239"/>
      <c r="H33" s="1239"/>
      <c r="I33" s="1239"/>
      <c r="J33" s="1240"/>
      <c r="K33" s="1246">
        <v>9</v>
      </c>
      <c r="L33" s="1247"/>
      <c r="M33" s="1248"/>
      <c r="N33" s="1246">
        <v>24</v>
      </c>
      <c r="O33" s="1247"/>
      <c r="P33" s="1248"/>
      <c r="Q33" s="1246">
        <v>10976</v>
      </c>
      <c r="R33" s="1247"/>
      <c r="S33" s="1248"/>
      <c r="T33" s="1246">
        <v>515</v>
      </c>
      <c r="U33" s="1247"/>
      <c r="V33" s="1248"/>
    </row>
    <row r="34" spans="2:22" s="104" customFormat="1" ht="11.25">
      <c r="B34" s="232"/>
      <c r="C34" s="229"/>
      <c r="D34" s="229"/>
      <c r="E34" s="1239" t="s">
        <v>1612</v>
      </c>
      <c r="F34" s="1239"/>
      <c r="G34" s="1239"/>
      <c r="H34" s="1239"/>
      <c r="I34" s="1239"/>
      <c r="J34" s="1240"/>
      <c r="K34" s="1246">
        <v>7</v>
      </c>
      <c r="L34" s="1247"/>
      <c r="M34" s="1248"/>
      <c r="N34" s="1246">
        <v>27</v>
      </c>
      <c r="O34" s="1247"/>
      <c r="P34" s="1248"/>
      <c r="Q34" s="1246">
        <v>25964</v>
      </c>
      <c r="R34" s="1247"/>
      <c r="S34" s="1248"/>
      <c r="T34" s="1246">
        <v>1039</v>
      </c>
      <c r="U34" s="1247"/>
      <c r="V34" s="1248"/>
    </row>
    <row r="35" spans="2:22" s="104" customFormat="1" ht="11.25">
      <c r="B35" s="232"/>
      <c r="C35" s="229"/>
      <c r="D35" s="229"/>
      <c r="E35" s="1239" t="s">
        <v>1613</v>
      </c>
      <c r="F35" s="1239"/>
      <c r="G35" s="1239"/>
      <c r="H35" s="1239"/>
      <c r="I35" s="1239"/>
      <c r="J35" s="1240"/>
      <c r="K35" s="1246">
        <v>11</v>
      </c>
      <c r="L35" s="1247"/>
      <c r="M35" s="1248"/>
      <c r="N35" s="1246">
        <v>35</v>
      </c>
      <c r="O35" s="1247"/>
      <c r="P35" s="1248"/>
      <c r="Q35" s="1246">
        <v>54653</v>
      </c>
      <c r="R35" s="1247"/>
      <c r="S35" s="1248"/>
      <c r="T35" s="1246">
        <v>1874</v>
      </c>
      <c r="U35" s="1247"/>
      <c r="V35" s="1248"/>
    </row>
    <row r="36" spans="2:22" s="104" customFormat="1" ht="11.25">
      <c r="B36" s="232"/>
      <c r="C36" s="229"/>
      <c r="D36" s="229"/>
      <c r="E36" s="1239" t="s">
        <v>1614</v>
      </c>
      <c r="F36" s="1239"/>
      <c r="G36" s="1239"/>
      <c r="H36" s="1239"/>
      <c r="I36" s="1239"/>
      <c r="J36" s="1240"/>
      <c r="K36" s="1246">
        <v>3</v>
      </c>
      <c r="L36" s="1247"/>
      <c r="M36" s="1248"/>
      <c r="N36" s="1246">
        <v>7</v>
      </c>
      <c r="O36" s="1247"/>
      <c r="P36" s="1248"/>
      <c r="Q36" s="1246" t="s">
        <v>1222</v>
      </c>
      <c r="R36" s="1247"/>
      <c r="S36" s="1248"/>
      <c r="T36" s="1246" t="s">
        <v>1222</v>
      </c>
      <c r="U36" s="1247"/>
      <c r="V36" s="1248"/>
    </row>
    <row r="37" spans="2:22" s="104" customFormat="1" ht="11.25">
      <c r="B37" s="232"/>
      <c r="C37" s="229"/>
      <c r="D37" s="229"/>
      <c r="E37" s="1239" t="s">
        <v>1615</v>
      </c>
      <c r="F37" s="1239"/>
      <c r="G37" s="1239"/>
      <c r="H37" s="1239"/>
      <c r="I37" s="1239"/>
      <c r="J37" s="1240"/>
      <c r="K37" s="1246">
        <v>3</v>
      </c>
      <c r="L37" s="1247"/>
      <c r="M37" s="1248"/>
      <c r="N37" s="1246">
        <v>8</v>
      </c>
      <c r="O37" s="1247"/>
      <c r="P37" s="1248"/>
      <c r="Q37" s="1246" t="s">
        <v>1222</v>
      </c>
      <c r="R37" s="1247"/>
      <c r="S37" s="1248"/>
      <c r="T37" s="1246" t="s">
        <v>1222</v>
      </c>
      <c r="U37" s="1247"/>
      <c r="V37" s="1248"/>
    </row>
    <row r="38" spans="2:22" s="104" customFormat="1" ht="11.25">
      <c r="B38" s="232"/>
      <c r="C38" s="229"/>
      <c r="D38" s="1244" t="s">
        <v>1553</v>
      </c>
      <c r="E38" s="1244"/>
      <c r="F38" s="1244"/>
      <c r="G38" s="1244"/>
      <c r="H38" s="1244"/>
      <c r="I38" s="1244"/>
      <c r="J38" s="1245"/>
      <c r="K38" s="1241">
        <v>128</v>
      </c>
      <c r="L38" s="1242"/>
      <c r="M38" s="1243"/>
      <c r="N38" s="1241">
        <v>1314</v>
      </c>
      <c r="O38" s="1242"/>
      <c r="P38" s="1243"/>
      <c r="Q38" s="1241">
        <v>1466041</v>
      </c>
      <c r="R38" s="1242"/>
      <c r="S38" s="1243"/>
      <c r="T38" s="1241">
        <v>14731</v>
      </c>
      <c r="U38" s="1242"/>
      <c r="V38" s="1243"/>
    </row>
    <row r="39" spans="2:22" s="104" customFormat="1" ht="11.25">
      <c r="B39" s="232"/>
      <c r="C39" s="229"/>
      <c r="D39" s="229"/>
      <c r="E39" s="1239" t="s">
        <v>1616</v>
      </c>
      <c r="F39" s="1239"/>
      <c r="G39" s="1239"/>
      <c r="H39" s="1239"/>
      <c r="I39" s="1239"/>
      <c r="J39" s="1240"/>
      <c r="K39" s="1246">
        <v>13</v>
      </c>
      <c r="L39" s="1247"/>
      <c r="M39" s="1248"/>
      <c r="N39" s="1246">
        <v>580</v>
      </c>
      <c r="O39" s="1247"/>
      <c r="P39" s="1248"/>
      <c r="Q39" s="1246">
        <v>724300</v>
      </c>
      <c r="R39" s="1247"/>
      <c r="S39" s="1248"/>
      <c r="T39" s="1246">
        <v>8053</v>
      </c>
      <c r="U39" s="1247"/>
      <c r="V39" s="1248"/>
    </row>
    <row r="40" spans="2:22" s="104" customFormat="1" ht="11.25">
      <c r="B40" s="232"/>
      <c r="C40" s="229"/>
      <c r="D40" s="229"/>
      <c r="E40" s="1239" t="s">
        <v>1617</v>
      </c>
      <c r="F40" s="1239"/>
      <c r="G40" s="1239"/>
      <c r="H40" s="1239"/>
      <c r="I40" s="1239"/>
      <c r="J40" s="1240"/>
      <c r="K40" s="1246">
        <v>19</v>
      </c>
      <c r="L40" s="1247"/>
      <c r="M40" s="1248"/>
      <c r="N40" s="1246">
        <v>46</v>
      </c>
      <c r="O40" s="1247"/>
      <c r="P40" s="1248"/>
      <c r="Q40" s="1246">
        <v>60279</v>
      </c>
      <c r="R40" s="1247"/>
      <c r="S40" s="1248"/>
      <c r="T40" s="1246">
        <v>1145</v>
      </c>
      <c r="U40" s="1247"/>
      <c r="V40" s="1248"/>
    </row>
    <row r="41" spans="2:22" s="104" customFormat="1" ht="11.25">
      <c r="B41" s="232"/>
      <c r="C41" s="229"/>
      <c r="D41" s="229"/>
      <c r="E41" s="1239" t="s">
        <v>1618</v>
      </c>
      <c r="F41" s="1239"/>
      <c r="G41" s="1239"/>
      <c r="H41" s="1239"/>
      <c r="I41" s="1239"/>
      <c r="J41" s="1240"/>
      <c r="K41" s="1246">
        <v>4</v>
      </c>
      <c r="L41" s="1247"/>
      <c r="M41" s="1248"/>
      <c r="N41" s="1246">
        <v>12</v>
      </c>
      <c r="O41" s="1247"/>
      <c r="P41" s="1248"/>
      <c r="Q41" s="1246" t="s">
        <v>1222</v>
      </c>
      <c r="R41" s="1247"/>
      <c r="S41" s="1248"/>
      <c r="T41" s="1246" t="s">
        <v>1222</v>
      </c>
      <c r="U41" s="1247"/>
      <c r="V41" s="1248"/>
    </row>
    <row r="42" spans="2:22" s="104" customFormat="1" ht="11.25">
      <c r="B42" s="232"/>
      <c r="C42" s="229"/>
      <c r="D42" s="229"/>
      <c r="E42" s="1239" t="s">
        <v>1619</v>
      </c>
      <c r="F42" s="1239"/>
      <c r="G42" s="1239"/>
      <c r="H42" s="1239"/>
      <c r="I42" s="1239"/>
      <c r="J42" s="1240"/>
      <c r="K42" s="1246">
        <v>7</v>
      </c>
      <c r="L42" s="1247"/>
      <c r="M42" s="1248"/>
      <c r="N42" s="1246">
        <v>15</v>
      </c>
      <c r="O42" s="1247"/>
      <c r="P42" s="1248"/>
      <c r="Q42" s="1246">
        <v>13293</v>
      </c>
      <c r="R42" s="1247"/>
      <c r="S42" s="1248"/>
      <c r="T42" s="1246">
        <v>295</v>
      </c>
      <c r="U42" s="1247"/>
      <c r="V42" s="1248"/>
    </row>
    <row r="43" spans="2:22" s="104" customFormat="1" ht="11.25">
      <c r="B43" s="232"/>
      <c r="C43" s="229"/>
      <c r="D43" s="229"/>
      <c r="E43" s="1239" t="s">
        <v>1620</v>
      </c>
      <c r="F43" s="1239"/>
      <c r="G43" s="1239"/>
      <c r="H43" s="1239"/>
      <c r="I43" s="1239"/>
      <c r="J43" s="1240"/>
      <c r="K43" s="1246">
        <v>3</v>
      </c>
      <c r="L43" s="1247"/>
      <c r="M43" s="1248"/>
      <c r="N43" s="1246">
        <v>5</v>
      </c>
      <c r="O43" s="1247"/>
      <c r="P43" s="1248"/>
      <c r="Q43" s="1246" t="s">
        <v>1222</v>
      </c>
      <c r="R43" s="1247"/>
      <c r="S43" s="1248"/>
      <c r="T43" s="1246" t="s">
        <v>1222</v>
      </c>
      <c r="U43" s="1247"/>
      <c r="V43" s="1248"/>
    </row>
    <row r="44" spans="2:22" s="104" customFormat="1" ht="11.25">
      <c r="B44" s="232"/>
      <c r="C44" s="229"/>
      <c r="D44" s="229"/>
      <c r="E44" s="1239" t="s">
        <v>1621</v>
      </c>
      <c r="F44" s="1239"/>
      <c r="G44" s="1239"/>
      <c r="H44" s="1239"/>
      <c r="I44" s="1239"/>
      <c r="J44" s="1240"/>
      <c r="K44" s="1246">
        <v>25</v>
      </c>
      <c r="L44" s="1247"/>
      <c r="M44" s="1248"/>
      <c r="N44" s="1246">
        <v>180</v>
      </c>
      <c r="O44" s="1247"/>
      <c r="P44" s="1248"/>
      <c r="Q44" s="1246">
        <v>78326</v>
      </c>
      <c r="R44" s="1247"/>
      <c r="S44" s="1248"/>
      <c r="T44" s="1246">
        <v>1097</v>
      </c>
      <c r="U44" s="1247"/>
      <c r="V44" s="1248"/>
    </row>
    <row r="45" spans="2:22" s="104" customFormat="1" ht="11.25">
      <c r="B45" s="232"/>
      <c r="C45" s="229"/>
      <c r="D45" s="229"/>
      <c r="E45" s="1239" t="s">
        <v>1622</v>
      </c>
      <c r="F45" s="1239"/>
      <c r="G45" s="1239"/>
      <c r="H45" s="1239"/>
      <c r="I45" s="1239"/>
      <c r="J45" s="1240"/>
      <c r="K45" s="1246">
        <v>3</v>
      </c>
      <c r="L45" s="1247"/>
      <c r="M45" s="1248"/>
      <c r="N45" s="1246">
        <v>17</v>
      </c>
      <c r="O45" s="1247"/>
      <c r="P45" s="1248"/>
      <c r="Q45" s="1246" t="s">
        <v>1222</v>
      </c>
      <c r="R45" s="1247"/>
      <c r="S45" s="1248"/>
      <c r="T45" s="1246" t="s">
        <v>1222</v>
      </c>
      <c r="U45" s="1247"/>
      <c r="V45" s="1248"/>
    </row>
    <row r="46" spans="2:22" s="104" customFormat="1" ht="11.25">
      <c r="B46" s="232"/>
      <c r="C46" s="229"/>
      <c r="D46" s="229"/>
      <c r="E46" s="1239" t="s">
        <v>1623</v>
      </c>
      <c r="F46" s="1239"/>
      <c r="G46" s="1239"/>
      <c r="H46" s="1239"/>
      <c r="I46" s="1239"/>
      <c r="J46" s="1240"/>
      <c r="K46" s="1246">
        <v>54</v>
      </c>
      <c r="L46" s="1247"/>
      <c r="M46" s="1248"/>
      <c r="N46" s="1246">
        <v>459</v>
      </c>
      <c r="O46" s="1247"/>
      <c r="P46" s="1248"/>
      <c r="Q46" s="1246">
        <v>520181</v>
      </c>
      <c r="R46" s="1247"/>
      <c r="S46" s="1248"/>
      <c r="T46" s="1246">
        <v>3215</v>
      </c>
      <c r="U46" s="1247"/>
      <c r="V46" s="1248"/>
    </row>
    <row r="47" spans="2:22" s="104" customFormat="1" ht="11.25">
      <c r="B47" s="232"/>
      <c r="C47" s="229"/>
      <c r="D47" s="1244" t="s">
        <v>1546</v>
      </c>
      <c r="E47" s="1244"/>
      <c r="F47" s="1244"/>
      <c r="G47" s="1244"/>
      <c r="H47" s="1244"/>
      <c r="I47" s="1244"/>
      <c r="J47" s="1245"/>
      <c r="K47" s="1241">
        <v>38</v>
      </c>
      <c r="L47" s="1242"/>
      <c r="M47" s="1243"/>
      <c r="N47" s="1241">
        <v>190</v>
      </c>
      <c r="O47" s="1242"/>
      <c r="P47" s="1243"/>
      <c r="Q47" s="1241">
        <v>396768</v>
      </c>
      <c r="R47" s="1242"/>
      <c r="S47" s="1243"/>
      <c r="T47" s="1241">
        <v>1031</v>
      </c>
      <c r="U47" s="1242"/>
      <c r="V47" s="1243"/>
    </row>
    <row r="48" spans="2:22" s="104" customFormat="1" ht="11.25">
      <c r="B48" s="232"/>
      <c r="C48" s="229"/>
      <c r="D48" s="229"/>
      <c r="E48" s="1239" t="s">
        <v>1604</v>
      </c>
      <c r="F48" s="1239"/>
      <c r="G48" s="1239"/>
      <c r="H48" s="1239"/>
      <c r="I48" s="1239"/>
      <c r="J48" s="1240"/>
      <c r="K48" s="1246">
        <v>29</v>
      </c>
      <c r="L48" s="1247"/>
      <c r="M48" s="1248"/>
      <c r="N48" s="1246">
        <v>175</v>
      </c>
      <c r="O48" s="1247"/>
      <c r="P48" s="1248"/>
      <c r="Q48" s="1246">
        <v>389662</v>
      </c>
      <c r="R48" s="1247"/>
      <c r="S48" s="1248"/>
      <c r="T48" s="1246">
        <v>481</v>
      </c>
      <c r="U48" s="1247"/>
      <c r="V48" s="1248"/>
    </row>
    <row r="49" spans="2:22" s="104" customFormat="1" ht="11.25">
      <c r="B49" s="232"/>
      <c r="C49" s="229"/>
      <c r="D49" s="229"/>
      <c r="E49" s="1239" t="s">
        <v>1624</v>
      </c>
      <c r="F49" s="1239"/>
      <c r="G49" s="1239"/>
      <c r="H49" s="1239"/>
      <c r="I49" s="1239"/>
      <c r="J49" s="1240"/>
      <c r="K49" s="1246">
        <v>9</v>
      </c>
      <c r="L49" s="1247"/>
      <c r="M49" s="1248"/>
      <c r="N49" s="1246">
        <v>15</v>
      </c>
      <c r="O49" s="1247"/>
      <c r="P49" s="1248"/>
      <c r="Q49" s="1246">
        <v>7106</v>
      </c>
      <c r="R49" s="1247"/>
      <c r="S49" s="1248"/>
      <c r="T49" s="1246">
        <v>550</v>
      </c>
      <c r="U49" s="1247"/>
      <c r="V49" s="1248"/>
    </row>
    <row r="50" spans="2:22" s="104" customFormat="1" ht="11.25">
      <c r="B50" s="232"/>
      <c r="C50" s="229"/>
      <c r="D50" s="1244" t="s">
        <v>1625</v>
      </c>
      <c r="E50" s="1244"/>
      <c r="F50" s="1244"/>
      <c r="G50" s="1244"/>
      <c r="H50" s="1244"/>
      <c r="I50" s="1244"/>
      <c r="J50" s="1245"/>
      <c r="K50" s="1241">
        <v>42</v>
      </c>
      <c r="L50" s="1242"/>
      <c r="M50" s="1243"/>
      <c r="N50" s="1241">
        <v>121</v>
      </c>
      <c r="O50" s="1242"/>
      <c r="P50" s="1243"/>
      <c r="Q50" s="1241">
        <v>135955</v>
      </c>
      <c r="R50" s="1242"/>
      <c r="S50" s="1243"/>
      <c r="T50" s="1241">
        <v>3115</v>
      </c>
      <c r="U50" s="1242"/>
      <c r="V50" s="1243"/>
    </row>
    <row r="51" spans="2:22" s="104" customFormat="1" ht="11.25">
      <c r="B51" s="232"/>
      <c r="C51" s="229"/>
      <c r="D51" s="229"/>
      <c r="E51" s="1239" t="s">
        <v>1626</v>
      </c>
      <c r="F51" s="1239"/>
      <c r="G51" s="1239"/>
      <c r="H51" s="1239"/>
      <c r="I51" s="1239"/>
      <c r="J51" s="1240"/>
      <c r="K51" s="1246">
        <v>12</v>
      </c>
      <c r="L51" s="1247"/>
      <c r="M51" s="1248"/>
      <c r="N51" s="1246">
        <v>36</v>
      </c>
      <c r="O51" s="1247"/>
      <c r="P51" s="1248"/>
      <c r="Q51" s="1246">
        <v>37376</v>
      </c>
      <c r="R51" s="1247"/>
      <c r="S51" s="1248"/>
      <c r="T51" s="1246">
        <v>1337</v>
      </c>
      <c r="U51" s="1247"/>
      <c r="V51" s="1248"/>
    </row>
    <row r="52" spans="2:22" s="104" customFormat="1" ht="11.25">
      <c r="B52" s="232"/>
      <c r="C52" s="229"/>
      <c r="D52" s="229"/>
      <c r="E52" s="1239" t="s">
        <v>409</v>
      </c>
      <c r="F52" s="1239"/>
      <c r="G52" s="1239"/>
      <c r="H52" s="1239"/>
      <c r="I52" s="1239"/>
      <c r="J52" s="1240"/>
      <c r="K52" s="1246">
        <v>26</v>
      </c>
      <c r="L52" s="1247"/>
      <c r="M52" s="1248"/>
      <c r="N52" s="1246">
        <v>75</v>
      </c>
      <c r="O52" s="1247"/>
      <c r="P52" s="1248"/>
      <c r="Q52" s="1246">
        <v>76894</v>
      </c>
      <c r="R52" s="1247"/>
      <c r="S52" s="1248"/>
      <c r="T52" s="1246">
        <v>1320</v>
      </c>
      <c r="U52" s="1247"/>
      <c r="V52" s="1248"/>
    </row>
    <row r="53" spans="2:22" s="104" customFormat="1" ht="11.25">
      <c r="B53" s="232"/>
      <c r="C53" s="229"/>
      <c r="D53" s="229"/>
      <c r="E53" s="1239" t="s">
        <v>1954</v>
      </c>
      <c r="F53" s="1239"/>
      <c r="G53" s="1239"/>
      <c r="H53" s="1239"/>
      <c r="I53" s="1239"/>
      <c r="J53" s="1240"/>
      <c r="K53" s="1246">
        <v>4</v>
      </c>
      <c r="L53" s="1247"/>
      <c r="M53" s="1248"/>
      <c r="N53" s="1246">
        <v>10</v>
      </c>
      <c r="O53" s="1247"/>
      <c r="P53" s="1248"/>
      <c r="Q53" s="1246">
        <v>15550</v>
      </c>
      <c r="R53" s="1247"/>
      <c r="S53" s="1248"/>
      <c r="T53" s="1246">
        <v>315</v>
      </c>
      <c r="U53" s="1247"/>
      <c r="V53" s="1248"/>
    </row>
    <row r="54" spans="2:22" s="104" customFormat="1" ht="11.25">
      <c r="B54" s="232"/>
      <c r="C54" s="229"/>
      <c r="D54" s="1244" t="s">
        <v>1955</v>
      </c>
      <c r="E54" s="1244"/>
      <c r="F54" s="1244"/>
      <c r="G54" s="1244"/>
      <c r="H54" s="1244"/>
      <c r="I54" s="1244"/>
      <c r="J54" s="1245"/>
      <c r="K54" s="1241">
        <v>123</v>
      </c>
      <c r="L54" s="1242"/>
      <c r="M54" s="1243"/>
      <c r="N54" s="1241">
        <v>798</v>
      </c>
      <c r="O54" s="1242"/>
      <c r="P54" s="1243"/>
      <c r="Q54" s="1241">
        <v>1204542</v>
      </c>
      <c r="R54" s="1242"/>
      <c r="S54" s="1243"/>
      <c r="T54" s="1241">
        <v>9688</v>
      </c>
      <c r="U54" s="1242"/>
      <c r="V54" s="1243"/>
    </row>
    <row r="55" spans="2:22" s="104" customFormat="1" ht="11.25">
      <c r="B55" s="232"/>
      <c r="C55" s="229"/>
      <c r="D55" s="229"/>
      <c r="E55" s="1239" t="s">
        <v>1956</v>
      </c>
      <c r="F55" s="1239"/>
      <c r="G55" s="1239"/>
      <c r="H55" s="1239"/>
      <c r="I55" s="1239"/>
      <c r="J55" s="1240"/>
      <c r="K55" s="1246">
        <v>23</v>
      </c>
      <c r="L55" s="1247"/>
      <c r="M55" s="1248"/>
      <c r="N55" s="1246">
        <v>118</v>
      </c>
      <c r="O55" s="1247"/>
      <c r="P55" s="1248"/>
      <c r="Q55" s="1246">
        <v>123040</v>
      </c>
      <c r="R55" s="1247"/>
      <c r="S55" s="1248"/>
      <c r="T55" s="1246">
        <v>1279</v>
      </c>
      <c r="U55" s="1247"/>
      <c r="V55" s="1248"/>
    </row>
    <row r="56" spans="2:22" s="104" customFormat="1" ht="11.25">
      <c r="B56" s="232"/>
      <c r="C56" s="229"/>
      <c r="D56" s="229"/>
      <c r="E56" s="1239" t="s">
        <v>1957</v>
      </c>
      <c r="F56" s="1239"/>
      <c r="G56" s="1239"/>
      <c r="H56" s="1239"/>
      <c r="I56" s="1239"/>
      <c r="J56" s="1240"/>
      <c r="K56" s="1246">
        <v>10</v>
      </c>
      <c r="L56" s="1247"/>
      <c r="M56" s="1248"/>
      <c r="N56" s="1246">
        <v>34</v>
      </c>
      <c r="O56" s="1247"/>
      <c r="P56" s="1248"/>
      <c r="Q56" s="1246">
        <v>56450</v>
      </c>
      <c r="R56" s="1247"/>
      <c r="S56" s="1248"/>
      <c r="T56" s="1246">
        <v>692</v>
      </c>
      <c r="U56" s="1247"/>
      <c r="V56" s="1248"/>
    </row>
    <row r="57" spans="2:22" s="104" customFormat="1" ht="11.25">
      <c r="B57" s="232"/>
      <c r="C57" s="229"/>
      <c r="D57" s="229"/>
      <c r="E57" s="1239" t="s">
        <v>1958</v>
      </c>
      <c r="F57" s="1239"/>
      <c r="G57" s="1239"/>
      <c r="H57" s="1239"/>
      <c r="I57" s="1239"/>
      <c r="J57" s="1240"/>
      <c r="K57" s="1246">
        <v>28</v>
      </c>
      <c r="L57" s="1247"/>
      <c r="M57" s="1248"/>
      <c r="N57" s="1246">
        <v>203</v>
      </c>
      <c r="O57" s="1247"/>
      <c r="P57" s="1248"/>
      <c r="Q57" s="1246">
        <v>697773</v>
      </c>
      <c r="R57" s="1247"/>
      <c r="S57" s="1248"/>
      <c r="T57" s="1246">
        <v>140</v>
      </c>
      <c r="U57" s="1247"/>
      <c r="V57" s="1248"/>
    </row>
    <row r="58" spans="2:22" s="104" customFormat="1" ht="11.25">
      <c r="B58" s="232"/>
      <c r="C58" s="229"/>
      <c r="D58" s="229"/>
      <c r="E58" s="1239" t="s">
        <v>1959</v>
      </c>
      <c r="F58" s="1239"/>
      <c r="G58" s="1239"/>
      <c r="H58" s="1239"/>
      <c r="I58" s="1239"/>
      <c r="J58" s="1240"/>
      <c r="K58" s="1246">
        <v>14</v>
      </c>
      <c r="L58" s="1247"/>
      <c r="M58" s="1248"/>
      <c r="N58" s="1246">
        <v>267</v>
      </c>
      <c r="O58" s="1247"/>
      <c r="P58" s="1248"/>
      <c r="Q58" s="1246">
        <v>105997</v>
      </c>
      <c r="R58" s="1247"/>
      <c r="S58" s="1248"/>
      <c r="T58" s="1246">
        <v>1254</v>
      </c>
      <c r="U58" s="1247"/>
      <c r="V58" s="1248"/>
    </row>
    <row r="59" spans="2:22" s="104" customFormat="1" ht="12" customHeight="1">
      <c r="B59" s="232"/>
      <c r="C59" s="229"/>
      <c r="D59" s="229"/>
      <c r="E59" s="1255" t="s">
        <v>1960</v>
      </c>
      <c r="F59" s="1256"/>
      <c r="G59" s="1256"/>
      <c r="H59" s="1256"/>
      <c r="I59" s="1256"/>
      <c r="J59" s="1257"/>
      <c r="K59" s="1246">
        <v>7</v>
      </c>
      <c r="L59" s="1247"/>
      <c r="M59" s="1248"/>
      <c r="N59" s="1246">
        <v>14</v>
      </c>
      <c r="O59" s="1247"/>
      <c r="P59" s="1248"/>
      <c r="Q59" s="1246">
        <v>28360</v>
      </c>
      <c r="R59" s="1247"/>
      <c r="S59" s="1248"/>
      <c r="T59" s="1246">
        <v>412</v>
      </c>
      <c r="U59" s="1247"/>
      <c r="V59" s="1248"/>
    </row>
    <row r="60" spans="2:22" s="104" customFormat="1" ht="11.25">
      <c r="B60" s="232"/>
      <c r="C60" s="229"/>
      <c r="D60" s="229"/>
      <c r="E60" s="1239" t="s">
        <v>1961</v>
      </c>
      <c r="F60" s="1239"/>
      <c r="G60" s="1239"/>
      <c r="H60" s="1239"/>
      <c r="I60" s="1239"/>
      <c r="J60" s="1240"/>
      <c r="K60" s="1246" t="s">
        <v>1913</v>
      </c>
      <c r="L60" s="1247"/>
      <c r="M60" s="1248"/>
      <c r="N60" s="1246" t="s">
        <v>1913</v>
      </c>
      <c r="O60" s="1247"/>
      <c r="P60" s="1248"/>
      <c r="Q60" s="1246" t="s">
        <v>1913</v>
      </c>
      <c r="R60" s="1247"/>
      <c r="S60" s="1248"/>
      <c r="T60" s="1246" t="s">
        <v>1913</v>
      </c>
      <c r="U60" s="1247"/>
      <c r="V60" s="1248"/>
    </row>
    <row r="61" spans="2:22" s="104" customFormat="1" ht="11.25">
      <c r="B61" s="232"/>
      <c r="C61" s="229"/>
      <c r="D61" s="229"/>
      <c r="E61" s="1239" t="s">
        <v>1962</v>
      </c>
      <c r="F61" s="1239"/>
      <c r="G61" s="1239"/>
      <c r="H61" s="1239"/>
      <c r="I61" s="1239"/>
      <c r="J61" s="1240"/>
      <c r="K61" s="1246">
        <v>6</v>
      </c>
      <c r="L61" s="1247"/>
      <c r="M61" s="1248"/>
      <c r="N61" s="1246">
        <v>14</v>
      </c>
      <c r="O61" s="1247"/>
      <c r="P61" s="1248"/>
      <c r="Q61" s="1246" t="s">
        <v>1222</v>
      </c>
      <c r="R61" s="1247"/>
      <c r="S61" s="1248"/>
      <c r="T61" s="1246" t="s">
        <v>1222</v>
      </c>
      <c r="U61" s="1247"/>
      <c r="V61" s="1248"/>
    </row>
    <row r="62" spans="2:22" s="104" customFormat="1" ht="11.25">
      <c r="B62" s="232"/>
      <c r="C62" s="229"/>
      <c r="D62" s="229"/>
      <c r="E62" s="1239" t="s">
        <v>1964</v>
      </c>
      <c r="F62" s="1239"/>
      <c r="G62" s="1239"/>
      <c r="H62" s="1239"/>
      <c r="I62" s="1239"/>
      <c r="J62" s="1240"/>
      <c r="K62" s="1246">
        <v>35</v>
      </c>
      <c r="L62" s="1247"/>
      <c r="M62" s="1248"/>
      <c r="N62" s="1246">
        <v>148</v>
      </c>
      <c r="O62" s="1247"/>
      <c r="P62" s="1248"/>
      <c r="Q62" s="1246">
        <v>121510</v>
      </c>
      <c r="R62" s="1247"/>
      <c r="S62" s="1248"/>
      <c r="T62" s="1246">
        <v>4336</v>
      </c>
      <c r="U62" s="1247"/>
      <c r="V62" s="1248"/>
    </row>
    <row r="63" spans="2:22">
      <c r="B63" s="66" t="s">
        <v>2194</v>
      </c>
      <c r="C63" s="66" t="s">
        <v>937</v>
      </c>
    </row>
    <row r="64" spans="2:22">
      <c r="C64" s="42" t="s">
        <v>1351</v>
      </c>
    </row>
  </sheetData>
  <mergeCells count="301">
    <mergeCell ref="E30:J30"/>
    <mergeCell ref="E31:J31"/>
    <mergeCell ref="K30:M30"/>
    <mergeCell ref="N30:P30"/>
    <mergeCell ref="T30:V30"/>
    <mergeCell ref="K31:M31"/>
    <mergeCell ref="N31:P31"/>
    <mergeCell ref="Q30:S30"/>
    <mergeCell ref="D54:J54"/>
    <mergeCell ref="D50:J50"/>
    <mergeCell ref="E51:J51"/>
    <mergeCell ref="E52:J52"/>
    <mergeCell ref="E53:J53"/>
    <mergeCell ref="Q52:S52"/>
    <mergeCell ref="T52:V52"/>
    <mergeCell ref="Q53:S53"/>
    <mergeCell ref="T53:V53"/>
    <mergeCell ref="K53:M53"/>
    <mergeCell ref="N53:P53"/>
    <mergeCell ref="K51:M51"/>
    <mergeCell ref="N51:P51"/>
    <mergeCell ref="K52:M52"/>
    <mergeCell ref="N52:P52"/>
    <mergeCell ref="K49:M49"/>
    <mergeCell ref="E55:J55"/>
    <mergeCell ref="E56:J56"/>
    <mergeCell ref="E57:J57"/>
    <mergeCell ref="E62:J62"/>
    <mergeCell ref="E59:J59"/>
    <mergeCell ref="E60:J60"/>
    <mergeCell ref="E61:J61"/>
    <mergeCell ref="Q62:S62"/>
    <mergeCell ref="T62:V62"/>
    <mergeCell ref="K61:M61"/>
    <mergeCell ref="N61:P61"/>
    <mergeCell ref="Q61:S61"/>
    <mergeCell ref="T61:V61"/>
    <mergeCell ref="K62:M62"/>
    <mergeCell ref="N62:P62"/>
    <mergeCell ref="K60:M60"/>
    <mergeCell ref="N60:P60"/>
    <mergeCell ref="Q60:S60"/>
    <mergeCell ref="T60:V60"/>
    <mergeCell ref="K59:M59"/>
    <mergeCell ref="N59:P59"/>
    <mergeCell ref="Q59:S59"/>
    <mergeCell ref="T59:V59"/>
    <mergeCell ref="E58:J58"/>
    <mergeCell ref="K56:M56"/>
    <mergeCell ref="N56:P56"/>
    <mergeCell ref="K54:M54"/>
    <mergeCell ref="Q58:S58"/>
    <mergeCell ref="T58:V58"/>
    <mergeCell ref="K57:M57"/>
    <mergeCell ref="N57:P57"/>
    <mergeCell ref="Q57:S57"/>
    <mergeCell ref="T57:V57"/>
    <mergeCell ref="K58:M58"/>
    <mergeCell ref="N58:P58"/>
    <mergeCell ref="Q56:S56"/>
    <mergeCell ref="T56:V56"/>
    <mergeCell ref="K55:M55"/>
    <mergeCell ref="N55:P55"/>
    <mergeCell ref="Q55:S55"/>
    <mergeCell ref="T55:V55"/>
    <mergeCell ref="N54:P54"/>
    <mergeCell ref="Q54:S54"/>
    <mergeCell ref="T54:V54"/>
    <mergeCell ref="N49:P49"/>
    <mergeCell ref="Q49:S49"/>
    <mergeCell ref="T49:V49"/>
    <mergeCell ref="Q51:S51"/>
    <mergeCell ref="T51:V51"/>
    <mergeCell ref="K50:M50"/>
    <mergeCell ref="N50:P50"/>
    <mergeCell ref="Q50:S50"/>
    <mergeCell ref="T50:V50"/>
    <mergeCell ref="Q47:S47"/>
    <mergeCell ref="T47:V47"/>
    <mergeCell ref="K48:M48"/>
    <mergeCell ref="N48:P48"/>
    <mergeCell ref="Q48:S48"/>
    <mergeCell ref="T48:V48"/>
    <mergeCell ref="K47:M47"/>
    <mergeCell ref="N47:P47"/>
    <mergeCell ref="Q45:S45"/>
    <mergeCell ref="K44:M44"/>
    <mergeCell ref="N44:P44"/>
    <mergeCell ref="Q44:S44"/>
    <mergeCell ref="T45:V45"/>
    <mergeCell ref="K46:M46"/>
    <mergeCell ref="N46:P46"/>
    <mergeCell ref="Q46:S46"/>
    <mergeCell ref="T46:V46"/>
    <mergeCell ref="N45:P45"/>
    <mergeCell ref="K45:M45"/>
    <mergeCell ref="E48:J48"/>
    <mergeCell ref="E39:J39"/>
    <mergeCell ref="E40:J40"/>
    <mergeCell ref="E41:J41"/>
    <mergeCell ref="E42:J42"/>
    <mergeCell ref="E43:J43"/>
    <mergeCell ref="D47:J47"/>
    <mergeCell ref="E44:J44"/>
    <mergeCell ref="E45:J45"/>
    <mergeCell ref="E46:J46"/>
    <mergeCell ref="E33:J33"/>
    <mergeCell ref="E34:J34"/>
    <mergeCell ref="E35:J35"/>
    <mergeCell ref="E36:J36"/>
    <mergeCell ref="E37:J37"/>
    <mergeCell ref="D38:J38"/>
    <mergeCell ref="T44:V44"/>
    <mergeCell ref="K43:M43"/>
    <mergeCell ref="N43:P43"/>
    <mergeCell ref="Q43:S43"/>
    <mergeCell ref="T43:V43"/>
    <mergeCell ref="K42:M42"/>
    <mergeCell ref="N42:P42"/>
    <mergeCell ref="Q42:S42"/>
    <mergeCell ref="T42:V42"/>
    <mergeCell ref="T38:V38"/>
    <mergeCell ref="K35:M35"/>
    <mergeCell ref="N35:P35"/>
    <mergeCell ref="Q35:S35"/>
    <mergeCell ref="T35:V35"/>
    <mergeCell ref="K36:M36"/>
    <mergeCell ref="N36:P36"/>
    <mergeCell ref="Q36:S36"/>
    <mergeCell ref="T36:V36"/>
    <mergeCell ref="E26:J26"/>
    <mergeCell ref="E27:J27"/>
    <mergeCell ref="C28:J28"/>
    <mergeCell ref="D29:J29"/>
    <mergeCell ref="D32:J32"/>
    <mergeCell ref="K41:M41"/>
    <mergeCell ref="N41:P41"/>
    <mergeCell ref="Q41:S41"/>
    <mergeCell ref="T41:V41"/>
    <mergeCell ref="K39:M39"/>
    <mergeCell ref="N39:P39"/>
    <mergeCell ref="Q39:S39"/>
    <mergeCell ref="T39:V39"/>
    <mergeCell ref="K40:M40"/>
    <mergeCell ref="N40:P40"/>
    <mergeCell ref="Q40:S40"/>
    <mergeCell ref="T40:V40"/>
    <mergeCell ref="K37:M37"/>
    <mergeCell ref="N37:P37"/>
    <mergeCell ref="Q37:S37"/>
    <mergeCell ref="T37:V37"/>
    <mergeCell ref="K38:M38"/>
    <mergeCell ref="N38:P38"/>
    <mergeCell ref="Q38:S38"/>
    <mergeCell ref="K33:M33"/>
    <mergeCell ref="N33:P33"/>
    <mergeCell ref="Q33:S33"/>
    <mergeCell ref="T33:V33"/>
    <mergeCell ref="K34:M34"/>
    <mergeCell ref="N34:P34"/>
    <mergeCell ref="Q34:S34"/>
    <mergeCell ref="T34:V34"/>
    <mergeCell ref="K29:M29"/>
    <mergeCell ref="N29:P29"/>
    <mergeCell ref="Q29:S29"/>
    <mergeCell ref="T29:V29"/>
    <mergeCell ref="K32:M32"/>
    <mergeCell ref="N32:P32"/>
    <mergeCell ref="Q32:S32"/>
    <mergeCell ref="T32:V32"/>
    <mergeCell ref="Q31:S31"/>
    <mergeCell ref="T31:V31"/>
    <mergeCell ref="N27:P27"/>
    <mergeCell ref="Q27:S27"/>
    <mergeCell ref="T27:V27"/>
    <mergeCell ref="K28:M28"/>
    <mergeCell ref="N28:P28"/>
    <mergeCell ref="Q28:S28"/>
    <mergeCell ref="T28:V28"/>
    <mergeCell ref="K22:M22"/>
    <mergeCell ref="N22:P22"/>
    <mergeCell ref="Q25:S25"/>
    <mergeCell ref="T25:V25"/>
    <mergeCell ref="K26:M26"/>
    <mergeCell ref="N26:P26"/>
    <mergeCell ref="Q26:S26"/>
    <mergeCell ref="T26:V26"/>
    <mergeCell ref="K25:M25"/>
    <mergeCell ref="N25:P25"/>
    <mergeCell ref="Q24:S24"/>
    <mergeCell ref="T24:V24"/>
    <mergeCell ref="Q23:S23"/>
    <mergeCell ref="T23:V23"/>
    <mergeCell ref="Q20:S20"/>
    <mergeCell ref="T20:V20"/>
    <mergeCell ref="Q22:S22"/>
    <mergeCell ref="T22:V22"/>
    <mergeCell ref="K21:M21"/>
    <mergeCell ref="N21:P21"/>
    <mergeCell ref="Q21:S21"/>
    <mergeCell ref="T21:V21"/>
    <mergeCell ref="K18:M18"/>
    <mergeCell ref="N18:P18"/>
    <mergeCell ref="Q18:S18"/>
    <mergeCell ref="T18:V18"/>
    <mergeCell ref="K19:M19"/>
    <mergeCell ref="N19:P19"/>
    <mergeCell ref="Q19:S19"/>
    <mergeCell ref="T19:V19"/>
    <mergeCell ref="K20:M20"/>
    <mergeCell ref="N20:P20"/>
    <mergeCell ref="Q17:S17"/>
    <mergeCell ref="T15:V15"/>
    <mergeCell ref="K16:M16"/>
    <mergeCell ref="N16:P16"/>
    <mergeCell ref="Q16:S16"/>
    <mergeCell ref="T16:V16"/>
    <mergeCell ref="Q15:S15"/>
    <mergeCell ref="T17:V17"/>
    <mergeCell ref="E16:J16"/>
    <mergeCell ref="E17:J17"/>
    <mergeCell ref="K15:M15"/>
    <mergeCell ref="N15:P15"/>
    <mergeCell ref="K17:M17"/>
    <mergeCell ref="N17:P17"/>
    <mergeCell ref="E15:J15"/>
    <mergeCell ref="Q11:S11"/>
    <mergeCell ref="E11:J11"/>
    <mergeCell ref="Q8:S8"/>
    <mergeCell ref="D7:J7"/>
    <mergeCell ref="Q6:S6"/>
    <mergeCell ref="E12:J12"/>
    <mergeCell ref="T14:V14"/>
    <mergeCell ref="N12:P12"/>
    <mergeCell ref="Q12:S12"/>
    <mergeCell ref="T12:V12"/>
    <mergeCell ref="N13:P13"/>
    <mergeCell ref="Q13:S13"/>
    <mergeCell ref="T13:V13"/>
    <mergeCell ref="N14:P14"/>
    <mergeCell ref="Q14:S14"/>
    <mergeCell ref="B3:J3"/>
    <mergeCell ref="B4:J4"/>
    <mergeCell ref="C5:J5"/>
    <mergeCell ref="N4:P4"/>
    <mergeCell ref="K4:M4"/>
    <mergeCell ref="T4:V4"/>
    <mergeCell ref="Q4:S4"/>
    <mergeCell ref="T5:V5"/>
    <mergeCell ref="E9:J9"/>
    <mergeCell ref="D6:J6"/>
    <mergeCell ref="K6:M6"/>
    <mergeCell ref="N9:P9"/>
    <mergeCell ref="T6:V6"/>
    <mergeCell ref="K5:M5"/>
    <mergeCell ref="N5:P5"/>
    <mergeCell ref="T9:V9"/>
    <mergeCell ref="Q5:S5"/>
    <mergeCell ref="Q9:S9"/>
    <mergeCell ref="K9:M9"/>
    <mergeCell ref="T11:V11"/>
    <mergeCell ref="P2:V2"/>
    <mergeCell ref="T8:V8"/>
    <mergeCell ref="K7:M7"/>
    <mergeCell ref="N7:P7"/>
    <mergeCell ref="Q7:S7"/>
    <mergeCell ref="T7:V7"/>
    <mergeCell ref="K10:M10"/>
    <mergeCell ref="T10:V10"/>
    <mergeCell ref="N6:P6"/>
    <mergeCell ref="N3:P3"/>
    <mergeCell ref="K3:M3"/>
    <mergeCell ref="T3:V3"/>
    <mergeCell ref="Q3:S3"/>
    <mergeCell ref="Q10:S10"/>
    <mergeCell ref="K11:M11"/>
    <mergeCell ref="N11:P11"/>
    <mergeCell ref="E49:J49"/>
    <mergeCell ref="K8:M8"/>
    <mergeCell ref="N8:P8"/>
    <mergeCell ref="D13:J13"/>
    <mergeCell ref="E14:J14"/>
    <mergeCell ref="K13:M13"/>
    <mergeCell ref="E8:J8"/>
    <mergeCell ref="N10:P10"/>
    <mergeCell ref="K14:M14"/>
    <mergeCell ref="D10:J10"/>
    <mergeCell ref="K12:M12"/>
    <mergeCell ref="E24:J24"/>
    <mergeCell ref="E25:J25"/>
    <mergeCell ref="K24:M24"/>
    <mergeCell ref="N24:P24"/>
    <mergeCell ref="D18:J18"/>
    <mergeCell ref="E19:J19"/>
    <mergeCell ref="E20:J20"/>
    <mergeCell ref="E21:J21"/>
    <mergeCell ref="E22:J22"/>
    <mergeCell ref="D23:J23"/>
    <mergeCell ref="K23:M23"/>
    <mergeCell ref="N23:P23"/>
    <mergeCell ref="K27:M27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&amp;C－２８－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workbookViewId="0">
      <selection activeCell="K2" sqref="K2:R2"/>
    </sheetView>
  </sheetViews>
  <sheetFormatPr defaultRowHeight="13.5"/>
  <cols>
    <col min="1" max="1" width="0.875" style="22" customWidth="1"/>
    <col min="2" max="2" width="11.125" style="22" customWidth="1"/>
    <col min="3" max="3" width="4.375" style="22" customWidth="1"/>
    <col min="4" max="4" width="4.5" style="22" customWidth="1"/>
    <col min="5" max="5" width="4.875" style="22" customWidth="1"/>
    <col min="6" max="7" width="4" style="22" customWidth="1"/>
    <col min="8" max="8" width="3.75" style="22" customWidth="1"/>
    <col min="9" max="12" width="4" style="22" customWidth="1"/>
    <col min="13" max="13" width="3.875" style="22" customWidth="1"/>
    <col min="14" max="14" width="4.25" style="22" customWidth="1"/>
    <col min="15" max="16" width="4" style="22" customWidth="1"/>
    <col min="17" max="17" width="5.625" style="22" customWidth="1"/>
    <col min="18" max="19" width="4" style="22" customWidth="1"/>
    <col min="20" max="20" width="5.25" style="22" customWidth="1"/>
    <col min="21" max="25" width="4" style="22" customWidth="1"/>
    <col min="26" max="16384" width="9" style="22"/>
  </cols>
  <sheetData>
    <row r="1" spans="1:35" s="872" customFormat="1" ht="26.25" customHeight="1">
      <c r="A1" s="869" t="s">
        <v>1079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25">
      <c r="A2" s="235"/>
      <c r="B2" s="58"/>
      <c r="C2" s="58"/>
      <c r="D2" s="58"/>
      <c r="E2" s="58"/>
      <c r="F2" s="58"/>
      <c r="G2" s="58"/>
      <c r="H2" s="58"/>
      <c r="I2" s="58"/>
      <c r="J2" s="58"/>
      <c r="K2" s="1261" t="s">
        <v>1846</v>
      </c>
      <c r="L2" s="1261"/>
      <c r="M2" s="1261"/>
      <c r="N2" s="1261"/>
      <c r="O2" s="1261"/>
      <c r="P2" s="1261"/>
      <c r="Q2" s="1261"/>
      <c r="R2" s="1261"/>
      <c r="S2" s="58"/>
      <c r="T2" s="58"/>
      <c r="U2" s="58"/>
      <c r="V2" s="58"/>
    </row>
    <row r="3" spans="1:35" s="58" customFormat="1" ht="14.25">
      <c r="A3" s="235"/>
      <c r="B3" s="1287" t="s">
        <v>888</v>
      </c>
      <c r="C3" s="1289" t="s">
        <v>1847</v>
      </c>
      <c r="D3" s="1290"/>
      <c r="E3" s="1290"/>
      <c r="F3" s="1290"/>
      <c r="G3" s="1290"/>
      <c r="H3" s="1290"/>
      <c r="I3" s="1290"/>
      <c r="J3" s="1291"/>
      <c r="K3" s="1289" t="s">
        <v>1848</v>
      </c>
      <c r="L3" s="1290"/>
      <c r="M3" s="1290"/>
      <c r="N3" s="1290"/>
      <c r="O3" s="1290"/>
      <c r="P3" s="1290"/>
      <c r="Q3" s="1290"/>
      <c r="R3" s="1291"/>
    </row>
    <row r="4" spans="1:35" s="58" customFormat="1" ht="14.25">
      <c r="A4" s="235"/>
      <c r="B4" s="1288"/>
      <c r="C4" s="1266" t="s">
        <v>362</v>
      </c>
      <c r="D4" s="1266"/>
      <c r="E4" s="1266" t="s">
        <v>941</v>
      </c>
      <c r="F4" s="1266"/>
      <c r="G4" s="1266" t="s">
        <v>942</v>
      </c>
      <c r="H4" s="1266"/>
      <c r="I4" s="1266" t="s">
        <v>2189</v>
      </c>
      <c r="J4" s="1266"/>
      <c r="K4" s="1266" t="s">
        <v>362</v>
      </c>
      <c r="L4" s="1266"/>
      <c r="M4" s="1266" t="s">
        <v>941</v>
      </c>
      <c r="N4" s="1266"/>
      <c r="O4" s="1266" t="s">
        <v>942</v>
      </c>
      <c r="P4" s="1266"/>
      <c r="Q4" s="1266" t="s">
        <v>2189</v>
      </c>
      <c r="R4" s="1266"/>
    </row>
    <row r="5" spans="1:35" s="58" customFormat="1" ht="14.25">
      <c r="A5" s="235"/>
      <c r="B5" s="236" t="s">
        <v>508</v>
      </c>
      <c r="C5" s="1262">
        <v>28203</v>
      </c>
      <c r="D5" s="1262"/>
      <c r="E5" s="1262">
        <v>24409</v>
      </c>
      <c r="F5" s="1262"/>
      <c r="G5" s="1262">
        <v>3683</v>
      </c>
      <c r="H5" s="1262"/>
      <c r="I5" s="1262">
        <v>111</v>
      </c>
      <c r="J5" s="1262"/>
      <c r="K5" s="1262">
        <v>548564</v>
      </c>
      <c r="L5" s="1262"/>
      <c r="M5" s="1262">
        <v>94573</v>
      </c>
      <c r="N5" s="1262"/>
      <c r="O5" s="1262">
        <v>452640</v>
      </c>
      <c r="P5" s="1262"/>
      <c r="Q5" s="1262">
        <v>1351</v>
      </c>
      <c r="R5" s="1262"/>
    </row>
    <row r="6" spans="1:35" s="58" customFormat="1" ht="14.25">
      <c r="A6" s="235"/>
      <c r="B6" s="236" t="s">
        <v>1292</v>
      </c>
      <c r="C6" s="1262">
        <v>28583</v>
      </c>
      <c r="D6" s="1262"/>
      <c r="E6" s="1262">
        <v>24793</v>
      </c>
      <c r="F6" s="1262"/>
      <c r="G6" s="1262">
        <v>3624</v>
      </c>
      <c r="H6" s="1262"/>
      <c r="I6" s="1262">
        <v>166</v>
      </c>
      <c r="J6" s="1262"/>
      <c r="K6" s="1262">
        <v>565323</v>
      </c>
      <c r="L6" s="1262"/>
      <c r="M6" s="1262">
        <v>100492</v>
      </c>
      <c r="N6" s="1262"/>
      <c r="O6" s="1262">
        <v>463421</v>
      </c>
      <c r="P6" s="1262"/>
      <c r="Q6" s="1262">
        <v>1410</v>
      </c>
      <c r="R6" s="1262"/>
    </row>
    <row r="7" spans="1:35" s="58" customFormat="1" ht="14.25">
      <c r="A7" s="235"/>
      <c r="B7" s="236" t="s">
        <v>2206</v>
      </c>
      <c r="C7" s="1262">
        <v>29006</v>
      </c>
      <c r="D7" s="1262"/>
      <c r="E7" s="1262">
        <v>25276</v>
      </c>
      <c r="F7" s="1262"/>
      <c r="G7" s="1262">
        <v>3542</v>
      </c>
      <c r="H7" s="1262"/>
      <c r="I7" s="1262">
        <v>188</v>
      </c>
      <c r="J7" s="1262"/>
      <c r="K7" s="1262">
        <v>553804</v>
      </c>
      <c r="L7" s="1262"/>
      <c r="M7" s="1262">
        <v>106966</v>
      </c>
      <c r="N7" s="1262"/>
      <c r="O7" s="1262">
        <v>445397</v>
      </c>
      <c r="P7" s="1262"/>
      <c r="Q7" s="1262">
        <v>1441</v>
      </c>
      <c r="R7" s="1262"/>
    </row>
    <row r="8" spans="1:35" s="58" customFormat="1" ht="14.25">
      <c r="A8" s="235"/>
      <c r="B8" s="236" t="s">
        <v>428</v>
      </c>
      <c r="C8" s="1285">
        <v>29290</v>
      </c>
      <c r="D8" s="1112"/>
      <c r="E8" s="1262">
        <v>25871</v>
      </c>
      <c r="F8" s="1262"/>
      <c r="G8" s="1262">
        <v>3216</v>
      </c>
      <c r="H8" s="1262"/>
      <c r="I8" s="1262">
        <v>203</v>
      </c>
      <c r="J8" s="1262"/>
      <c r="K8" s="1262">
        <v>124500</v>
      </c>
      <c r="L8" s="1262"/>
      <c r="M8" s="1262">
        <v>108605</v>
      </c>
      <c r="N8" s="1262"/>
      <c r="O8" s="1262">
        <v>14828</v>
      </c>
      <c r="P8" s="1262"/>
      <c r="Q8" s="1262">
        <v>1067</v>
      </c>
      <c r="R8" s="1262"/>
    </row>
    <row r="9" spans="1:35" s="58" customFormat="1" ht="14.25">
      <c r="A9" s="235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1:35" s="58" customFormat="1" ht="14.25">
      <c r="A10" s="235"/>
      <c r="B10" s="217" t="s">
        <v>1849</v>
      </c>
    </row>
    <row r="11" spans="1:35" s="58" customFormat="1" ht="14.25">
      <c r="A11" s="235"/>
      <c r="B11" s="217" t="s">
        <v>944</v>
      </c>
    </row>
    <row r="12" spans="1:35" s="58" customFormat="1" ht="14.25">
      <c r="A12" s="235"/>
      <c r="B12" s="217" t="s">
        <v>1850</v>
      </c>
    </row>
    <row r="13" spans="1:35" s="58" customFormat="1" ht="14.25">
      <c r="A13" s="235"/>
      <c r="B13" s="217"/>
    </row>
    <row r="14" spans="1:35" s="58" customFormat="1" ht="47.25" customHeight="1">
      <c r="A14" s="235"/>
    </row>
    <row r="15" spans="1:35" s="872" customFormat="1" ht="26.25" customHeight="1">
      <c r="A15" s="869" t="s">
        <v>1080</v>
      </c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3"/>
      <c r="Y15" s="87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</row>
    <row r="16" spans="1:35" ht="14.25" customHeight="1">
      <c r="L16" s="957" t="s">
        <v>1851</v>
      </c>
      <c r="M16" s="957"/>
      <c r="N16" s="957"/>
      <c r="O16" s="957"/>
      <c r="P16" s="957"/>
      <c r="Q16" s="957"/>
      <c r="R16" s="957"/>
      <c r="S16" s="1124"/>
      <c r="T16" s="1124"/>
    </row>
    <row r="17" spans="2:45" ht="14.25" customHeight="1">
      <c r="B17" s="909" t="s">
        <v>940</v>
      </c>
      <c r="C17" s="898" t="s">
        <v>2203</v>
      </c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900"/>
    </row>
    <row r="18" spans="2:45" ht="14.25" customHeight="1">
      <c r="B18" s="1267"/>
      <c r="C18" s="898" t="s">
        <v>2204</v>
      </c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900"/>
      <c r="Q18" s="1269" t="s">
        <v>929</v>
      </c>
      <c r="R18" s="1270"/>
    </row>
    <row r="19" spans="2:45" ht="14.25" customHeight="1">
      <c r="B19" s="1267"/>
      <c r="C19" s="982" t="s">
        <v>1297</v>
      </c>
      <c r="D19" s="983"/>
      <c r="E19" s="898" t="s">
        <v>2144</v>
      </c>
      <c r="F19" s="899"/>
      <c r="G19" s="899"/>
      <c r="H19" s="899"/>
      <c r="I19" s="899"/>
      <c r="J19" s="899"/>
      <c r="K19" s="899"/>
      <c r="L19" s="899"/>
      <c r="M19" s="899"/>
      <c r="N19" s="900"/>
      <c r="O19" s="982" t="s">
        <v>939</v>
      </c>
      <c r="P19" s="983"/>
      <c r="Q19" s="1271"/>
      <c r="R19" s="1272"/>
      <c r="T19" s="1124"/>
      <c r="U19" s="1124"/>
    </row>
    <row r="20" spans="2:45" ht="14.25" customHeight="1">
      <c r="B20" s="1267"/>
      <c r="C20" s="1275"/>
      <c r="D20" s="1276"/>
      <c r="E20" s="982" t="s">
        <v>1296</v>
      </c>
      <c r="F20" s="983"/>
      <c r="G20" s="982" t="s">
        <v>938</v>
      </c>
      <c r="H20" s="983"/>
      <c r="I20" s="1277" t="s">
        <v>2145</v>
      </c>
      <c r="J20" s="1278"/>
      <c r="K20" s="1281" t="s">
        <v>2146</v>
      </c>
      <c r="L20" s="1282"/>
      <c r="M20" s="982" t="s">
        <v>2189</v>
      </c>
      <c r="N20" s="983"/>
      <c r="O20" s="1275"/>
      <c r="P20" s="1276"/>
      <c r="Q20" s="1271"/>
      <c r="R20" s="1272"/>
      <c r="T20" s="8"/>
      <c r="U20" s="8"/>
    </row>
    <row r="21" spans="2:45" ht="14.25" customHeight="1">
      <c r="B21" s="1268"/>
      <c r="C21" s="976"/>
      <c r="D21" s="984"/>
      <c r="E21" s="976"/>
      <c r="F21" s="984"/>
      <c r="G21" s="976"/>
      <c r="H21" s="984"/>
      <c r="I21" s="1279"/>
      <c r="J21" s="1280"/>
      <c r="K21" s="1283"/>
      <c r="L21" s="1284"/>
      <c r="M21" s="976"/>
      <c r="N21" s="984"/>
      <c r="O21" s="976"/>
      <c r="P21" s="984"/>
      <c r="Q21" s="1273"/>
      <c r="R21" s="1274"/>
    </row>
    <row r="22" spans="2:45" ht="18.75" customHeight="1">
      <c r="B22" s="5" t="s">
        <v>2116</v>
      </c>
      <c r="C22" s="1203">
        <v>6650</v>
      </c>
      <c r="D22" s="1205"/>
      <c r="E22" s="1203">
        <v>4208</v>
      </c>
      <c r="F22" s="1205"/>
      <c r="G22" s="1203">
        <v>1407</v>
      </c>
      <c r="H22" s="1205"/>
      <c r="I22" s="1203">
        <v>481</v>
      </c>
      <c r="J22" s="1205"/>
      <c r="K22" s="1203">
        <v>262</v>
      </c>
      <c r="L22" s="1205"/>
      <c r="M22" s="1203">
        <v>291</v>
      </c>
      <c r="N22" s="1205"/>
      <c r="O22" s="1203">
        <v>256</v>
      </c>
      <c r="P22" s="1205"/>
      <c r="Q22" s="1191">
        <v>553</v>
      </c>
      <c r="R22" s="1059"/>
      <c r="W22" s="71"/>
      <c r="X22" s="71"/>
      <c r="Y22" s="71"/>
    </row>
    <row r="23" spans="2:45" ht="18.75" customHeight="1">
      <c r="B23" s="5" t="s">
        <v>348</v>
      </c>
      <c r="C23" s="1203">
        <v>6521</v>
      </c>
      <c r="D23" s="1205"/>
      <c r="E23" s="1203">
        <v>4152</v>
      </c>
      <c r="F23" s="1205"/>
      <c r="G23" s="1203">
        <v>1424</v>
      </c>
      <c r="H23" s="1205"/>
      <c r="I23" s="1203">
        <v>471</v>
      </c>
      <c r="J23" s="1205"/>
      <c r="K23" s="1203">
        <v>205</v>
      </c>
      <c r="L23" s="1205"/>
      <c r="M23" s="1203">
        <v>269</v>
      </c>
      <c r="N23" s="1205"/>
      <c r="O23" s="1203">
        <v>267</v>
      </c>
      <c r="P23" s="1205"/>
      <c r="Q23" s="1191">
        <v>398</v>
      </c>
      <c r="R23" s="1059"/>
      <c r="W23" s="71"/>
      <c r="X23" s="71"/>
      <c r="Y23" s="71"/>
    </row>
    <row r="24" spans="2:45" ht="18.75" customHeight="1">
      <c r="B24" s="5" t="s">
        <v>358</v>
      </c>
      <c r="C24" s="1203">
        <v>6413</v>
      </c>
      <c r="D24" s="1205"/>
      <c r="E24" s="1203">
        <v>4066</v>
      </c>
      <c r="F24" s="1205"/>
      <c r="G24" s="1203">
        <v>1515</v>
      </c>
      <c r="H24" s="1205"/>
      <c r="I24" s="1191">
        <v>391</v>
      </c>
      <c r="J24" s="1059"/>
      <c r="K24" s="1203">
        <v>181</v>
      </c>
      <c r="L24" s="1205"/>
      <c r="M24" s="1203">
        <v>259</v>
      </c>
      <c r="N24" s="1205"/>
      <c r="O24" s="1203">
        <v>282</v>
      </c>
      <c r="P24" s="1205"/>
      <c r="Q24" s="1191">
        <v>424</v>
      </c>
      <c r="R24" s="1059"/>
      <c r="W24" s="71"/>
      <c r="X24" s="71"/>
      <c r="Y24" s="71"/>
    </row>
    <row r="25" spans="2:45" ht="18.75" customHeight="1">
      <c r="B25" s="5" t="s">
        <v>434</v>
      </c>
      <c r="C25" s="1203">
        <v>6515</v>
      </c>
      <c r="D25" s="1196"/>
      <c r="E25" s="1203">
        <v>3476</v>
      </c>
      <c r="F25" s="1205"/>
      <c r="G25" s="1203">
        <v>1525</v>
      </c>
      <c r="H25" s="1205"/>
      <c r="I25" s="1126">
        <v>381</v>
      </c>
      <c r="J25" s="1126"/>
      <c r="K25" s="1126">
        <v>148</v>
      </c>
      <c r="L25" s="1126"/>
      <c r="M25" s="1126">
        <v>223</v>
      </c>
      <c r="N25" s="1126"/>
      <c r="O25" s="1126">
        <v>762</v>
      </c>
      <c r="P25" s="1126"/>
      <c r="Q25" s="1286">
        <v>984</v>
      </c>
      <c r="R25" s="1112"/>
      <c r="S25" s="8"/>
      <c r="T25" s="8"/>
    </row>
    <row r="26" spans="2:45" ht="18.75" customHeight="1">
      <c r="B26" s="5" t="s">
        <v>417</v>
      </c>
      <c r="C26" s="1203">
        <v>6545</v>
      </c>
      <c r="D26" s="1196"/>
      <c r="E26" s="1203">
        <v>4378</v>
      </c>
      <c r="F26" s="1205"/>
      <c r="G26" s="1203">
        <v>1527</v>
      </c>
      <c r="H26" s="1205"/>
      <c r="I26" s="1126">
        <v>347</v>
      </c>
      <c r="J26" s="1126"/>
      <c r="K26" s="1126">
        <v>123</v>
      </c>
      <c r="L26" s="1126"/>
      <c r="M26" s="1126">
        <v>170</v>
      </c>
      <c r="N26" s="1126"/>
      <c r="O26" s="1126">
        <v>429</v>
      </c>
      <c r="P26" s="1126"/>
      <c r="Q26" s="1286">
        <v>645</v>
      </c>
      <c r="R26" s="1112"/>
      <c r="S26" s="8"/>
      <c r="T26" s="8"/>
      <c r="U26" s="8"/>
      <c r="V26" s="8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2:45" ht="18.75" customHeight="1">
      <c r="B27" s="5" t="s">
        <v>1258</v>
      </c>
      <c r="C27" s="1203">
        <v>6559</v>
      </c>
      <c r="D27" s="1012"/>
      <c r="E27" s="1203">
        <v>4590</v>
      </c>
      <c r="F27" s="1012"/>
      <c r="G27" s="1203">
        <v>1265</v>
      </c>
      <c r="H27" s="1012"/>
      <c r="I27" s="1203">
        <v>288</v>
      </c>
      <c r="J27" s="1012"/>
      <c r="K27" s="1203">
        <v>301</v>
      </c>
      <c r="L27" s="1012"/>
      <c r="M27" s="1203">
        <v>115</v>
      </c>
      <c r="N27" s="1012"/>
      <c r="O27" s="1203">
        <v>430</v>
      </c>
      <c r="P27" s="1012"/>
      <c r="Q27" s="1263">
        <v>746</v>
      </c>
      <c r="R27" s="1059"/>
      <c r="S27" s="8"/>
      <c r="T27" s="8"/>
      <c r="U27" s="8"/>
      <c r="V27" s="8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2:45" ht="18.75" customHeight="1">
      <c r="B28" s="5" t="s">
        <v>996</v>
      </c>
      <c r="C28" s="1203">
        <v>6622</v>
      </c>
      <c r="D28" s="1205"/>
      <c r="E28" s="1203">
        <v>4719</v>
      </c>
      <c r="F28" s="1205"/>
      <c r="G28" s="1203">
        <v>959</v>
      </c>
      <c r="H28" s="1205"/>
      <c r="I28" s="1203">
        <v>605</v>
      </c>
      <c r="J28" s="1205"/>
      <c r="K28" s="1203">
        <v>224</v>
      </c>
      <c r="L28" s="1205"/>
      <c r="M28" s="1203">
        <v>115</v>
      </c>
      <c r="N28" s="1205"/>
      <c r="O28" s="1203">
        <v>408</v>
      </c>
      <c r="P28" s="1205"/>
      <c r="Q28" s="1263">
        <v>759</v>
      </c>
      <c r="R28" s="1264"/>
      <c r="S28" s="8"/>
      <c r="T28" s="8"/>
      <c r="U28" s="8"/>
      <c r="V28" s="8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2:45" ht="14.25" customHeight="1">
      <c r="B29" s="8"/>
      <c r="C29" s="71"/>
      <c r="D29" s="129"/>
      <c r="E29" s="71"/>
      <c r="F29" s="129"/>
      <c r="G29" s="71"/>
      <c r="H29" s="129"/>
      <c r="I29" s="71"/>
      <c r="J29" s="129"/>
      <c r="K29" s="71"/>
      <c r="L29" s="129"/>
      <c r="M29" s="71"/>
      <c r="N29" s="129"/>
      <c r="O29" s="71"/>
      <c r="P29" s="129"/>
      <c r="Q29" s="73"/>
      <c r="R29" s="65"/>
      <c r="S29" s="8"/>
      <c r="T29" s="8"/>
      <c r="U29" s="8"/>
      <c r="V29" s="8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2:45" ht="14.25" customHeight="1">
      <c r="B30" s="66" t="s">
        <v>1852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39"/>
      <c r="S30" s="65"/>
      <c r="T30" s="65"/>
      <c r="U30" s="8"/>
      <c r="V30" s="8"/>
      <c r="W30" s="8"/>
      <c r="X30" s="8"/>
      <c r="Y30" s="69"/>
      <c r="Z30" s="69"/>
      <c r="AA30" s="69"/>
      <c r="AB30" s="69"/>
      <c r="AC30" s="8"/>
      <c r="AD30" s="8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2:45" ht="14.25" customHeight="1">
      <c r="B31" s="66" t="s">
        <v>376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39"/>
      <c r="S31" s="65"/>
      <c r="T31" s="65"/>
      <c r="U31" s="1265"/>
      <c r="V31" s="1265"/>
      <c r="W31" s="1265"/>
      <c r="X31" s="1265"/>
      <c r="Y31" s="1054"/>
      <c r="Z31" s="1054"/>
      <c r="AA31" s="1265"/>
      <c r="AB31" s="1265"/>
      <c r="AC31" s="1265"/>
      <c r="AD31" s="12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2:45" ht="16.5" customHeight="1">
      <c r="C32" s="71"/>
      <c r="D32" s="129"/>
      <c r="E32" s="129"/>
      <c r="F32" s="71"/>
      <c r="G32" s="71"/>
      <c r="H32" s="129"/>
      <c r="I32" s="71"/>
      <c r="J32" s="71"/>
      <c r="K32" s="129"/>
      <c r="L32" s="71"/>
      <c r="M32" s="71"/>
      <c r="N32" s="129"/>
      <c r="O32" s="71"/>
      <c r="P32" s="71"/>
      <c r="Q32" s="65"/>
      <c r="R32" s="8"/>
      <c r="S32" s="65"/>
      <c r="T32" s="65"/>
      <c r="U32" s="1265"/>
      <c r="V32" s="1265"/>
      <c r="W32" s="1265"/>
      <c r="X32" s="1265"/>
      <c r="Y32" s="1054"/>
      <c r="Z32" s="1054"/>
      <c r="AA32" s="1265"/>
      <c r="AB32" s="1265"/>
      <c r="AC32" s="1265"/>
      <c r="AD32" s="12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1:45" ht="16.5" customHeight="1">
      <c r="B33" s="8"/>
      <c r="C33" s="71"/>
      <c r="D33" s="129"/>
      <c r="E33" s="129"/>
      <c r="F33" s="71"/>
      <c r="G33" s="71"/>
      <c r="H33" s="129"/>
      <c r="I33" s="71"/>
      <c r="J33" s="71"/>
      <c r="K33" s="129"/>
      <c r="L33" s="71"/>
      <c r="M33" s="71"/>
      <c r="N33" s="129"/>
      <c r="O33" s="71"/>
      <c r="P33" s="71"/>
      <c r="Q33" s="65"/>
      <c r="R33" s="8"/>
      <c r="S33" s="65"/>
      <c r="T33" s="65"/>
      <c r="U33" s="1265"/>
      <c r="V33" s="1265"/>
      <c r="W33" s="1265"/>
      <c r="X33" s="1265"/>
      <c r="Y33" s="1054"/>
      <c r="Z33" s="1054"/>
      <c r="AA33" s="1265"/>
      <c r="AB33" s="1265"/>
      <c r="AC33" s="1265"/>
      <c r="AD33" s="12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1:45" ht="16.5" customHeight="1">
      <c r="B34" s="8"/>
      <c r="C34" s="71"/>
      <c r="D34" s="129"/>
      <c r="E34" s="129"/>
      <c r="F34" s="71"/>
      <c r="G34" s="71"/>
      <c r="H34" s="129"/>
      <c r="I34" s="71"/>
      <c r="J34" s="71"/>
      <c r="K34" s="129"/>
      <c r="L34" s="71"/>
      <c r="M34" s="71"/>
      <c r="N34" s="129"/>
      <c r="O34" s="71"/>
      <c r="P34" s="71"/>
      <c r="Q34" s="65"/>
      <c r="R34" s="8"/>
      <c r="S34" s="65"/>
      <c r="T34" s="65"/>
      <c r="U34" s="65"/>
      <c r="V34" s="65"/>
      <c r="W34" s="71"/>
      <c r="X34" s="1265"/>
      <c r="Y34" s="1265"/>
      <c r="Z34" s="12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45" ht="16.5" customHeight="1">
      <c r="A35" s="65"/>
      <c r="B35" s="8"/>
      <c r="C35" s="71"/>
      <c r="D35" s="129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170"/>
      <c r="R35" s="170"/>
      <c r="S35" s="65"/>
      <c r="T35" s="65"/>
      <c r="U35" s="65"/>
      <c r="V35" s="65"/>
      <c r="W35" s="65"/>
      <c r="X35" s="71"/>
      <c r="Y35" s="71"/>
      <c r="Z35" s="71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</row>
    <row r="36" spans="1:45" ht="14.2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1:45" ht="14.2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</row>
    <row r="38" spans="1:45" ht="14.25" customHeight="1">
      <c r="B38" s="65"/>
      <c r="C38" s="8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218"/>
      <c r="R38" s="218"/>
      <c r="S38" s="65"/>
      <c r="T38" s="65"/>
      <c r="U38" s="65"/>
      <c r="V38" s="65"/>
      <c r="W38" s="65"/>
      <c r="X38" s="65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65"/>
      <c r="AO38" s="65"/>
      <c r="AP38" s="65"/>
      <c r="AQ38" s="65"/>
      <c r="AR38" s="65"/>
      <c r="AS38" s="65"/>
    </row>
    <row r="39" spans="1:45" ht="14.25" customHeight="1">
      <c r="B39" s="6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18"/>
      <c r="R39" s="218"/>
      <c r="S39" s="65"/>
      <c r="T39" s="65"/>
      <c r="U39" s="65"/>
      <c r="V39" s="65"/>
      <c r="W39" s="65"/>
      <c r="X39" s="1124"/>
      <c r="Y39" s="1124"/>
      <c r="Z39" s="1124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1:45" ht="14.25" customHeight="1">
      <c r="B40" s="6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18"/>
      <c r="R40" s="218"/>
      <c r="S40" s="65"/>
      <c r="T40" s="65"/>
      <c r="U40" s="65"/>
      <c r="V40" s="65"/>
      <c r="W40" s="65"/>
      <c r="X40" s="1124"/>
      <c r="Y40" s="1124"/>
      <c r="Z40" s="1124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</row>
    <row r="41" spans="1:45" ht="16.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71"/>
      <c r="X41" s="1265"/>
      <c r="Y41" s="1265"/>
      <c r="Z41" s="12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</row>
    <row r="42" spans="1:45" ht="16.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71"/>
      <c r="X42" s="71"/>
      <c r="Y42" s="71"/>
      <c r="Z42" s="71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</row>
    <row r="43" spans="1:45" ht="16.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71"/>
      <c r="X43" s="71"/>
      <c r="Y43" s="71"/>
      <c r="Z43" s="71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</row>
    <row r="44" spans="1:45" ht="16.5" customHeight="1">
      <c r="B44" s="8"/>
      <c r="C44" s="65"/>
      <c r="D44" s="65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65"/>
      <c r="R44" s="65"/>
      <c r="S44" s="65"/>
      <c r="T44" s="65"/>
      <c r="U44" s="65"/>
      <c r="V44" s="65"/>
      <c r="W44" s="71"/>
      <c r="X44" s="71"/>
      <c r="Y44" s="71"/>
      <c r="Z44" s="71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1:45" ht="36" customHeight="1"/>
    <row r="46" spans="1:45" ht="14.25" customHeight="1"/>
    <row r="47" spans="1:45" ht="14.25" customHeight="1"/>
    <row r="48" spans="1:4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mergeCells count="133">
    <mergeCell ref="C7:D7"/>
    <mergeCell ref="E7:F7"/>
    <mergeCell ref="G7:H7"/>
    <mergeCell ref="I7:J7"/>
    <mergeCell ref="Q24:R24"/>
    <mergeCell ref="O24:P24"/>
    <mergeCell ref="O6:P6"/>
    <mergeCell ref="K8:L8"/>
    <mergeCell ref="M8:N8"/>
    <mergeCell ref="O8:P8"/>
    <mergeCell ref="M20:N21"/>
    <mergeCell ref="B3:B4"/>
    <mergeCell ref="C3:J3"/>
    <mergeCell ref="C5:D5"/>
    <mergeCell ref="E5:F5"/>
    <mergeCell ref="G5:H5"/>
    <mergeCell ref="I5:J5"/>
    <mergeCell ref="C6:D6"/>
    <mergeCell ref="E6:F6"/>
    <mergeCell ref="M6:N6"/>
    <mergeCell ref="C4:D4"/>
    <mergeCell ref="E4:F4"/>
    <mergeCell ref="G4:H4"/>
    <mergeCell ref="I4:J4"/>
    <mergeCell ref="K4:L4"/>
    <mergeCell ref="M4:N4"/>
    <mergeCell ref="K6:L6"/>
    <mergeCell ref="K3:R3"/>
    <mergeCell ref="G6:H6"/>
    <mergeCell ref="I6:J6"/>
    <mergeCell ref="M7:N7"/>
    <mergeCell ref="O7:P7"/>
    <mergeCell ref="Q7:R7"/>
    <mergeCell ref="K24:L24"/>
    <mergeCell ref="M24:N24"/>
    <mergeCell ref="I24:J24"/>
    <mergeCell ref="E23:F23"/>
    <mergeCell ref="E24:F24"/>
    <mergeCell ref="M23:N23"/>
    <mergeCell ref="I23:J23"/>
    <mergeCell ref="K23:L23"/>
    <mergeCell ref="G24:H24"/>
    <mergeCell ref="K7:L7"/>
    <mergeCell ref="Q22:R22"/>
    <mergeCell ref="M26:N26"/>
    <mergeCell ref="O26:P26"/>
    <mergeCell ref="Q26:R26"/>
    <mergeCell ref="C26:D26"/>
    <mergeCell ref="E26:F26"/>
    <mergeCell ref="G26:H26"/>
    <mergeCell ref="I26:J26"/>
    <mergeCell ref="K26:L26"/>
    <mergeCell ref="Q25:R25"/>
    <mergeCell ref="C22:D22"/>
    <mergeCell ref="G22:H22"/>
    <mergeCell ref="K22:L22"/>
    <mergeCell ref="O22:P22"/>
    <mergeCell ref="E22:F22"/>
    <mergeCell ref="I22:J22"/>
    <mergeCell ref="M22:N22"/>
    <mergeCell ref="C23:D23"/>
    <mergeCell ref="C24:D24"/>
    <mergeCell ref="X41:Z41"/>
    <mergeCell ref="X39:Z40"/>
    <mergeCell ref="C25:D25"/>
    <mergeCell ref="E25:F25"/>
    <mergeCell ref="G25:H25"/>
    <mergeCell ref="I25:J25"/>
    <mergeCell ref="K25:L25"/>
    <mergeCell ref="M25:N25"/>
    <mergeCell ref="O25:P25"/>
    <mergeCell ref="X34:Z34"/>
    <mergeCell ref="C27:D27"/>
    <mergeCell ref="E27:F27"/>
    <mergeCell ref="G27:H27"/>
    <mergeCell ref="I27:J27"/>
    <mergeCell ref="K27:L27"/>
    <mergeCell ref="M27:N27"/>
    <mergeCell ref="O27:P27"/>
    <mergeCell ref="Q27:R27"/>
    <mergeCell ref="S16:T16"/>
    <mergeCell ref="B17:B21"/>
    <mergeCell ref="C17:R17"/>
    <mergeCell ref="C18:P18"/>
    <mergeCell ref="Q18:R21"/>
    <mergeCell ref="C19:D21"/>
    <mergeCell ref="O19:P21"/>
    <mergeCell ref="E19:N19"/>
    <mergeCell ref="E20:F21"/>
    <mergeCell ref="I20:J21"/>
    <mergeCell ref="K20:L21"/>
    <mergeCell ref="G20:H21"/>
    <mergeCell ref="T19:U19"/>
    <mergeCell ref="L16:R16"/>
    <mergeCell ref="AC32:AD32"/>
    <mergeCell ref="AC33:AD33"/>
    <mergeCell ref="AA31:AB31"/>
    <mergeCell ref="AC31:AD31"/>
    <mergeCell ref="U32:V32"/>
    <mergeCell ref="W32:X32"/>
    <mergeCell ref="Y32:Z32"/>
    <mergeCell ref="AA32:AB32"/>
    <mergeCell ref="U31:V31"/>
    <mergeCell ref="W31:X31"/>
    <mergeCell ref="U33:V33"/>
    <mergeCell ref="W33:X33"/>
    <mergeCell ref="Y33:Z33"/>
    <mergeCell ref="AA33:AB33"/>
    <mergeCell ref="Y31:Z31"/>
    <mergeCell ref="K2:R2"/>
    <mergeCell ref="Q8:R8"/>
    <mergeCell ref="C28:D28"/>
    <mergeCell ref="E28:F28"/>
    <mergeCell ref="G28:H28"/>
    <mergeCell ref="I28:J28"/>
    <mergeCell ref="K28:L28"/>
    <mergeCell ref="M28:N28"/>
    <mergeCell ref="O28:P28"/>
    <mergeCell ref="Q28:R28"/>
    <mergeCell ref="O4:P4"/>
    <mergeCell ref="Q4:R4"/>
    <mergeCell ref="M5:N5"/>
    <mergeCell ref="O5:P5"/>
    <mergeCell ref="Q5:R5"/>
    <mergeCell ref="Q6:R6"/>
    <mergeCell ref="K5:L5"/>
    <mergeCell ref="C8:D8"/>
    <mergeCell ref="E8:F8"/>
    <mergeCell ref="G8:H8"/>
    <mergeCell ref="I8:J8"/>
    <mergeCell ref="G23:H23"/>
    <mergeCell ref="O23:P23"/>
    <mergeCell ref="Q23:R23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&amp;C－２９－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Normal="100" workbookViewId="0">
      <selection activeCell="I15" sqref="I15"/>
    </sheetView>
  </sheetViews>
  <sheetFormatPr defaultRowHeight="13.5"/>
  <cols>
    <col min="1" max="1" width="0.875" style="22" customWidth="1"/>
    <col min="2" max="2" width="11.125" style="22" customWidth="1"/>
    <col min="3" max="3" width="10.125" style="22" customWidth="1"/>
    <col min="4" max="4" width="10.75" style="22" customWidth="1"/>
    <col min="5" max="5" width="10.375" style="22" customWidth="1"/>
    <col min="6" max="6" width="10.75" style="22" customWidth="1"/>
    <col min="7" max="7" width="10" style="22" customWidth="1"/>
    <col min="8" max="8" width="8.375" style="22" customWidth="1"/>
    <col min="9" max="9" width="8.125" style="22" customWidth="1"/>
    <col min="10" max="12" width="4" style="22" customWidth="1"/>
    <col min="13" max="16384" width="9" style="22"/>
  </cols>
  <sheetData>
    <row r="1" spans="1:35" s="872" customFormat="1" ht="26.25" customHeight="1">
      <c r="A1" s="869" t="s">
        <v>1081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25" customHeight="1">
      <c r="G2" s="957" t="s">
        <v>886</v>
      </c>
      <c r="H2" s="1061"/>
      <c r="I2" s="1061"/>
    </row>
    <row r="3" spans="1:35" ht="45" customHeight="1">
      <c r="B3" s="5" t="s">
        <v>359</v>
      </c>
      <c r="C3" s="222" t="s">
        <v>1629</v>
      </c>
      <c r="D3" s="222" t="s">
        <v>1630</v>
      </c>
      <c r="E3" s="222" t="s">
        <v>1853</v>
      </c>
      <c r="F3" s="222" t="s">
        <v>1854</v>
      </c>
      <c r="G3" s="222" t="s">
        <v>1855</v>
      </c>
      <c r="H3" s="222" t="s">
        <v>1352</v>
      </c>
      <c r="I3" s="222" t="s">
        <v>945</v>
      </c>
    </row>
    <row r="4" spans="1:35" ht="18.75" customHeight="1">
      <c r="B4" s="5" t="s">
        <v>393</v>
      </c>
      <c r="C4" s="240">
        <v>1106.5</v>
      </c>
      <c r="D4" s="240">
        <v>10958</v>
      </c>
      <c r="E4" s="241">
        <v>48788</v>
      </c>
      <c r="F4" s="241">
        <v>47370</v>
      </c>
      <c r="G4" s="241">
        <v>43678</v>
      </c>
      <c r="H4" s="240">
        <v>195.9</v>
      </c>
      <c r="I4" s="240">
        <v>184.7</v>
      </c>
    </row>
    <row r="5" spans="1:35" ht="18.75" customHeight="1">
      <c r="B5" s="5" t="s">
        <v>2188</v>
      </c>
      <c r="C5" s="242">
        <v>1187.5</v>
      </c>
      <c r="D5" s="243">
        <v>1136.3</v>
      </c>
      <c r="E5" s="244">
        <v>49308</v>
      </c>
      <c r="F5" s="244">
        <v>47812</v>
      </c>
      <c r="G5" s="244">
        <v>45059</v>
      </c>
      <c r="H5" s="243">
        <v>195.6</v>
      </c>
      <c r="I5" s="243">
        <v>188.4</v>
      </c>
    </row>
    <row r="6" spans="1:35" ht="18.75" customHeight="1">
      <c r="B6" s="5" t="s">
        <v>508</v>
      </c>
      <c r="C6" s="242">
        <v>1214.0999999999999</v>
      </c>
      <c r="D6" s="243">
        <v>1214.0999999999999</v>
      </c>
      <c r="E6" s="245">
        <v>49373</v>
      </c>
      <c r="F6" s="245">
        <v>47783</v>
      </c>
      <c r="G6" s="245">
        <v>46481</v>
      </c>
      <c r="H6" s="243">
        <v>195.4</v>
      </c>
      <c r="I6" s="243">
        <v>193.1</v>
      </c>
    </row>
    <row r="7" spans="1:35" ht="18.75" customHeight="1">
      <c r="B7" s="5" t="s">
        <v>394</v>
      </c>
      <c r="C7" s="242">
        <v>1214.0999999999999</v>
      </c>
      <c r="D7" s="242">
        <v>1214.0999999999999</v>
      </c>
      <c r="E7" s="244">
        <v>49648</v>
      </c>
      <c r="F7" s="244">
        <v>49093</v>
      </c>
      <c r="G7" s="244">
        <v>47561</v>
      </c>
      <c r="H7" s="242">
        <v>98.9</v>
      </c>
      <c r="I7" s="242">
        <v>96.9</v>
      </c>
    </row>
    <row r="8" spans="1:35" ht="18.75" customHeight="1">
      <c r="B8" s="5" t="s">
        <v>1043</v>
      </c>
      <c r="C8" s="242">
        <v>1216.02</v>
      </c>
      <c r="D8" s="242">
        <v>1216.02</v>
      </c>
      <c r="E8" s="244">
        <v>49831</v>
      </c>
      <c r="F8" s="244">
        <v>49539</v>
      </c>
      <c r="G8" s="244">
        <v>47143</v>
      </c>
      <c r="H8" s="242">
        <v>99.4</v>
      </c>
      <c r="I8" s="242">
        <v>95.2</v>
      </c>
    </row>
    <row r="9" spans="1:35" ht="18.75" customHeight="1">
      <c r="B9" s="5" t="s">
        <v>425</v>
      </c>
      <c r="C9" s="246">
        <v>1236.5999999999999</v>
      </c>
      <c r="D9" s="242">
        <v>1236</v>
      </c>
      <c r="E9" s="247">
        <v>50014</v>
      </c>
      <c r="F9" s="244">
        <v>49823</v>
      </c>
      <c r="G9" s="244">
        <v>48169</v>
      </c>
      <c r="H9" s="246">
        <v>99.6</v>
      </c>
      <c r="I9" s="242">
        <v>96.7</v>
      </c>
    </row>
    <row r="10" spans="1:35" ht="18.75" customHeight="1">
      <c r="B10" s="37" t="s">
        <v>1856</v>
      </c>
      <c r="C10" s="248"/>
      <c r="D10" s="248"/>
      <c r="E10" s="71"/>
      <c r="F10" s="71"/>
      <c r="G10" s="71"/>
      <c r="H10" s="129"/>
      <c r="I10" s="129"/>
    </row>
    <row r="11" spans="1:35" ht="18.75" customHeight="1">
      <c r="B11" s="1060"/>
      <c r="C11" s="972"/>
      <c r="D11" s="972"/>
      <c r="E11" s="972"/>
      <c r="F11" s="972"/>
      <c r="G11" s="71"/>
      <c r="H11" s="129"/>
      <c r="I11" s="129"/>
    </row>
    <row r="12" spans="1:35" ht="18.75" customHeight="1">
      <c r="B12" s="8"/>
      <c r="C12" s="248"/>
      <c r="D12" s="248"/>
      <c r="E12" s="71"/>
      <c r="F12" s="71"/>
      <c r="G12" s="71"/>
      <c r="H12" s="129"/>
      <c r="I12" s="129"/>
    </row>
    <row r="13" spans="1:35" ht="14.25" customHeight="1"/>
    <row r="14" spans="1:35" ht="14.25" customHeight="1">
      <c r="B14" s="65"/>
      <c r="C14" s="1124"/>
      <c r="D14" s="1124"/>
      <c r="E14" s="1124"/>
      <c r="F14" s="1124"/>
      <c r="G14" s="1124"/>
      <c r="H14" s="1124"/>
      <c r="I14" s="1124"/>
    </row>
    <row r="15" spans="1:35" ht="45" customHeight="1">
      <c r="B15" s="8"/>
      <c r="C15" s="212"/>
      <c r="D15" s="212"/>
      <c r="E15" s="212"/>
      <c r="F15" s="212"/>
      <c r="G15" s="212"/>
      <c r="H15" s="212"/>
      <c r="I15" s="212"/>
    </row>
    <row r="16" spans="1:35" ht="18.75" customHeight="1"/>
    <row r="17" ht="18.75" customHeight="1"/>
    <row r="18" ht="18.7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mergeCells count="3">
    <mergeCell ref="C14:I14"/>
    <mergeCell ref="B11:F11"/>
    <mergeCell ref="G2:I2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&amp;C－３０－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zoomScaleNormal="100" workbookViewId="0">
      <selection activeCell="V30" sqref="V30"/>
    </sheetView>
  </sheetViews>
  <sheetFormatPr defaultRowHeight="13.5"/>
  <cols>
    <col min="1" max="1" width="1.25" style="22" customWidth="1"/>
    <col min="2" max="2" width="3.875" style="22" customWidth="1"/>
    <col min="3" max="4" width="4" style="22" customWidth="1"/>
    <col min="5" max="5" width="5" style="22" customWidth="1"/>
    <col min="6" max="6" width="4.25" style="22" customWidth="1"/>
    <col min="7" max="7" width="3.875" style="22" customWidth="1"/>
    <col min="8" max="8" width="4.25" style="22" customWidth="1"/>
    <col min="9" max="9" width="3.5" style="22" customWidth="1"/>
    <col min="10" max="10" width="4" style="22" customWidth="1"/>
    <col min="11" max="11" width="4.25" style="22" customWidth="1"/>
    <col min="12" max="12" width="4.375" style="22" customWidth="1"/>
    <col min="13" max="13" width="3.375" style="22" customWidth="1"/>
    <col min="14" max="18" width="3.875" style="22" customWidth="1"/>
    <col min="19" max="19" width="3" style="22" customWidth="1"/>
    <col min="20" max="20" width="5" style="22" customWidth="1"/>
    <col min="21" max="21" width="3.125" style="22" customWidth="1"/>
    <col min="22" max="22" width="3.875" style="22" customWidth="1"/>
    <col min="23" max="23" width="3" style="22" customWidth="1"/>
    <col min="24" max="24" width="3.875" style="22" customWidth="1"/>
    <col min="25" max="25" width="4" style="22" customWidth="1"/>
    <col min="26" max="16384" width="9" style="22"/>
  </cols>
  <sheetData>
    <row r="1" spans="1:35" s="872" customFormat="1" ht="26.25" customHeight="1">
      <c r="A1" s="869" t="s">
        <v>1082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>
      <c r="B2" s="22" t="s">
        <v>1504</v>
      </c>
      <c r="J2" s="957" t="s">
        <v>2205</v>
      </c>
      <c r="K2" s="957"/>
      <c r="L2" s="957"/>
      <c r="M2" s="957"/>
      <c r="N2" s="957"/>
    </row>
    <row r="3" spans="1:35">
      <c r="B3" s="200"/>
      <c r="C3" s="249"/>
      <c r="D3" s="907" t="s">
        <v>1506</v>
      </c>
      <c r="E3" s="907"/>
      <c r="F3" s="907"/>
      <c r="G3" s="907" t="s">
        <v>1507</v>
      </c>
      <c r="H3" s="907"/>
      <c r="I3" s="907"/>
      <c r="J3" s="907"/>
      <c r="K3" s="907" t="s">
        <v>1508</v>
      </c>
      <c r="L3" s="907"/>
      <c r="M3" s="907"/>
      <c r="N3" s="907"/>
    </row>
    <row r="4" spans="1:35" ht="12" customHeight="1">
      <c r="B4" s="898" t="s">
        <v>2540</v>
      </c>
      <c r="C4" s="900"/>
      <c r="D4" s="1326">
        <v>6145</v>
      </c>
      <c r="E4" s="1327"/>
      <c r="F4" s="312" t="s">
        <v>97</v>
      </c>
      <c r="G4" s="1328">
        <v>749.7</v>
      </c>
      <c r="H4" s="1329"/>
      <c r="I4" s="1329"/>
      <c r="J4" s="250" t="s">
        <v>97</v>
      </c>
      <c r="K4" s="1328">
        <v>5395.3</v>
      </c>
      <c r="L4" s="1329"/>
      <c r="M4" s="1329"/>
      <c r="N4" s="312" t="s">
        <v>97</v>
      </c>
    </row>
    <row r="5" spans="1:35" ht="12" customHeight="1">
      <c r="B5" s="898" t="s">
        <v>1505</v>
      </c>
      <c r="C5" s="900"/>
      <c r="D5" s="199"/>
      <c r="E5" s="225">
        <v>100</v>
      </c>
      <c r="F5" s="250" t="s">
        <v>98</v>
      </c>
      <c r="G5" s="225"/>
      <c r="H5" s="225"/>
      <c r="I5" s="225">
        <v>12</v>
      </c>
      <c r="J5" s="225" t="s">
        <v>98</v>
      </c>
      <c r="K5" s="199"/>
      <c r="L5" s="225"/>
      <c r="M5" s="225">
        <v>88</v>
      </c>
      <c r="N5" s="250" t="s">
        <v>98</v>
      </c>
    </row>
    <row r="6" spans="1:35">
      <c r="B6" s="22" t="s">
        <v>1510</v>
      </c>
      <c r="C6" s="42"/>
      <c r="D6" s="42"/>
      <c r="E6" s="42"/>
      <c r="F6" s="42"/>
      <c r="G6" s="42"/>
      <c r="H6" s="42"/>
      <c r="I6" s="42"/>
      <c r="J6" s="42"/>
      <c r="K6" s="42"/>
      <c r="L6" s="42" t="s">
        <v>1509</v>
      </c>
      <c r="M6" s="42"/>
      <c r="N6" s="42"/>
      <c r="O6" s="42"/>
    </row>
    <row r="7" spans="1:35" ht="13.5" customHeight="1">
      <c r="B7" s="1074" t="s">
        <v>1510</v>
      </c>
      <c r="C7" s="1192"/>
      <c r="D7" s="1192"/>
      <c r="E7" s="1192"/>
      <c r="F7" s="1192"/>
      <c r="G7" s="1079"/>
      <c r="H7" s="1074" t="s">
        <v>977</v>
      </c>
      <c r="I7" s="1079"/>
      <c r="J7" s="1074" t="s">
        <v>978</v>
      </c>
      <c r="K7" s="1079"/>
      <c r="L7" s="1074" t="s">
        <v>979</v>
      </c>
      <c r="M7" s="1192"/>
      <c r="N7" s="1192"/>
      <c r="O7" s="1079"/>
    </row>
    <row r="8" spans="1:35" ht="13.5" customHeight="1">
      <c r="B8" s="1330" t="s">
        <v>1666</v>
      </c>
      <c r="C8" s="1331"/>
      <c r="D8" s="1331"/>
      <c r="E8" s="1331"/>
      <c r="F8" s="1331"/>
      <c r="G8" s="1332"/>
      <c r="H8" s="1292">
        <v>14.8</v>
      </c>
      <c r="I8" s="1293"/>
      <c r="J8" s="253"/>
      <c r="K8" s="254">
        <v>2</v>
      </c>
      <c r="L8" s="255"/>
      <c r="M8" s="252">
        <v>50</v>
      </c>
      <c r="N8" s="255"/>
      <c r="O8" s="252">
        <v>80</v>
      </c>
    </row>
    <row r="9" spans="1:35" ht="13.5" customHeight="1">
      <c r="B9" s="1333"/>
      <c r="C9" s="1207"/>
      <c r="D9" s="1207"/>
      <c r="E9" s="1207"/>
      <c r="F9" s="1207"/>
      <c r="G9" s="1334"/>
      <c r="H9" s="1292">
        <v>38.6</v>
      </c>
      <c r="I9" s="1293"/>
      <c r="J9" s="253"/>
      <c r="K9" s="254">
        <v>5.0999999999999996</v>
      </c>
      <c r="L9" s="255"/>
      <c r="M9" s="252">
        <v>60</v>
      </c>
      <c r="N9" s="255"/>
      <c r="O9" s="252">
        <v>100</v>
      </c>
    </row>
    <row r="10" spans="1:35" ht="13.5" customHeight="1">
      <c r="B10" s="255" t="s">
        <v>1667</v>
      </c>
      <c r="C10" s="256"/>
      <c r="D10" s="256"/>
      <c r="E10" s="256"/>
      <c r="F10" s="256"/>
      <c r="G10" s="252"/>
      <c r="H10" s="255"/>
      <c r="I10" s="257" t="s">
        <v>1001</v>
      </c>
      <c r="J10" s="255"/>
      <c r="K10" s="257" t="s">
        <v>1001</v>
      </c>
      <c r="L10" s="255"/>
      <c r="M10" s="196" t="s">
        <v>1001</v>
      </c>
      <c r="N10" s="255"/>
      <c r="O10" s="196" t="s">
        <v>1001</v>
      </c>
    </row>
    <row r="11" spans="1:35" ht="13.5" customHeight="1">
      <c r="B11" s="255" t="s">
        <v>1668</v>
      </c>
      <c r="C11" s="256"/>
      <c r="D11" s="256"/>
      <c r="E11" s="256"/>
      <c r="F11" s="256"/>
      <c r="G11" s="252"/>
      <c r="H11" s="1292">
        <v>100</v>
      </c>
      <c r="I11" s="1293"/>
      <c r="J11" s="1292">
        <v>13.3</v>
      </c>
      <c r="K11" s="1293"/>
      <c r="L11" s="255"/>
      <c r="M11" s="252">
        <v>60</v>
      </c>
      <c r="N11" s="66"/>
      <c r="O11" s="258">
        <v>200</v>
      </c>
    </row>
    <row r="12" spans="1:35" ht="13.5" customHeight="1">
      <c r="B12" s="255" t="s">
        <v>1669</v>
      </c>
      <c r="C12" s="256"/>
      <c r="D12" s="256"/>
      <c r="E12" s="256"/>
      <c r="F12" s="256"/>
      <c r="G12" s="252"/>
      <c r="H12" s="1292">
        <v>168.8</v>
      </c>
      <c r="I12" s="1293"/>
      <c r="J12" s="1292">
        <v>22.5</v>
      </c>
      <c r="K12" s="1293"/>
      <c r="L12" s="255"/>
      <c r="M12" s="252">
        <v>60</v>
      </c>
      <c r="N12" s="255"/>
      <c r="O12" s="252">
        <v>200</v>
      </c>
    </row>
    <row r="13" spans="1:35" ht="13.5" customHeight="1">
      <c r="B13" s="255" t="s">
        <v>1538</v>
      </c>
      <c r="C13" s="256"/>
      <c r="D13" s="256"/>
      <c r="E13" s="256"/>
      <c r="F13" s="256"/>
      <c r="G13" s="252"/>
      <c r="H13" s="1292">
        <v>62.3</v>
      </c>
      <c r="I13" s="1293"/>
      <c r="J13" s="255"/>
      <c r="K13" s="259">
        <v>8.3000000000000007</v>
      </c>
      <c r="L13" s="66"/>
      <c r="M13" s="66">
        <v>60</v>
      </c>
      <c r="N13" s="255"/>
      <c r="O13" s="252">
        <v>200</v>
      </c>
    </row>
    <row r="14" spans="1:35" ht="13.5" customHeight="1">
      <c r="B14" s="255" t="s">
        <v>1539</v>
      </c>
      <c r="C14" s="256"/>
      <c r="D14" s="256"/>
      <c r="E14" s="256"/>
      <c r="F14" s="256"/>
      <c r="G14" s="252"/>
      <c r="H14" s="1292">
        <v>15.5</v>
      </c>
      <c r="I14" s="1293"/>
      <c r="J14" s="66"/>
      <c r="K14" s="260">
        <v>2.1</v>
      </c>
      <c r="L14" s="255"/>
      <c r="M14" s="252">
        <v>60</v>
      </c>
      <c r="N14" s="66"/>
      <c r="O14" s="258">
        <v>200</v>
      </c>
    </row>
    <row r="15" spans="1:35" ht="13.5" customHeight="1">
      <c r="B15" s="255" t="s">
        <v>1540</v>
      </c>
      <c r="C15" s="256"/>
      <c r="D15" s="256"/>
      <c r="E15" s="256"/>
      <c r="F15" s="256"/>
      <c r="G15" s="252"/>
      <c r="H15" s="1292">
        <v>5.4</v>
      </c>
      <c r="I15" s="1293"/>
      <c r="J15" s="255"/>
      <c r="K15" s="259">
        <v>0.7</v>
      </c>
      <c r="L15" s="66"/>
      <c r="M15" s="66">
        <v>60</v>
      </c>
      <c r="N15" s="251"/>
      <c r="O15" s="261">
        <v>200</v>
      </c>
    </row>
    <row r="16" spans="1:35" ht="13.5" customHeight="1">
      <c r="B16" s="1330" t="s">
        <v>1541</v>
      </c>
      <c r="C16" s="1331"/>
      <c r="D16" s="1331"/>
      <c r="E16" s="1331"/>
      <c r="F16" s="1331"/>
      <c r="G16" s="1332"/>
      <c r="H16" s="1292">
        <v>42.1</v>
      </c>
      <c r="I16" s="1293"/>
      <c r="J16" s="66"/>
      <c r="K16" s="260">
        <v>5.9</v>
      </c>
      <c r="L16" s="251"/>
      <c r="M16" s="253">
        <v>80</v>
      </c>
      <c r="N16" s="255"/>
      <c r="O16" s="252">
        <v>200</v>
      </c>
    </row>
    <row r="17" spans="1:35" ht="13.5" customHeight="1">
      <c r="B17" s="1333"/>
      <c r="C17" s="1207"/>
      <c r="D17" s="1207"/>
      <c r="E17" s="1207"/>
      <c r="F17" s="1207"/>
      <c r="G17" s="1334"/>
      <c r="H17" s="1292">
        <v>1.2</v>
      </c>
      <c r="I17" s="1293"/>
      <c r="J17" s="256"/>
      <c r="K17" s="262">
        <v>0.2</v>
      </c>
      <c r="L17" s="255"/>
      <c r="M17" s="252">
        <v>80</v>
      </c>
      <c r="N17" s="66"/>
      <c r="O17" s="258">
        <v>300</v>
      </c>
    </row>
    <row r="18" spans="1:35" ht="13.5" customHeight="1">
      <c r="B18" s="255" t="s">
        <v>1542</v>
      </c>
      <c r="C18" s="256"/>
      <c r="D18" s="256"/>
      <c r="E18" s="256"/>
      <c r="F18" s="256"/>
      <c r="G18" s="252"/>
      <c r="H18" s="1292">
        <v>15.9</v>
      </c>
      <c r="I18" s="1293"/>
      <c r="J18" s="255"/>
      <c r="K18" s="259">
        <v>1.8</v>
      </c>
      <c r="L18" s="66"/>
      <c r="M18" s="66">
        <v>80</v>
      </c>
      <c r="N18" s="255"/>
      <c r="O18" s="252">
        <v>400</v>
      </c>
    </row>
    <row r="19" spans="1:35" ht="13.5" customHeight="1">
      <c r="B19" s="255" t="s">
        <v>1543</v>
      </c>
      <c r="C19" s="256"/>
      <c r="D19" s="256"/>
      <c r="E19" s="256"/>
      <c r="F19" s="256"/>
      <c r="G19" s="252"/>
      <c r="H19" s="1292">
        <v>44.1</v>
      </c>
      <c r="I19" s="1293"/>
      <c r="J19" s="66"/>
      <c r="K19" s="260">
        <v>5.9</v>
      </c>
      <c r="L19" s="255"/>
      <c r="M19" s="252">
        <v>60</v>
      </c>
      <c r="N19" s="66"/>
      <c r="O19" s="258">
        <v>200</v>
      </c>
    </row>
    <row r="20" spans="1:35" ht="13.5" customHeight="1">
      <c r="B20" s="255" t="s">
        <v>1544</v>
      </c>
      <c r="C20" s="256"/>
      <c r="D20" s="256"/>
      <c r="E20" s="256"/>
      <c r="F20" s="256"/>
      <c r="G20" s="252"/>
      <c r="H20" s="1292">
        <v>186.5</v>
      </c>
      <c r="I20" s="1293"/>
      <c r="J20" s="1292">
        <v>24.9</v>
      </c>
      <c r="K20" s="1293"/>
      <c r="L20" s="66"/>
      <c r="M20" s="66">
        <v>60</v>
      </c>
      <c r="N20" s="255"/>
      <c r="O20" s="252">
        <v>200</v>
      </c>
    </row>
    <row r="21" spans="1:35" ht="13.5" customHeight="1">
      <c r="B21" s="255" t="s">
        <v>1545</v>
      </c>
      <c r="C21" s="256"/>
      <c r="D21" s="256"/>
      <c r="E21" s="256"/>
      <c r="F21" s="256"/>
      <c r="G21" s="252"/>
      <c r="H21" s="1292">
        <v>54.5</v>
      </c>
      <c r="I21" s="1293"/>
      <c r="J21" s="194"/>
      <c r="K21" s="263">
        <v>7.3</v>
      </c>
      <c r="L21" s="255"/>
      <c r="M21" s="252">
        <v>60</v>
      </c>
      <c r="N21" s="255"/>
      <c r="O21" s="252">
        <v>200</v>
      </c>
    </row>
    <row r="22" spans="1:35" ht="6.75" customHeight="1"/>
    <row r="23" spans="1:35" s="872" customFormat="1" ht="26.25" customHeight="1">
      <c r="A23" s="869" t="s">
        <v>1083</v>
      </c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4"/>
      <c r="W23" s="874"/>
      <c r="X23" s="873"/>
      <c r="Y23" s="873"/>
      <c r="Z23" s="873"/>
      <c r="AA23" s="873"/>
      <c r="AB23" s="873"/>
      <c r="AC23" s="873"/>
      <c r="AD23" s="873"/>
      <c r="AE23" s="873"/>
      <c r="AF23" s="873"/>
      <c r="AG23" s="873"/>
      <c r="AH23" s="873"/>
      <c r="AI23" s="873"/>
    </row>
    <row r="24" spans="1:35" ht="14.25" customHeight="1">
      <c r="A24" s="23"/>
      <c r="R24" s="957" t="s">
        <v>1509</v>
      </c>
      <c r="S24" s="1061"/>
      <c r="T24" s="1061"/>
      <c r="U24" s="1061"/>
    </row>
    <row r="25" spans="1:35" ht="9.75" customHeight="1">
      <c r="A25" s="23"/>
      <c r="B25" s="1330"/>
      <c r="C25" s="1057"/>
      <c r="D25" s="1057"/>
      <c r="E25" s="1057"/>
      <c r="F25" s="1057"/>
      <c r="G25" s="1057"/>
      <c r="H25" s="1057"/>
      <c r="I25" s="1336"/>
      <c r="J25" s="1101" t="s">
        <v>946</v>
      </c>
      <c r="K25" s="1218"/>
      <c r="L25" s="1102"/>
      <c r="M25" s="1101" t="s">
        <v>947</v>
      </c>
      <c r="N25" s="1218"/>
      <c r="O25" s="1102"/>
      <c r="P25" s="1320" t="s">
        <v>110</v>
      </c>
      <c r="Q25" s="1321"/>
      <c r="R25" s="1322"/>
      <c r="S25" s="1101" t="s">
        <v>948</v>
      </c>
      <c r="T25" s="1218"/>
      <c r="U25" s="1102"/>
    </row>
    <row r="26" spans="1:35" ht="10.5" customHeight="1">
      <c r="B26" s="1337"/>
      <c r="C26" s="1127"/>
      <c r="D26" s="1127"/>
      <c r="E26" s="1127"/>
      <c r="F26" s="1127"/>
      <c r="G26" s="1127"/>
      <c r="H26" s="1127"/>
      <c r="I26" s="1338"/>
      <c r="J26" s="1084"/>
      <c r="K26" s="1219"/>
      <c r="L26" s="1103"/>
      <c r="M26" s="1084"/>
      <c r="N26" s="1219"/>
      <c r="O26" s="1103"/>
      <c r="P26" s="1323"/>
      <c r="Q26" s="1324"/>
      <c r="R26" s="1325"/>
      <c r="S26" s="1084"/>
      <c r="T26" s="1219"/>
      <c r="U26" s="1103"/>
      <c r="V26" s="3"/>
      <c r="W26" s="3"/>
    </row>
    <row r="27" spans="1:35" ht="12.75" customHeight="1">
      <c r="B27" s="251" t="s">
        <v>1308</v>
      </c>
      <c r="C27" s="253"/>
      <c r="D27" s="253"/>
      <c r="E27" s="253"/>
      <c r="F27" s="253"/>
      <c r="G27" s="253"/>
      <c r="H27" s="1316" t="s">
        <v>1857</v>
      </c>
      <c r="I27" s="1317"/>
      <c r="J27" s="1101" t="s">
        <v>111</v>
      </c>
      <c r="K27" s="1218"/>
      <c r="L27" s="1102"/>
      <c r="M27" s="1101">
        <v>16</v>
      </c>
      <c r="N27" s="1218"/>
      <c r="O27" s="1102"/>
      <c r="P27" s="1313">
        <v>69.3</v>
      </c>
      <c r="Q27" s="1314"/>
      <c r="R27" s="1315"/>
      <c r="S27" s="1101" t="s">
        <v>1323</v>
      </c>
      <c r="T27" s="1218"/>
      <c r="U27" s="1102"/>
      <c r="V27" s="3"/>
      <c r="W27" s="3"/>
    </row>
    <row r="28" spans="1:35" ht="12.75" customHeight="1">
      <c r="B28" s="1318" t="s">
        <v>1858</v>
      </c>
      <c r="C28" s="1073"/>
      <c r="D28" s="1073"/>
      <c r="E28" s="1073"/>
      <c r="F28" s="1073"/>
      <c r="G28" s="1073"/>
      <c r="H28" s="1073"/>
      <c r="I28" s="1310"/>
      <c r="J28" s="1294" t="s">
        <v>112</v>
      </c>
      <c r="K28" s="1295"/>
      <c r="L28" s="1296"/>
      <c r="M28" s="1294">
        <v>24</v>
      </c>
      <c r="N28" s="1300"/>
      <c r="O28" s="1296"/>
      <c r="P28" s="1301">
        <v>69.3</v>
      </c>
      <c r="Q28" s="1319"/>
      <c r="R28" s="1312"/>
      <c r="S28" s="1294" t="s">
        <v>1323</v>
      </c>
      <c r="T28" s="1300"/>
      <c r="U28" s="1296"/>
      <c r="V28" s="3"/>
      <c r="W28" s="3"/>
    </row>
    <row r="29" spans="1:35" ht="12.75" customHeight="1">
      <c r="B29" s="266"/>
      <c r="C29" s="103"/>
      <c r="D29" s="103"/>
      <c r="E29" s="103"/>
      <c r="F29" s="103"/>
      <c r="G29" s="103"/>
      <c r="H29" s="1073" t="s">
        <v>1859</v>
      </c>
      <c r="I29" s="1310"/>
      <c r="J29" s="1294" t="s">
        <v>393</v>
      </c>
      <c r="K29" s="1295"/>
      <c r="L29" s="1296"/>
      <c r="M29" s="1294">
        <v>12</v>
      </c>
      <c r="N29" s="1295"/>
      <c r="O29" s="1296"/>
      <c r="P29" s="1301">
        <v>58.2</v>
      </c>
      <c r="Q29" s="1311"/>
      <c r="R29" s="1312"/>
      <c r="S29" s="1294" t="s">
        <v>1324</v>
      </c>
      <c r="T29" s="1295"/>
      <c r="U29" s="1296"/>
      <c r="V29" s="3"/>
      <c r="W29" s="3"/>
    </row>
    <row r="30" spans="1:35" ht="12.75" customHeight="1">
      <c r="B30" s="268"/>
      <c r="C30" s="54"/>
      <c r="D30" s="54"/>
      <c r="E30" s="54"/>
      <c r="F30" s="54"/>
      <c r="G30" s="54"/>
      <c r="H30" s="957" t="s">
        <v>1859</v>
      </c>
      <c r="I30" s="1307"/>
      <c r="J30" s="1084" t="s">
        <v>393</v>
      </c>
      <c r="K30" s="1219"/>
      <c r="L30" s="1103"/>
      <c r="M30" s="1084">
        <v>16</v>
      </c>
      <c r="N30" s="1219"/>
      <c r="O30" s="1103"/>
      <c r="P30" s="1304">
        <v>69.3</v>
      </c>
      <c r="Q30" s="1308"/>
      <c r="R30" s="1309"/>
      <c r="S30" s="1084" t="s">
        <v>1323</v>
      </c>
      <c r="T30" s="1219"/>
      <c r="U30" s="1103"/>
      <c r="V30" s="3"/>
      <c r="W30" s="3"/>
    </row>
    <row r="31" spans="1:35" ht="12.75" customHeight="1">
      <c r="B31" s="251" t="s">
        <v>1309</v>
      </c>
      <c r="C31" s="253"/>
      <c r="D31" s="253"/>
      <c r="E31" s="253"/>
      <c r="F31" s="253"/>
      <c r="G31" s="253"/>
      <c r="H31" s="1057"/>
      <c r="I31" s="1336"/>
      <c r="J31" s="1101" t="s">
        <v>113</v>
      </c>
      <c r="K31" s="1218"/>
      <c r="L31" s="1102"/>
      <c r="M31" s="1101">
        <v>8</v>
      </c>
      <c r="N31" s="1218"/>
      <c r="O31" s="1102"/>
      <c r="P31" s="1313">
        <v>31.4</v>
      </c>
      <c r="Q31" s="1314"/>
      <c r="R31" s="1315"/>
      <c r="S31" s="1101" t="s">
        <v>1322</v>
      </c>
      <c r="T31" s="1218"/>
      <c r="U31" s="1102"/>
      <c r="V31" s="3"/>
      <c r="W31" s="3"/>
    </row>
    <row r="32" spans="1:35" ht="12.75" customHeight="1">
      <c r="B32" s="267"/>
      <c r="C32" s="66"/>
      <c r="D32" s="66"/>
      <c r="E32" s="66"/>
      <c r="F32" s="66"/>
      <c r="G32" s="66"/>
      <c r="H32" s="66"/>
      <c r="I32" s="258"/>
      <c r="J32" s="1294" t="s">
        <v>113</v>
      </c>
      <c r="K32" s="1295"/>
      <c r="L32" s="1296"/>
      <c r="M32" s="1294">
        <v>0</v>
      </c>
      <c r="N32" s="1300"/>
      <c r="O32" s="1296"/>
      <c r="P32" s="1301">
        <v>36.5</v>
      </c>
      <c r="Q32" s="1311"/>
      <c r="R32" s="1312"/>
      <c r="S32" s="1294" t="s">
        <v>1322</v>
      </c>
      <c r="T32" s="1295"/>
      <c r="U32" s="1296"/>
      <c r="V32" s="3"/>
      <c r="W32" s="3"/>
    </row>
    <row r="33" spans="2:23" ht="12.75" customHeight="1">
      <c r="B33" s="267"/>
      <c r="C33" s="66"/>
      <c r="D33" s="66"/>
      <c r="E33" s="66"/>
      <c r="F33" s="66"/>
      <c r="G33" s="66"/>
      <c r="H33" s="66"/>
      <c r="I33" s="258"/>
      <c r="J33" s="1294" t="s">
        <v>114</v>
      </c>
      <c r="K33" s="1295"/>
      <c r="L33" s="1296"/>
      <c r="M33" s="1294">
        <v>8</v>
      </c>
      <c r="N33" s="1300"/>
      <c r="O33" s="1296"/>
      <c r="P33" s="1301">
        <v>31.4</v>
      </c>
      <c r="Q33" s="1311"/>
      <c r="R33" s="1312"/>
      <c r="S33" s="1294" t="s">
        <v>1322</v>
      </c>
      <c r="T33" s="1295"/>
      <c r="U33" s="1296"/>
      <c r="V33" s="3"/>
      <c r="W33" s="3"/>
    </row>
    <row r="34" spans="2:23" ht="12.75" customHeight="1">
      <c r="B34" s="267"/>
      <c r="C34" s="66"/>
      <c r="D34" s="66"/>
      <c r="E34" s="66"/>
      <c r="F34" s="66"/>
      <c r="G34" s="66"/>
      <c r="H34" s="66"/>
      <c r="I34" s="258"/>
      <c r="J34" s="1294" t="s">
        <v>114</v>
      </c>
      <c r="K34" s="1295"/>
      <c r="L34" s="1296"/>
      <c r="M34" s="1294">
        <v>8</v>
      </c>
      <c r="N34" s="1300"/>
      <c r="O34" s="1296"/>
      <c r="P34" s="1301">
        <v>36.5</v>
      </c>
      <c r="Q34" s="1311"/>
      <c r="R34" s="1312"/>
      <c r="S34" s="1294" t="s">
        <v>1322</v>
      </c>
      <c r="T34" s="1295"/>
      <c r="U34" s="1296"/>
      <c r="V34" s="3"/>
      <c r="W34" s="3"/>
    </row>
    <row r="35" spans="2:23" ht="12.75" customHeight="1">
      <c r="B35" s="267"/>
      <c r="C35" s="66"/>
      <c r="D35" s="66"/>
      <c r="E35" s="66"/>
      <c r="F35" s="66"/>
      <c r="G35" s="66"/>
      <c r="H35" s="1073" t="s">
        <v>1857</v>
      </c>
      <c r="I35" s="1335"/>
      <c r="J35" s="1294" t="s">
        <v>115</v>
      </c>
      <c r="K35" s="1295"/>
      <c r="L35" s="1296"/>
      <c r="M35" s="1294">
        <v>8</v>
      </c>
      <c r="N35" s="1300"/>
      <c r="O35" s="1296"/>
      <c r="P35" s="1301">
        <v>63</v>
      </c>
      <c r="Q35" s="1311"/>
      <c r="R35" s="1312"/>
      <c r="S35" s="1294" t="s">
        <v>1324</v>
      </c>
      <c r="T35" s="1295"/>
      <c r="U35" s="1296"/>
      <c r="V35" s="3"/>
      <c r="W35" s="3"/>
    </row>
    <row r="36" spans="2:23" ht="12.75" customHeight="1">
      <c r="B36" s="1318" t="s">
        <v>1857</v>
      </c>
      <c r="C36" s="1073"/>
      <c r="D36" s="1073"/>
      <c r="E36" s="1073"/>
      <c r="F36" s="1073"/>
      <c r="G36" s="1073"/>
      <c r="H36" s="1073"/>
      <c r="I36" s="1310"/>
      <c r="J36" s="1294" t="s">
        <v>115</v>
      </c>
      <c r="K36" s="1295"/>
      <c r="L36" s="1296"/>
      <c r="M36" s="1294">
        <v>8</v>
      </c>
      <c r="N36" s="1300"/>
      <c r="O36" s="1296"/>
      <c r="P36" s="1301">
        <v>71.599999999999994</v>
      </c>
      <c r="Q36" s="1311"/>
      <c r="R36" s="1312"/>
      <c r="S36" s="1294" t="s">
        <v>1323</v>
      </c>
      <c r="T36" s="1295"/>
      <c r="U36" s="1296"/>
      <c r="V36" s="3"/>
      <c r="W36" s="3"/>
    </row>
    <row r="37" spans="2:23" ht="12.75" customHeight="1">
      <c r="B37" s="266"/>
      <c r="C37" s="103"/>
      <c r="D37" s="103"/>
      <c r="E37" s="103"/>
      <c r="F37" s="103"/>
      <c r="G37" s="103"/>
      <c r="H37" s="1073" t="s">
        <v>1858</v>
      </c>
      <c r="I37" s="1310"/>
      <c r="J37" s="1294" t="s">
        <v>116</v>
      </c>
      <c r="K37" s="1295"/>
      <c r="L37" s="1296"/>
      <c r="M37" s="1294">
        <v>8</v>
      </c>
      <c r="N37" s="1295"/>
      <c r="O37" s="1296"/>
      <c r="P37" s="1301">
        <v>63</v>
      </c>
      <c r="Q37" s="1311"/>
      <c r="R37" s="1312"/>
      <c r="S37" s="1294" t="s">
        <v>1324</v>
      </c>
      <c r="T37" s="1295"/>
      <c r="U37" s="1296"/>
      <c r="V37" s="3"/>
      <c r="W37" s="3"/>
    </row>
    <row r="38" spans="2:23" ht="12.75" customHeight="1">
      <c r="B38" s="266"/>
      <c r="C38" s="103"/>
      <c r="D38" s="103"/>
      <c r="E38" s="103"/>
      <c r="F38" s="103"/>
      <c r="G38" s="103"/>
      <c r="H38" s="1073" t="s">
        <v>1858</v>
      </c>
      <c r="I38" s="1310"/>
      <c r="J38" s="1294" t="s">
        <v>116</v>
      </c>
      <c r="K38" s="1295"/>
      <c r="L38" s="1296"/>
      <c r="M38" s="1294">
        <v>8</v>
      </c>
      <c r="N38" s="1295"/>
      <c r="O38" s="1296"/>
      <c r="P38" s="1301">
        <v>71.599999999999994</v>
      </c>
      <c r="Q38" s="1311"/>
      <c r="R38" s="1312"/>
      <c r="S38" s="1294" t="s">
        <v>1323</v>
      </c>
      <c r="T38" s="1295"/>
      <c r="U38" s="1296"/>
      <c r="V38" s="3"/>
      <c r="W38" s="3"/>
    </row>
    <row r="39" spans="2:23" ht="12.75" customHeight="1">
      <c r="B39" s="266"/>
      <c r="C39" s="103"/>
      <c r="D39" s="103"/>
      <c r="E39" s="103"/>
      <c r="F39" s="103"/>
      <c r="G39" s="103"/>
      <c r="H39" s="1073" t="s">
        <v>1859</v>
      </c>
      <c r="I39" s="1310"/>
      <c r="J39" s="1294" t="s">
        <v>1292</v>
      </c>
      <c r="K39" s="1295"/>
      <c r="L39" s="1296"/>
      <c r="M39" s="1294">
        <v>8</v>
      </c>
      <c r="N39" s="1300"/>
      <c r="O39" s="1296"/>
      <c r="P39" s="1301">
        <v>63</v>
      </c>
      <c r="Q39" s="1311"/>
      <c r="R39" s="1312"/>
      <c r="S39" s="1294" t="s">
        <v>1324</v>
      </c>
      <c r="T39" s="1295"/>
      <c r="U39" s="1296"/>
      <c r="V39" s="3"/>
      <c r="W39" s="3"/>
    </row>
    <row r="40" spans="2:23" ht="12.75" customHeight="1">
      <c r="B40" s="266"/>
      <c r="C40" s="103"/>
      <c r="D40" s="103"/>
      <c r="E40" s="103"/>
      <c r="F40" s="103"/>
      <c r="G40" s="103"/>
      <c r="H40" s="1073" t="s">
        <v>1859</v>
      </c>
      <c r="I40" s="1310"/>
      <c r="J40" s="1294" t="s">
        <v>1292</v>
      </c>
      <c r="K40" s="1295"/>
      <c r="L40" s="1296"/>
      <c r="M40" s="1294">
        <v>8</v>
      </c>
      <c r="N40" s="1295"/>
      <c r="O40" s="1296"/>
      <c r="P40" s="1301">
        <v>71.7</v>
      </c>
      <c r="Q40" s="1311"/>
      <c r="R40" s="1312"/>
      <c r="S40" s="1294" t="s">
        <v>1323</v>
      </c>
      <c r="T40" s="1295"/>
      <c r="U40" s="1296"/>
      <c r="V40" s="3"/>
      <c r="W40" s="3"/>
    </row>
    <row r="41" spans="2:23" ht="12.75" customHeight="1">
      <c r="B41" s="266"/>
      <c r="C41" s="103"/>
      <c r="D41" s="103"/>
      <c r="E41" s="103"/>
      <c r="F41" s="103"/>
      <c r="G41" s="103"/>
      <c r="H41" s="1073" t="s">
        <v>63</v>
      </c>
      <c r="I41" s="1310"/>
      <c r="J41" s="1294" t="s">
        <v>2374</v>
      </c>
      <c r="K41" s="1295"/>
      <c r="L41" s="1296"/>
      <c r="M41" s="1294">
        <v>8</v>
      </c>
      <c r="N41" s="1295"/>
      <c r="O41" s="1296"/>
      <c r="P41" s="1301">
        <v>63</v>
      </c>
      <c r="Q41" s="1302"/>
      <c r="R41" s="1303"/>
      <c r="S41" s="1294" t="s">
        <v>2375</v>
      </c>
      <c r="T41" s="1295"/>
      <c r="U41" s="1296"/>
      <c r="V41" s="3"/>
      <c r="W41" s="3"/>
    </row>
    <row r="42" spans="2:23" ht="12.75" customHeight="1">
      <c r="B42" s="266"/>
      <c r="C42" s="103"/>
      <c r="D42" s="103"/>
      <c r="E42" s="103"/>
      <c r="F42" s="103"/>
      <c r="G42" s="103"/>
      <c r="H42" s="957"/>
      <c r="I42" s="1307"/>
      <c r="J42" s="1084" t="s">
        <v>2374</v>
      </c>
      <c r="K42" s="1219"/>
      <c r="L42" s="1103"/>
      <c r="M42" s="1084">
        <v>8</v>
      </c>
      <c r="N42" s="1219"/>
      <c r="O42" s="1103"/>
      <c r="P42" s="1304">
        <v>71.599999999999994</v>
      </c>
      <c r="Q42" s="1305"/>
      <c r="R42" s="1306"/>
      <c r="S42" s="1084" t="s">
        <v>2376</v>
      </c>
      <c r="T42" s="1219"/>
      <c r="U42" s="1103"/>
      <c r="V42" s="3"/>
      <c r="W42" s="3"/>
    </row>
    <row r="43" spans="2:23" ht="12.75" customHeight="1">
      <c r="B43" s="251" t="s">
        <v>1310</v>
      </c>
      <c r="C43" s="253"/>
      <c r="D43" s="253"/>
      <c r="E43" s="253"/>
      <c r="F43" s="253"/>
      <c r="G43" s="253"/>
      <c r="H43" s="1316" t="s">
        <v>1857</v>
      </c>
      <c r="I43" s="1317"/>
      <c r="J43" s="1101" t="s">
        <v>117</v>
      </c>
      <c r="K43" s="1218"/>
      <c r="L43" s="1102"/>
      <c r="M43" s="1101">
        <v>24</v>
      </c>
      <c r="N43" s="1218"/>
      <c r="O43" s="1102"/>
      <c r="P43" s="1313">
        <v>39.9</v>
      </c>
      <c r="Q43" s="1314"/>
      <c r="R43" s="1315"/>
      <c r="S43" s="1101" t="s">
        <v>1325</v>
      </c>
      <c r="T43" s="1218"/>
      <c r="U43" s="1102"/>
      <c r="V43" s="3"/>
      <c r="W43" s="3"/>
    </row>
    <row r="44" spans="2:23" ht="12.75" customHeight="1">
      <c r="B44" s="1318" t="s">
        <v>1858</v>
      </c>
      <c r="C44" s="1073"/>
      <c r="D44" s="1073"/>
      <c r="E44" s="1073"/>
      <c r="F44" s="1073"/>
      <c r="G44" s="1073"/>
      <c r="H44" s="1073"/>
      <c r="I44" s="1310"/>
      <c r="J44" s="1294" t="s">
        <v>118</v>
      </c>
      <c r="K44" s="1295"/>
      <c r="L44" s="1296"/>
      <c r="M44" s="1294">
        <v>16</v>
      </c>
      <c r="N44" s="1300"/>
      <c r="O44" s="1296"/>
      <c r="P44" s="1301">
        <v>39.6</v>
      </c>
      <c r="Q44" s="1319"/>
      <c r="R44" s="1312"/>
      <c r="S44" s="1294" t="s">
        <v>1325</v>
      </c>
      <c r="T44" s="1300"/>
      <c r="U44" s="1296"/>
      <c r="V44" s="3"/>
      <c r="W44" s="3"/>
    </row>
    <row r="45" spans="2:23" ht="12.75" customHeight="1">
      <c r="B45" s="266"/>
      <c r="C45" s="103"/>
      <c r="D45" s="103"/>
      <c r="E45" s="103"/>
      <c r="F45" s="103"/>
      <c r="G45" s="103"/>
      <c r="H45" s="1073" t="s">
        <v>1859</v>
      </c>
      <c r="I45" s="1310"/>
      <c r="J45" s="1294" t="s">
        <v>119</v>
      </c>
      <c r="K45" s="1295"/>
      <c r="L45" s="1296"/>
      <c r="M45" s="1294">
        <v>16</v>
      </c>
      <c r="N45" s="1295"/>
      <c r="O45" s="1296"/>
      <c r="P45" s="1301">
        <v>39.6</v>
      </c>
      <c r="Q45" s="1311"/>
      <c r="R45" s="1312"/>
      <c r="S45" s="1294" t="s">
        <v>1325</v>
      </c>
      <c r="T45" s="1295"/>
      <c r="U45" s="1296"/>
      <c r="V45" s="3"/>
      <c r="W45" s="3"/>
    </row>
    <row r="46" spans="2:23" ht="12.75" customHeight="1">
      <c r="B46" s="268"/>
      <c r="C46" s="54"/>
      <c r="D46" s="54"/>
      <c r="E46" s="54"/>
      <c r="F46" s="54"/>
      <c r="G46" s="54"/>
      <c r="H46" s="957" t="s">
        <v>63</v>
      </c>
      <c r="I46" s="1307"/>
      <c r="J46" s="1084" t="s">
        <v>120</v>
      </c>
      <c r="K46" s="1219"/>
      <c r="L46" s="1103"/>
      <c r="M46" s="1084">
        <v>16</v>
      </c>
      <c r="N46" s="1219"/>
      <c r="O46" s="1103"/>
      <c r="P46" s="1304">
        <v>43.3</v>
      </c>
      <c r="Q46" s="1308"/>
      <c r="R46" s="1309"/>
      <c r="S46" s="1084" t="s">
        <v>1325</v>
      </c>
      <c r="T46" s="1219"/>
      <c r="U46" s="1103"/>
      <c r="V46" s="3"/>
      <c r="W46" s="3"/>
    </row>
    <row r="47" spans="2:23" ht="12.75" customHeight="1">
      <c r="B47" s="251" t="s">
        <v>1314</v>
      </c>
      <c r="C47" s="253"/>
      <c r="D47" s="253"/>
      <c r="E47" s="253"/>
      <c r="F47" s="253"/>
      <c r="G47" s="253"/>
      <c r="H47" s="253"/>
      <c r="I47" s="253"/>
      <c r="J47" s="1101" t="s">
        <v>1315</v>
      </c>
      <c r="K47" s="1218"/>
      <c r="L47" s="1102"/>
      <c r="M47" s="1101">
        <v>18</v>
      </c>
      <c r="N47" s="1218"/>
      <c r="O47" s="1102"/>
      <c r="P47" s="1313">
        <v>60.5</v>
      </c>
      <c r="Q47" s="1314"/>
      <c r="R47" s="1315"/>
      <c r="S47" s="1101" t="s">
        <v>1323</v>
      </c>
      <c r="T47" s="1218"/>
      <c r="U47" s="1102"/>
      <c r="V47" s="3"/>
      <c r="W47" s="3"/>
    </row>
    <row r="48" spans="2:23" ht="12.75" customHeight="1">
      <c r="B48" s="264"/>
      <c r="C48" s="194"/>
      <c r="D48" s="194"/>
      <c r="E48" s="194"/>
      <c r="F48" s="194"/>
      <c r="G48" s="194"/>
      <c r="H48" s="194"/>
      <c r="I48" s="194"/>
      <c r="J48" s="1084" t="s">
        <v>1315</v>
      </c>
      <c r="K48" s="1219"/>
      <c r="L48" s="1103"/>
      <c r="M48" s="1084">
        <v>12</v>
      </c>
      <c r="N48" s="1219"/>
      <c r="O48" s="1103"/>
      <c r="P48" s="1304">
        <v>57.9</v>
      </c>
      <c r="Q48" s="1308"/>
      <c r="R48" s="1309"/>
      <c r="S48" s="1084" t="s">
        <v>1323</v>
      </c>
      <c r="T48" s="1219"/>
      <c r="U48" s="1103"/>
      <c r="V48" s="3"/>
      <c r="W48" s="3"/>
    </row>
    <row r="49" spans="2:23" ht="12.75" customHeight="1">
      <c r="B49" s="251" t="s">
        <v>1316</v>
      </c>
      <c r="C49" s="253"/>
      <c r="D49" s="253"/>
      <c r="E49" s="253"/>
      <c r="F49" s="253"/>
      <c r="G49" s="253"/>
      <c r="H49" s="253"/>
      <c r="I49" s="253"/>
      <c r="J49" s="1101" t="s">
        <v>394</v>
      </c>
      <c r="K49" s="1218"/>
      <c r="L49" s="1102"/>
      <c r="M49" s="1101">
        <v>3</v>
      </c>
      <c r="N49" s="975"/>
      <c r="O49" s="983"/>
      <c r="P49" s="1297">
        <v>64.5</v>
      </c>
      <c r="Q49" s="1298"/>
      <c r="R49" s="1299"/>
      <c r="S49" s="1101" t="s">
        <v>1324</v>
      </c>
      <c r="T49" s="975"/>
      <c r="U49" s="983"/>
      <c r="V49" s="3"/>
      <c r="W49" s="3"/>
    </row>
    <row r="50" spans="2:23" ht="12.75" customHeight="1">
      <c r="B50" s="264"/>
      <c r="C50" s="194"/>
      <c r="D50" s="194"/>
      <c r="E50" s="194"/>
      <c r="F50" s="194"/>
      <c r="G50" s="194"/>
      <c r="H50" s="194"/>
      <c r="I50" s="194"/>
      <c r="J50" s="1084" t="s">
        <v>1292</v>
      </c>
      <c r="K50" s="1219"/>
      <c r="L50" s="1103"/>
      <c r="M50" s="1084">
        <v>12</v>
      </c>
      <c r="N50" s="1219"/>
      <c r="O50" s="1103"/>
      <c r="P50" s="1304">
        <v>70.8</v>
      </c>
      <c r="Q50" s="1308"/>
      <c r="R50" s="1309"/>
      <c r="S50" s="1084" t="s">
        <v>1323</v>
      </c>
      <c r="T50" s="1219"/>
      <c r="U50" s="1103"/>
      <c r="V50" s="3"/>
      <c r="W50" s="3"/>
    </row>
    <row r="51" spans="2:23" ht="12.75" customHeight="1">
      <c r="B51" s="251" t="s">
        <v>980</v>
      </c>
      <c r="C51" s="253"/>
      <c r="D51" s="253"/>
      <c r="E51" s="253"/>
      <c r="F51" s="253"/>
      <c r="G51" s="253"/>
      <c r="H51" s="1316" t="s">
        <v>1857</v>
      </c>
      <c r="I51" s="1317"/>
      <c r="J51" s="1101" t="s">
        <v>121</v>
      </c>
      <c r="K51" s="1218"/>
      <c r="L51" s="1102"/>
      <c r="M51" s="1101">
        <v>18</v>
      </c>
      <c r="N51" s="1218"/>
      <c r="O51" s="1102"/>
      <c r="P51" s="1313">
        <v>71.8</v>
      </c>
      <c r="Q51" s="1314"/>
      <c r="R51" s="1315"/>
      <c r="S51" s="1101" t="s">
        <v>1323</v>
      </c>
      <c r="T51" s="1218"/>
      <c r="U51" s="1102"/>
      <c r="V51" s="3"/>
      <c r="W51" s="3"/>
    </row>
    <row r="52" spans="2:23" ht="12.75" customHeight="1">
      <c r="B52" s="1318" t="s">
        <v>1858</v>
      </c>
      <c r="C52" s="1073"/>
      <c r="D52" s="1073"/>
      <c r="E52" s="1073"/>
      <c r="F52" s="1073"/>
      <c r="G52" s="1073"/>
      <c r="H52" s="1073"/>
      <c r="I52" s="1310"/>
      <c r="J52" s="1294" t="s">
        <v>122</v>
      </c>
      <c r="K52" s="1295"/>
      <c r="L52" s="1296"/>
      <c r="M52" s="1294">
        <v>12</v>
      </c>
      <c r="N52" s="1300"/>
      <c r="O52" s="1296"/>
      <c r="P52" s="1301">
        <v>58.6</v>
      </c>
      <c r="Q52" s="1319"/>
      <c r="R52" s="1312"/>
      <c r="S52" s="1294" t="s">
        <v>1324</v>
      </c>
      <c r="T52" s="1300"/>
      <c r="U52" s="1296"/>
      <c r="V52" s="3"/>
      <c r="W52" s="3"/>
    </row>
    <row r="53" spans="2:23" ht="12.75" customHeight="1">
      <c r="B53" s="266"/>
      <c r="C53" s="103"/>
      <c r="D53" s="103"/>
      <c r="E53" s="103"/>
      <c r="F53" s="103"/>
      <c r="G53" s="103"/>
      <c r="H53" s="1073" t="s">
        <v>1859</v>
      </c>
      <c r="I53" s="1310"/>
      <c r="J53" s="1084" t="s">
        <v>508</v>
      </c>
      <c r="K53" s="1219"/>
      <c r="L53" s="1103"/>
      <c r="M53" s="1294">
        <v>12</v>
      </c>
      <c r="N53" s="1295"/>
      <c r="O53" s="1296"/>
      <c r="P53" s="1301">
        <v>61.2</v>
      </c>
      <c r="Q53" s="1311"/>
      <c r="R53" s="1312"/>
      <c r="S53" s="1294" t="s">
        <v>1324</v>
      </c>
      <c r="T53" s="1295"/>
      <c r="U53" s="1296"/>
      <c r="V53" s="3"/>
      <c r="W53" s="3"/>
    </row>
    <row r="54" spans="2:23" ht="12.75" customHeight="1">
      <c r="B54" s="251" t="s">
        <v>981</v>
      </c>
      <c r="C54" s="253"/>
      <c r="D54" s="253"/>
      <c r="E54" s="253"/>
      <c r="F54" s="253"/>
      <c r="G54" s="253"/>
      <c r="H54" s="1057"/>
      <c r="I54" s="1336"/>
      <c r="J54" s="1101" t="s">
        <v>2374</v>
      </c>
      <c r="K54" s="1218"/>
      <c r="L54" s="1102"/>
      <c r="M54" s="1101">
        <v>18</v>
      </c>
      <c r="N54" s="1218"/>
      <c r="O54" s="1102"/>
      <c r="P54" s="1313">
        <v>64.5</v>
      </c>
      <c r="Q54" s="1314"/>
      <c r="R54" s="1315"/>
      <c r="S54" s="1101" t="s">
        <v>2377</v>
      </c>
      <c r="T54" s="1218"/>
      <c r="U54" s="1102"/>
      <c r="V54" s="3"/>
      <c r="W54" s="3"/>
    </row>
    <row r="55" spans="2:23" ht="12.75" customHeight="1">
      <c r="B55" s="1346" t="s">
        <v>999</v>
      </c>
      <c r="C55" s="1347"/>
      <c r="D55" s="1347"/>
      <c r="E55" s="1348"/>
      <c r="F55" s="1348"/>
      <c r="G55" s="1348"/>
      <c r="H55" s="1348"/>
      <c r="I55" s="269"/>
      <c r="J55" s="1074" t="s">
        <v>123</v>
      </c>
      <c r="K55" s="1192"/>
      <c r="L55" s="1079"/>
      <c r="M55" s="1032">
        <v>1</v>
      </c>
      <c r="N55" s="1032"/>
      <c r="O55" s="1032"/>
      <c r="P55" s="1074">
        <v>28.1</v>
      </c>
      <c r="Q55" s="1192"/>
      <c r="R55" s="1079"/>
      <c r="S55" s="1074" t="s">
        <v>1322</v>
      </c>
      <c r="T55" s="1192"/>
      <c r="U55" s="1079"/>
    </row>
    <row r="56" spans="2:23" ht="12.75" customHeight="1">
      <c r="B56" s="1346" t="s">
        <v>1000</v>
      </c>
      <c r="C56" s="1347"/>
      <c r="D56" s="1347"/>
      <c r="E56" s="1348"/>
      <c r="F56" s="1348"/>
      <c r="G56" s="1348"/>
      <c r="H56" s="1348"/>
      <c r="I56" s="269"/>
      <c r="J56" s="1074" t="s">
        <v>124</v>
      </c>
      <c r="K56" s="1192"/>
      <c r="L56" s="1079"/>
      <c r="M56" s="1032">
        <v>3</v>
      </c>
      <c r="N56" s="1032"/>
      <c r="O56" s="1032"/>
      <c r="P56" s="1074">
        <v>28.6</v>
      </c>
      <c r="Q56" s="1192"/>
      <c r="R56" s="1079"/>
      <c r="S56" s="1074" t="s">
        <v>1322</v>
      </c>
      <c r="T56" s="1192"/>
      <c r="U56" s="1079"/>
    </row>
    <row r="57" spans="2:23" ht="12.75" customHeight="1">
      <c r="B57" s="1339" t="s">
        <v>64</v>
      </c>
      <c r="C57" s="971"/>
      <c r="D57" s="971"/>
      <c r="E57" s="1331"/>
      <c r="F57" s="1331"/>
      <c r="G57" s="1316"/>
      <c r="H57" s="1316"/>
      <c r="I57" s="265"/>
      <c r="J57" s="1101" t="s">
        <v>125</v>
      </c>
      <c r="K57" s="1218"/>
      <c r="L57" s="1102"/>
      <c r="M57" s="1101">
        <v>2</v>
      </c>
      <c r="N57" s="1218"/>
      <c r="O57" s="1102"/>
      <c r="P57" s="1343">
        <v>101.85</v>
      </c>
      <c r="Q57" s="1344"/>
      <c r="R57" s="1345"/>
      <c r="S57" s="1101" t="s">
        <v>99</v>
      </c>
      <c r="T57" s="1218"/>
      <c r="U57" s="1102"/>
    </row>
    <row r="58" spans="2:23" ht="12.75" customHeight="1">
      <c r="B58" s="270"/>
      <c r="C58" s="271"/>
      <c r="D58" s="271"/>
      <c r="E58" s="225"/>
      <c r="F58" s="225"/>
      <c r="G58" s="54"/>
      <c r="H58" s="54"/>
      <c r="I58" s="143"/>
      <c r="J58" s="1084" t="s">
        <v>126</v>
      </c>
      <c r="K58" s="1219"/>
      <c r="L58" s="1103"/>
      <c r="M58" s="1294">
        <v>2</v>
      </c>
      <c r="N58" s="1300"/>
      <c r="O58" s="1296"/>
      <c r="P58" s="1340">
        <v>102.26</v>
      </c>
      <c r="Q58" s="1341"/>
      <c r="R58" s="1342"/>
      <c r="S58" s="1294" t="s">
        <v>99</v>
      </c>
      <c r="T58" s="1300"/>
      <c r="U58" s="1296"/>
    </row>
    <row r="59" spans="2:23" ht="12.75" customHeight="1">
      <c r="B59" s="1074" t="s">
        <v>355</v>
      </c>
      <c r="C59" s="1192"/>
      <c r="D59" s="1192"/>
      <c r="E59" s="1192"/>
      <c r="F59" s="1192"/>
      <c r="G59" s="1192"/>
      <c r="H59" s="1192"/>
      <c r="I59" s="1079"/>
      <c r="J59" s="255"/>
      <c r="K59" s="256"/>
      <c r="L59" s="256"/>
      <c r="M59" s="256"/>
      <c r="N59" s="256">
        <f>SUM(M27:O58)</f>
        <v>341</v>
      </c>
      <c r="O59" s="256"/>
      <c r="P59" s="272"/>
      <c r="Q59" s="272"/>
      <c r="R59" s="272"/>
      <c r="S59" s="256"/>
      <c r="T59" s="256"/>
      <c r="U59" s="252"/>
      <c r="V59" s="3"/>
      <c r="W59" s="3"/>
    </row>
    <row r="60" spans="2:23" ht="12.9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73"/>
      <c r="Q60" s="273"/>
      <c r="R60" s="273"/>
      <c r="S60" s="66"/>
      <c r="T60" s="66"/>
      <c r="U60" s="66"/>
      <c r="V60" s="3"/>
      <c r="W60" s="3"/>
    </row>
  </sheetData>
  <mergeCells count="195">
    <mergeCell ref="B59:I59"/>
    <mergeCell ref="J57:L57"/>
    <mergeCell ref="J58:L58"/>
    <mergeCell ref="B55:D55"/>
    <mergeCell ref="E55:F55"/>
    <mergeCell ref="G55:H55"/>
    <mergeCell ref="H53:I53"/>
    <mergeCell ref="M53:O53"/>
    <mergeCell ref="P53:R53"/>
    <mergeCell ref="S53:U53"/>
    <mergeCell ref="J53:L53"/>
    <mergeCell ref="H54:I54"/>
    <mergeCell ref="M55:O55"/>
    <mergeCell ref="J55:L55"/>
    <mergeCell ref="P55:R55"/>
    <mergeCell ref="S55:U55"/>
    <mergeCell ref="B57:F57"/>
    <mergeCell ref="M56:O56"/>
    <mergeCell ref="M58:O58"/>
    <mergeCell ref="P58:R58"/>
    <mergeCell ref="S58:U58"/>
    <mergeCell ref="M57:O57"/>
    <mergeCell ref="P57:R57"/>
    <mergeCell ref="S57:U57"/>
    <mergeCell ref="B56:D56"/>
    <mergeCell ref="E56:F56"/>
    <mergeCell ref="G56:H56"/>
    <mergeCell ref="G57:H57"/>
    <mergeCell ref="J56:L56"/>
    <mergeCell ref="P56:R56"/>
    <mergeCell ref="S56:U56"/>
    <mergeCell ref="M54:O54"/>
    <mergeCell ref="P54:R54"/>
    <mergeCell ref="S54:U54"/>
    <mergeCell ref="J54:L54"/>
    <mergeCell ref="S51:U51"/>
    <mergeCell ref="B52:I52"/>
    <mergeCell ref="M52:O52"/>
    <mergeCell ref="P52:R52"/>
    <mergeCell ref="S52:U52"/>
    <mergeCell ref="H51:I51"/>
    <mergeCell ref="M51:O51"/>
    <mergeCell ref="P51:R51"/>
    <mergeCell ref="J51:L51"/>
    <mergeCell ref="J52:L52"/>
    <mergeCell ref="H35:I35"/>
    <mergeCell ref="H37:I37"/>
    <mergeCell ref="H38:I38"/>
    <mergeCell ref="B36:I36"/>
    <mergeCell ref="H21:I21"/>
    <mergeCell ref="H27:I27"/>
    <mergeCell ref="B28:I28"/>
    <mergeCell ref="H29:I29"/>
    <mergeCell ref="H39:I39"/>
    <mergeCell ref="B25:I26"/>
    <mergeCell ref="H31:I31"/>
    <mergeCell ref="H20:I20"/>
    <mergeCell ref="H8:I8"/>
    <mergeCell ref="H9:I9"/>
    <mergeCell ref="H11:I11"/>
    <mergeCell ref="H12:I12"/>
    <mergeCell ref="H13:I13"/>
    <mergeCell ref="H14:I14"/>
    <mergeCell ref="H15:I15"/>
    <mergeCell ref="H19:I19"/>
    <mergeCell ref="D3:F3"/>
    <mergeCell ref="G3:J3"/>
    <mergeCell ref="K3:N3"/>
    <mergeCell ref="D4:E4"/>
    <mergeCell ref="G4:I4"/>
    <mergeCell ref="K4:M4"/>
    <mergeCell ref="B8:G9"/>
    <mergeCell ref="H17:I17"/>
    <mergeCell ref="H18:I18"/>
    <mergeCell ref="B4:C4"/>
    <mergeCell ref="B5:C5"/>
    <mergeCell ref="B16:G17"/>
    <mergeCell ref="H16:I16"/>
    <mergeCell ref="L7:O7"/>
    <mergeCell ref="J7:K7"/>
    <mergeCell ref="H7:I7"/>
    <mergeCell ref="B7:G7"/>
    <mergeCell ref="S29:U29"/>
    <mergeCell ref="M30:O30"/>
    <mergeCell ref="P30:R30"/>
    <mergeCell ref="S30:U30"/>
    <mergeCell ref="M29:O29"/>
    <mergeCell ref="H30:I30"/>
    <mergeCell ref="P25:R26"/>
    <mergeCell ref="P27:R27"/>
    <mergeCell ref="S27:U27"/>
    <mergeCell ref="S28:U28"/>
    <mergeCell ref="J27:L27"/>
    <mergeCell ref="J28:L28"/>
    <mergeCell ref="S25:U26"/>
    <mergeCell ref="P28:R28"/>
    <mergeCell ref="J29:L29"/>
    <mergeCell ref="J30:L30"/>
    <mergeCell ref="P29:R29"/>
    <mergeCell ref="M27:O27"/>
    <mergeCell ref="M28:O28"/>
    <mergeCell ref="S39:U39"/>
    <mergeCell ref="S40:U40"/>
    <mergeCell ref="S37:U37"/>
    <mergeCell ref="S38:U38"/>
    <mergeCell ref="P35:R35"/>
    <mergeCell ref="P36:R36"/>
    <mergeCell ref="M33:O33"/>
    <mergeCell ref="P31:R31"/>
    <mergeCell ref="P32:R32"/>
    <mergeCell ref="S31:U31"/>
    <mergeCell ref="S32:U32"/>
    <mergeCell ref="S33:U33"/>
    <mergeCell ref="S34:U34"/>
    <mergeCell ref="P39:R39"/>
    <mergeCell ref="M31:O31"/>
    <mergeCell ref="M32:O32"/>
    <mergeCell ref="H45:I45"/>
    <mergeCell ref="M45:O45"/>
    <mergeCell ref="P45:R45"/>
    <mergeCell ref="M34:O34"/>
    <mergeCell ref="M35:O35"/>
    <mergeCell ref="P47:R47"/>
    <mergeCell ref="J40:L40"/>
    <mergeCell ref="H41:I41"/>
    <mergeCell ref="H42:I42"/>
    <mergeCell ref="J41:L41"/>
    <mergeCell ref="J42:L42"/>
    <mergeCell ref="J45:L45"/>
    <mergeCell ref="H43:I43"/>
    <mergeCell ref="P43:R43"/>
    <mergeCell ref="B44:I44"/>
    <mergeCell ref="P44:R44"/>
    <mergeCell ref="M44:O44"/>
    <mergeCell ref="J43:L43"/>
    <mergeCell ref="P40:R40"/>
    <mergeCell ref="P37:R37"/>
    <mergeCell ref="P38:R38"/>
    <mergeCell ref="P34:R34"/>
    <mergeCell ref="J44:L44"/>
    <mergeCell ref="H40:I40"/>
    <mergeCell ref="H46:I46"/>
    <mergeCell ref="M46:O46"/>
    <mergeCell ref="P46:R46"/>
    <mergeCell ref="S46:U46"/>
    <mergeCell ref="J46:L46"/>
    <mergeCell ref="M50:O50"/>
    <mergeCell ref="P50:R50"/>
    <mergeCell ref="M48:O48"/>
    <mergeCell ref="P48:R48"/>
    <mergeCell ref="S50:U50"/>
    <mergeCell ref="J49:L49"/>
    <mergeCell ref="J50:L50"/>
    <mergeCell ref="J47:L47"/>
    <mergeCell ref="J48:L48"/>
    <mergeCell ref="M47:O47"/>
    <mergeCell ref="R24:U24"/>
    <mergeCell ref="P49:R49"/>
    <mergeCell ref="S49:U49"/>
    <mergeCell ref="M49:O49"/>
    <mergeCell ref="M36:O36"/>
    <mergeCell ref="M39:O39"/>
    <mergeCell ref="M40:O40"/>
    <mergeCell ref="M43:O43"/>
    <mergeCell ref="M37:O37"/>
    <mergeCell ref="M38:O38"/>
    <mergeCell ref="S41:U41"/>
    <mergeCell ref="S42:U42"/>
    <mergeCell ref="M41:O41"/>
    <mergeCell ref="M42:O42"/>
    <mergeCell ref="P41:R41"/>
    <mergeCell ref="P42:R42"/>
    <mergeCell ref="S47:U47"/>
    <mergeCell ref="S48:U48"/>
    <mergeCell ref="S45:U45"/>
    <mergeCell ref="S43:U43"/>
    <mergeCell ref="S44:U44"/>
    <mergeCell ref="P33:R33"/>
    <mergeCell ref="S35:U35"/>
    <mergeCell ref="S36:U36"/>
    <mergeCell ref="J2:N2"/>
    <mergeCell ref="J25:L26"/>
    <mergeCell ref="M25:O26"/>
    <mergeCell ref="J11:K11"/>
    <mergeCell ref="J12:K12"/>
    <mergeCell ref="J20:K20"/>
    <mergeCell ref="J37:L37"/>
    <mergeCell ref="J38:L38"/>
    <mergeCell ref="J39:L39"/>
    <mergeCell ref="J33:L33"/>
    <mergeCell ref="J34:L34"/>
    <mergeCell ref="J35:L35"/>
    <mergeCell ref="J36:L36"/>
    <mergeCell ref="J31:L31"/>
    <mergeCell ref="J32:L32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&amp;C－３１－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U20" sqref="U20"/>
    </sheetView>
  </sheetViews>
  <sheetFormatPr defaultRowHeight="13.5"/>
  <cols>
    <col min="1" max="1" width="1.25" style="22" customWidth="1"/>
    <col min="2" max="3" width="4" style="22" customWidth="1"/>
    <col min="4" max="4" width="3.5" style="22" customWidth="1"/>
    <col min="5" max="5" width="4.25" style="22" customWidth="1"/>
    <col min="6" max="6" width="5" style="22" customWidth="1"/>
    <col min="7" max="7" width="3.875" style="22" customWidth="1"/>
    <col min="8" max="9" width="4.25" style="22" customWidth="1"/>
    <col min="10" max="10" width="4.625" style="22" customWidth="1"/>
    <col min="11" max="14" width="4" style="22" customWidth="1"/>
    <col min="15" max="15" width="4.5" style="22" customWidth="1"/>
    <col min="16" max="16" width="5.25" style="22" bestFit="1" customWidth="1"/>
    <col min="17" max="17" width="4.375" style="22" customWidth="1"/>
    <col min="18" max="18" width="4.75" style="22" customWidth="1"/>
    <col min="19" max="19" width="3.875" style="22" customWidth="1"/>
    <col min="20" max="20" width="4.625" style="22" customWidth="1"/>
    <col min="21" max="22" width="3.875" style="22" customWidth="1"/>
    <col min="23" max="23" width="1.75" style="22" customWidth="1"/>
    <col min="24" max="24" width="7.125" style="22" bestFit="1" customWidth="1"/>
    <col min="25" max="25" width="3.125" style="22" customWidth="1"/>
    <col min="26" max="26" width="3.875" style="22" customWidth="1"/>
    <col min="27" max="27" width="3" style="22" customWidth="1"/>
    <col min="28" max="28" width="3.875" style="22" customWidth="1"/>
    <col min="29" max="29" width="4" style="22" customWidth="1"/>
    <col min="30" max="16384" width="9" style="22"/>
  </cols>
  <sheetData>
    <row r="1" spans="1:35" s="872" customFormat="1" ht="26.25" customHeight="1">
      <c r="A1" s="869" t="s">
        <v>1084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42" customFormat="1" ht="15" customHeight="1">
      <c r="B2" s="1017" t="s">
        <v>65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22"/>
      <c r="R2" s="22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</row>
    <row r="3" spans="1:35" s="42" customFormat="1" ht="15" customHeight="1">
      <c r="B3" s="22"/>
      <c r="C3" s="22"/>
      <c r="D3" s="22"/>
      <c r="E3" s="22"/>
      <c r="F3" s="22"/>
      <c r="G3" s="22"/>
      <c r="H3" s="22"/>
      <c r="J3" s="22"/>
      <c r="K3" s="22"/>
      <c r="L3" s="22"/>
      <c r="M3" s="22"/>
      <c r="N3" s="42" t="s">
        <v>66</v>
      </c>
      <c r="O3" s="22"/>
      <c r="P3" s="22"/>
      <c r="Q3" s="22"/>
      <c r="R3" s="22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</row>
    <row r="4" spans="1:35" s="42" customFormat="1" ht="18.600000000000001" customHeight="1">
      <c r="B4" s="907" t="s">
        <v>359</v>
      </c>
      <c r="C4" s="907"/>
      <c r="D4" s="907"/>
      <c r="E4" s="898" t="s">
        <v>1318</v>
      </c>
      <c r="F4" s="899"/>
      <c r="G4" s="899"/>
      <c r="H4" s="899"/>
      <c r="I4" s="899"/>
      <c r="J4" s="899"/>
      <c r="K4" s="899"/>
      <c r="L4" s="899"/>
      <c r="M4" s="899"/>
      <c r="N4" s="907" t="s">
        <v>1330</v>
      </c>
      <c r="O4" s="907"/>
      <c r="P4" s="90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</row>
    <row r="5" spans="1:35" s="42" customFormat="1" ht="18.600000000000001" customHeight="1">
      <c r="B5" s="907"/>
      <c r="C5" s="907"/>
      <c r="D5" s="907"/>
      <c r="E5" s="1032" t="s">
        <v>1326</v>
      </c>
      <c r="F5" s="1032"/>
      <c r="G5" s="1032"/>
      <c r="H5" s="1032" t="s">
        <v>1328</v>
      </c>
      <c r="I5" s="1032"/>
      <c r="J5" s="1032"/>
      <c r="K5" s="1074" t="s">
        <v>1329</v>
      </c>
      <c r="L5" s="1192"/>
      <c r="M5" s="1079"/>
      <c r="N5" s="907"/>
      <c r="O5" s="907"/>
      <c r="P5" s="90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</row>
    <row r="6" spans="1:35" s="42" customFormat="1" ht="18.600000000000001" customHeight="1">
      <c r="B6" s="907"/>
      <c r="C6" s="907"/>
      <c r="D6" s="907"/>
      <c r="E6" s="274" t="s">
        <v>1327</v>
      </c>
      <c r="F6" s="907" t="s">
        <v>2540</v>
      </c>
      <c r="G6" s="907"/>
      <c r="H6" s="274" t="s">
        <v>1327</v>
      </c>
      <c r="I6" s="907" t="s">
        <v>2540</v>
      </c>
      <c r="J6" s="907"/>
      <c r="K6" s="274" t="s">
        <v>1327</v>
      </c>
      <c r="L6" s="907" t="s">
        <v>2540</v>
      </c>
      <c r="M6" s="907"/>
      <c r="N6" s="274" t="s">
        <v>1327</v>
      </c>
      <c r="O6" s="907" t="s">
        <v>2540</v>
      </c>
      <c r="P6" s="90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</row>
    <row r="7" spans="1:35" s="42" customFormat="1" ht="18.95" customHeight="1">
      <c r="B7" s="976" t="s">
        <v>1292</v>
      </c>
      <c r="C7" s="977"/>
      <c r="D7" s="977"/>
      <c r="E7" s="63">
        <v>11</v>
      </c>
      <c r="F7" s="1126">
        <v>27700</v>
      </c>
      <c r="G7" s="1126"/>
      <c r="H7" s="63">
        <v>1</v>
      </c>
      <c r="I7" s="1126">
        <v>143000</v>
      </c>
      <c r="J7" s="1126"/>
      <c r="K7" s="44">
        <v>3</v>
      </c>
      <c r="L7" s="1203">
        <v>79600</v>
      </c>
      <c r="M7" s="1205"/>
      <c r="N7" s="63">
        <v>2</v>
      </c>
      <c r="O7" s="1352">
        <v>8690000</v>
      </c>
      <c r="P7" s="1353"/>
      <c r="S7" s="275"/>
      <c r="V7" s="276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1:35" s="42" customFormat="1" ht="18.95" customHeight="1">
      <c r="B8" s="898" t="s">
        <v>2206</v>
      </c>
      <c r="C8" s="899"/>
      <c r="D8" s="900"/>
      <c r="E8" s="63">
        <v>11</v>
      </c>
      <c r="F8" s="1126">
        <v>27700</v>
      </c>
      <c r="G8" s="1126"/>
      <c r="H8" s="63">
        <v>1</v>
      </c>
      <c r="I8" s="1126">
        <v>143000</v>
      </c>
      <c r="J8" s="1126"/>
      <c r="K8" s="44">
        <v>4</v>
      </c>
      <c r="L8" s="1126">
        <v>117600</v>
      </c>
      <c r="M8" s="1126"/>
      <c r="N8" s="63">
        <v>2</v>
      </c>
      <c r="O8" s="1352">
        <v>8690000</v>
      </c>
      <c r="P8" s="1353"/>
      <c r="S8" s="275"/>
      <c r="V8" s="276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</row>
    <row r="9" spans="1:35" s="42" customFormat="1" ht="18.95" customHeight="1">
      <c r="B9" s="907" t="s">
        <v>428</v>
      </c>
      <c r="C9" s="907"/>
      <c r="D9" s="907"/>
      <c r="E9" s="63">
        <v>11</v>
      </c>
      <c r="F9" s="1126">
        <v>27700</v>
      </c>
      <c r="G9" s="1126"/>
      <c r="H9" s="63">
        <v>1</v>
      </c>
      <c r="I9" s="1126">
        <v>143000</v>
      </c>
      <c r="J9" s="1126"/>
      <c r="K9" s="44">
        <v>4</v>
      </c>
      <c r="L9" s="1126">
        <v>117600</v>
      </c>
      <c r="M9" s="1126"/>
      <c r="N9" s="63">
        <v>2</v>
      </c>
      <c r="O9" s="1126">
        <v>8690000</v>
      </c>
      <c r="P9" s="1126"/>
      <c r="S9" s="275"/>
      <c r="V9" s="276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</row>
    <row r="10" spans="1:35" s="42" customFormat="1" ht="18.95" customHeight="1">
      <c r="B10" s="1060" t="s">
        <v>2093</v>
      </c>
      <c r="C10" s="1060"/>
      <c r="D10" s="1060"/>
      <c r="E10" s="1060"/>
      <c r="F10" s="1060"/>
      <c r="G10" s="1060"/>
      <c r="H10" s="1060"/>
      <c r="I10" s="214"/>
      <c r="J10" s="214"/>
      <c r="K10" s="214"/>
      <c r="L10" s="214"/>
      <c r="M10" s="214"/>
      <c r="N10" s="277"/>
      <c r="O10" s="277"/>
      <c r="P10" s="162"/>
      <c r="Q10" s="214"/>
      <c r="R10" s="214"/>
      <c r="S10" s="275"/>
      <c r="T10" s="275"/>
      <c r="U10" s="275"/>
      <c r="V10" s="276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</row>
    <row r="11" spans="1:35" s="42" customFormat="1" ht="47.25" customHeight="1"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</row>
    <row r="12" spans="1:35" s="872" customFormat="1" ht="26.25" customHeight="1">
      <c r="A12" s="869" t="s">
        <v>930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</row>
    <row r="13" spans="1:35" s="42" customFormat="1" ht="18.75" customHeight="1">
      <c r="B13" s="957" t="s">
        <v>67</v>
      </c>
      <c r="C13" s="957"/>
      <c r="D13" s="957"/>
      <c r="E13" s="957"/>
      <c r="F13" s="957"/>
      <c r="G13" s="957"/>
      <c r="H13" s="957"/>
      <c r="I13" s="957"/>
      <c r="J13" s="957"/>
      <c r="K13" s="957"/>
      <c r="L13" s="957"/>
      <c r="M13" s="957"/>
      <c r="N13" s="957"/>
      <c r="O13" s="957"/>
      <c r="P13" s="957"/>
      <c r="Q13" s="957"/>
      <c r="R13" s="95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</row>
    <row r="14" spans="1:35" s="42" customFormat="1" ht="15" customHeight="1">
      <c r="B14" s="1032" t="s">
        <v>359</v>
      </c>
      <c r="C14" s="1032"/>
      <c r="D14" s="1032"/>
      <c r="E14" s="1074" t="s">
        <v>1317</v>
      </c>
      <c r="F14" s="1079"/>
      <c r="G14" s="1074" t="s">
        <v>1319</v>
      </c>
      <c r="H14" s="1192"/>
      <c r="I14" s="1192"/>
      <c r="J14" s="1079"/>
      <c r="K14" s="1074" t="s">
        <v>1320</v>
      </c>
      <c r="L14" s="1192"/>
      <c r="M14" s="1192"/>
      <c r="N14" s="1079"/>
      <c r="O14" s="1074" t="s">
        <v>1331</v>
      </c>
      <c r="P14" s="1192"/>
      <c r="Q14" s="1192"/>
      <c r="R14" s="1079"/>
      <c r="U14" s="35"/>
      <c r="AG14" s="217"/>
      <c r="AH14" s="217"/>
      <c r="AI14" s="217"/>
    </row>
    <row r="15" spans="1:35" s="42" customFormat="1" ht="27" customHeight="1">
      <c r="B15" s="1032"/>
      <c r="C15" s="1032"/>
      <c r="D15" s="1032"/>
      <c r="E15" s="1184" t="s">
        <v>2227</v>
      </c>
      <c r="F15" s="1032"/>
      <c r="G15" s="1184" t="s">
        <v>2227</v>
      </c>
      <c r="H15" s="1032"/>
      <c r="I15" s="1215" t="s">
        <v>2228</v>
      </c>
      <c r="J15" s="900"/>
      <c r="K15" s="1184" t="s">
        <v>2227</v>
      </c>
      <c r="L15" s="1032"/>
      <c r="M15" s="1215" t="s">
        <v>2228</v>
      </c>
      <c r="N15" s="900"/>
      <c r="O15" s="1215" t="s">
        <v>2227</v>
      </c>
      <c r="P15" s="900"/>
      <c r="Q15" s="1215" t="s">
        <v>2228</v>
      </c>
      <c r="R15" s="900"/>
      <c r="U15" s="66"/>
      <c r="AG15" s="217"/>
      <c r="AH15" s="217"/>
      <c r="AI15" s="217"/>
    </row>
    <row r="16" spans="1:35" s="42" customFormat="1" ht="18.75" customHeight="1">
      <c r="B16" s="976" t="s">
        <v>1292</v>
      </c>
      <c r="C16" s="977"/>
      <c r="D16" s="977"/>
      <c r="E16" s="1229">
        <f>G16+K16+O16</f>
        <v>400352</v>
      </c>
      <c r="F16" s="1117"/>
      <c r="G16" s="1229">
        <v>7693</v>
      </c>
      <c r="H16" s="1230"/>
      <c r="I16" s="1356">
        <v>100</v>
      </c>
      <c r="J16" s="1357"/>
      <c r="K16" s="1229">
        <v>53964</v>
      </c>
      <c r="L16" s="1117"/>
      <c r="M16" s="1356">
        <v>99.9</v>
      </c>
      <c r="N16" s="1357"/>
      <c r="O16" s="1354">
        <v>338695</v>
      </c>
      <c r="P16" s="1355"/>
      <c r="Q16" s="1359">
        <v>94.6</v>
      </c>
      <c r="R16" s="1360"/>
      <c r="U16" s="66"/>
      <c r="AG16" s="217"/>
      <c r="AH16" s="217"/>
      <c r="AI16" s="217"/>
    </row>
    <row r="17" spans="1:35" s="42" customFormat="1" ht="18.75" customHeight="1">
      <c r="B17" s="898" t="s">
        <v>2206</v>
      </c>
      <c r="C17" s="899"/>
      <c r="D17" s="900"/>
      <c r="E17" s="1229">
        <v>392473</v>
      </c>
      <c r="F17" s="1117"/>
      <c r="G17" s="1229">
        <v>7693</v>
      </c>
      <c r="H17" s="1230"/>
      <c r="I17" s="1356">
        <v>100</v>
      </c>
      <c r="J17" s="1357"/>
      <c r="K17" s="1229">
        <v>54190</v>
      </c>
      <c r="L17" s="1117"/>
      <c r="M17" s="1356">
        <v>99.9</v>
      </c>
      <c r="N17" s="1357"/>
      <c r="O17" s="1354">
        <v>330590</v>
      </c>
      <c r="P17" s="1355"/>
      <c r="Q17" s="1359">
        <v>95.8</v>
      </c>
      <c r="R17" s="1360"/>
      <c r="U17" s="66"/>
      <c r="AG17" s="217"/>
      <c r="AH17" s="217"/>
      <c r="AI17" s="217"/>
    </row>
    <row r="18" spans="1:35" s="42" customFormat="1" ht="18.75" customHeight="1">
      <c r="B18" s="907" t="s">
        <v>428</v>
      </c>
      <c r="C18" s="907"/>
      <c r="D18" s="907"/>
      <c r="E18" s="1148">
        <v>392487</v>
      </c>
      <c r="F18" s="1112"/>
      <c r="G18" s="1148">
        <v>7693</v>
      </c>
      <c r="H18" s="1148"/>
      <c r="I18" s="1358">
        <v>100</v>
      </c>
      <c r="J18" s="1112"/>
      <c r="K18" s="1148">
        <v>54204</v>
      </c>
      <c r="L18" s="1112"/>
      <c r="M18" s="1358">
        <v>99.9</v>
      </c>
      <c r="N18" s="1112"/>
      <c r="O18" s="1349">
        <v>334530</v>
      </c>
      <c r="P18" s="1349"/>
      <c r="Q18" s="1350">
        <v>95.9</v>
      </c>
      <c r="R18" s="1350"/>
      <c r="U18" s="66"/>
      <c r="AG18" s="217"/>
      <c r="AH18" s="217"/>
      <c r="AI18" s="217"/>
    </row>
    <row r="19" spans="1:35" s="42" customFormat="1" ht="15" customHeight="1">
      <c r="B19" s="42" t="s">
        <v>2194</v>
      </c>
      <c r="C19" s="42" t="s">
        <v>1332</v>
      </c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</row>
    <row r="20" spans="1:35" s="42" customFormat="1" ht="15" customHeight="1">
      <c r="C20" s="42" t="s">
        <v>2094</v>
      </c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</row>
    <row r="21" spans="1:35" s="42" customFormat="1" ht="15" customHeight="1">
      <c r="C21" s="42" t="s">
        <v>1002</v>
      </c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</row>
    <row r="22" spans="1:35" s="42" customFormat="1" ht="47.25" customHeight="1"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</row>
    <row r="23" spans="1:35" s="216" customFormat="1" ht="26.25" customHeight="1">
      <c r="A23" s="869" t="s">
        <v>931</v>
      </c>
      <c r="B23" s="871"/>
      <c r="C23" s="870"/>
      <c r="D23" s="870"/>
      <c r="E23" s="870"/>
      <c r="F23" s="870"/>
      <c r="G23" s="870"/>
      <c r="H23" s="870"/>
      <c r="I23" s="870"/>
      <c r="J23" s="870"/>
      <c r="K23" s="870"/>
      <c r="L23" s="870"/>
      <c r="M23" s="870"/>
      <c r="N23" s="870"/>
      <c r="O23" s="870"/>
      <c r="P23" s="870"/>
      <c r="Q23" s="870"/>
      <c r="R23" s="870"/>
      <c r="S23" s="870"/>
      <c r="T23" s="870"/>
      <c r="U23" s="870"/>
      <c r="V23" s="870"/>
      <c r="W23" s="870"/>
      <c r="X23" s="870"/>
      <c r="Y23" s="870"/>
      <c r="Z23" s="870"/>
      <c r="AA23" s="870"/>
      <c r="AB23" s="870"/>
      <c r="AC23" s="870"/>
      <c r="AD23" s="870"/>
    </row>
    <row r="24" spans="1:35" s="42" customFormat="1" ht="18.75" customHeight="1">
      <c r="B24" s="957" t="s">
        <v>68</v>
      </c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</row>
    <row r="25" spans="1:35" s="42" customFormat="1" ht="18.75" customHeight="1">
      <c r="B25" s="1032" t="s">
        <v>359</v>
      </c>
      <c r="C25" s="1032"/>
      <c r="D25" s="1032"/>
      <c r="E25" s="1032" t="s">
        <v>1317</v>
      </c>
      <c r="F25" s="1032"/>
      <c r="G25" s="1032"/>
      <c r="H25" s="1032"/>
      <c r="I25" s="1074" t="s">
        <v>1319</v>
      </c>
      <c r="J25" s="1192"/>
      <c r="K25" s="1192"/>
      <c r="L25" s="1079"/>
      <c r="M25" s="1074" t="s">
        <v>1320</v>
      </c>
      <c r="N25" s="1192"/>
      <c r="O25" s="1192"/>
      <c r="P25" s="1079"/>
      <c r="Q25" s="1074" t="s">
        <v>1331</v>
      </c>
      <c r="R25" s="1192"/>
      <c r="S25" s="1192"/>
      <c r="T25" s="1079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</row>
    <row r="26" spans="1:35" s="42" customFormat="1" ht="18.75" customHeight="1">
      <c r="B26" s="1032"/>
      <c r="C26" s="1032"/>
      <c r="D26" s="1032"/>
      <c r="E26" s="1184" t="s">
        <v>1321</v>
      </c>
      <c r="F26" s="1032"/>
      <c r="G26" s="1056" t="s">
        <v>2227</v>
      </c>
      <c r="H26" s="1153"/>
      <c r="I26" s="1184" t="s">
        <v>1321</v>
      </c>
      <c r="J26" s="1032"/>
      <c r="K26" s="1361" t="s">
        <v>2227</v>
      </c>
      <c r="L26" s="900"/>
      <c r="M26" s="1184" t="s">
        <v>1321</v>
      </c>
      <c r="N26" s="1032"/>
      <c r="O26" s="1215" t="s">
        <v>2227</v>
      </c>
      <c r="P26" s="900"/>
      <c r="Q26" s="1215" t="s">
        <v>1321</v>
      </c>
      <c r="R26" s="900"/>
      <c r="S26" s="1361" t="s">
        <v>2227</v>
      </c>
      <c r="T26" s="900"/>
      <c r="V26" s="217"/>
      <c r="W26" s="217"/>
      <c r="X26" s="217"/>
      <c r="Y26" s="278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</row>
    <row r="27" spans="1:35" s="42" customFormat="1" ht="18.75" customHeight="1">
      <c r="B27" s="976" t="s">
        <v>1292</v>
      </c>
      <c r="C27" s="977"/>
      <c r="D27" s="977"/>
      <c r="E27" s="1351">
        <v>435</v>
      </c>
      <c r="F27" s="1351"/>
      <c r="G27" s="1152">
        <f>K27+O27+S27</f>
        <v>4187</v>
      </c>
      <c r="H27" s="1152"/>
      <c r="I27" s="1351">
        <v>15</v>
      </c>
      <c r="J27" s="1351"/>
      <c r="K27" s="1351">
        <v>316</v>
      </c>
      <c r="L27" s="1351"/>
      <c r="M27" s="1351">
        <v>85</v>
      </c>
      <c r="N27" s="1351"/>
      <c r="O27" s="1194">
        <v>1852</v>
      </c>
      <c r="P27" s="1195"/>
      <c r="Q27" s="1362">
        <v>335</v>
      </c>
      <c r="R27" s="1363"/>
      <c r="S27" s="1194">
        <v>2019</v>
      </c>
      <c r="T27" s="1205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</row>
    <row r="28" spans="1:35" s="42" customFormat="1" ht="18.75" customHeight="1">
      <c r="B28" s="898" t="s">
        <v>2206</v>
      </c>
      <c r="C28" s="899"/>
      <c r="D28" s="900"/>
      <c r="E28" s="1351">
        <v>434</v>
      </c>
      <c r="F28" s="1351"/>
      <c r="G28" s="1152">
        <v>4211</v>
      </c>
      <c r="H28" s="1152"/>
      <c r="I28" s="1351">
        <v>15</v>
      </c>
      <c r="J28" s="1351"/>
      <c r="K28" s="1351">
        <v>316</v>
      </c>
      <c r="L28" s="1351"/>
      <c r="M28" s="1351">
        <v>85</v>
      </c>
      <c r="N28" s="1351"/>
      <c r="O28" s="1194">
        <v>1852</v>
      </c>
      <c r="P28" s="1195"/>
      <c r="Q28" s="1362">
        <v>334</v>
      </c>
      <c r="R28" s="1363"/>
      <c r="S28" s="1194">
        <v>2043</v>
      </c>
      <c r="T28" s="1205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</row>
    <row r="29" spans="1:35" s="42" customFormat="1" ht="18.75" customHeight="1">
      <c r="B29" s="907" t="s">
        <v>428</v>
      </c>
      <c r="C29" s="907"/>
      <c r="D29" s="907"/>
      <c r="E29" s="1351">
        <v>434</v>
      </c>
      <c r="F29" s="1351"/>
      <c r="G29" s="1152">
        <v>4214</v>
      </c>
      <c r="H29" s="1152"/>
      <c r="I29" s="1351">
        <v>15</v>
      </c>
      <c r="J29" s="1351"/>
      <c r="K29" s="1351">
        <v>316</v>
      </c>
      <c r="L29" s="1351"/>
      <c r="M29" s="1351">
        <v>85</v>
      </c>
      <c r="N29" s="1351"/>
      <c r="O29" s="1152">
        <v>1855</v>
      </c>
      <c r="P29" s="1152"/>
      <c r="Q29" s="1351">
        <v>338</v>
      </c>
      <c r="R29" s="1351"/>
      <c r="S29" s="1152">
        <v>2091</v>
      </c>
      <c r="T29" s="1182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</row>
    <row r="30" spans="1:35" s="42" customFormat="1" ht="15" customHeight="1">
      <c r="B30" s="42" t="s">
        <v>69</v>
      </c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</row>
    <row r="31" spans="1:35" s="42" customFormat="1" ht="15" customHeight="1">
      <c r="C31" s="42" t="s">
        <v>1002</v>
      </c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1:35" ht="47.25" customHeight="1"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22:35"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</sheetData>
  <mergeCells count="105">
    <mergeCell ref="Q28:R28"/>
    <mergeCell ref="S28:T28"/>
    <mergeCell ref="M17:N17"/>
    <mergeCell ref="O17:P17"/>
    <mergeCell ref="Q17:R17"/>
    <mergeCell ref="Q27:R27"/>
    <mergeCell ref="S27:T27"/>
    <mergeCell ref="S26:T26"/>
    <mergeCell ref="O27:P27"/>
    <mergeCell ref="O26:P26"/>
    <mergeCell ref="O28:P28"/>
    <mergeCell ref="Q25:T25"/>
    <mergeCell ref="Q26:R26"/>
    <mergeCell ref="B28:D28"/>
    <mergeCell ref="E28:F28"/>
    <mergeCell ref="G28:H28"/>
    <mergeCell ref="E17:F17"/>
    <mergeCell ref="K28:L28"/>
    <mergeCell ref="M28:N28"/>
    <mergeCell ref="I27:J27"/>
    <mergeCell ref="K27:L27"/>
    <mergeCell ref="I28:J28"/>
    <mergeCell ref="I18:J18"/>
    <mergeCell ref="K26:L26"/>
    <mergeCell ref="M27:N27"/>
    <mergeCell ref="M25:P25"/>
    <mergeCell ref="M26:N26"/>
    <mergeCell ref="M15:N15"/>
    <mergeCell ref="K15:L15"/>
    <mergeCell ref="F8:G8"/>
    <mergeCell ref="I8:J8"/>
    <mergeCell ref="L8:M8"/>
    <mergeCell ref="I25:L25"/>
    <mergeCell ref="K16:L16"/>
    <mergeCell ref="B27:D27"/>
    <mergeCell ref="E27:F27"/>
    <mergeCell ref="G27:H27"/>
    <mergeCell ref="I26:J26"/>
    <mergeCell ref="G16:H16"/>
    <mergeCell ref="I16:J16"/>
    <mergeCell ref="B17:D17"/>
    <mergeCell ref="B25:D26"/>
    <mergeCell ref="E26:F26"/>
    <mergeCell ref="G26:H26"/>
    <mergeCell ref="E25:H25"/>
    <mergeCell ref="B18:D18"/>
    <mergeCell ref="E18:F18"/>
    <mergeCell ref="G18:H18"/>
    <mergeCell ref="O16:P16"/>
    <mergeCell ref="M16:N16"/>
    <mergeCell ref="O15:P15"/>
    <mergeCell ref="I15:J15"/>
    <mergeCell ref="E15:F15"/>
    <mergeCell ref="G15:H15"/>
    <mergeCell ref="K18:L18"/>
    <mergeCell ref="M18:N18"/>
    <mergeCell ref="Q16:R16"/>
    <mergeCell ref="K17:L17"/>
    <mergeCell ref="Q15:R15"/>
    <mergeCell ref="G17:H17"/>
    <mergeCell ref="I17:J17"/>
    <mergeCell ref="I9:J9"/>
    <mergeCell ref="B16:D16"/>
    <mergeCell ref="E16:F16"/>
    <mergeCell ref="B14:D15"/>
    <mergeCell ref="I6:J6"/>
    <mergeCell ref="K5:M5"/>
    <mergeCell ref="L6:M6"/>
    <mergeCell ref="G14:J14"/>
    <mergeCell ref="B10:H10"/>
    <mergeCell ref="E14:F14"/>
    <mergeCell ref="B7:D7"/>
    <mergeCell ref="F7:G7"/>
    <mergeCell ref="I7:J7"/>
    <mergeCell ref="B8:D8"/>
    <mergeCell ref="L9:M9"/>
    <mergeCell ref="B4:D6"/>
    <mergeCell ref="E5:G5"/>
    <mergeCell ref="H5:J5"/>
    <mergeCell ref="F6:G6"/>
    <mergeCell ref="E4:M4"/>
    <mergeCell ref="B2:P2"/>
    <mergeCell ref="B13:R13"/>
    <mergeCell ref="B24:T24"/>
    <mergeCell ref="S29:T29"/>
    <mergeCell ref="O18:P18"/>
    <mergeCell ref="Q18:R18"/>
    <mergeCell ref="K29:L29"/>
    <mergeCell ref="M29:N29"/>
    <mergeCell ref="O29:P29"/>
    <mergeCell ref="Q29:R29"/>
    <mergeCell ref="N4:P5"/>
    <mergeCell ref="K14:N14"/>
    <mergeCell ref="O6:P6"/>
    <mergeCell ref="O7:P7"/>
    <mergeCell ref="L7:M7"/>
    <mergeCell ref="O9:P9"/>
    <mergeCell ref="O8:P8"/>
    <mergeCell ref="O14:R14"/>
    <mergeCell ref="B29:D29"/>
    <mergeCell ref="E29:F29"/>
    <mergeCell ref="G29:H29"/>
    <mergeCell ref="I29:J29"/>
    <mergeCell ref="B9:D9"/>
    <mergeCell ref="F9:G9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&amp;C－３２－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zoomScaleNormal="100" workbookViewId="0">
      <selection activeCell="Z25" sqref="Z25"/>
    </sheetView>
  </sheetViews>
  <sheetFormatPr defaultRowHeight="13.5"/>
  <cols>
    <col min="1" max="1" width="1.25" style="22" customWidth="1"/>
    <col min="2" max="2" width="3" style="22" customWidth="1"/>
    <col min="3" max="3" width="4.5" style="22" customWidth="1"/>
    <col min="4" max="5" width="2.625" style="22" customWidth="1"/>
    <col min="6" max="6" width="3.375" style="22" customWidth="1"/>
    <col min="7" max="7" width="4.5" style="22" customWidth="1"/>
    <col min="8" max="8" width="3.375" style="22" customWidth="1"/>
    <col min="9" max="9" width="4.5" style="22" customWidth="1"/>
    <col min="10" max="10" width="4" style="22" customWidth="1"/>
    <col min="11" max="11" width="3.25" style="22" customWidth="1"/>
    <col min="12" max="12" width="2.875" style="22" customWidth="1"/>
    <col min="13" max="13" width="2.625" style="22" customWidth="1"/>
    <col min="14" max="14" width="7.25" style="22" customWidth="1"/>
    <col min="15" max="15" width="5.25" style="22" hidden="1" customWidth="1"/>
    <col min="16" max="16" width="2.75" style="22" customWidth="1"/>
    <col min="17" max="17" width="3.125" style="22" customWidth="1"/>
    <col min="18" max="18" width="3.75" style="22" customWidth="1"/>
    <col min="19" max="19" width="2.375" style="22" customWidth="1"/>
    <col min="20" max="20" width="3" style="22" customWidth="1"/>
    <col min="21" max="21" width="2.125" style="22" customWidth="1"/>
    <col min="22" max="22" width="3.875" style="22" customWidth="1"/>
    <col min="23" max="23" width="2.125" style="22" customWidth="1"/>
    <col min="24" max="24" width="3.125" style="22" customWidth="1"/>
    <col min="25" max="25" width="1.75" style="22" customWidth="1"/>
    <col min="26" max="26" width="7.375" style="22" customWidth="1"/>
    <col min="27" max="27" width="3.125" style="22" customWidth="1"/>
    <col min="28" max="28" width="3.875" style="22" customWidth="1"/>
    <col min="29" max="29" width="3" style="22" customWidth="1"/>
    <col min="30" max="30" width="3.875" style="22" customWidth="1"/>
    <col min="31" max="31" width="4" style="22" customWidth="1"/>
    <col min="32" max="16384" width="9" style="22"/>
  </cols>
  <sheetData>
    <row r="1" spans="1:37" s="872" customFormat="1" ht="26.25" customHeight="1">
      <c r="A1" s="869" t="s">
        <v>70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7" ht="14.25" customHeight="1">
      <c r="B2" s="1017" t="s">
        <v>109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36.75" customHeight="1">
      <c r="B3" s="1156" t="s">
        <v>888</v>
      </c>
      <c r="C3" s="1158"/>
      <c r="D3" s="229"/>
      <c r="E3" s="229"/>
      <c r="F3" s="1156" t="s">
        <v>362</v>
      </c>
      <c r="G3" s="1158"/>
      <c r="H3" s="1392" t="s">
        <v>1333</v>
      </c>
      <c r="I3" s="1393"/>
      <c r="J3" s="1361" t="s">
        <v>949</v>
      </c>
      <c r="K3" s="1385"/>
      <c r="L3" s="1361" t="s">
        <v>517</v>
      </c>
      <c r="M3" s="1385"/>
      <c r="N3" s="1212" t="s">
        <v>950</v>
      </c>
      <c r="O3" s="1212"/>
      <c r="P3" s="1361" t="s">
        <v>515</v>
      </c>
      <c r="Q3" s="1385"/>
      <c r="R3" s="1388" t="s">
        <v>951</v>
      </c>
      <c r="S3" s="1389"/>
      <c r="T3" s="1156" t="s">
        <v>884</v>
      </c>
      <c r="U3" s="1158"/>
      <c r="V3" s="1361" t="s">
        <v>516</v>
      </c>
      <c r="W3" s="1385"/>
      <c r="X3" s="1386" t="s">
        <v>885</v>
      </c>
      <c r="Y3" s="1387"/>
      <c r="Z3" s="279" t="s">
        <v>887</v>
      </c>
      <c r="AC3" s="58"/>
      <c r="AD3" s="58"/>
      <c r="AE3" s="58"/>
    </row>
    <row r="4" spans="1:37" ht="17.25" customHeight="1">
      <c r="B4" s="974" t="s">
        <v>358</v>
      </c>
      <c r="C4" s="992"/>
      <c r="D4" s="280" t="s">
        <v>2229</v>
      </c>
      <c r="E4" s="281"/>
      <c r="F4" s="1366">
        <v>17570</v>
      </c>
      <c r="G4" s="1367"/>
      <c r="H4" s="1366">
        <v>10712</v>
      </c>
      <c r="I4" s="1367"/>
      <c r="J4" s="1366">
        <v>45</v>
      </c>
      <c r="K4" s="1367"/>
      <c r="L4" s="1366">
        <v>726</v>
      </c>
      <c r="M4" s="1367"/>
      <c r="N4" s="1366">
        <v>1450</v>
      </c>
      <c r="O4" s="1367"/>
      <c r="P4" s="1390">
        <v>2</v>
      </c>
      <c r="Q4" s="1391"/>
      <c r="R4" s="1366">
        <v>193</v>
      </c>
      <c r="S4" s="1367"/>
      <c r="T4" s="1364">
        <v>11</v>
      </c>
      <c r="U4" s="1365"/>
      <c r="V4" s="1366">
        <v>1282</v>
      </c>
      <c r="W4" s="1367"/>
      <c r="X4" s="1371">
        <v>132</v>
      </c>
      <c r="Y4" s="1372"/>
      <c r="Z4" s="282">
        <v>3017</v>
      </c>
      <c r="AC4" s="58"/>
      <c r="AD4" s="58"/>
      <c r="AE4" s="58"/>
    </row>
    <row r="5" spans="1:37" ht="17.25" customHeight="1">
      <c r="B5" s="283"/>
      <c r="C5" s="284"/>
      <c r="D5" s="283" t="s">
        <v>2230</v>
      </c>
      <c r="E5" s="285"/>
      <c r="F5" s="1368">
        <v>1519671</v>
      </c>
      <c r="G5" s="1370"/>
      <c r="H5" s="1368">
        <v>1156969</v>
      </c>
      <c r="I5" s="1370"/>
      <c r="J5" s="1375">
        <v>9885</v>
      </c>
      <c r="K5" s="1376"/>
      <c r="L5" s="1375">
        <v>70171</v>
      </c>
      <c r="M5" s="1376"/>
      <c r="N5" s="1375">
        <v>142362</v>
      </c>
      <c r="O5" s="1376"/>
      <c r="P5" s="1258">
        <v>307</v>
      </c>
      <c r="Q5" s="1260"/>
      <c r="R5" s="1375">
        <v>13105</v>
      </c>
      <c r="S5" s="1376"/>
      <c r="T5" s="1379">
        <v>1219</v>
      </c>
      <c r="U5" s="1379"/>
      <c r="V5" s="1375">
        <v>58366</v>
      </c>
      <c r="W5" s="1376"/>
      <c r="X5" s="1373">
        <v>3271</v>
      </c>
      <c r="Y5" s="1374"/>
      <c r="Z5" s="286">
        <v>64016</v>
      </c>
      <c r="AC5" s="58"/>
      <c r="AD5" s="58"/>
      <c r="AE5" s="58"/>
    </row>
    <row r="6" spans="1:37" ht="17.25" customHeight="1">
      <c r="B6" s="974" t="s">
        <v>434</v>
      </c>
      <c r="C6" s="992"/>
      <c r="D6" s="287" t="s">
        <v>2229</v>
      </c>
      <c r="E6" s="218"/>
      <c r="F6" s="1382">
        <f>SUM(H6:Z6)</f>
        <v>17576</v>
      </c>
      <c r="G6" s="1384"/>
      <c r="H6" s="1382">
        <v>10847</v>
      </c>
      <c r="I6" s="1383"/>
      <c r="J6" s="1384">
        <v>45</v>
      </c>
      <c r="K6" s="1384"/>
      <c r="L6" s="1382">
        <v>718</v>
      </c>
      <c r="M6" s="1383"/>
      <c r="N6" s="1384">
        <v>1418</v>
      </c>
      <c r="O6" s="1384"/>
      <c r="P6" s="1382">
        <v>2</v>
      </c>
      <c r="Q6" s="1383"/>
      <c r="R6" s="1382">
        <v>192</v>
      </c>
      <c r="S6" s="1383"/>
      <c r="T6" s="1384">
        <v>11</v>
      </c>
      <c r="U6" s="1384"/>
      <c r="V6" s="1382">
        <v>1257</v>
      </c>
      <c r="W6" s="1383"/>
      <c r="X6" s="1381">
        <v>134</v>
      </c>
      <c r="Y6" s="1381"/>
      <c r="Z6" s="282">
        <v>2952</v>
      </c>
      <c r="AA6" s="58"/>
      <c r="AB6" s="58"/>
      <c r="AC6" s="58"/>
      <c r="AD6" s="58"/>
      <c r="AE6" s="58"/>
    </row>
    <row r="7" spans="1:37" ht="17.25" customHeight="1">
      <c r="B7" s="283"/>
      <c r="C7" s="284"/>
      <c r="D7" s="283" t="s">
        <v>2230</v>
      </c>
      <c r="E7" s="285"/>
      <c r="F7" s="1368">
        <f>SUM(H7:Z7)</f>
        <v>1537358</v>
      </c>
      <c r="G7" s="1369"/>
      <c r="H7" s="1368">
        <v>1178629</v>
      </c>
      <c r="I7" s="1370"/>
      <c r="J7" s="1379">
        <v>9885</v>
      </c>
      <c r="K7" s="1379"/>
      <c r="L7" s="1375">
        <v>69627</v>
      </c>
      <c r="M7" s="1376"/>
      <c r="N7" s="1379">
        <v>140158</v>
      </c>
      <c r="O7" s="1379"/>
      <c r="P7" s="1375">
        <v>307</v>
      </c>
      <c r="Q7" s="1376"/>
      <c r="R7" s="1375">
        <v>13093</v>
      </c>
      <c r="S7" s="1376"/>
      <c r="T7" s="1379">
        <v>1219</v>
      </c>
      <c r="U7" s="1379"/>
      <c r="V7" s="1375">
        <v>57995</v>
      </c>
      <c r="W7" s="1376"/>
      <c r="X7" s="1377">
        <v>3331</v>
      </c>
      <c r="Y7" s="1377"/>
      <c r="Z7" s="286">
        <v>63114</v>
      </c>
      <c r="AA7" s="65"/>
      <c r="AB7" s="65"/>
      <c r="AC7" s="58"/>
      <c r="AD7" s="58"/>
      <c r="AE7" s="58"/>
    </row>
    <row r="8" spans="1:37" ht="17.25" customHeight="1">
      <c r="B8" s="974" t="s">
        <v>417</v>
      </c>
      <c r="C8" s="992"/>
      <c r="D8" s="280" t="s">
        <v>2229</v>
      </c>
      <c r="E8" s="281"/>
      <c r="F8" s="1366">
        <f>SUM(H8:Z8)</f>
        <v>17537</v>
      </c>
      <c r="G8" s="1380"/>
      <c r="H8" s="1366">
        <v>10917</v>
      </c>
      <c r="I8" s="1367"/>
      <c r="J8" s="1380">
        <v>43</v>
      </c>
      <c r="K8" s="1380"/>
      <c r="L8" s="1366">
        <v>713</v>
      </c>
      <c r="M8" s="1367"/>
      <c r="N8" s="1380">
        <v>1435</v>
      </c>
      <c r="O8" s="1380"/>
      <c r="P8" s="1366">
        <v>2</v>
      </c>
      <c r="Q8" s="1367"/>
      <c r="R8" s="1366">
        <v>187</v>
      </c>
      <c r="S8" s="1367"/>
      <c r="T8" s="1380">
        <v>11</v>
      </c>
      <c r="U8" s="1380"/>
      <c r="V8" s="1366">
        <v>1253</v>
      </c>
      <c r="W8" s="1367"/>
      <c r="X8" s="1378">
        <v>135</v>
      </c>
      <c r="Y8" s="1378"/>
      <c r="Z8" s="288">
        <v>2841</v>
      </c>
      <c r="AA8" s="58"/>
      <c r="AB8" s="58"/>
      <c r="AC8" s="58"/>
      <c r="AD8" s="58"/>
      <c r="AE8" s="58"/>
    </row>
    <row r="9" spans="1:37" ht="17.25" customHeight="1">
      <c r="B9" s="283"/>
      <c r="C9" s="284"/>
      <c r="D9" s="283" t="s">
        <v>2230</v>
      </c>
      <c r="E9" s="285"/>
      <c r="F9" s="1368">
        <f>SUM(H9:Z9)</f>
        <v>1549615</v>
      </c>
      <c r="G9" s="1369"/>
      <c r="H9" s="1368">
        <v>1194968</v>
      </c>
      <c r="I9" s="1370"/>
      <c r="J9" s="1379">
        <v>10059</v>
      </c>
      <c r="K9" s="1379"/>
      <c r="L9" s="1375">
        <v>68967</v>
      </c>
      <c r="M9" s="1376"/>
      <c r="N9" s="1379">
        <v>138714</v>
      </c>
      <c r="O9" s="1379"/>
      <c r="P9" s="1375">
        <v>307</v>
      </c>
      <c r="Q9" s="1376"/>
      <c r="R9" s="1375">
        <v>12934</v>
      </c>
      <c r="S9" s="1376"/>
      <c r="T9" s="1379">
        <v>1219</v>
      </c>
      <c r="U9" s="1379"/>
      <c r="V9" s="1375">
        <v>57931</v>
      </c>
      <c r="W9" s="1376"/>
      <c r="X9" s="1377">
        <v>3352</v>
      </c>
      <c r="Y9" s="1377"/>
      <c r="Z9" s="286">
        <v>61164</v>
      </c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7" ht="17.25" customHeight="1">
      <c r="B10" s="974" t="s">
        <v>1258</v>
      </c>
      <c r="C10" s="992"/>
      <c r="D10" s="280" t="s">
        <v>2229</v>
      </c>
      <c r="E10" s="281"/>
      <c r="F10" s="1366">
        <v>17558</v>
      </c>
      <c r="G10" s="1380"/>
      <c r="H10" s="1366">
        <v>11013</v>
      </c>
      <c r="I10" s="1367"/>
      <c r="J10" s="1380">
        <v>44</v>
      </c>
      <c r="K10" s="1380"/>
      <c r="L10" s="1366">
        <v>713</v>
      </c>
      <c r="M10" s="1367"/>
      <c r="N10" s="1380">
        <v>1416</v>
      </c>
      <c r="O10" s="1380"/>
      <c r="P10" s="1366">
        <v>3</v>
      </c>
      <c r="Q10" s="1367"/>
      <c r="R10" s="1366">
        <v>187</v>
      </c>
      <c r="S10" s="1367"/>
      <c r="T10" s="1380">
        <v>12</v>
      </c>
      <c r="U10" s="1380"/>
      <c r="V10" s="1366">
        <v>1249</v>
      </c>
      <c r="W10" s="1367"/>
      <c r="X10" s="1378">
        <v>135</v>
      </c>
      <c r="Y10" s="1378"/>
      <c r="Z10" s="288">
        <v>2786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17.25" customHeight="1">
      <c r="B11" s="283"/>
      <c r="C11" s="284"/>
      <c r="D11" s="283" t="s">
        <v>2230</v>
      </c>
      <c r="E11" s="285"/>
      <c r="F11" s="1368">
        <v>1567090</v>
      </c>
      <c r="G11" s="1369"/>
      <c r="H11" s="1368">
        <v>1213039</v>
      </c>
      <c r="I11" s="1370"/>
      <c r="J11" s="1379">
        <v>10476</v>
      </c>
      <c r="K11" s="1379"/>
      <c r="L11" s="1375">
        <v>69202</v>
      </c>
      <c r="M11" s="1376"/>
      <c r="N11" s="1379">
        <v>137240</v>
      </c>
      <c r="O11" s="1379"/>
      <c r="P11" s="1375">
        <v>420</v>
      </c>
      <c r="Q11" s="1376"/>
      <c r="R11" s="1375">
        <v>13379</v>
      </c>
      <c r="S11" s="1376"/>
      <c r="T11" s="1379">
        <v>1402</v>
      </c>
      <c r="U11" s="1379"/>
      <c r="V11" s="1375">
        <v>58318</v>
      </c>
      <c r="W11" s="1376"/>
      <c r="X11" s="1377">
        <v>3357</v>
      </c>
      <c r="Y11" s="1377"/>
      <c r="Z11" s="286">
        <v>60257</v>
      </c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ht="17.25" customHeight="1">
      <c r="B12" s="1364" t="s">
        <v>996</v>
      </c>
      <c r="C12" s="1365"/>
      <c r="D12" s="281" t="s">
        <v>2229</v>
      </c>
      <c r="E12" s="281"/>
      <c r="F12" s="1366">
        <v>17594</v>
      </c>
      <c r="G12" s="1367"/>
      <c r="H12" s="1366">
        <v>11141</v>
      </c>
      <c r="I12" s="1367"/>
      <c r="J12" s="1366">
        <v>47</v>
      </c>
      <c r="K12" s="1367"/>
      <c r="L12" s="1366">
        <v>710</v>
      </c>
      <c r="M12" s="1367"/>
      <c r="N12" s="289">
        <v>1395</v>
      </c>
      <c r="O12" s="289"/>
      <c r="P12" s="1366">
        <v>3</v>
      </c>
      <c r="Q12" s="1367"/>
      <c r="R12" s="1366">
        <v>185</v>
      </c>
      <c r="S12" s="1367"/>
      <c r="T12" s="1366">
        <v>13</v>
      </c>
      <c r="U12" s="1367"/>
      <c r="V12" s="1366">
        <v>1228</v>
      </c>
      <c r="W12" s="1367"/>
      <c r="X12" s="1371">
        <v>135</v>
      </c>
      <c r="Y12" s="1372"/>
      <c r="Z12" s="288">
        <v>2737</v>
      </c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ht="17.25" customHeight="1">
      <c r="B13" s="283"/>
      <c r="C13" s="284"/>
      <c r="D13" s="285" t="s">
        <v>514</v>
      </c>
      <c r="E13" s="285"/>
      <c r="F13" s="1368">
        <v>1587137</v>
      </c>
      <c r="G13" s="1369"/>
      <c r="H13" s="1368">
        <v>1235231</v>
      </c>
      <c r="I13" s="1370"/>
      <c r="J13" s="1375">
        <v>11543</v>
      </c>
      <c r="K13" s="1376"/>
      <c r="L13" s="1375">
        <v>69228</v>
      </c>
      <c r="M13" s="1376"/>
      <c r="N13" s="290">
        <v>135336</v>
      </c>
      <c r="O13" s="290"/>
      <c r="P13" s="1375">
        <v>420</v>
      </c>
      <c r="Q13" s="1376"/>
      <c r="R13" s="1375">
        <v>13614</v>
      </c>
      <c r="S13" s="1376"/>
      <c r="T13" s="1375">
        <v>1622</v>
      </c>
      <c r="U13" s="1376"/>
      <c r="V13" s="1375">
        <v>57194</v>
      </c>
      <c r="W13" s="1376"/>
      <c r="X13" s="1373">
        <v>3357</v>
      </c>
      <c r="Y13" s="1374"/>
      <c r="Z13" s="286">
        <v>59592</v>
      </c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ht="15" customHeight="1">
      <c r="B14" s="1073" t="s">
        <v>2194</v>
      </c>
      <c r="C14" s="1073"/>
      <c r="D14" s="42" t="s">
        <v>2127</v>
      </c>
      <c r="E14" s="42"/>
      <c r="F14" s="42"/>
      <c r="G14" s="42"/>
      <c r="H14" s="35"/>
      <c r="I14" s="35"/>
      <c r="J14" s="35"/>
      <c r="K14" s="3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1:37" ht="15" customHeight="1">
      <c r="B15" s="218"/>
      <c r="C15" s="218"/>
      <c r="D15" s="1179"/>
      <c r="E15" s="1179"/>
      <c r="F15" s="1179"/>
      <c r="G15" s="1179"/>
      <c r="H15" s="1179"/>
      <c r="I15" s="1179"/>
      <c r="J15" s="1179"/>
      <c r="K15" s="1179"/>
      <c r="L15" s="218"/>
      <c r="M15" s="218"/>
      <c r="N15" s="218"/>
      <c r="O15" s="218"/>
      <c r="P15" s="218"/>
      <c r="Q15" s="218"/>
      <c r="R15" s="291"/>
      <c r="S15" s="291"/>
      <c r="T15" s="218"/>
      <c r="U15" s="218"/>
      <c r="V15" s="218"/>
      <c r="W15" s="218"/>
      <c r="X15" s="292"/>
      <c r="Y15" s="292"/>
      <c r="Z15" s="292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7" ht="14.1" customHeight="1"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24:37" ht="14.1" customHeight="1"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24:37" ht="14.1" customHeight="1"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24:37" ht="14.1" customHeight="1"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24:37" ht="14.1" customHeight="1"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24:37" ht="14.1" customHeight="1"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</row>
    <row r="22" spans="24:37"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</sheetData>
  <mergeCells count="117">
    <mergeCell ref="B3:C3"/>
    <mergeCell ref="B4:C4"/>
    <mergeCell ref="B6:C6"/>
    <mergeCell ref="B8:C8"/>
    <mergeCell ref="P9:Q9"/>
    <mergeCell ref="R9:S9"/>
    <mergeCell ref="B10:C10"/>
    <mergeCell ref="J10:K10"/>
    <mergeCell ref="L10:M10"/>
    <mergeCell ref="N10:O10"/>
    <mergeCell ref="B14:C14"/>
    <mergeCell ref="F3:G3"/>
    <mergeCell ref="V8:W8"/>
    <mergeCell ref="N3:O3"/>
    <mergeCell ref="T9:U9"/>
    <mergeCell ref="P8:Q8"/>
    <mergeCell ref="P4:Q4"/>
    <mergeCell ref="T5:U5"/>
    <mergeCell ref="R5:S5"/>
    <mergeCell ref="F9:G9"/>
    <mergeCell ref="H9:I9"/>
    <mergeCell ref="N5:O5"/>
    <mergeCell ref="F10:G10"/>
    <mergeCell ref="N6:O6"/>
    <mergeCell ref="F8:G8"/>
    <mergeCell ref="H8:I8"/>
    <mergeCell ref="H3:I3"/>
    <mergeCell ref="V7:W7"/>
    <mergeCell ref="F7:G7"/>
    <mergeCell ref="H7:I7"/>
    <mergeCell ref="J7:K7"/>
    <mergeCell ref="F6:G6"/>
    <mergeCell ref="H6:I6"/>
    <mergeCell ref="H10:I10"/>
    <mergeCell ref="J9:K9"/>
    <mergeCell ref="L9:M9"/>
    <mergeCell ref="V9:W9"/>
    <mergeCell ref="X9:Y9"/>
    <mergeCell ref="R8:S8"/>
    <mergeCell ref="T8:U8"/>
    <mergeCell ref="N9:O9"/>
    <mergeCell ref="N8:O8"/>
    <mergeCell ref="J8:K8"/>
    <mergeCell ref="L8:M8"/>
    <mergeCell ref="H4:I4"/>
    <mergeCell ref="H5:I5"/>
    <mergeCell ref="F4:G4"/>
    <mergeCell ref="F5:G5"/>
    <mergeCell ref="J4:K4"/>
    <mergeCell ref="J5:K5"/>
    <mergeCell ref="L5:M5"/>
    <mergeCell ref="L4:M4"/>
    <mergeCell ref="X8:Y8"/>
    <mergeCell ref="P5:Q5"/>
    <mergeCell ref="N4:O4"/>
    <mergeCell ref="V6:W6"/>
    <mergeCell ref="T6:U6"/>
    <mergeCell ref="R6:S6"/>
    <mergeCell ref="V3:W3"/>
    <mergeCell ref="T3:U3"/>
    <mergeCell ref="X3:Y3"/>
    <mergeCell ref="P3:Q3"/>
    <mergeCell ref="L3:M3"/>
    <mergeCell ref="J3:K3"/>
    <mergeCell ref="R3:S3"/>
    <mergeCell ref="L6:M6"/>
    <mergeCell ref="X4:Y4"/>
    <mergeCell ref="X5:Y5"/>
    <mergeCell ref="V5:W5"/>
    <mergeCell ref="V4:W4"/>
    <mergeCell ref="R4:S4"/>
    <mergeCell ref="T4:U4"/>
    <mergeCell ref="D15:K15"/>
    <mergeCell ref="X11:Y11"/>
    <mergeCell ref="X10:Y10"/>
    <mergeCell ref="F11:G11"/>
    <mergeCell ref="H11:I11"/>
    <mergeCell ref="J11:K11"/>
    <mergeCell ref="L11:M11"/>
    <mergeCell ref="N11:O11"/>
    <mergeCell ref="P11:Q11"/>
    <mergeCell ref="R11:S11"/>
    <mergeCell ref="R13:S13"/>
    <mergeCell ref="J12:K12"/>
    <mergeCell ref="J13:K13"/>
    <mergeCell ref="L12:M12"/>
    <mergeCell ref="L13:M13"/>
    <mergeCell ref="T11:U11"/>
    <mergeCell ref="V11:W11"/>
    <mergeCell ref="P10:Q10"/>
    <mergeCell ref="R10:S10"/>
    <mergeCell ref="T10:U10"/>
    <mergeCell ref="V10:W10"/>
    <mergeCell ref="B12:C12"/>
    <mergeCell ref="F12:G12"/>
    <mergeCell ref="F13:G13"/>
    <mergeCell ref="H12:I12"/>
    <mergeCell ref="H13:I13"/>
    <mergeCell ref="B2:Z2"/>
    <mergeCell ref="X12:Y12"/>
    <mergeCell ref="X13:Y13"/>
    <mergeCell ref="T12:U12"/>
    <mergeCell ref="T13:U13"/>
    <mergeCell ref="V12:W12"/>
    <mergeCell ref="V13:W13"/>
    <mergeCell ref="P12:Q12"/>
    <mergeCell ref="P13:Q13"/>
    <mergeCell ref="R12:S12"/>
    <mergeCell ref="X7:Y7"/>
    <mergeCell ref="N7:O7"/>
    <mergeCell ref="R7:S7"/>
    <mergeCell ref="L7:M7"/>
    <mergeCell ref="P7:Q7"/>
    <mergeCell ref="T7:U7"/>
    <mergeCell ref="X6:Y6"/>
    <mergeCell ref="P6:Q6"/>
    <mergeCell ref="J6:K6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&amp;C－３３－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Q21" sqref="Q21"/>
    </sheetView>
  </sheetViews>
  <sheetFormatPr defaultRowHeight="14.1" customHeight="1"/>
  <cols>
    <col min="1" max="1" width="0.875" style="42" customWidth="1"/>
    <col min="2" max="2" width="7.75" style="42" customWidth="1"/>
    <col min="3" max="5" width="6.375" style="42" customWidth="1"/>
    <col min="6" max="6" width="5.375" style="42" customWidth="1"/>
    <col min="7" max="7" width="6.375" style="42" customWidth="1"/>
    <col min="8" max="8" width="3.5" style="42" customWidth="1"/>
    <col min="9" max="12" width="5.125" style="42" customWidth="1"/>
    <col min="13" max="14" width="5" style="42" customWidth="1"/>
    <col min="15" max="15" width="6.75" style="42" bestFit="1" customWidth="1"/>
    <col min="16" max="16" width="6.75" style="42" customWidth="1"/>
    <col min="17" max="19" width="4" style="42" customWidth="1"/>
    <col min="20" max="16384" width="9" style="42"/>
  </cols>
  <sheetData>
    <row r="1" spans="1:35" s="872" customFormat="1" ht="26.25" customHeight="1">
      <c r="A1" s="869" t="s">
        <v>932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1" customHeight="1">
      <c r="B2" s="957" t="s">
        <v>107</v>
      </c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</row>
    <row r="3" spans="1:35" ht="16.5" customHeight="1">
      <c r="B3" s="5" t="s">
        <v>888</v>
      </c>
      <c r="C3" s="1125" t="s">
        <v>889</v>
      </c>
      <c r="D3" s="1394"/>
      <c r="E3" s="1395"/>
      <c r="F3" s="1119" t="s">
        <v>2231</v>
      </c>
      <c r="G3" s="1125" t="s">
        <v>891</v>
      </c>
      <c r="H3" s="1234"/>
      <c r="I3" s="1235"/>
      <c r="J3" s="1121" t="s">
        <v>71</v>
      </c>
      <c r="K3" s="1299"/>
      <c r="L3" s="1121" t="s">
        <v>355</v>
      </c>
      <c r="M3" s="983"/>
    </row>
    <row r="4" spans="1:35" ht="34.5" customHeight="1">
      <c r="B4" s="67"/>
      <c r="C4" s="156" t="s">
        <v>890</v>
      </c>
      <c r="D4" s="156" t="s">
        <v>105</v>
      </c>
      <c r="E4" s="156" t="s">
        <v>106</v>
      </c>
      <c r="F4" s="1120"/>
      <c r="G4" s="156" t="s">
        <v>890</v>
      </c>
      <c r="H4" s="1125" t="s">
        <v>892</v>
      </c>
      <c r="I4" s="900"/>
      <c r="J4" s="1400"/>
      <c r="K4" s="1401"/>
      <c r="L4" s="1400"/>
      <c r="M4" s="984"/>
    </row>
    <row r="5" spans="1:35" ht="18.75" customHeight="1">
      <c r="B5" s="27" t="s">
        <v>358</v>
      </c>
      <c r="C5" s="44">
        <v>1169</v>
      </c>
      <c r="D5" s="44">
        <v>1583</v>
      </c>
      <c r="E5" s="32">
        <v>35</v>
      </c>
      <c r="F5" s="32">
        <v>126</v>
      </c>
      <c r="G5" s="44">
        <v>6546</v>
      </c>
      <c r="H5" s="1398">
        <v>10810</v>
      </c>
      <c r="I5" s="1399"/>
      <c r="J5" s="965">
        <v>669</v>
      </c>
      <c r="K5" s="1012"/>
      <c r="L5" s="1126">
        <f>SUM(C5:K5)</f>
        <v>20938</v>
      </c>
      <c r="M5" s="1182"/>
    </row>
    <row r="6" spans="1:35" ht="18.75" customHeight="1">
      <c r="B6" s="27" t="s">
        <v>434</v>
      </c>
      <c r="C6" s="44">
        <v>1165</v>
      </c>
      <c r="D6" s="44">
        <v>1552</v>
      </c>
      <c r="E6" s="32">
        <v>33</v>
      </c>
      <c r="F6" s="32">
        <v>122</v>
      </c>
      <c r="G6" s="44">
        <v>6732</v>
      </c>
      <c r="H6" s="1398">
        <v>10652</v>
      </c>
      <c r="I6" s="1399"/>
      <c r="J6" s="965">
        <v>654</v>
      </c>
      <c r="K6" s="1012"/>
      <c r="L6" s="1126">
        <f>SUM(C6:K6)</f>
        <v>20910</v>
      </c>
      <c r="M6" s="1182"/>
    </row>
    <row r="7" spans="1:35" ht="18.75" customHeight="1">
      <c r="B7" s="27" t="s">
        <v>417</v>
      </c>
      <c r="C7" s="44">
        <v>1155</v>
      </c>
      <c r="D7" s="44">
        <v>1515</v>
      </c>
      <c r="E7" s="44">
        <v>34</v>
      </c>
      <c r="F7" s="44">
        <v>113</v>
      </c>
      <c r="G7" s="44">
        <v>6930</v>
      </c>
      <c r="H7" s="1126">
        <v>10668</v>
      </c>
      <c r="I7" s="1126"/>
      <c r="J7" s="1203">
        <v>649</v>
      </c>
      <c r="K7" s="1205"/>
      <c r="L7" s="1126">
        <f>SUM(C7:K7)</f>
        <v>21064</v>
      </c>
      <c r="M7" s="1182"/>
    </row>
    <row r="8" spans="1:35" ht="18.75" customHeight="1">
      <c r="B8" s="27" t="s">
        <v>1258</v>
      </c>
      <c r="C8" s="44">
        <v>1156</v>
      </c>
      <c r="D8" s="44">
        <v>1545</v>
      </c>
      <c r="E8" s="44">
        <v>39</v>
      </c>
      <c r="F8" s="44">
        <v>113</v>
      </c>
      <c r="G8" s="44">
        <v>7059</v>
      </c>
      <c r="H8" s="1126">
        <v>10612</v>
      </c>
      <c r="I8" s="1126"/>
      <c r="J8" s="1203">
        <v>664</v>
      </c>
      <c r="K8" s="1205"/>
      <c r="L8" s="1126">
        <v>21188</v>
      </c>
      <c r="M8" s="1182"/>
    </row>
    <row r="9" spans="1:35" ht="18.75" customHeight="1">
      <c r="B9" s="27" t="s">
        <v>996</v>
      </c>
      <c r="C9" s="44">
        <v>1233</v>
      </c>
      <c r="D9" s="44">
        <v>1531</v>
      </c>
      <c r="E9" s="44">
        <v>33</v>
      </c>
      <c r="F9" s="44">
        <v>130</v>
      </c>
      <c r="G9" s="44">
        <v>7232</v>
      </c>
      <c r="H9" s="1126">
        <v>10402</v>
      </c>
      <c r="I9" s="1182"/>
      <c r="J9" s="1203">
        <v>649</v>
      </c>
      <c r="K9" s="1205"/>
      <c r="L9" s="1126">
        <v>21210</v>
      </c>
      <c r="M9" s="1182"/>
    </row>
    <row r="10" spans="1:35" ht="16.5" customHeight="1">
      <c r="B10" s="36" t="s">
        <v>2194</v>
      </c>
      <c r="C10" s="42" t="s">
        <v>2128</v>
      </c>
    </row>
    <row r="11" spans="1:35" ht="16.5" customHeight="1">
      <c r="B11" s="65"/>
      <c r="C11" s="1179"/>
      <c r="D11" s="1211"/>
      <c r="E11" s="1211"/>
      <c r="F11" s="1211"/>
      <c r="G11" s="1211"/>
      <c r="H11" s="1211"/>
      <c r="I11" s="1211"/>
      <c r="J11" s="65"/>
      <c r="K11" s="65"/>
      <c r="L11" s="65"/>
      <c r="M11" s="65"/>
    </row>
    <row r="13" spans="1:35" ht="7.5" customHeight="1"/>
    <row r="14" spans="1:35" s="872" customFormat="1" ht="26.25" customHeight="1">
      <c r="A14" s="869" t="s">
        <v>933</v>
      </c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3"/>
      <c r="Y14" s="87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</row>
    <row r="15" spans="1:35" ht="13.5" customHeight="1">
      <c r="B15" s="957" t="s">
        <v>108</v>
      </c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</row>
    <row r="16" spans="1:35" ht="18" customHeight="1">
      <c r="B16" s="1149" t="s">
        <v>888</v>
      </c>
      <c r="C16" s="1215" t="s">
        <v>893</v>
      </c>
      <c r="D16" s="1216"/>
      <c r="E16" s="1217"/>
      <c r="F16" s="1149" t="s">
        <v>1307</v>
      </c>
      <c r="G16" s="1396" t="s">
        <v>1298</v>
      </c>
      <c r="H16" s="1396" t="s">
        <v>1299</v>
      </c>
      <c r="I16" s="1215" t="s">
        <v>1300</v>
      </c>
      <c r="J16" s="1217"/>
      <c r="K16" s="1215" t="s">
        <v>1303</v>
      </c>
      <c r="L16" s="1217"/>
      <c r="M16" s="1149" t="s">
        <v>1304</v>
      </c>
      <c r="N16" s="1149" t="s">
        <v>1305</v>
      </c>
      <c r="O16" s="1149" t="s">
        <v>1306</v>
      </c>
      <c r="P16" s="1149" t="s">
        <v>355</v>
      </c>
    </row>
    <row r="17" spans="2:16" ht="34.5" customHeight="1">
      <c r="B17" s="1150"/>
      <c r="C17" s="222" t="s">
        <v>104</v>
      </c>
      <c r="D17" s="222" t="s">
        <v>1072</v>
      </c>
      <c r="E17" s="222" t="s">
        <v>1208</v>
      </c>
      <c r="F17" s="1150"/>
      <c r="G17" s="1397"/>
      <c r="H17" s="1397"/>
      <c r="I17" s="60" t="s">
        <v>1301</v>
      </c>
      <c r="J17" s="60" t="s">
        <v>1302</v>
      </c>
      <c r="K17" s="60" t="s">
        <v>1301</v>
      </c>
      <c r="L17" s="60" t="s">
        <v>1302</v>
      </c>
      <c r="M17" s="1150"/>
      <c r="N17" s="1150"/>
      <c r="O17" s="1150"/>
      <c r="P17" s="1150"/>
    </row>
    <row r="18" spans="2:16" ht="18.75" customHeight="1">
      <c r="B18" s="27" t="s">
        <v>348</v>
      </c>
      <c r="C18" s="89">
        <v>3845</v>
      </c>
      <c r="D18" s="89">
        <v>252</v>
      </c>
      <c r="E18" s="89">
        <v>111</v>
      </c>
      <c r="F18" s="89" t="s">
        <v>74</v>
      </c>
      <c r="G18" s="89">
        <v>413</v>
      </c>
      <c r="H18" s="89" t="s">
        <v>74</v>
      </c>
      <c r="I18" s="89">
        <v>66</v>
      </c>
      <c r="J18" s="89">
        <v>649</v>
      </c>
      <c r="K18" s="89" t="s">
        <v>74</v>
      </c>
      <c r="L18" s="89">
        <v>5900</v>
      </c>
      <c r="M18" s="89">
        <v>450</v>
      </c>
      <c r="N18" s="89">
        <v>50</v>
      </c>
      <c r="O18" s="89">
        <v>2798</v>
      </c>
      <c r="P18" s="89">
        <v>18502</v>
      </c>
    </row>
    <row r="19" spans="2:16" ht="18.75" customHeight="1">
      <c r="B19" s="27" t="s">
        <v>358</v>
      </c>
      <c r="C19" s="89">
        <v>2717</v>
      </c>
      <c r="D19" s="89">
        <v>260</v>
      </c>
      <c r="E19" s="89">
        <v>112</v>
      </c>
      <c r="F19" s="89" t="s">
        <v>74</v>
      </c>
      <c r="G19" s="89">
        <v>440</v>
      </c>
      <c r="H19" s="89">
        <v>1</v>
      </c>
      <c r="I19" s="89">
        <v>69</v>
      </c>
      <c r="J19" s="89">
        <v>4539</v>
      </c>
      <c r="K19" s="89" t="s">
        <v>74</v>
      </c>
      <c r="L19" s="89">
        <v>6400</v>
      </c>
      <c r="M19" s="89">
        <v>462</v>
      </c>
      <c r="N19" s="89">
        <v>53</v>
      </c>
      <c r="O19" s="89">
        <v>2845</v>
      </c>
      <c r="P19" s="89">
        <v>18898</v>
      </c>
    </row>
    <row r="20" spans="2:16" ht="18.75" customHeight="1">
      <c r="B20" s="27" t="s">
        <v>434</v>
      </c>
      <c r="C20" s="89">
        <v>3566</v>
      </c>
      <c r="D20" s="89">
        <v>239</v>
      </c>
      <c r="E20" s="89">
        <v>121</v>
      </c>
      <c r="F20" s="89">
        <v>2</v>
      </c>
      <c r="G20" s="89">
        <v>456</v>
      </c>
      <c r="H20" s="89">
        <v>1</v>
      </c>
      <c r="I20" s="89">
        <v>69</v>
      </c>
      <c r="J20" s="89">
        <v>4539</v>
      </c>
      <c r="K20" s="89" t="s">
        <v>74</v>
      </c>
      <c r="L20" s="89">
        <v>6940</v>
      </c>
      <c r="M20" s="89">
        <v>477</v>
      </c>
      <c r="N20" s="89">
        <v>54</v>
      </c>
      <c r="O20" s="89">
        <v>2781</v>
      </c>
      <c r="P20" s="89">
        <v>19245</v>
      </c>
    </row>
    <row r="21" spans="2:16" ht="18.75" customHeight="1">
      <c r="B21" s="27" t="s">
        <v>417</v>
      </c>
      <c r="C21" s="89">
        <v>3427</v>
      </c>
      <c r="D21" s="89">
        <v>229</v>
      </c>
      <c r="E21" s="89">
        <v>125</v>
      </c>
      <c r="F21" s="89">
        <v>5</v>
      </c>
      <c r="G21" s="89">
        <v>461</v>
      </c>
      <c r="H21" s="89">
        <v>1</v>
      </c>
      <c r="I21" s="89">
        <v>69</v>
      </c>
      <c r="J21" s="89">
        <v>4469</v>
      </c>
      <c r="K21" s="89" t="s">
        <v>74</v>
      </c>
      <c r="L21" s="89">
        <v>7320</v>
      </c>
      <c r="M21" s="89">
        <v>468</v>
      </c>
      <c r="N21" s="89">
        <v>55</v>
      </c>
      <c r="O21" s="89">
        <v>2691</v>
      </c>
      <c r="P21" s="89">
        <f>SUM(C21:O21)</f>
        <v>19320</v>
      </c>
    </row>
    <row r="22" spans="2:16" ht="18.75" customHeight="1">
      <c r="B22" s="27" t="s">
        <v>1258</v>
      </c>
      <c r="C22" s="89">
        <v>3305</v>
      </c>
      <c r="D22" s="89">
        <v>232</v>
      </c>
      <c r="E22" s="89">
        <v>133</v>
      </c>
      <c r="F22" s="89">
        <v>8</v>
      </c>
      <c r="G22" s="89">
        <v>478</v>
      </c>
      <c r="H22" s="89">
        <v>1</v>
      </c>
      <c r="I22" s="89">
        <v>74</v>
      </c>
      <c r="J22" s="89">
        <v>4435</v>
      </c>
      <c r="K22" s="89" t="s">
        <v>74</v>
      </c>
      <c r="L22" s="89">
        <v>7823</v>
      </c>
      <c r="M22" s="89">
        <v>470</v>
      </c>
      <c r="N22" s="89">
        <v>54</v>
      </c>
      <c r="O22" s="89">
        <v>2573</v>
      </c>
      <c r="P22" s="89">
        <v>19586</v>
      </c>
    </row>
    <row r="23" spans="2:16" ht="18.75" customHeight="1">
      <c r="B23" s="27" t="s">
        <v>996</v>
      </c>
      <c r="C23" s="89">
        <v>3157</v>
      </c>
      <c r="D23" s="89">
        <v>214</v>
      </c>
      <c r="E23" s="89">
        <v>135</v>
      </c>
      <c r="F23" s="89">
        <v>11</v>
      </c>
      <c r="G23" s="89">
        <v>447</v>
      </c>
      <c r="H23" s="89">
        <v>1</v>
      </c>
      <c r="I23" s="89">
        <v>78</v>
      </c>
      <c r="J23" s="89">
        <v>4287</v>
      </c>
      <c r="K23" s="89" t="s">
        <v>74</v>
      </c>
      <c r="L23" s="89">
        <v>8269</v>
      </c>
      <c r="M23" s="89">
        <v>474</v>
      </c>
      <c r="N23" s="89">
        <v>52</v>
      </c>
      <c r="O23" s="89">
        <v>2464</v>
      </c>
      <c r="P23" s="89">
        <f>SUM(C23,D23,E23,F23,G23,H23,I23,J23,L23,M23,N23,O23)</f>
        <v>19589</v>
      </c>
    </row>
    <row r="24" spans="2:16" ht="18" customHeight="1">
      <c r="B24" s="36" t="s">
        <v>2194</v>
      </c>
      <c r="C24" s="42" t="s">
        <v>2129</v>
      </c>
    </row>
    <row r="25" spans="2:16" ht="18" customHeight="1">
      <c r="B25" s="65"/>
      <c r="C25" s="1179"/>
      <c r="D25" s="1179"/>
      <c r="E25" s="1179"/>
      <c r="F25" s="1179"/>
      <c r="G25" s="1179"/>
      <c r="H25" s="1179"/>
      <c r="I25" s="1179"/>
      <c r="J25" s="65"/>
      <c r="K25" s="65"/>
      <c r="L25" s="65"/>
      <c r="M25" s="65"/>
      <c r="N25" s="65"/>
      <c r="O25" s="65"/>
      <c r="P25" s="65"/>
    </row>
    <row r="26" spans="2:16" ht="13.5">
      <c r="B26" s="65"/>
      <c r="C26" s="65"/>
      <c r="D26" s="218"/>
      <c r="E26" s="218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16" ht="18" customHeight="1"/>
    <row r="28" spans="2:16" ht="18" customHeight="1"/>
    <row r="29" spans="2:16" ht="18" customHeight="1"/>
  </sheetData>
  <mergeCells count="36">
    <mergeCell ref="J3:K4"/>
    <mergeCell ref="B16:B17"/>
    <mergeCell ref="C16:E16"/>
    <mergeCell ref="F16:F17"/>
    <mergeCell ref="G16:G17"/>
    <mergeCell ref="L6:M6"/>
    <mergeCell ref="H6:I6"/>
    <mergeCell ref="C25:I25"/>
    <mergeCell ref="L8:M8"/>
    <mergeCell ref="P16:P17"/>
    <mergeCell ref="N16:N17"/>
    <mergeCell ref="O16:O17"/>
    <mergeCell ref="H9:I9"/>
    <mergeCell ref="L9:M9"/>
    <mergeCell ref="H16:H17"/>
    <mergeCell ref="I16:J16"/>
    <mergeCell ref="K16:L16"/>
    <mergeCell ref="M16:M17"/>
    <mergeCell ref="H8:I8"/>
    <mergeCell ref="C11:I11"/>
    <mergeCell ref="B2:M2"/>
    <mergeCell ref="B15:P15"/>
    <mergeCell ref="J9:K9"/>
    <mergeCell ref="J5:K5"/>
    <mergeCell ref="J6:K6"/>
    <mergeCell ref="J7:K7"/>
    <mergeCell ref="J8:K8"/>
    <mergeCell ref="L7:M7"/>
    <mergeCell ref="C3:E3"/>
    <mergeCell ref="F3:F4"/>
    <mergeCell ref="H7:I7"/>
    <mergeCell ref="H5:I5"/>
    <mergeCell ref="L3:M4"/>
    <mergeCell ref="H4:I4"/>
    <mergeCell ref="L5:M5"/>
    <mergeCell ref="G3:I3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&amp;C－３４－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selection activeCell="J25" sqref="J25"/>
    </sheetView>
  </sheetViews>
  <sheetFormatPr defaultRowHeight="14.1" customHeight="1"/>
  <cols>
    <col min="1" max="1" width="2" style="42" customWidth="1"/>
    <col min="2" max="2" width="9.375" style="42" bestFit="1" customWidth="1"/>
    <col min="3" max="3" width="10.125" style="42" customWidth="1"/>
    <col min="4" max="4" width="10.5" style="42" bestFit="1" customWidth="1"/>
    <col min="5" max="5" width="9.75" style="42" bestFit="1" customWidth="1"/>
    <col min="6" max="10" width="5.375" style="42" customWidth="1"/>
    <col min="11" max="11" width="6.75" style="42" customWidth="1"/>
    <col min="12" max="12" width="5.375" style="42" customWidth="1"/>
    <col min="13" max="13" width="22.375" style="42" customWidth="1"/>
    <col min="14" max="15" width="5.375" style="42" customWidth="1"/>
    <col min="16" max="16" width="6.75" style="42" customWidth="1"/>
    <col min="17" max="19" width="4" style="42" customWidth="1"/>
    <col min="20" max="16384" width="9" style="42"/>
  </cols>
  <sheetData>
    <row r="1" spans="1:35" s="872" customFormat="1" ht="26.25" customHeight="1">
      <c r="A1" s="869" t="s">
        <v>934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1" customHeight="1">
      <c r="B2" s="1402" t="s">
        <v>1085</v>
      </c>
      <c r="C2" s="1402"/>
      <c r="D2" s="1402"/>
      <c r="E2" s="1402"/>
      <c r="F2" s="22"/>
      <c r="K2" s="22"/>
    </row>
    <row r="3" spans="1:35" ht="14.1" customHeight="1">
      <c r="B3" s="22"/>
      <c r="C3" s="22"/>
      <c r="D3" s="104"/>
      <c r="E3" s="36" t="s">
        <v>72</v>
      </c>
      <c r="F3" s="22"/>
      <c r="K3" s="22"/>
    </row>
    <row r="4" spans="1:35" ht="18.75" customHeight="1">
      <c r="B4" s="5" t="s">
        <v>888</v>
      </c>
      <c r="C4" s="5" t="s">
        <v>1086</v>
      </c>
      <c r="D4" s="5" t="s">
        <v>1087</v>
      </c>
      <c r="E4" s="5" t="s">
        <v>355</v>
      </c>
      <c r="F4" s="22"/>
      <c r="G4" s="22"/>
      <c r="H4" s="22"/>
      <c r="I4" s="22"/>
      <c r="J4" s="22"/>
      <c r="K4" s="22"/>
    </row>
    <row r="5" spans="1:35" ht="18.75" customHeight="1">
      <c r="B5" s="5" t="s">
        <v>2116</v>
      </c>
      <c r="C5" s="44">
        <v>1318030</v>
      </c>
      <c r="D5" s="44">
        <v>3556833</v>
      </c>
      <c r="E5" s="44">
        <v>4874863</v>
      </c>
      <c r="F5" s="22"/>
      <c r="G5" s="22"/>
      <c r="H5" s="22"/>
      <c r="I5" s="22"/>
      <c r="J5" s="22"/>
      <c r="K5" s="22"/>
    </row>
    <row r="6" spans="1:35" ht="18.75" customHeight="1">
      <c r="B6" s="5" t="s">
        <v>348</v>
      </c>
      <c r="C6" s="44">
        <v>1323225</v>
      </c>
      <c r="D6" s="44">
        <v>3481750</v>
      </c>
      <c r="E6" s="44">
        <v>4804975</v>
      </c>
      <c r="F6" s="22"/>
      <c r="G6" s="22"/>
      <c r="H6" s="22"/>
      <c r="I6" s="22"/>
      <c r="J6" s="22"/>
      <c r="K6" s="22"/>
    </row>
    <row r="7" spans="1:35" ht="18.75" customHeight="1">
      <c r="B7" s="5" t="s">
        <v>358</v>
      </c>
      <c r="C7" s="44">
        <v>1332972</v>
      </c>
      <c r="D7" s="44">
        <v>3500424</v>
      </c>
      <c r="E7" s="44">
        <f>C7+D7</f>
        <v>4833396</v>
      </c>
      <c r="F7" s="22"/>
      <c r="G7" s="22"/>
      <c r="H7" s="22"/>
      <c r="I7" s="22"/>
      <c r="J7" s="22"/>
      <c r="K7" s="22"/>
    </row>
    <row r="8" spans="1:35" ht="18.75" customHeight="1">
      <c r="B8" s="5" t="s">
        <v>434</v>
      </c>
      <c r="C8" s="44">
        <v>1318175</v>
      </c>
      <c r="D8" s="44">
        <v>3523115</v>
      </c>
      <c r="E8" s="44">
        <v>4841290</v>
      </c>
      <c r="F8" s="22"/>
      <c r="G8" s="22"/>
      <c r="H8" s="22"/>
      <c r="I8" s="22"/>
      <c r="J8" s="22"/>
      <c r="K8" s="22"/>
    </row>
    <row r="9" spans="1:35" ht="18.75" customHeight="1">
      <c r="B9" s="5" t="s">
        <v>417</v>
      </c>
      <c r="C9" s="44">
        <v>1369000</v>
      </c>
      <c r="D9" s="44">
        <v>3490000</v>
      </c>
      <c r="E9" s="44">
        <f>SUM(C9:D9)</f>
        <v>4859000</v>
      </c>
      <c r="F9" s="22"/>
      <c r="G9" s="22"/>
      <c r="H9" s="22"/>
      <c r="I9" s="22"/>
      <c r="J9" s="22"/>
      <c r="K9" s="22"/>
    </row>
    <row r="10" spans="1:35" ht="18.75" customHeight="1">
      <c r="B10" s="5" t="s">
        <v>1258</v>
      </c>
      <c r="C10" s="44">
        <v>1427880</v>
      </c>
      <c r="D10" s="44">
        <v>3598170</v>
      </c>
      <c r="E10" s="44">
        <f>C10+D10</f>
        <v>5026050</v>
      </c>
      <c r="F10" s="22"/>
      <c r="G10" s="22"/>
      <c r="H10" s="22"/>
      <c r="I10" s="22"/>
      <c r="J10" s="22"/>
      <c r="K10" s="22"/>
    </row>
    <row r="11" spans="1:35" ht="14.1" customHeight="1">
      <c r="B11" s="59" t="s">
        <v>2194</v>
      </c>
      <c r="C11" s="42" t="s">
        <v>2128</v>
      </c>
      <c r="D11" s="22"/>
    </row>
    <row r="12" spans="1:35" ht="13.5" customHeight="1">
      <c r="C12" s="42" t="s">
        <v>2130</v>
      </c>
    </row>
  </sheetData>
  <mergeCells count="1">
    <mergeCell ref="B2:E2"/>
  </mergeCells>
  <phoneticPr fontId="2"/>
  <pageMargins left="0.78740157480314965" right="0.78740157480314965" top="0.59055118110236227" bottom="0.59055118110236227" header="0.39370078740157483" footer="0.39370078740157483"/>
  <pageSetup paperSize="9" firstPageNumber="16" orientation="portrait" r:id="rId1"/>
  <headerFooter alignWithMargins="0">
    <oddHeader>&amp;R&amp;A</oddHeader>
    <oddFooter>&amp;C－３５－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Normal="100" workbookViewId="0">
      <selection activeCell="T21" sqref="T21"/>
    </sheetView>
  </sheetViews>
  <sheetFormatPr defaultRowHeight="12"/>
  <cols>
    <col min="1" max="1" width="1.25" style="66" customWidth="1"/>
    <col min="2" max="4" width="3.875" style="66" customWidth="1"/>
    <col min="5" max="5" width="4.75" style="66" customWidth="1"/>
    <col min="6" max="11" width="3.875" style="66" customWidth="1"/>
    <col min="12" max="12" width="6.125" style="66" customWidth="1"/>
    <col min="13" max="24" width="3.875" style="66" customWidth="1"/>
    <col min="25" max="25" width="4" style="66" customWidth="1"/>
    <col min="26" max="26" width="3.875" style="66" customWidth="1"/>
    <col min="27" max="29" width="3.75" style="66" customWidth="1"/>
    <col min="30" max="31" width="3.875" style="66" customWidth="1"/>
    <col min="32" max="32" width="3.75" style="66" customWidth="1"/>
    <col min="33" max="34" width="3.875" style="66" customWidth="1"/>
    <col min="35" max="16384" width="9" style="66"/>
  </cols>
  <sheetData>
    <row r="1" spans="1:35" s="872" customFormat="1" ht="26.25" customHeight="1">
      <c r="A1" s="869" t="s">
        <v>559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A2" s="421"/>
      <c r="B2" s="65"/>
      <c r="C2" s="65"/>
      <c r="D2" s="65"/>
      <c r="E2" s="65"/>
      <c r="F2" s="65"/>
      <c r="G2" s="65"/>
      <c r="H2" s="65"/>
      <c r="I2" s="65"/>
      <c r="M2" s="957" t="s">
        <v>560</v>
      </c>
      <c r="N2" s="1061"/>
      <c r="O2" s="1061"/>
      <c r="P2" s="1061"/>
    </row>
    <row r="3" spans="1:35" ht="18.75" customHeight="1">
      <c r="A3" s="421"/>
      <c r="B3" s="907" t="s">
        <v>561</v>
      </c>
      <c r="C3" s="907"/>
      <c r="D3" s="907"/>
      <c r="E3" s="907" t="s">
        <v>562</v>
      </c>
      <c r="F3" s="907"/>
      <c r="G3" s="907"/>
      <c r="H3" s="907" t="s">
        <v>563</v>
      </c>
      <c r="I3" s="907"/>
      <c r="J3" s="907"/>
      <c r="K3" s="907" t="s">
        <v>564</v>
      </c>
      <c r="L3" s="907"/>
      <c r="M3" s="907"/>
      <c r="N3" s="907" t="s">
        <v>565</v>
      </c>
      <c r="O3" s="907"/>
      <c r="P3" s="907"/>
    </row>
    <row r="4" spans="1:35" ht="18.75" customHeight="1">
      <c r="B4" s="907" t="s">
        <v>348</v>
      </c>
      <c r="C4" s="907"/>
      <c r="D4" s="907"/>
      <c r="E4" s="907">
        <v>3</v>
      </c>
      <c r="F4" s="907"/>
      <c r="G4" s="907"/>
      <c r="H4" s="907">
        <v>36</v>
      </c>
      <c r="I4" s="907"/>
      <c r="J4" s="907"/>
      <c r="K4" s="907">
        <v>18</v>
      </c>
      <c r="L4" s="907"/>
      <c r="M4" s="907"/>
      <c r="N4" s="907">
        <v>13</v>
      </c>
      <c r="O4" s="907"/>
      <c r="P4" s="907"/>
    </row>
    <row r="5" spans="1:35" ht="18.75" customHeight="1">
      <c r="B5" s="907" t="s">
        <v>358</v>
      </c>
      <c r="C5" s="907"/>
      <c r="D5" s="907"/>
      <c r="E5" s="907">
        <v>3</v>
      </c>
      <c r="F5" s="907"/>
      <c r="G5" s="907"/>
      <c r="H5" s="907">
        <v>35</v>
      </c>
      <c r="I5" s="907"/>
      <c r="J5" s="907"/>
      <c r="K5" s="907">
        <v>18</v>
      </c>
      <c r="L5" s="907"/>
      <c r="M5" s="907"/>
      <c r="N5" s="907">
        <v>13</v>
      </c>
      <c r="O5" s="907"/>
      <c r="P5" s="907"/>
    </row>
    <row r="6" spans="1:35" ht="18.75" customHeight="1">
      <c r="A6" s="421"/>
      <c r="B6" s="907" t="s">
        <v>566</v>
      </c>
      <c r="C6" s="907"/>
      <c r="D6" s="907"/>
      <c r="E6" s="907">
        <v>3</v>
      </c>
      <c r="F6" s="907"/>
      <c r="G6" s="907"/>
      <c r="H6" s="907">
        <v>35</v>
      </c>
      <c r="I6" s="907"/>
      <c r="J6" s="907"/>
      <c r="K6" s="907">
        <v>18</v>
      </c>
      <c r="L6" s="907"/>
      <c r="M6" s="907"/>
      <c r="N6" s="907">
        <v>13</v>
      </c>
      <c r="O6" s="907"/>
      <c r="P6" s="907"/>
    </row>
    <row r="7" spans="1:35" ht="18.75" customHeight="1">
      <c r="A7" s="421"/>
      <c r="B7" s="907" t="s">
        <v>417</v>
      </c>
      <c r="C7" s="907"/>
      <c r="D7" s="907"/>
      <c r="E7" s="907">
        <v>3</v>
      </c>
      <c r="F7" s="907"/>
      <c r="G7" s="907"/>
      <c r="H7" s="907">
        <v>35</v>
      </c>
      <c r="I7" s="907"/>
      <c r="J7" s="907"/>
      <c r="K7" s="907">
        <v>18</v>
      </c>
      <c r="L7" s="907"/>
      <c r="M7" s="907"/>
      <c r="N7" s="907">
        <v>13</v>
      </c>
      <c r="O7" s="907"/>
      <c r="P7" s="907"/>
    </row>
    <row r="8" spans="1:35" ht="18.75" customHeight="1">
      <c r="A8" s="421"/>
      <c r="B8" s="907" t="s">
        <v>1258</v>
      </c>
      <c r="C8" s="907"/>
      <c r="D8" s="907"/>
      <c r="E8" s="907">
        <v>3</v>
      </c>
      <c r="F8" s="907"/>
      <c r="G8" s="907"/>
      <c r="H8" s="907">
        <v>36</v>
      </c>
      <c r="I8" s="907"/>
      <c r="J8" s="907"/>
      <c r="K8" s="907">
        <v>18</v>
      </c>
      <c r="L8" s="907"/>
      <c r="M8" s="907"/>
      <c r="N8" s="907">
        <v>13</v>
      </c>
      <c r="O8" s="907"/>
      <c r="P8" s="907"/>
    </row>
    <row r="9" spans="1:35" ht="15.95" customHeight="1">
      <c r="B9" s="42" t="s">
        <v>567</v>
      </c>
      <c r="C9" s="42"/>
      <c r="D9" s="35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35" ht="15.95" customHeight="1">
      <c r="B10" s="8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8"/>
      <c r="N10" s="8"/>
      <c r="O10" s="8"/>
      <c r="P10" s="8"/>
    </row>
    <row r="11" spans="1:35" ht="47.25" customHeight="1">
      <c r="B11" s="22"/>
      <c r="C11" s="22"/>
      <c r="D11" s="8"/>
      <c r="E11" s="65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35" s="872" customFormat="1" ht="26.25" customHeight="1">
      <c r="A12" s="869" t="s">
        <v>2117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</row>
    <row r="13" spans="1:35" ht="15.95" customHeight="1">
      <c r="B13" s="35"/>
      <c r="C13" s="35"/>
      <c r="D13" s="35"/>
      <c r="F13" s="214"/>
      <c r="G13" s="214"/>
      <c r="H13" s="214"/>
      <c r="I13" s="214"/>
      <c r="K13" s="214"/>
      <c r="L13" s="214"/>
      <c r="M13" s="66" t="s">
        <v>2118</v>
      </c>
      <c r="N13" s="214"/>
      <c r="Q13" s="66" t="s">
        <v>1661</v>
      </c>
    </row>
    <row r="14" spans="1:35" ht="18.75" customHeight="1">
      <c r="B14" s="907" t="s">
        <v>561</v>
      </c>
      <c r="C14" s="907"/>
      <c r="D14" s="907"/>
      <c r="E14" s="1032" t="s">
        <v>2119</v>
      </c>
      <c r="F14" s="1032"/>
      <c r="G14" s="1032" t="s">
        <v>2120</v>
      </c>
      <c r="H14" s="1032"/>
      <c r="I14" s="1032" t="s">
        <v>2121</v>
      </c>
      <c r="J14" s="1032"/>
      <c r="K14" s="1032" t="s">
        <v>2122</v>
      </c>
      <c r="L14" s="1032"/>
      <c r="M14" s="1032" t="s">
        <v>2123</v>
      </c>
      <c r="N14" s="1032"/>
      <c r="O14" s="1032" t="s">
        <v>2124</v>
      </c>
      <c r="P14" s="1032"/>
      <c r="Q14" s="1032" t="s">
        <v>2125</v>
      </c>
      <c r="R14" s="1032"/>
      <c r="S14" s="8"/>
      <c r="T14" s="1231"/>
      <c r="U14" s="1231"/>
      <c r="V14" s="1231"/>
      <c r="W14" s="61"/>
      <c r="X14" s="61"/>
      <c r="Y14" s="61"/>
    </row>
    <row r="15" spans="1:35" ht="18.75" customHeight="1">
      <c r="B15" s="907" t="s">
        <v>348</v>
      </c>
      <c r="C15" s="907"/>
      <c r="D15" s="907"/>
      <c r="E15" s="907">
        <v>68</v>
      </c>
      <c r="F15" s="907"/>
      <c r="G15" s="907">
        <v>24</v>
      </c>
      <c r="H15" s="907"/>
      <c r="I15" s="907">
        <v>62</v>
      </c>
      <c r="J15" s="907"/>
      <c r="K15" s="907">
        <v>25</v>
      </c>
      <c r="L15" s="907"/>
      <c r="M15" s="907">
        <v>12</v>
      </c>
      <c r="N15" s="907"/>
      <c r="O15" s="907">
        <v>262</v>
      </c>
      <c r="P15" s="907"/>
      <c r="Q15" s="907">
        <v>72</v>
      </c>
      <c r="R15" s="907"/>
      <c r="S15" s="8"/>
      <c r="T15" s="61"/>
      <c r="U15" s="61"/>
      <c r="V15" s="61"/>
      <c r="W15" s="35"/>
      <c r="X15" s="35"/>
      <c r="Y15" s="35"/>
    </row>
    <row r="16" spans="1:35" ht="18.75" customHeight="1">
      <c r="B16" s="907" t="s">
        <v>566</v>
      </c>
      <c r="C16" s="907"/>
      <c r="D16" s="907"/>
      <c r="E16" s="907">
        <v>73</v>
      </c>
      <c r="F16" s="907"/>
      <c r="G16" s="907">
        <v>25</v>
      </c>
      <c r="H16" s="907"/>
      <c r="I16" s="907">
        <v>62</v>
      </c>
      <c r="J16" s="907"/>
      <c r="K16" s="907">
        <v>19</v>
      </c>
      <c r="L16" s="907"/>
      <c r="M16" s="907">
        <v>16</v>
      </c>
      <c r="N16" s="907"/>
      <c r="O16" s="907">
        <v>284</v>
      </c>
      <c r="P16" s="907"/>
      <c r="Q16" s="907">
        <v>75</v>
      </c>
      <c r="R16" s="907"/>
      <c r="S16" s="8"/>
      <c r="T16" s="1231"/>
      <c r="U16" s="1231"/>
      <c r="V16" s="1231"/>
    </row>
    <row r="17" spans="1:25" ht="18.75" customHeight="1">
      <c r="B17" s="907" t="s">
        <v>1258</v>
      </c>
      <c r="C17" s="907"/>
      <c r="D17" s="907"/>
      <c r="E17" s="907">
        <v>72</v>
      </c>
      <c r="F17" s="907"/>
      <c r="G17" s="907">
        <v>21</v>
      </c>
      <c r="H17" s="907"/>
      <c r="I17" s="907">
        <v>45</v>
      </c>
      <c r="J17" s="907"/>
      <c r="K17" s="907">
        <v>26</v>
      </c>
      <c r="L17" s="907"/>
      <c r="M17" s="907">
        <v>16</v>
      </c>
      <c r="N17" s="907"/>
      <c r="O17" s="907">
        <v>328</v>
      </c>
      <c r="P17" s="907"/>
      <c r="Q17" s="907">
        <v>62</v>
      </c>
      <c r="R17" s="907"/>
      <c r="S17" s="8"/>
      <c r="T17" s="61"/>
      <c r="U17" s="61"/>
      <c r="V17" s="61"/>
    </row>
    <row r="18" spans="1:25" ht="16.5" customHeight="1">
      <c r="B18" s="42" t="s">
        <v>603</v>
      </c>
      <c r="C18" s="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61"/>
      <c r="U18" s="61"/>
      <c r="V18" s="61"/>
    </row>
    <row r="19" spans="1:25" ht="16.5" customHeight="1">
      <c r="B19" s="42"/>
      <c r="C19" s="42" t="s">
        <v>2131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8"/>
      <c r="T19" s="1231"/>
      <c r="U19" s="1231"/>
      <c r="V19" s="1231"/>
      <c r="W19" s="61"/>
      <c r="X19" s="61"/>
      <c r="Y19" s="61"/>
    </row>
    <row r="20" spans="1:25" ht="16.5" customHeight="1">
      <c r="B20" s="8"/>
      <c r="C20" s="1060"/>
      <c r="D20" s="1060"/>
      <c r="E20" s="1060"/>
      <c r="F20" s="1060"/>
      <c r="G20" s="1060"/>
      <c r="H20" s="1060"/>
      <c r="I20" s="1060"/>
      <c r="J20" s="1060"/>
      <c r="K20" s="1060"/>
      <c r="L20" s="8"/>
      <c r="M20" s="8"/>
      <c r="N20" s="8"/>
      <c r="O20" s="8"/>
      <c r="P20" s="8"/>
      <c r="Q20" s="8"/>
      <c r="R20" s="8"/>
      <c r="S20" s="8"/>
      <c r="T20" s="61"/>
      <c r="U20" s="61"/>
      <c r="V20" s="61"/>
      <c r="W20" s="35"/>
      <c r="X20" s="35"/>
      <c r="Y20" s="35"/>
    </row>
    <row r="21" spans="1:25" ht="16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1"/>
      <c r="U21" s="61"/>
      <c r="V21" s="61"/>
      <c r="W21" s="35"/>
      <c r="X21" s="35"/>
      <c r="Y21" s="35"/>
    </row>
    <row r="22" spans="1:25" ht="16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61"/>
      <c r="U22" s="61"/>
      <c r="V22" s="61"/>
      <c r="W22" s="35"/>
      <c r="X22" s="35"/>
      <c r="Y22" s="35"/>
    </row>
    <row r="23" spans="1:25" ht="16.5" customHeight="1">
      <c r="B23" s="8"/>
      <c r="C23" s="8"/>
      <c r="D23" s="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8"/>
      <c r="T23" s="61"/>
      <c r="U23" s="61"/>
      <c r="V23" s="61"/>
      <c r="W23" s="35"/>
      <c r="X23" s="35"/>
      <c r="Y23" s="35"/>
    </row>
    <row r="24" spans="1:25" ht="16.5" customHeight="1">
      <c r="S24" s="8"/>
      <c r="T24" s="61"/>
      <c r="U24" s="61"/>
      <c r="V24" s="61"/>
      <c r="W24" s="35"/>
      <c r="X24" s="35"/>
      <c r="Y24" s="35"/>
    </row>
    <row r="25" spans="1:25" ht="15.95" customHeight="1">
      <c r="A25" s="421"/>
    </row>
    <row r="26" spans="1:25" ht="15.95" customHeight="1">
      <c r="A26" s="421"/>
    </row>
    <row r="27" spans="1:25" ht="15" customHeight="1">
      <c r="A27" s="421"/>
    </row>
  </sheetData>
  <mergeCells count="68">
    <mergeCell ref="C20:K20"/>
    <mergeCell ref="H8:J8"/>
    <mergeCell ref="K8:M8"/>
    <mergeCell ref="K16:L16"/>
    <mergeCell ref="M16:N16"/>
    <mergeCell ref="K14:L14"/>
    <mergeCell ref="M14:N14"/>
    <mergeCell ref="G14:H14"/>
    <mergeCell ref="I14:J14"/>
    <mergeCell ref="C10:L10"/>
    <mergeCell ref="B15:D15"/>
    <mergeCell ref="E15:F15"/>
    <mergeCell ref="G15:H15"/>
    <mergeCell ref="I15:J15"/>
    <mergeCell ref="B16:D16"/>
    <mergeCell ref="E16:F16"/>
    <mergeCell ref="T16:V16"/>
    <mergeCell ref="K15:L15"/>
    <mergeCell ref="Q15:R15"/>
    <mergeCell ref="Q16:R16"/>
    <mergeCell ref="O16:P16"/>
    <mergeCell ref="M15:N15"/>
    <mergeCell ref="O15:P15"/>
    <mergeCell ref="Q14:R14"/>
    <mergeCell ref="O14:P14"/>
    <mergeCell ref="B6:D6"/>
    <mergeCell ref="H6:J6"/>
    <mergeCell ref="B7:D7"/>
    <mergeCell ref="H7:J7"/>
    <mergeCell ref="K7:M7"/>
    <mergeCell ref="N7:P7"/>
    <mergeCell ref="N8:P8"/>
    <mergeCell ref="B8:D8"/>
    <mergeCell ref="E8:G8"/>
    <mergeCell ref="B14:D14"/>
    <mergeCell ref="E14:F14"/>
    <mergeCell ref="Q17:R17"/>
    <mergeCell ref="T19:V19"/>
    <mergeCell ref="T14:V14"/>
    <mergeCell ref="B3:D3"/>
    <mergeCell ref="N3:P3"/>
    <mergeCell ref="K4:M4"/>
    <mergeCell ref="E6:G6"/>
    <mergeCell ref="B4:D4"/>
    <mergeCell ref="B5:D5"/>
    <mergeCell ref="E5:G5"/>
    <mergeCell ref="H5:J5"/>
    <mergeCell ref="N4:P4"/>
    <mergeCell ref="K5:M5"/>
    <mergeCell ref="B17:D17"/>
    <mergeCell ref="E17:F17"/>
    <mergeCell ref="G17:H17"/>
    <mergeCell ref="I17:J17"/>
    <mergeCell ref="K17:L17"/>
    <mergeCell ref="M17:N17"/>
    <mergeCell ref="O17:P17"/>
    <mergeCell ref="E7:G7"/>
    <mergeCell ref="G16:H16"/>
    <mergeCell ref="I16:J16"/>
    <mergeCell ref="M2:P2"/>
    <mergeCell ref="N5:P5"/>
    <mergeCell ref="N6:P6"/>
    <mergeCell ref="K6:M6"/>
    <mergeCell ref="E3:G3"/>
    <mergeCell ref="H3:J3"/>
    <mergeCell ref="K3:M3"/>
    <mergeCell ref="H4:J4"/>
    <mergeCell ref="E4:G4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&amp;C－３６－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Normal="100" workbookViewId="0">
      <selection activeCell="L15" sqref="L15"/>
    </sheetView>
  </sheetViews>
  <sheetFormatPr defaultRowHeight="12"/>
  <cols>
    <col min="1" max="1" width="1.25" style="66" customWidth="1"/>
    <col min="2" max="3" width="4.125" style="66" customWidth="1"/>
    <col min="4" max="13" width="5.875" style="66" customWidth="1"/>
    <col min="14" max="23" width="5.625" style="66" customWidth="1"/>
    <col min="24" max="26" width="3.75" style="66" customWidth="1"/>
    <col min="27" max="28" width="3.875" style="66" customWidth="1"/>
    <col min="29" max="29" width="3.75" style="66" customWidth="1"/>
    <col min="30" max="31" width="3.875" style="66" customWidth="1"/>
    <col min="32" max="16384" width="9" style="66"/>
  </cols>
  <sheetData>
    <row r="1" spans="1:35" s="872" customFormat="1" ht="26.25" customHeight="1">
      <c r="A1" s="869" t="s">
        <v>604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B2" s="61"/>
      <c r="C2" s="61"/>
      <c r="D2" s="61"/>
      <c r="E2" s="422"/>
      <c r="F2" s="422"/>
      <c r="G2" s="957" t="s">
        <v>1003</v>
      </c>
      <c r="H2" s="957"/>
      <c r="I2" s="957"/>
      <c r="J2" s="1061"/>
      <c r="K2" s="1207"/>
      <c r="L2" s="1207"/>
      <c r="M2" s="1207"/>
      <c r="N2" s="1207"/>
      <c r="O2" s="1061" t="s">
        <v>605</v>
      </c>
      <c r="P2" s="1061"/>
      <c r="Q2" s="422"/>
      <c r="R2" s="422"/>
      <c r="S2" s="423"/>
      <c r="T2" s="423"/>
    </row>
    <row r="3" spans="1:35" ht="42.75" customHeight="1">
      <c r="B3" s="1032" t="s">
        <v>561</v>
      </c>
      <c r="C3" s="1032"/>
      <c r="D3" s="222" t="s">
        <v>569</v>
      </c>
      <c r="E3" s="222" t="s">
        <v>571</v>
      </c>
      <c r="F3" s="222" t="s">
        <v>607</v>
      </c>
      <c r="G3" s="222" t="s">
        <v>608</v>
      </c>
      <c r="H3" s="60" t="s">
        <v>609</v>
      </c>
      <c r="I3" s="222" t="s">
        <v>610</v>
      </c>
      <c r="J3" s="60" t="s">
        <v>570</v>
      </c>
      <c r="K3" s="222" t="s">
        <v>611</v>
      </c>
      <c r="L3" s="222" t="s">
        <v>612</v>
      </c>
      <c r="M3" s="27" t="s">
        <v>613</v>
      </c>
      <c r="N3" s="424" t="s">
        <v>568</v>
      </c>
      <c r="O3" s="27" t="s">
        <v>614</v>
      </c>
      <c r="P3" s="854" t="s">
        <v>2189</v>
      </c>
      <c r="Q3" s="239"/>
      <c r="R3" s="61"/>
      <c r="S3" s="61"/>
      <c r="T3" s="61"/>
      <c r="U3" s="422"/>
      <c r="V3" s="423"/>
      <c r="W3" s="423"/>
    </row>
    <row r="4" spans="1:35" ht="15.95" customHeight="1">
      <c r="B4" s="1032" t="s">
        <v>358</v>
      </c>
      <c r="C4" s="1032"/>
      <c r="D4" s="298">
        <v>332</v>
      </c>
      <c r="E4" s="298">
        <v>107</v>
      </c>
      <c r="F4" s="298">
        <v>37</v>
      </c>
      <c r="G4" s="298">
        <v>48</v>
      </c>
      <c r="H4" s="298">
        <v>34</v>
      </c>
      <c r="I4" s="298">
        <v>6</v>
      </c>
      <c r="J4" s="298">
        <v>2</v>
      </c>
      <c r="K4" s="298">
        <v>4</v>
      </c>
      <c r="L4" s="298">
        <v>0</v>
      </c>
      <c r="M4" s="298">
        <v>5</v>
      </c>
      <c r="N4" s="298">
        <v>13</v>
      </c>
      <c r="O4" s="298">
        <v>15</v>
      </c>
      <c r="P4" s="298">
        <v>61</v>
      </c>
      <c r="Q4" s="61"/>
      <c r="R4" s="61"/>
      <c r="S4" s="61"/>
      <c r="T4" s="61"/>
      <c r="U4" s="218"/>
      <c r="V4" s="218"/>
      <c r="W4" s="218"/>
    </row>
    <row r="5" spans="1:35" ht="15.95" customHeight="1">
      <c r="A5" s="421"/>
      <c r="B5" s="990" t="s">
        <v>566</v>
      </c>
      <c r="C5" s="990"/>
      <c r="D5" s="326">
        <v>328</v>
      </c>
      <c r="E5" s="326">
        <v>116</v>
      </c>
      <c r="F5" s="326">
        <v>41</v>
      </c>
      <c r="G5" s="326">
        <v>42</v>
      </c>
      <c r="H5" s="326">
        <v>37</v>
      </c>
      <c r="I5" s="326">
        <v>7</v>
      </c>
      <c r="J5" s="326">
        <v>8</v>
      </c>
      <c r="K5" s="326">
        <v>3</v>
      </c>
      <c r="L5" s="326">
        <v>2</v>
      </c>
      <c r="M5" s="326">
        <v>3</v>
      </c>
      <c r="N5" s="326">
        <v>5</v>
      </c>
      <c r="O5" s="326">
        <v>14</v>
      </c>
      <c r="P5" s="326">
        <v>50</v>
      </c>
      <c r="Q5" s="61"/>
      <c r="R5" s="61"/>
      <c r="S5" s="61"/>
      <c r="T5" s="61"/>
      <c r="U5" s="218"/>
      <c r="V5" s="218"/>
      <c r="W5" s="218"/>
    </row>
    <row r="6" spans="1:35" ht="15.95" customHeight="1">
      <c r="A6" s="421"/>
      <c r="B6" s="1032" t="s">
        <v>417</v>
      </c>
      <c r="C6" s="1032"/>
      <c r="D6" s="298">
        <v>365</v>
      </c>
      <c r="E6" s="298">
        <v>95</v>
      </c>
      <c r="F6" s="298">
        <v>45</v>
      </c>
      <c r="G6" s="298">
        <v>66</v>
      </c>
      <c r="H6" s="298">
        <v>23</v>
      </c>
      <c r="I6" s="298">
        <v>14</v>
      </c>
      <c r="J6" s="298">
        <v>8</v>
      </c>
      <c r="K6" s="298">
        <v>5</v>
      </c>
      <c r="L6" s="298">
        <v>1</v>
      </c>
      <c r="M6" s="298">
        <v>6</v>
      </c>
      <c r="N6" s="298">
        <v>21</v>
      </c>
      <c r="O6" s="298">
        <v>6</v>
      </c>
      <c r="P6" s="298">
        <v>75</v>
      </c>
      <c r="Q6" s="61"/>
      <c r="R6" s="61"/>
      <c r="S6" s="61"/>
      <c r="T6" s="61"/>
      <c r="U6" s="218"/>
      <c r="V6" s="218"/>
      <c r="W6" s="218"/>
    </row>
    <row r="7" spans="1:35" ht="15.95" customHeight="1">
      <c r="A7" s="421"/>
      <c r="B7" s="1032" t="s">
        <v>1258</v>
      </c>
      <c r="C7" s="1032"/>
      <c r="D7" s="298">
        <v>359</v>
      </c>
      <c r="E7" s="298">
        <v>116</v>
      </c>
      <c r="F7" s="298">
        <v>42</v>
      </c>
      <c r="G7" s="298">
        <v>30</v>
      </c>
      <c r="H7" s="298">
        <v>32</v>
      </c>
      <c r="I7" s="298">
        <v>4</v>
      </c>
      <c r="J7" s="298">
        <v>6</v>
      </c>
      <c r="K7" s="298">
        <v>7</v>
      </c>
      <c r="L7" s="298">
        <v>4</v>
      </c>
      <c r="M7" s="298">
        <v>15</v>
      </c>
      <c r="N7" s="298">
        <v>16</v>
      </c>
      <c r="O7" s="298">
        <v>12</v>
      </c>
      <c r="P7" s="298">
        <v>75</v>
      </c>
      <c r="Q7" s="61"/>
      <c r="R7" s="61"/>
      <c r="S7" s="61"/>
      <c r="T7" s="61"/>
      <c r="U7" s="218"/>
      <c r="V7" s="218"/>
      <c r="W7" s="218"/>
    </row>
    <row r="8" spans="1:35">
      <c r="B8" s="1060"/>
      <c r="C8" s="1060"/>
      <c r="D8" s="1060"/>
      <c r="E8" s="1060"/>
      <c r="F8" s="1060"/>
      <c r="G8" s="1060"/>
      <c r="H8" s="1060"/>
      <c r="I8" s="239"/>
      <c r="J8" s="61"/>
      <c r="K8" s="239"/>
      <c r="L8" s="239"/>
      <c r="M8" s="61"/>
      <c r="N8" s="61"/>
      <c r="O8" s="61"/>
      <c r="P8" s="61"/>
      <c r="Q8" s="61"/>
      <c r="R8" s="218"/>
      <c r="S8" s="218"/>
      <c r="T8" s="218"/>
    </row>
    <row r="9" spans="1:35" ht="30.7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218"/>
      <c r="S9" s="218"/>
      <c r="T9" s="218"/>
    </row>
    <row r="10" spans="1:35" s="872" customFormat="1" ht="26.25" customHeight="1">
      <c r="A10" s="869" t="s">
        <v>615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4"/>
      <c r="X10" s="873"/>
      <c r="Y10" s="87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</row>
    <row r="11" spans="1:35" ht="15.95" customHeight="1">
      <c r="B11" s="61"/>
      <c r="C11" s="61"/>
      <c r="D11" s="61"/>
      <c r="E11" s="61"/>
      <c r="F11" s="61"/>
      <c r="J11" s="957" t="s">
        <v>616</v>
      </c>
      <c r="K11" s="1207"/>
      <c r="L11" s="1207"/>
      <c r="M11" s="1207"/>
      <c r="N11" s="65"/>
      <c r="O11" s="65"/>
      <c r="P11" s="65"/>
      <c r="Q11" s="61"/>
      <c r="R11" s="61"/>
      <c r="S11" s="239"/>
      <c r="T11" s="239"/>
    </row>
    <row r="12" spans="1:35" ht="15.95" customHeight="1">
      <c r="B12" s="1032" t="s">
        <v>617</v>
      </c>
      <c r="C12" s="1032"/>
      <c r="D12" s="1032"/>
      <c r="E12" s="1032" t="s">
        <v>618</v>
      </c>
      <c r="F12" s="1032"/>
      <c r="G12" s="1032"/>
      <c r="H12" s="1032" t="s">
        <v>619</v>
      </c>
      <c r="I12" s="1032"/>
      <c r="J12" s="1074"/>
      <c r="K12" s="1032" t="s">
        <v>620</v>
      </c>
      <c r="L12" s="1032"/>
      <c r="M12" s="1032"/>
      <c r="N12" s="425"/>
      <c r="O12" s="61"/>
      <c r="P12" s="61"/>
    </row>
    <row r="13" spans="1:35" ht="41.25" customHeight="1">
      <c r="B13" s="1032"/>
      <c r="C13" s="1032"/>
      <c r="D13" s="1032"/>
      <c r="E13" s="222" t="s">
        <v>621</v>
      </c>
      <c r="F13" s="222" t="s">
        <v>622</v>
      </c>
      <c r="G13" s="222" t="s">
        <v>623</v>
      </c>
      <c r="H13" s="222" t="s">
        <v>621</v>
      </c>
      <c r="I13" s="222" t="s">
        <v>622</v>
      </c>
      <c r="J13" s="301" t="s">
        <v>623</v>
      </c>
      <c r="K13" s="222" t="s">
        <v>621</v>
      </c>
      <c r="L13" s="222" t="s">
        <v>622</v>
      </c>
      <c r="M13" s="222" t="s">
        <v>623</v>
      </c>
      <c r="N13" s="61"/>
      <c r="O13" s="239"/>
      <c r="P13" s="61"/>
    </row>
    <row r="14" spans="1:35" ht="18.75" customHeight="1">
      <c r="B14" s="1032" t="s">
        <v>624</v>
      </c>
      <c r="C14" s="1032"/>
      <c r="D14" s="1032"/>
      <c r="E14" s="89">
        <v>2555</v>
      </c>
      <c r="F14" s="89">
        <v>2099</v>
      </c>
      <c r="G14" s="426">
        <v>0.82199999999999995</v>
      </c>
      <c r="H14" s="89">
        <v>2146</v>
      </c>
      <c r="I14" s="89">
        <v>2078</v>
      </c>
      <c r="J14" s="427">
        <v>0.96799999999999997</v>
      </c>
      <c r="K14" s="89">
        <v>2135</v>
      </c>
      <c r="L14" s="89">
        <v>2017</v>
      </c>
      <c r="M14" s="426" t="s">
        <v>312</v>
      </c>
      <c r="N14" s="422"/>
      <c r="O14" s="428"/>
      <c r="P14" s="428"/>
    </row>
    <row r="15" spans="1:35" ht="18.75" customHeight="1">
      <c r="B15" s="1032" t="s">
        <v>630</v>
      </c>
      <c r="C15" s="1032"/>
      <c r="D15" s="1032"/>
      <c r="E15" s="89">
        <v>1286</v>
      </c>
      <c r="F15" s="89">
        <v>977</v>
      </c>
      <c r="G15" s="426">
        <v>0.76</v>
      </c>
      <c r="H15" s="89">
        <v>1090</v>
      </c>
      <c r="I15" s="89">
        <v>1081</v>
      </c>
      <c r="J15" s="427">
        <v>0.99199999999999999</v>
      </c>
      <c r="K15" s="89">
        <v>1060</v>
      </c>
      <c r="L15" s="89">
        <v>933</v>
      </c>
      <c r="M15" s="426">
        <v>0.88</v>
      </c>
      <c r="N15" s="422"/>
      <c r="O15" s="428"/>
      <c r="P15" s="428"/>
    </row>
    <row r="16" spans="1:35" ht="25.5" customHeight="1">
      <c r="B16" s="1184" t="s">
        <v>625</v>
      </c>
      <c r="C16" s="1032"/>
      <c r="D16" s="1032"/>
      <c r="E16" s="89">
        <v>772</v>
      </c>
      <c r="F16" s="89">
        <v>772</v>
      </c>
      <c r="G16" s="842">
        <v>1</v>
      </c>
      <c r="H16" s="89">
        <v>512</v>
      </c>
      <c r="I16" s="89">
        <v>493</v>
      </c>
      <c r="J16" s="427" t="s">
        <v>313</v>
      </c>
      <c r="K16" s="89">
        <v>531</v>
      </c>
      <c r="L16" s="89">
        <v>506</v>
      </c>
      <c r="M16" s="426" t="s">
        <v>378</v>
      </c>
      <c r="N16" s="422"/>
      <c r="O16" s="428"/>
      <c r="P16" s="428"/>
    </row>
    <row r="17" spans="2:20" ht="18.75" customHeight="1">
      <c r="B17" s="1032" t="s">
        <v>626</v>
      </c>
      <c r="C17" s="1032"/>
      <c r="D17" s="1032"/>
      <c r="E17" s="89">
        <v>2701</v>
      </c>
      <c r="F17" s="89">
        <v>2165</v>
      </c>
      <c r="G17" s="426">
        <v>0.80200000000000005</v>
      </c>
      <c r="H17" s="89" t="s">
        <v>2147</v>
      </c>
      <c r="I17" s="89">
        <v>18</v>
      </c>
      <c r="J17" s="300" t="s">
        <v>943</v>
      </c>
      <c r="K17" s="89">
        <v>0</v>
      </c>
      <c r="L17" s="89">
        <v>0</v>
      </c>
      <c r="M17" s="426">
        <v>0</v>
      </c>
      <c r="N17" s="422"/>
      <c r="O17" s="428"/>
      <c r="P17" s="428"/>
    </row>
    <row r="18" spans="2:20" ht="18.75" customHeight="1">
      <c r="B18" s="1403" t="s">
        <v>380</v>
      </c>
      <c r="C18" s="1404"/>
      <c r="D18" s="1405"/>
      <c r="E18" s="833" t="s">
        <v>2284</v>
      </c>
      <c r="F18" s="833" t="s">
        <v>2284</v>
      </c>
      <c r="G18" s="834" t="s">
        <v>2284</v>
      </c>
      <c r="H18" s="833" t="s">
        <v>2284</v>
      </c>
      <c r="I18" s="833" t="s">
        <v>2284</v>
      </c>
      <c r="J18" s="835" t="s">
        <v>2284</v>
      </c>
      <c r="K18" s="89">
        <v>1050</v>
      </c>
      <c r="L18" s="89">
        <v>934</v>
      </c>
      <c r="M18" s="426" t="s">
        <v>381</v>
      </c>
      <c r="N18" s="422"/>
      <c r="O18" s="428"/>
      <c r="P18" s="428"/>
    </row>
    <row r="19" spans="2:20" ht="18.75" customHeight="1">
      <c r="B19" s="1032" t="s">
        <v>627</v>
      </c>
      <c r="C19" s="1032"/>
      <c r="D19" s="1032"/>
      <c r="E19" s="89">
        <v>643</v>
      </c>
      <c r="F19" s="89">
        <v>492</v>
      </c>
      <c r="G19" s="426">
        <v>0.76500000000000001</v>
      </c>
      <c r="H19" s="89">
        <v>657</v>
      </c>
      <c r="I19" s="89">
        <v>555</v>
      </c>
      <c r="J19" s="427">
        <v>0.84499999999999997</v>
      </c>
      <c r="K19" s="89" t="s">
        <v>943</v>
      </c>
      <c r="L19" s="89">
        <v>6</v>
      </c>
      <c r="M19" s="426" t="s">
        <v>943</v>
      </c>
      <c r="N19" s="422"/>
      <c r="O19" s="428"/>
      <c r="P19" s="428"/>
    </row>
    <row r="20" spans="2:20" ht="18.75" customHeight="1">
      <c r="B20" s="1032" t="s">
        <v>628</v>
      </c>
      <c r="C20" s="1032"/>
      <c r="D20" s="1032"/>
      <c r="E20" s="89">
        <v>643</v>
      </c>
      <c r="F20" s="89">
        <v>556</v>
      </c>
      <c r="G20" s="426">
        <v>0.86499999999999999</v>
      </c>
      <c r="H20" s="89">
        <v>657</v>
      </c>
      <c r="I20" s="89">
        <v>856</v>
      </c>
      <c r="J20" s="843">
        <v>1.302</v>
      </c>
      <c r="K20" s="89" t="s">
        <v>943</v>
      </c>
      <c r="L20" s="89">
        <v>62</v>
      </c>
      <c r="M20" s="426" t="s">
        <v>943</v>
      </c>
      <c r="N20" s="422"/>
      <c r="O20" s="428"/>
      <c r="P20" s="428"/>
    </row>
    <row r="21" spans="2:20" ht="18.75" customHeight="1">
      <c r="B21" s="1407" t="s">
        <v>629</v>
      </c>
      <c r="C21" s="1408"/>
      <c r="D21" s="1409"/>
      <c r="E21" s="89">
        <v>7816</v>
      </c>
      <c r="F21" s="89">
        <v>3570</v>
      </c>
      <c r="G21" s="426">
        <v>0.45700000000000002</v>
      </c>
      <c r="H21" s="89">
        <v>8192</v>
      </c>
      <c r="I21" s="89">
        <v>3967</v>
      </c>
      <c r="J21" s="427">
        <v>0.48399999999999999</v>
      </c>
      <c r="K21" s="89">
        <v>8504</v>
      </c>
      <c r="L21" s="89">
        <v>4155</v>
      </c>
      <c r="M21" s="426" t="s">
        <v>379</v>
      </c>
      <c r="N21" s="422"/>
      <c r="O21" s="422"/>
      <c r="P21" s="423"/>
      <c r="Q21" s="423"/>
    </row>
    <row r="22" spans="2:20" ht="11.25" customHeight="1">
      <c r="B22" s="971"/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422"/>
      <c r="N22" s="422"/>
      <c r="O22" s="422"/>
      <c r="P22" s="422"/>
      <c r="Q22" s="422"/>
      <c r="R22" s="422"/>
      <c r="S22" s="423"/>
      <c r="T22" s="423"/>
    </row>
    <row r="23" spans="2:20" ht="15.95" customHeight="1">
      <c r="B23" s="1179" t="s">
        <v>382</v>
      </c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  <c r="N23" s="61"/>
      <c r="O23" s="61"/>
      <c r="Q23" s="61"/>
      <c r="R23" s="61"/>
      <c r="S23" s="239"/>
      <c r="T23" s="239"/>
    </row>
    <row r="24" spans="2:20" ht="15.95" customHeight="1">
      <c r="B24" s="1410"/>
      <c r="C24" s="1410"/>
      <c r="D24" s="1410"/>
      <c r="H24" s="1231"/>
      <c r="I24" s="1231"/>
      <c r="J24" s="1231"/>
      <c r="K24" s="61"/>
      <c r="L24" s="61"/>
      <c r="M24" s="61"/>
      <c r="N24" s="1231"/>
      <c r="O24" s="1231"/>
      <c r="P24" s="1231"/>
      <c r="Q24" s="1231"/>
      <c r="R24" s="1231"/>
      <c r="S24" s="1231"/>
    </row>
    <row r="25" spans="2:20" ht="41.25" customHeight="1">
      <c r="B25" s="1410"/>
      <c r="C25" s="1410"/>
      <c r="D25" s="1410"/>
      <c r="H25" s="239"/>
      <c r="I25" s="239"/>
      <c r="J25" s="239"/>
      <c r="K25" s="61"/>
      <c r="L25" s="239"/>
      <c r="M25" s="61"/>
      <c r="N25" s="239"/>
      <c r="O25" s="61"/>
      <c r="P25" s="239"/>
      <c r="Q25" s="61"/>
      <c r="R25" s="239"/>
      <c r="S25" s="61"/>
    </row>
    <row r="26" spans="2:20" ht="18.75" customHeight="1">
      <c r="B26" s="1295"/>
      <c r="C26" s="1295"/>
      <c r="D26" s="1295"/>
      <c r="H26" s="422"/>
      <c r="I26" s="429"/>
      <c r="J26" s="430"/>
      <c r="K26" s="422"/>
      <c r="L26" s="428"/>
      <c r="M26" s="428"/>
      <c r="N26" s="422"/>
      <c r="O26" s="422"/>
      <c r="P26" s="422"/>
      <c r="Q26" s="422"/>
      <c r="R26" s="428"/>
      <c r="S26" s="428"/>
    </row>
    <row r="27" spans="2:20" ht="18.75" customHeight="1">
      <c r="B27" s="1231"/>
      <c r="C27" s="1231"/>
      <c r="D27" s="1231"/>
      <c r="H27" s="422"/>
      <c r="I27" s="422"/>
      <c r="J27" s="430"/>
      <c r="K27" s="422"/>
      <c r="L27" s="428"/>
      <c r="M27" s="428"/>
      <c r="N27" s="422"/>
      <c r="O27" s="422"/>
      <c r="P27" s="422"/>
      <c r="Q27" s="422"/>
      <c r="R27" s="428"/>
      <c r="S27" s="428"/>
    </row>
    <row r="28" spans="2:20" ht="25.5" customHeight="1">
      <c r="B28" s="1411"/>
      <c r="C28" s="1231"/>
      <c r="D28" s="1231"/>
      <c r="H28" s="429"/>
      <c r="I28" s="422"/>
      <c r="J28" s="430"/>
      <c r="K28" s="422"/>
      <c r="L28" s="428"/>
      <c r="M28" s="428"/>
      <c r="N28" s="422"/>
      <c r="O28" s="422"/>
      <c r="P28" s="422"/>
      <c r="Q28" s="422"/>
      <c r="R28" s="428"/>
      <c r="S28" s="428"/>
    </row>
    <row r="29" spans="2:20" ht="18.75" customHeight="1">
      <c r="B29" s="1231"/>
      <c r="C29" s="1231"/>
      <c r="D29" s="1231"/>
      <c r="H29" s="422"/>
      <c r="I29" s="422"/>
      <c r="J29" s="430"/>
      <c r="K29" s="422"/>
      <c r="L29" s="428"/>
      <c r="M29" s="428"/>
      <c r="N29" s="422"/>
      <c r="O29" s="422"/>
      <c r="P29" s="422"/>
      <c r="Q29" s="422"/>
      <c r="R29" s="428"/>
      <c r="S29" s="428"/>
    </row>
    <row r="30" spans="2:20" ht="18.75" customHeight="1">
      <c r="B30" s="1231"/>
      <c r="C30" s="1231"/>
      <c r="D30" s="1231"/>
      <c r="H30" s="422"/>
      <c r="I30" s="429"/>
      <c r="J30" s="430"/>
      <c r="K30" s="422"/>
      <c r="L30" s="428"/>
      <c r="M30" s="428"/>
      <c r="N30" s="422"/>
      <c r="O30" s="422"/>
      <c r="P30" s="422"/>
      <c r="Q30" s="422"/>
      <c r="R30" s="428"/>
      <c r="S30" s="428"/>
    </row>
    <row r="31" spans="2:20" ht="18.75" customHeight="1">
      <c r="B31" s="1231"/>
      <c r="C31" s="1231"/>
      <c r="D31" s="1231"/>
      <c r="H31" s="422"/>
      <c r="I31" s="429"/>
      <c r="J31" s="430"/>
      <c r="K31" s="422"/>
      <c r="L31" s="428"/>
      <c r="M31" s="428"/>
      <c r="N31" s="422"/>
      <c r="O31" s="422"/>
      <c r="P31" s="422"/>
      <c r="Q31" s="422"/>
      <c r="R31" s="428"/>
      <c r="S31" s="428"/>
    </row>
    <row r="32" spans="2:20" ht="18.75" customHeight="1">
      <c r="B32" s="1406"/>
      <c r="C32" s="1406"/>
      <c r="D32" s="1406"/>
      <c r="H32" s="422"/>
      <c r="I32" s="422"/>
      <c r="J32" s="430"/>
    </row>
  </sheetData>
  <mergeCells count="33">
    <mergeCell ref="B32:D32"/>
    <mergeCell ref="B21:D21"/>
    <mergeCell ref="B29:D29"/>
    <mergeCell ref="B26:D26"/>
    <mergeCell ref="B27:D27"/>
    <mergeCell ref="B24:D25"/>
    <mergeCell ref="B31:D31"/>
    <mergeCell ref="B30:D30"/>
    <mergeCell ref="B28:D28"/>
    <mergeCell ref="B23:M23"/>
    <mergeCell ref="B18:D18"/>
    <mergeCell ref="B3:C3"/>
    <mergeCell ref="B4:C4"/>
    <mergeCell ref="N24:S24"/>
    <mergeCell ref="B22:L22"/>
    <mergeCell ref="B14:D14"/>
    <mergeCell ref="B20:D20"/>
    <mergeCell ref="B19:D19"/>
    <mergeCell ref="B15:D15"/>
    <mergeCell ref="B16:D16"/>
    <mergeCell ref="J11:M11"/>
    <mergeCell ref="B17:D17"/>
    <mergeCell ref="K12:M12"/>
    <mergeCell ref="H12:J12"/>
    <mergeCell ref="H24:J24"/>
    <mergeCell ref="E12:G12"/>
    <mergeCell ref="O2:P2"/>
    <mergeCell ref="G2:N2"/>
    <mergeCell ref="B5:C5"/>
    <mergeCell ref="B12:D13"/>
    <mergeCell ref="B6:C6"/>
    <mergeCell ref="B8:H8"/>
    <mergeCell ref="B7:C7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&amp;C－３７－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zoomScaleNormal="100" workbookViewId="0">
      <selection activeCell="I2" sqref="I2"/>
    </sheetView>
  </sheetViews>
  <sheetFormatPr defaultColWidth="1.625" defaultRowHeight="24.95" customHeight="1"/>
  <cols>
    <col min="1" max="16384" width="1.625" style="3"/>
  </cols>
  <sheetData>
    <row r="1" spans="1:60" s="872" customFormat="1" ht="26.25" customHeight="1">
      <c r="A1" s="869" t="s">
        <v>1580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60" ht="24.95" customHeight="1">
      <c r="AT2" s="6"/>
      <c r="AU2" s="22" t="s">
        <v>1634</v>
      </c>
    </row>
    <row r="3" spans="1:60" ht="18.75" customHeight="1">
      <c r="B3" s="898" t="s">
        <v>1673</v>
      </c>
      <c r="C3" s="899"/>
      <c r="D3" s="899"/>
      <c r="E3" s="899"/>
      <c r="F3" s="899"/>
      <c r="G3" s="899"/>
      <c r="H3" s="900"/>
      <c r="I3" s="899" t="s">
        <v>2540</v>
      </c>
      <c r="J3" s="899"/>
      <c r="K3" s="899"/>
      <c r="L3" s="899"/>
      <c r="M3" s="899"/>
      <c r="N3" s="898" t="s">
        <v>1673</v>
      </c>
      <c r="O3" s="899"/>
      <c r="P3" s="899"/>
      <c r="Q3" s="899"/>
      <c r="R3" s="899"/>
      <c r="S3" s="899"/>
      <c r="T3" s="899"/>
      <c r="U3" s="900"/>
      <c r="V3" s="899" t="s">
        <v>2540</v>
      </c>
      <c r="W3" s="899"/>
      <c r="X3" s="899"/>
      <c r="Y3" s="899"/>
      <c r="Z3" s="899"/>
      <c r="AA3" s="898" t="s">
        <v>1673</v>
      </c>
      <c r="AB3" s="899"/>
      <c r="AC3" s="899"/>
      <c r="AD3" s="899"/>
      <c r="AE3" s="899"/>
      <c r="AF3" s="899"/>
      <c r="AG3" s="899"/>
      <c r="AH3" s="900"/>
      <c r="AI3" s="899" t="s">
        <v>2540</v>
      </c>
      <c r="AJ3" s="899"/>
      <c r="AK3" s="899"/>
      <c r="AL3" s="899"/>
      <c r="AM3" s="899"/>
      <c r="AN3" s="898" t="s">
        <v>1673</v>
      </c>
      <c r="AO3" s="899"/>
      <c r="AP3" s="899"/>
      <c r="AQ3" s="899"/>
      <c r="AR3" s="899"/>
      <c r="AS3" s="899"/>
      <c r="AT3" s="899"/>
      <c r="AU3" s="900"/>
      <c r="AV3" s="899" t="s">
        <v>2540</v>
      </c>
      <c r="AW3" s="899"/>
      <c r="AX3" s="899"/>
      <c r="AY3" s="899"/>
      <c r="AZ3" s="900"/>
      <c r="BA3" s="40"/>
      <c r="BB3" s="8"/>
      <c r="BC3" s="8"/>
      <c r="BD3" s="8"/>
      <c r="BE3" s="8"/>
      <c r="BF3" s="8"/>
      <c r="BG3" s="8"/>
      <c r="BH3" s="8"/>
    </row>
    <row r="4" spans="1:60" ht="18.75" customHeight="1">
      <c r="B4" s="945" t="s">
        <v>1674</v>
      </c>
      <c r="C4" s="946"/>
      <c r="D4" s="946"/>
      <c r="E4" s="946"/>
      <c r="F4" s="946"/>
      <c r="G4" s="946"/>
      <c r="H4" s="946"/>
      <c r="I4" s="959">
        <v>1.8720000000000001</v>
      </c>
      <c r="J4" s="960"/>
      <c r="K4" s="960"/>
      <c r="L4" s="960"/>
      <c r="M4" s="961"/>
      <c r="N4" s="945" t="s">
        <v>1672</v>
      </c>
      <c r="O4" s="946"/>
      <c r="P4" s="946"/>
      <c r="Q4" s="946"/>
      <c r="R4" s="946"/>
      <c r="S4" s="946"/>
      <c r="T4" s="946"/>
      <c r="U4" s="962"/>
      <c r="V4" s="959">
        <v>0.98599999999999999</v>
      </c>
      <c r="W4" s="960"/>
      <c r="X4" s="960"/>
      <c r="Y4" s="960"/>
      <c r="Z4" s="961"/>
      <c r="AA4" s="945" t="s">
        <v>2547</v>
      </c>
      <c r="AB4" s="946"/>
      <c r="AC4" s="946"/>
      <c r="AD4" s="946"/>
      <c r="AE4" s="946"/>
      <c r="AF4" s="946"/>
      <c r="AG4" s="946"/>
      <c r="AH4" s="962"/>
      <c r="AI4" s="959">
        <v>1.0620000000000001</v>
      </c>
      <c r="AJ4" s="960"/>
      <c r="AK4" s="960"/>
      <c r="AL4" s="960"/>
      <c r="AM4" s="961"/>
      <c r="AN4" s="945" t="s">
        <v>986</v>
      </c>
      <c r="AO4" s="946"/>
      <c r="AP4" s="946"/>
      <c r="AQ4" s="946"/>
      <c r="AR4" s="946"/>
      <c r="AS4" s="946"/>
      <c r="AT4" s="946"/>
      <c r="AU4" s="962"/>
      <c r="AV4" s="959">
        <v>1.2</v>
      </c>
      <c r="AW4" s="960"/>
      <c r="AX4" s="960"/>
      <c r="AY4" s="960"/>
      <c r="AZ4" s="961"/>
      <c r="BA4" s="40"/>
      <c r="BB4" s="8"/>
      <c r="BC4" s="8"/>
      <c r="BD4" s="8"/>
      <c r="BE4" s="8"/>
      <c r="BF4" s="8"/>
      <c r="BG4" s="8"/>
      <c r="BH4" s="8"/>
    </row>
    <row r="5" spans="1:60" ht="18.75" customHeight="1">
      <c r="B5" s="943" t="s">
        <v>1675</v>
      </c>
      <c r="C5" s="944"/>
      <c r="D5" s="944"/>
      <c r="E5" s="944"/>
      <c r="F5" s="944"/>
      <c r="G5" s="944"/>
      <c r="H5" s="944"/>
      <c r="I5" s="954">
        <v>0.38800000000000001</v>
      </c>
      <c r="J5" s="955"/>
      <c r="K5" s="955"/>
      <c r="L5" s="955"/>
      <c r="M5" s="956"/>
      <c r="N5" s="943" t="s">
        <v>1671</v>
      </c>
      <c r="O5" s="944"/>
      <c r="P5" s="944"/>
      <c r="Q5" s="944"/>
      <c r="R5" s="944"/>
      <c r="S5" s="944"/>
      <c r="T5" s="944"/>
      <c r="U5" s="950"/>
      <c r="V5" s="954">
        <v>0.36</v>
      </c>
      <c r="W5" s="955"/>
      <c r="X5" s="955"/>
      <c r="Y5" s="955"/>
      <c r="Z5" s="956"/>
      <c r="AA5" s="943" t="s">
        <v>1537</v>
      </c>
      <c r="AB5" s="944"/>
      <c r="AC5" s="944"/>
      <c r="AD5" s="944"/>
      <c r="AE5" s="944"/>
      <c r="AF5" s="944"/>
      <c r="AG5" s="944"/>
      <c r="AH5" s="950"/>
      <c r="AI5" s="954">
        <v>2.27</v>
      </c>
      <c r="AJ5" s="955"/>
      <c r="AK5" s="955"/>
      <c r="AL5" s="955"/>
      <c r="AM5" s="956"/>
      <c r="AN5" s="943" t="s">
        <v>935</v>
      </c>
      <c r="AO5" s="944"/>
      <c r="AP5" s="944"/>
      <c r="AQ5" s="944"/>
      <c r="AR5" s="944"/>
      <c r="AS5" s="944"/>
      <c r="AT5" s="944"/>
      <c r="AU5" s="950"/>
      <c r="AV5" s="954">
        <v>2.2400000000000002</v>
      </c>
      <c r="AW5" s="955"/>
      <c r="AX5" s="955"/>
      <c r="AY5" s="955"/>
      <c r="AZ5" s="956"/>
      <c r="BA5" s="40"/>
      <c r="BB5" s="8"/>
      <c r="BC5" s="8"/>
      <c r="BD5" s="8"/>
      <c r="BE5" s="8"/>
      <c r="BF5" s="8"/>
      <c r="BG5" s="8"/>
      <c r="BH5" s="8"/>
    </row>
    <row r="6" spans="1:60" ht="18.75" customHeight="1">
      <c r="B6" s="943" t="s">
        <v>1677</v>
      </c>
      <c r="C6" s="944"/>
      <c r="D6" s="944"/>
      <c r="E6" s="944"/>
      <c r="F6" s="944"/>
      <c r="G6" s="944"/>
      <c r="H6" s="944"/>
      <c r="I6" s="954">
        <v>2.722</v>
      </c>
      <c r="J6" s="955"/>
      <c r="K6" s="955"/>
      <c r="L6" s="955"/>
      <c r="M6" s="956"/>
      <c r="N6" s="943" t="s">
        <v>2499</v>
      </c>
      <c r="O6" s="944"/>
      <c r="P6" s="944"/>
      <c r="Q6" s="944"/>
      <c r="R6" s="944"/>
      <c r="S6" s="944"/>
      <c r="T6" s="944"/>
      <c r="U6" s="950"/>
      <c r="V6" s="954">
        <v>1.1279999999999999</v>
      </c>
      <c r="W6" s="955"/>
      <c r="X6" s="955"/>
      <c r="Y6" s="955"/>
      <c r="Z6" s="956"/>
      <c r="AA6" s="943" t="s">
        <v>2560</v>
      </c>
      <c r="AB6" s="944"/>
      <c r="AC6" s="944"/>
      <c r="AD6" s="944"/>
      <c r="AE6" s="944"/>
      <c r="AF6" s="944"/>
      <c r="AG6" s="944"/>
      <c r="AH6" s="950"/>
      <c r="AI6" s="954">
        <v>1.36</v>
      </c>
      <c r="AJ6" s="955"/>
      <c r="AK6" s="955"/>
      <c r="AL6" s="955"/>
      <c r="AM6" s="956"/>
      <c r="AN6" s="943" t="s">
        <v>936</v>
      </c>
      <c r="AO6" s="944"/>
      <c r="AP6" s="944"/>
      <c r="AQ6" s="944"/>
      <c r="AR6" s="944"/>
      <c r="AS6" s="944"/>
      <c r="AT6" s="944"/>
      <c r="AU6" s="950"/>
      <c r="AV6" s="954">
        <v>0.48</v>
      </c>
      <c r="AW6" s="955"/>
      <c r="AX6" s="955"/>
      <c r="AY6" s="955"/>
      <c r="AZ6" s="956"/>
      <c r="BA6" s="40"/>
      <c r="BB6" s="8"/>
      <c r="BC6" s="8"/>
      <c r="BD6" s="8"/>
      <c r="BE6" s="8"/>
      <c r="BF6" s="8"/>
      <c r="BG6" s="8"/>
      <c r="BH6" s="8"/>
    </row>
    <row r="7" spans="1:60" ht="18.75" customHeight="1">
      <c r="B7" s="943" t="s">
        <v>1678</v>
      </c>
      <c r="C7" s="944"/>
      <c r="D7" s="944"/>
      <c r="E7" s="944"/>
      <c r="F7" s="944"/>
      <c r="G7" s="944"/>
      <c r="H7" s="944"/>
      <c r="I7" s="954">
        <v>2.056</v>
      </c>
      <c r="J7" s="955"/>
      <c r="K7" s="955"/>
      <c r="L7" s="955"/>
      <c r="M7" s="956"/>
      <c r="N7" s="943" t="s">
        <v>1681</v>
      </c>
      <c r="O7" s="944"/>
      <c r="P7" s="944"/>
      <c r="Q7" s="944"/>
      <c r="R7" s="944"/>
      <c r="S7" s="944"/>
      <c r="T7" s="944"/>
      <c r="U7" s="950"/>
      <c r="V7" s="954">
        <v>1.39</v>
      </c>
      <c r="W7" s="955"/>
      <c r="X7" s="955"/>
      <c r="Y7" s="955"/>
      <c r="Z7" s="956"/>
      <c r="AA7" s="943" t="s">
        <v>2561</v>
      </c>
      <c r="AB7" s="944"/>
      <c r="AC7" s="944"/>
      <c r="AD7" s="944"/>
      <c r="AE7" s="944"/>
      <c r="AF7" s="944"/>
      <c r="AG7" s="944"/>
      <c r="AH7" s="950"/>
      <c r="AI7" s="954">
        <v>0.15</v>
      </c>
      <c r="AJ7" s="955"/>
      <c r="AK7" s="955"/>
      <c r="AL7" s="955"/>
      <c r="AM7" s="956"/>
      <c r="AN7" s="943" t="s">
        <v>991</v>
      </c>
      <c r="AO7" s="944"/>
      <c r="AP7" s="944"/>
      <c r="AQ7" s="944"/>
      <c r="AR7" s="944"/>
      <c r="AS7" s="944"/>
      <c r="AT7" s="944"/>
      <c r="AU7" s="950"/>
      <c r="AV7" s="954">
        <v>1.51</v>
      </c>
      <c r="AW7" s="955"/>
      <c r="AX7" s="955"/>
      <c r="AY7" s="955"/>
      <c r="AZ7" s="956"/>
      <c r="BA7" s="40"/>
      <c r="BB7" s="8"/>
      <c r="BC7" s="8"/>
      <c r="BD7" s="8"/>
      <c r="BE7" s="8"/>
      <c r="BF7" s="8"/>
      <c r="BG7" s="8"/>
      <c r="BH7" s="8"/>
    </row>
    <row r="8" spans="1:60" ht="18.75" customHeight="1">
      <c r="B8" s="943" t="s">
        <v>1679</v>
      </c>
      <c r="C8" s="944"/>
      <c r="D8" s="944"/>
      <c r="E8" s="944"/>
      <c r="F8" s="944"/>
      <c r="G8" s="944"/>
      <c r="H8" s="944"/>
      <c r="I8" s="954">
        <v>0.25600000000000001</v>
      </c>
      <c r="J8" s="955"/>
      <c r="K8" s="955"/>
      <c r="L8" s="955"/>
      <c r="M8" s="956"/>
      <c r="N8" s="943" t="s">
        <v>1670</v>
      </c>
      <c r="O8" s="944"/>
      <c r="P8" s="944"/>
      <c r="Q8" s="944"/>
      <c r="R8" s="944"/>
      <c r="S8" s="944"/>
      <c r="T8" s="944"/>
      <c r="U8" s="950"/>
      <c r="V8" s="954">
        <v>1.8879999999999999</v>
      </c>
      <c r="W8" s="955"/>
      <c r="X8" s="955"/>
      <c r="Y8" s="955"/>
      <c r="Z8" s="956"/>
      <c r="AA8" s="943" t="s">
        <v>2562</v>
      </c>
      <c r="AB8" s="944"/>
      <c r="AC8" s="944"/>
      <c r="AD8" s="944"/>
      <c r="AE8" s="944"/>
      <c r="AF8" s="944"/>
      <c r="AG8" s="944"/>
      <c r="AH8" s="950"/>
      <c r="AI8" s="954">
        <v>0.33</v>
      </c>
      <c r="AJ8" s="955"/>
      <c r="AK8" s="955"/>
      <c r="AL8" s="955"/>
      <c r="AM8" s="956"/>
      <c r="AN8" s="943" t="s">
        <v>2008</v>
      </c>
      <c r="AO8" s="944"/>
      <c r="AP8" s="944"/>
      <c r="AQ8" s="944"/>
      <c r="AR8" s="944"/>
      <c r="AS8" s="944"/>
      <c r="AT8" s="944"/>
      <c r="AU8" s="950"/>
      <c r="AV8" s="954">
        <v>0.72</v>
      </c>
      <c r="AW8" s="955"/>
      <c r="AX8" s="955"/>
      <c r="AY8" s="955"/>
      <c r="AZ8" s="956"/>
      <c r="BA8" s="40"/>
      <c r="BB8" s="8"/>
      <c r="BC8" s="8"/>
      <c r="BD8" s="8"/>
      <c r="BE8" s="8"/>
      <c r="BF8" s="8"/>
      <c r="BG8" s="8"/>
      <c r="BH8" s="8"/>
    </row>
    <row r="9" spans="1:60" ht="18.75" customHeight="1">
      <c r="B9" s="943" t="s">
        <v>1680</v>
      </c>
      <c r="C9" s="944"/>
      <c r="D9" s="944"/>
      <c r="E9" s="944"/>
      <c r="F9" s="944"/>
      <c r="G9" s="944"/>
      <c r="H9" s="944"/>
      <c r="I9" s="954">
        <v>0.34</v>
      </c>
      <c r="J9" s="955"/>
      <c r="K9" s="955"/>
      <c r="L9" s="955"/>
      <c r="M9" s="956"/>
      <c r="N9" s="943" t="s">
        <v>1687</v>
      </c>
      <c r="O9" s="944"/>
      <c r="P9" s="944"/>
      <c r="Q9" s="944"/>
      <c r="R9" s="944"/>
      <c r="S9" s="944"/>
      <c r="T9" s="944"/>
      <c r="U9" s="950"/>
      <c r="V9" s="954">
        <v>1.0640000000000001</v>
      </c>
      <c r="W9" s="955"/>
      <c r="X9" s="955"/>
      <c r="Y9" s="955"/>
      <c r="Z9" s="956"/>
      <c r="AA9" s="943" t="s">
        <v>2563</v>
      </c>
      <c r="AB9" s="944"/>
      <c r="AC9" s="944"/>
      <c r="AD9" s="944"/>
      <c r="AE9" s="944"/>
      <c r="AF9" s="944"/>
      <c r="AG9" s="944"/>
      <c r="AH9" s="950"/>
      <c r="AI9" s="954">
        <v>0.33</v>
      </c>
      <c r="AJ9" s="955"/>
      <c r="AK9" s="955"/>
      <c r="AL9" s="955"/>
      <c r="AM9" s="956"/>
      <c r="AN9" s="943" t="s">
        <v>356</v>
      </c>
      <c r="AO9" s="944"/>
      <c r="AP9" s="944"/>
      <c r="AQ9" s="944"/>
      <c r="AR9" s="944"/>
      <c r="AS9" s="944"/>
      <c r="AT9" s="944"/>
      <c r="AU9" s="950"/>
      <c r="AV9" s="954">
        <v>1.18</v>
      </c>
      <c r="AW9" s="955"/>
      <c r="AX9" s="955"/>
      <c r="AY9" s="955"/>
      <c r="AZ9" s="956"/>
      <c r="BA9" s="40"/>
      <c r="BB9" s="8"/>
      <c r="BC9" s="8"/>
      <c r="BD9" s="8"/>
      <c r="BE9" s="8"/>
      <c r="BF9" s="8"/>
      <c r="BG9" s="8"/>
      <c r="BH9" s="8"/>
    </row>
    <row r="10" spans="1:60" ht="18.75" customHeight="1">
      <c r="B10" s="943" t="s">
        <v>397</v>
      </c>
      <c r="C10" s="944"/>
      <c r="D10" s="944"/>
      <c r="E10" s="944"/>
      <c r="F10" s="944"/>
      <c r="G10" s="944"/>
      <c r="H10" s="944"/>
      <c r="I10" s="954">
        <v>0.43</v>
      </c>
      <c r="J10" s="955"/>
      <c r="K10" s="955"/>
      <c r="L10" s="955"/>
      <c r="M10" s="956"/>
      <c r="N10" s="943" t="s">
        <v>1686</v>
      </c>
      <c r="O10" s="944"/>
      <c r="P10" s="944"/>
      <c r="Q10" s="944"/>
      <c r="R10" s="944"/>
      <c r="S10" s="944"/>
      <c r="T10" s="944"/>
      <c r="U10" s="950"/>
      <c r="V10" s="954">
        <v>0.81200000000000006</v>
      </c>
      <c r="W10" s="955"/>
      <c r="X10" s="955"/>
      <c r="Y10" s="955"/>
      <c r="Z10" s="956"/>
      <c r="AA10" s="943" t="s">
        <v>982</v>
      </c>
      <c r="AB10" s="944"/>
      <c r="AC10" s="944"/>
      <c r="AD10" s="944"/>
      <c r="AE10" s="944"/>
      <c r="AF10" s="944"/>
      <c r="AG10" s="944"/>
      <c r="AH10" s="950"/>
      <c r="AI10" s="954">
        <v>0.47</v>
      </c>
      <c r="AJ10" s="955"/>
      <c r="AK10" s="955"/>
      <c r="AL10" s="955"/>
      <c r="AM10" s="956"/>
      <c r="AN10" s="943" t="s">
        <v>2041</v>
      </c>
      <c r="AO10" s="944"/>
      <c r="AP10" s="944"/>
      <c r="AQ10" s="944"/>
      <c r="AR10" s="944"/>
      <c r="AS10" s="944"/>
      <c r="AT10" s="944"/>
      <c r="AU10" s="950"/>
      <c r="AV10" s="954">
        <v>0.78</v>
      </c>
      <c r="AW10" s="955"/>
      <c r="AX10" s="955"/>
      <c r="AY10" s="955"/>
      <c r="AZ10" s="956"/>
      <c r="BA10" s="40"/>
      <c r="BB10" s="8"/>
      <c r="BC10" s="8"/>
      <c r="BD10" s="8"/>
      <c r="BE10" s="8"/>
      <c r="BF10" s="8"/>
      <c r="BG10" s="8"/>
      <c r="BH10" s="8"/>
    </row>
    <row r="11" spans="1:60" ht="18.75" customHeight="1">
      <c r="B11" s="943" t="s">
        <v>2541</v>
      </c>
      <c r="C11" s="944"/>
      <c r="D11" s="944"/>
      <c r="E11" s="944"/>
      <c r="F11" s="944"/>
      <c r="G11" s="944"/>
      <c r="H11" s="944"/>
      <c r="I11" s="954">
        <v>4.79</v>
      </c>
      <c r="J11" s="955"/>
      <c r="K11" s="955"/>
      <c r="L11" s="955"/>
      <c r="M11" s="956"/>
      <c r="N11" s="943" t="s">
        <v>1685</v>
      </c>
      <c r="O11" s="944"/>
      <c r="P11" s="944"/>
      <c r="Q11" s="944"/>
      <c r="R11" s="944"/>
      <c r="S11" s="944"/>
      <c r="T11" s="944"/>
      <c r="U11" s="950"/>
      <c r="V11" s="954">
        <v>7.2119999999999997</v>
      </c>
      <c r="W11" s="955"/>
      <c r="X11" s="955"/>
      <c r="Y11" s="955"/>
      <c r="Z11" s="956"/>
      <c r="AA11" s="943" t="s">
        <v>983</v>
      </c>
      <c r="AB11" s="944"/>
      <c r="AC11" s="944"/>
      <c r="AD11" s="944"/>
      <c r="AE11" s="944"/>
      <c r="AF11" s="944"/>
      <c r="AG11" s="944"/>
      <c r="AH11" s="950"/>
      <c r="AI11" s="954">
        <v>0.63</v>
      </c>
      <c r="AJ11" s="955"/>
      <c r="AK11" s="955"/>
      <c r="AL11" s="955"/>
      <c r="AM11" s="956"/>
      <c r="AN11" s="943" t="s">
        <v>2042</v>
      </c>
      <c r="AO11" s="944"/>
      <c r="AP11" s="944"/>
      <c r="AQ11" s="944"/>
      <c r="AR11" s="944"/>
      <c r="AS11" s="944"/>
      <c r="AT11" s="944"/>
      <c r="AU11" s="950"/>
      <c r="AV11" s="954">
        <v>0.38</v>
      </c>
      <c r="AW11" s="955"/>
      <c r="AX11" s="955"/>
      <c r="AY11" s="955"/>
      <c r="AZ11" s="956"/>
      <c r="BA11" s="40"/>
      <c r="BB11" s="8"/>
      <c r="BC11" s="8"/>
      <c r="BD11" s="8"/>
      <c r="BE11" s="8"/>
      <c r="BF11" s="8"/>
      <c r="BG11" s="8"/>
      <c r="BH11" s="8"/>
    </row>
    <row r="12" spans="1:60" ht="18.75" customHeight="1">
      <c r="B12" s="943" t="s">
        <v>404</v>
      </c>
      <c r="C12" s="944"/>
      <c r="D12" s="944"/>
      <c r="E12" s="944"/>
      <c r="F12" s="944"/>
      <c r="G12" s="944"/>
      <c r="H12" s="944"/>
      <c r="I12" s="954">
        <v>1.32</v>
      </c>
      <c r="J12" s="955"/>
      <c r="K12" s="955"/>
      <c r="L12" s="955"/>
      <c r="M12" s="956"/>
      <c r="N12" s="943" t="s">
        <v>1684</v>
      </c>
      <c r="O12" s="944"/>
      <c r="P12" s="944"/>
      <c r="Q12" s="944"/>
      <c r="R12" s="944"/>
      <c r="S12" s="944"/>
      <c r="T12" s="944"/>
      <c r="U12" s="950"/>
      <c r="V12" s="954">
        <v>1.3160000000000001</v>
      </c>
      <c r="W12" s="955"/>
      <c r="X12" s="955"/>
      <c r="Y12" s="955"/>
      <c r="Z12" s="956"/>
      <c r="AA12" s="943" t="s">
        <v>984</v>
      </c>
      <c r="AB12" s="944"/>
      <c r="AC12" s="944"/>
      <c r="AD12" s="944"/>
      <c r="AE12" s="944"/>
      <c r="AF12" s="944"/>
      <c r="AG12" s="944"/>
      <c r="AH12" s="950"/>
      <c r="AI12" s="954">
        <v>2.59</v>
      </c>
      <c r="AJ12" s="955"/>
      <c r="AK12" s="955"/>
      <c r="AL12" s="955"/>
      <c r="AM12" s="956"/>
      <c r="AN12" s="943" t="s">
        <v>2043</v>
      </c>
      <c r="AO12" s="944"/>
      <c r="AP12" s="944"/>
      <c r="AQ12" s="944"/>
      <c r="AR12" s="944"/>
      <c r="AS12" s="944"/>
      <c r="AT12" s="944"/>
      <c r="AU12" s="950"/>
      <c r="AV12" s="954">
        <v>4.38</v>
      </c>
      <c r="AW12" s="955"/>
      <c r="AX12" s="955"/>
      <c r="AY12" s="955"/>
      <c r="AZ12" s="956"/>
      <c r="BA12" s="40"/>
      <c r="BB12" s="8"/>
      <c r="BC12" s="8"/>
      <c r="BD12" s="8"/>
      <c r="BE12" s="8"/>
      <c r="BF12" s="8"/>
      <c r="BG12" s="8"/>
      <c r="BH12" s="8"/>
    </row>
    <row r="13" spans="1:60" ht="18.75" customHeight="1">
      <c r="B13" s="943" t="s">
        <v>1290</v>
      </c>
      <c r="C13" s="944"/>
      <c r="D13" s="944"/>
      <c r="E13" s="944"/>
      <c r="F13" s="944"/>
      <c r="G13" s="944"/>
      <c r="H13" s="944"/>
      <c r="I13" s="954">
        <v>2.9</v>
      </c>
      <c r="J13" s="955"/>
      <c r="K13" s="955"/>
      <c r="L13" s="955"/>
      <c r="M13" s="956"/>
      <c r="N13" s="943" t="s">
        <v>1683</v>
      </c>
      <c r="O13" s="944"/>
      <c r="P13" s="944"/>
      <c r="Q13" s="944"/>
      <c r="R13" s="944"/>
      <c r="S13" s="944"/>
      <c r="T13" s="944"/>
      <c r="U13" s="950"/>
      <c r="V13" s="954">
        <v>0.79200000000000004</v>
      </c>
      <c r="W13" s="955"/>
      <c r="X13" s="955"/>
      <c r="Y13" s="955"/>
      <c r="Z13" s="956"/>
      <c r="AA13" s="943" t="s">
        <v>2564</v>
      </c>
      <c r="AB13" s="944"/>
      <c r="AC13" s="944"/>
      <c r="AD13" s="944"/>
      <c r="AE13" s="944"/>
      <c r="AF13" s="944"/>
      <c r="AG13" s="944"/>
      <c r="AH13" s="950"/>
      <c r="AI13" s="954">
        <v>0.59</v>
      </c>
      <c r="AJ13" s="955"/>
      <c r="AK13" s="955"/>
      <c r="AL13" s="955"/>
      <c r="AM13" s="956"/>
      <c r="AN13" s="943" t="s">
        <v>2044</v>
      </c>
      <c r="AO13" s="944"/>
      <c r="AP13" s="944"/>
      <c r="AQ13" s="944"/>
      <c r="AR13" s="944"/>
      <c r="AS13" s="944"/>
      <c r="AT13" s="944"/>
      <c r="AU13" s="950"/>
      <c r="AV13" s="954">
        <v>0.68</v>
      </c>
      <c r="AW13" s="955"/>
      <c r="AX13" s="955"/>
      <c r="AY13" s="955"/>
      <c r="AZ13" s="956"/>
      <c r="BA13" s="40"/>
      <c r="BB13" s="8"/>
      <c r="BC13" s="8"/>
      <c r="BD13" s="8"/>
      <c r="BE13" s="8"/>
      <c r="BF13" s="8"/>
      <c r="BG13" s="8"/>
      <c r="BH13" s="8"/>
    </row>
    <row r="14" spans="1:60" ht="18.75" customHeight="1">
      <c r="B14" s="947" t="s">
        <v>1291</v>
      </c>
      <c r="C14" s="948"/>
      <c r="D14" s="948"/>
      <c r="E14" s="948"/>
      <c r="F14" s="948"/>
      <c r="G14" s="948"/>
      <c r="H14" s="948"/>
      <c r="I14" s="951">
        <v>2.56</v>
      </c>
      <c r="J14" s="952"/>
      <c r="K14" s="952"/>
      <c r="L14" s="952"/>
      <c r="M14" s="953"/>
      <c r="N14" s="947" t="s">
        <v>1682</v>
      </c>
      <c r="O14" s="948"/>
      <c r="P14" s="948"/>
      <c r="Q14" s="948"/>
      <c r="R14" s="948"/>
      <c r="S14" s="948"/>
      <c r="T14" s="948"/>
      <c r="U14" s="949"/>
      <c r="V14" s="951">
        <v>0.53600000000000003</v>
      </c>
      <c r="W14" s="952"/>
      <c r="X14" s="952"/>
      <c r="Y14" s="952"/>
      <c r="Z14" s="953"/>
      <c r="AA14" s="947" t="s">
        <v>985</v>
      </c>
      <c r="AB14" s="948"/>
      <c r="AC14" s="948"/>
      <c r="AD14" s="948"/>
      <c r="AE14" s="948"/>
      <c r="AF14" s="948"/>
      <c r="AG14" s="948"/>
      <c r="AH14" s="949"/>
      <c r="AI14" s="951">
        <v>0.94</v>
      </c>
      <c r="AJ14" s="952"/>
      <c r="AK14" s="952"/>
      <c r="AL14" s="952"/>
      <c r="AM14" s="953"/>
      <c r="AN14" s="947"/>
      <c r="AO14" s="948"/>
      <c r="AP14" s="948"/>
      <c r="AQ14" s="948"/>
      <c r="AR14" s="948"/>
      <c r="AS14" s="948"/>
      <c r="AT14" s="948"/>
      <c r="AU14" s="949"/>
      <c r="AV14" s="951"/>
      <c r="AW14" s="952"/>
      <c r="AX14" s="952"/>
      <c r="AY14" s="952"/>
      <c r="AZ14" s="953"/>
      <c r="BA14" s="40"/>
      <c r="BB14" s="8"/>
      <c r="BC14" s="8"/>
      <c r="BD14" s="8"/>
      <c r="BE14" s="8"/>
      <c r="BF14" s="8"/>
      <c r="BG14" s="8"/>
      <c r="BH14" s="8"/>
    </row>
    <row r="15" spans="1:60" ht="24.95" customHeight="1">
      <c r="B15" s="37" t="s">
        <v>1635</v>
      </c>
    </row>
    <row r="16" spans="1:60" ht="24.95" customHeight="1">
      <c r="B16" s="37" t="s">
        <v>2233</v>
      </c>
    </row>
    <row r="17" spans="1:53" ht="24.95" customHeight="1">
      <c r="J17" s="41"/>
      <c r="V17" s="41"/>
      <c r="AJ17" s="41"/>
      <c r="AV17" s="41"/>
    </row>
    <row r="18" spans="1:53" s="872" customFormat="1" ht="26.25" customHeight="1">
      <c r="A18" s="869" t="s">
        <v>1581</v>
      </c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</row>
    <row r="19" spans="1:53" ht="24.95" customHeight="1">
      <c r="Z19" s="957" t="s">
        <v>1636</v>
      </c>
      <c r="AA19" s="958"/>
      <c r="AB19" s="958"/>
      <c r="AC19" s="958"/>
      <c r="AD19" s="958"/>
      <c r="AE19" s="958"/>
      <c r="AF19" s="958"/>
      <c r="AG19" s="958"/>
      <c r="AH19" s="958"/>
      <c r="AI19" s="958"/>
      <c r="AJ19" s="958"/>
      <c r="AK19" s="958"/>
      <c r="AL19" s="958"/>
      <c r="AM19" s="958"/>
      <c r="AN19" s="958"/>
      <c r="AO19" s="958"/>
      <c r="AP19" s="958"/>
      <c r="AQ19" s="958"/>
      <c r="AR19" s="958"/>
      <c r="AS19" s="958"/>
      <c r="AT19" s="958"/>
      <c r="AU19" s="958"/>
      <c r="AV19" s="958"/>
      <c r="AW19" s="958"/>
      <c r="AX19" s="958"/>
      <c r="AY19" s="958"/>
      <c r="AZ19" s="958"/>
      <c r="BA19" s="958"/>
    </row>
    <row r="20" spans="1:53" ht="24.95" customHeight="1">
      <c r="B20" s="898" t="s">
        <v>519</v>
      </c>
      <c r="C20" s="899"/>
      <c r="D20" s="899"/>
      <c r="E20" s="899"/>
      <c r="F20" s="899"/>
      <c r="G20" s="899"/>
      <c r="H20" s="899"/>
      <c r="I20" s="898" t="s">
        <v>355</v>
      </c>
      <c r="J20" s="899"/>
      <c r="K20" s="899"/>
      <c r="L20" s="899"/>
      <c r="M20" s="900"/>
      <c r="N20" s="898" t="s">
        <v>2175</v>
      </c>
      <c r="O20" s="899"/>
      <c r="P20" s="899"/>
      <c r="Q20" s="899"/>
      <c r="R20" s="900"/>
      <c r="S20" s="898" t="s">
        <v>987</v>
      </c>
      <c r="T20" s="899"/>
      <c r="U20" s="899"/>
      <c r="V20" s="899"/>
      <c r="W20" s="900"/>
      <c r="X20" s="898" t="s">
        <v>988</v>
      </c>
      <c r="Y20" s="899"/>
      <c r="Z20" s="899"/>
      <c r="AA20" s="899"/>
      <c r="AB20" s="900"/>
      <c r="AC20" s="898" t="s">
        <v>2046</v>
      </c>
      <c r="AD20" s="899"/>
      <c r="AE20" s="899"/>
      <c r="AF20" s="899"/>
      <c r="AG20" s="900"/>
      <c r="AH20" s="898" t="s">
        <v>2047</v>
      </c>
      <c r="AI20" s="899"/>
      <c r="AJ20" s="899"/>
      <c r="AK20" s="899"/>
      <c r="AL20" s="900"/>
      <c r="AM20" s="898" t="s">
        <v>989</v>
      </c>
      <c r="AN20" s="899"/>
      <c r="AO20" s="899"/>
      <c r="AP20" s="899"/>
      <c r="AQ20" s="900"/>
      <c r="AR20" s="898" t="s">
        <v>2177</v>
      </c>
      <c r="AS20" s="899"/>
      <c r="AT20" s="899"/>
      <c r="AU20" s="899"/>
      <c r="AV20" s="900"/>
      <c r="AW20" s="898" t="s">
        <v>990</v>
      </c>
      <c r="AX20" s="899"/>
      <c r="AY20" s="899"/>
      <c r="AZ20" s="899"/>
      <c r="BA20" s="900"/>
    </row>
    <row r="21" spans="1:53" ht="24.95" customHeight="1">
      <c r="B21" s="945" t="s">
        <v>348</v>
      </c>
      <c r="C21" s="946"/>
      <c r="D21" s="946"/>
      <c r="E21" s="946"/>
      <c r="F21" s="946"/>
      <c r="G21" s="946"/>
      <c r="H21" s="946"/>
      <c r="I21" s="932">
        <v>6144</v>
      </c>
      <c r="J21" s="933"/>
      <c r="K21" s="933"/>
      <c r="L21" s="933"/>
      <c r="M21" s="934"/>
      <c r="N21" s="932">
        <v>2271</v>
      </c>
      <c r="O21" s="933"/>
      <c r="P21" s="933"/>
      <c r="Q21" s="933"/>
      <c r="R21" s="934"/>
      <c r="S21" s="932">
        <v>198</v>
      </c>
      <c r="T21" s="933"/>
      <c r="U21" s="933"/>
      <c r="V21" s="933"/>
      <c r="W21" s="934"/>
      <c r="X21" s="932">
        <v>745</v>
      </c>
      <c r="Y21" s="933"/>
      <c r="Z21" s="933"/>
      <c r="AA21" s="933"/>
      <c r="AB21" s="934"/>
      <c r="AC21" s="932">
        <v>129</v>
      </c>
      <c r="AD21" s="933"/>
      <c r="AE21" s="933"/>
      <c r="AF21" s="933"/>
      <c r="AG21" s="934"/>
      <c r="AH21" s="932">
        <v>52</v>
      </c>
      <c r="AI21" s="933"/>
      <c r="AJ21" s="933"/>
      <c r="AK21" s="933"/>
      <c r="AL21" s="934"/>
      <c r="AM21" s="932">
        <v>2</v>
      </c>
      <c r="AN21" s="933"/>
      <c r="AO21" s="933"/>
      <c r="AP21" s="933"/>
      <c r="AQ21" s="934"/>
      <c r="AR21" s="932">
        <v>97</v>
      </c>
      <c r="AS21" s="933"/>
      <c r="AT21" s="933"/>
      <c r="AU21" s="933"/>
      <c r="AV21" s="934"/>
      <c r="AW21" s="932">
        <v>2650</v>
      </c>
      <c r="AX21" s="933"/>
      <c r="AY21" s="933"/>
      <c r="AZ21" s="933"/>
      <c r="BA21" s="934"/>
    </row>
    <row r="22" spans="1:53" ht="24.95" customHeight="1">
      <c r="B22" s="943" t="s">
        <v>358</v>
      </c>
      <c r="C22" s="944"/>
      <c r="D22" s="944"/>
      <c r="E22" s="944"/>
      <c r="F22" s="944"/>
      <c r="G22" s="944"/>
      <c r="H22" s="944"/>
      <c r="I22" s="935">
        <v>6145</v>
      </c>
      <c r="J22" s="936"/>
      <c r="K22" s="936"/>
      <c r="L22" s="936"/>
      <c r="M22" s="937"/>
      <c r="N22" s="935">
        <v>2265</v>
      </c>
      <c r="O22" s="936"/>
      <c r="P22" s="936"/>
      <c r="Q22" s="936"/>
      <c r="R22" s="937"/>
      <c r="S22" s="935">
        <v>198</v>
      </c>
      <c r="T22" s="936"/>
      <c r="U22" s="936"/>
      <c r="V22" s="936"/>
      <c r="W22" s="937"/>
      <c r="X22" s="935">
        <v>750</v>
      </c>
      <c r="Y22" s="936"/>
      <c r="Z22" s="936"/>
      <c r="AA22" s="936"/>
      <c r="AB22" s="937"/>
      <c r="AC22" s="935">
        <v>126</v>
      </c>
      <c r="AD22" s="936"/>
      <c r="AE22" s="936"/>
      <c r="AF22" s="936"/>
      <c r="AG22" s="937"/>
      <c r="AH22" s="935">
        <v>52</v>
      </c>
      <c r="AI22" s="936"/>
      <c r="AJ22" s="936"/>
      <c r="AK22" s="936"/>
      <c r="AL22" s="937"/>
      <c r="AM22" s="935">
        <v>2</v>
      </c>
      <c r="AN22" s="936"/>
      <c r="AO22" s="936"/>
      <c r="AP22" s="936"/>
      <c r="AQ22" s="937"/>
      <c r="AR22" s="935">
        <v>99</v>
      </c>
      <c r="AS22" s="936"/>
      <c r="AT22" s="936"/>
      <c r="AU22" s="936"/>
      <c r="AV22" s="937"/>
      <c r="AW22" s="935">
        <v>2653</v>
      </c>
      <c r="AX22" s="936"/>
      <c r="AY22" s="936"/>
      <c r="AZ22" s="936"/>
      <c r="BA22" s="937"/>
    </row>
    <row r="23" spans="1:53" ht="24.95" customHeight="1">
      <c r="B23" s="943" t="s">
        <v>434</v>
      </c>
      <c r="C23" s="944"/>
      <c r="D23" s="944"/>
      <c r="E23" s="944"/>
      <c r="F23" s="944"/>
      <c r="G23" s="944"/>
      <c r="H23" s="944"/>
      <c r="I23" s="935">
        <v>6146</v>
      </c>
      <c r="J23" s="936"/>
      <c r="K23" s="936"/>
      <c r="L23" s="936"/>
      <c r="M23" s="937"/>
      <c r="N23" s="935">
        <v>2255</v>
      </c>
      <c r="O23" s="936"/>
      <c r="P23" s="936"/>
      <c r="Q23" s="936"/>
      <c r="R23" s="937"/>
      <c r="S23" s="935">
        <v>198</v>
      </c>
      <c r="T23" s="936"/>
      <c r="U23" s="936"/>
      <c r="V23" s="936"/>
      <c r="W23" s="937"/>
      <c r="X23" s="935">
        <v>754</v>
      </c>
      <c r="Y23" s="936"/>
      <c r="Z23" s="936"/>
      <c r="AA23" s="936"/>
      <c r="AB23" s="937"/>
      <c r="AC23" s="935">
        <v>125</v>
      </c>
      <c r="AD23" s="936"/>
      <c r="AE23" s="936"/>
      <c r="AF23" s="936"/>
      <c r="AG23" s="937"/>
      <c r="AH23" s="935">
        <v>52</v>
      </c>
      <c r="AI23" s="936"/>
      <c r="AJ23" s="936"/>
      <c r="AK23" s="936"/>
      <c r="AL23" s="937"/>
      <c r="AM23" s="935">
        <v>2</v>
      </c>
      <c r="AN23" s="936"/>
      <c r="AO23" s="936"/>
      <c r="AP23" s="936"/>
      <c r="AQ23" s="937"/>
      <c r="AR23" s="935">
        <v>101</v>
      </c>
      <c r="AS23" s="936"/>
      <c r="AT23" s="936"/>
      <c r="AU23" s="936"/>
      <c r="AV23" s="937"/>
      <c r="AW23" s="935">
        <v>2659</v>
      </c>
      <c r="AX23" s="936"/>
      <c r="AY23" s="936"/>
      <c r="AZ23" s="936"/>
      <c r="BA23" s="937"/>
    </row>
    <row r="24" spans="1:53" ht="24.95" customHeight="1">
      <c r="B24" s="943" t="s">
        <v>417</v>
      </c>
      <c r="C24" s="944"/>
      <c r="D24" s="944"/>
      <c r="E24" s="944"/>
      <c r="F24" s="944"/>
      <c r="G24" s="944"/>
      <c r="H24" s="944"/>
      <c r="I24" s="935">
        <v>6145</v>
      </c>
      <c r="J24" s="936"/>
      <c r="K24" s="936"/>
      <c r="L24" s="936"/>
      <c r="M24" s="937"/>
      <c r="N24" s="935">
        <v>2250</v>
      </c>
      <c r="O24" s="936"/>
      <c r="P24" s="936"/>
      <c r="Q24" s="936"/>
      <c r="R24" s="937"/>
      <c r="S24" s="935">
        <v>251</v>
      </c>
      <c r="T24" s="936"/>
      <c r="U24" s="936"/>
      <c r="V24" s="936"/>
      <c r="W24" s="937"/>
      <c r="X24" s="935">
        <v>757</v>
      </c>
      <c r="Y24" s="936"/>
      <c r="Z24" s="936"/>
      <c r="AA24" s="936"/>
      <c r="AB24" s="937"/>
      <c r="AC24" s="935">
        <v>176</v>
      </c>
      <c r="AD24" s="936"/>
      <c r="AE24" s="936"/>
      <c r="AF24" s="936"/>
      <c r="AG24" s="937"/>
      <c r="AH24" s="935">
        <v>2</v>
      </c>
      <c r="AI24" s="936"/>
      <c r="AJ24" s="936"/>
      <c r="AK24" s="936"/>
      <c r="AL24" s="937"/>
      <c r="AM24" s="935">
        <v>2</v>
      </c>
      <c r="AN24" s="936"/>
      <c r="AO24" s="936"/>
      <c r="AP24" s="936"/>
      <c r="AQ24" s="937"/>
      <c r="AR24" s="935">
        <v>102</v>
      </c>
      <c r="AS24" s="936"/>
      <c r="AT24" s="936"/>
      <c r="AU24" s="936"/>
      <c r="AV24" s="937"/>
      <c r="AW24" s="935">
        <v>2605</v>
      </c>
      <c r="AX24" s="936"/>
      <c r="AY24" s="936"/>
      <c r="AZ24" s="936"/>
      <c r="BA24" s="937"/>
    </row>
    <row r="25" spans="1:53" ht="24.95" customHeight="1">
      <c r="B25" s="941" t="s">
        <v>1258</v>
      </c>
      <c r="C25" s="942"/>
      <c r="D25" s="942"/>
      <c r="E25" s="942"/>
      <c r="F25" s="942"/>
      <c r="G25" s="942"/>
      <c r="H25" s="942"/>
      <c r="I25" s="938">
        <v>6145</v>
      </c>
      <c r="J25" s="939"/>
      <c r="K25" s="939"/>
      <c r="L25" s="939"/>
      <c r="M25" s="940"/>
      <c r="N25" s="938">
        <v>2244</v>
      </c>
      <c r="O25" s="939"/>
      <c r="P25" s="939"/>
      <c r="Q25" s="939"/>
      <c r="R25" s="940"/>
      <c r="S25" s="938">
        <v>250</v>
      </c>
      <c r="T25" s="939"/>
      <c r="U25" s="939"/>
      <c r="V25" s="939"/>
      <c r="W25" s="940"/>
      <c r="X25" s="938">
        <v>765</v>
      </c>
      <c r="Y25" s="939"/>
      <c r="Z25" s="939"/>
      <c r="AA25" s="939"/>
      <c r="AB25" s="940"/>
      <c r="AC25" s="938">
        <v>174</v>
      </c>
      <c r="AD25" s="939"/>
      <c r="AE25" s="939"/>
      <c r="AF25" s="939"/>
      <c r="AG25" s="940"/>
      <c r="AH25" s="938">
        <v>2</v>
      </c>
      <c r="AI25" s="939"/>
      <c r="AJ25" s="939"/>
      <c r="AK25" s="939"/>
      <c r="AL25" s="940"/>
      <c r="AM25" s="938">
        <v>2</v>
      </c>
      <c r="AN25" s="939"/>
      <c r="AO25" s="939"/>
      <c r="AP25" s="939"/>
      <c r="AQ25" s="940"/>
      <c r="AR25" s="938">
        <v>100</v>
      </c>
      <c r="AS25" s="939"/>
      <c r="AT25" s="939"/>
      <c r="AU25" s="939"/>
      <c r="AV25" s="940"/>
      <c r="AW25" s="938">
        <v>2608</v>
      </c>
      <c r="AX25" s="939"/>
      <c r="AY25" s="939"/>
      <c r="AZ25" s="939"/>
      <c r="BA25" s="940"/>
    </row>
    <row r="26" spans="1:53" ht="24.95" customHeight="1">
      <c r="B26" s="963" t="s">
        <v>996</v>
      </c>
      <c r="C26" s="963"/>
      <c r="D26" s="963"/>
      <c r="E26" s="963"/>
      <c r="F26" s="963"/>
      <c r="G26" s="963"/>
      <c r="H26" s="963"/>
      <c r="I26" s="964">
        <f>SUM(N26:BA26)</f>
        <v>6146</v>
      </c>
      <c r="J26" s="964"/>
      <c r="K26" s="964"/>
      <c r="L26" s="964"/>
      <c r="M26" s="964"/>
      <c r="N26" s="964">
        <v>2240</v>
      </c>
      <c r="O26" s="964"/>
      <c r="P26" s="964"/>
      <c r="Q26" s="964"/>
      <c r="R26" s="964"/>
      <c r="S26" s="964">
        <v>250</v>
      </c>
      <c r="T26" s="964"/>
      <c r="U26" s="964"/>
      <c r="V26" s="964"/>
      <c r="W26" s="964"/>
      <c r="X26" s="964">
        <v>772</v>
      </c>
      <c r="Y26" s="964"/>
      <c r="Z26" s="964"/>
      <c r="AA26" s="964"/>
      <c r="AB26" s="964"/>
      <c r="AC26" s="964">
        <v>173</v>
      </c>
      <c r="AD26" s="964"/>
      <c r="AE26" s="964"/>
      <c r="AF26" s="964"/>
      <c r="AG26" s="964"/>
      <c r="AH26" s="964">
        <v>2</v>
      </c>
      <c r="AI26" s="964"/>
      <c r="AJ26" s="964"/>
      <c r="AK26" s="964"/>
      <c r="AL26" s="964"/>
      <c r="AM26" s="964">
        <v>2</v>
      </c>
      <c r="AN26" s="964"/>
      <c r="AO26" s="964"/>
      <c r="AP26" s="964"/>
      <c r="AQ26" s="964"/>
      <c r="AR26" s="964">
        <v>100</v>
      </c>
      <c r="AS26" s="964"/>
      <c r="AT26" s="964"/>
      <c r="AU26" s="964"/>
      <c r="AV26" s="964"/>
      <c r="AW26" s="964">
        <v>2607</v>
      </c>
      <c r="AX26" s="964"/>
      <c r="AY26" s="964"/>
      <c r="AZ26" s="964"/>
      <c r="BA26" s="964"/>
    </row>
    <row r="27" spans="1:53" ht="24.95" customHeight="1">
      <c r="B27" s="42" t="s">
        <v>2194</v>
      </c>
      <c r="F27" s="20" t="s">
        <v>1311</v>
      </c>
    </row>
    <row r="28" spans="1:53" ht="24.95" customHeight="1">
      <c r="F28" s="20" t="s">
        <v>2074</v>
      </c>
    </row>
    <row r="29" spans="1:53" ht="24.95" customHeight="1">
      <c r="F29" s="20"/>
    </row>
  </sheetData>
  <mergeCells count="167">
    <mergeCell ref="B26:H26"/>
    <mergeCell ref="I26:M26"/>
    <mergeCell ref="N26:R26"/>
    <mergeCell ref="S26:W26"/>
    <mergeCell ref="AR26:AV26"/>
    <mergeCell ref="AW26:BA26"/>
    <mergeCell ref="X26:AB26"/>
    <mergeCell ref="AC26:AG26"/>
    <mergeCell ref="AH26:AL26"/>
    <mergeCell ref="AM26:AQ26"/>
    <mergeCell ref="AI5:AM5"/>
    <mergeCell ref="AI4:AM4"/>
    <mergeCell ref="AV7:AZ7"/>
    <mergeCell ref="AV6:AZ6"/>
    <mergeCell ref="AV5:AZ5"/>
    <mergeCell ref="AV4:AZ4"/>
    <mergeCell ref="AN6:AU6"/>
    <mergeCell ref="AN5:AU5"/>
    <mergeCell ref="AN4:AU4"/>
    <mergeCell ref="AI7:AM7"/>
    <mergeCell ref="AI14:AM14"/>
    <mergeCell ref="AI13:AM13"/>
    <mergeCell ref="AI12:AM12"/>
    <mergeCell ref="AI11:AM11"/>
    <mergeCell ref="AI6:AM6"/>
    <mergeCell ref="AN10:AU10"/>
    <mergeCell ref="AN9:AU9"/>
    <mergeCell ref="AN8:AU8"/>
    <mergeCell ref="AV10:AZ10"/>
    <mergeCell ref="AV9:AZ9"/>
    <mergeCell ref="AI10:AM10"/>
    <mergeCell ref="AI9:AM9"/>
    <mergeCell ref="AI8:AM8"/>
    <mergeCell ref="AV8:AZ8"/>
    <mergeCell ref="AN14:AU14"/>
    <mergeCell ref="AN13:AU13"/>
    <mergeCell ref="AN12:AU12"/>
    <mergeCell ref="AN11:AU11"/>
    <mergeCell ref="AN7:AU7"/>
    <mergeCell ref="AV14:AZ14"/>
    <mergeCell ref="AV13:AZ13"/>
    <mergeCell ref="AV12:AZ12"/>
    <mergeCell ref="AV11:AZ11"/>
    <mergeCell ref="V8:Z8"/>
    <mergeCell ref="I4:M4"/>
    <mergeCell ref="AA10:AH10"/>
    <mergeCell ref="AA9:AH9"/>
    <mergeCell ref="AA8:AH8"/>
    <mergeCell ref="AA7:AH7"/>
    <mergeCell ref="AA6:AH6"/>
    <mergeCell ref="AA5:AH5"/>
    <mergeCell ref="AA4:AH4"/>
    <mergeCell ref="I5:M5"/>
    <mergeCell ref="I9:M9"/>
    <mergeCell ref="N10:U10"/>
    <mergeCell ref="N9:U9"/>
    <mergeCell ref="V7:Z7"/>
    <mergeCell ref="V6:Z6"/>
    <mergeCell ref="V5:Z5"/>
    <mergeCell ref="AA3:AH3"/>
    <mergeCell ref="AI3:AM3"/>
    <mergeCell ref="AN3:AU3"/>
    <mergeCell ref="B14:H14"/>
    <mergeCell ref="B13:H13"/>
    <mergeCell ref="B12:H12"/>
    <mergeCell ref="B11:H11"/>
    <mergeCell ref="B3:H3"/>
    <mergeCell ref="I3:M3"/>
    <mergeCell ref="B4:H4"/>
    <mergeCell ref="I14:M14"/>
    <mergeCell ref="I13:M13"/>
    <mergeCell ref="I12:M12"/>
    <mergeCell ref="I11:M11"/>
    <mergeCell ref="N11:U11"/>
    <mergeCell ref="AA11:AH11"/>
    <mergeCell ref="V11:Z11"/>
    <mergeCell ref="V10:Z10"/>
    <mergeCell ref="V9:Z9"/>
    <mergeCell ref="Z19:BA19"/>
    <mergeCell ref="S20:W20"/>
    <mergeCell ref="X20:AB20"/>
    <mergeCell ref="AC20:AG20"/>
    <mergeCell ref="AH20:AL20"/>
    <mergeCell ref="AV3:AZ3"/>
    <mergeCell ref="N3:U3"/>
    <mergeCell ref="B10:H10"/>
    <mergeCell ref="B9:H9"/>
    <mergeCell ref="B8:H8"/>
    <mergeCell ref="B7:H7"/>
    <mergeCell ref="B6:H6"/>
    <mergeCell ref="B5:H5"/>
    <mergeCell ref="I10:M10"/>
    <mergeCell ref="V3:Z3"/>
    <mergeCell ref="N8:U8"/>
    <mergeCell ref="N7:U7"/>
    <mergeCell ref="V4:Z4"/>
    <mergeCell ref="N6:U6"/>
    <mergeCell ref="N5:U5"/>
    <mergeCell ref="N4:U4"/>
    <mergeCell ref="I8:M8"/>
    <mergeCell ref="I7:M7"/>
    <mergeCell ref="I6:M6"/>
    <mergeCell ref="AA14:AH14"/>
    <mergeCell ref="AA13:AH13"/>
    <mergeCell ref="AA12:AH12"/>
    <mergeCell ref="V14:Z14"/>
    <mergeCell ref="V13:Z13"/>
    <mergeCell ref="V12:Z12"/>
    <mergeCell ref="N14:U14"/>
    <mergeCell ref="N13:U13"/>
    <mergeCell ref="N12:U12"/>
    <mergeCell ref="B20:H20"/>
    <mergeCell ref="B25:H25"/>
    <mergeCell ref="B24:H24"/>
    <mergeCell ref="B23:H23"/>
    <mergeCell ref="B22:H22"/>
    <mergeCell ref="B21:H21"/>
    <mergeCell ref="I20:M20"/>
    <mergeCell ref="N20:R20"/>
    <mergeCell ref="I23:M23"/>
    <mergeCell ref="I24:M24"/>
    <mergeCell ref="I25:M25"/>
    <mergeCell ref="N21:R21"/>
    <mergeCell ref="N22:R22"/>
    <mergeCell ref="N23:R23"/>
    <mergeCell ref="N24:R24"/>
    <mergeCell ref="N25:R25"/>
    <mergeCell ref="I21:M21"/>
    <mergeCell ref="I22:M22"/>
    <mergeCell ref="S25:W25"/>
    <mergeCell ref="X21:AB21"/>
    <mergeCell ref="X22:AB22"/>
    <mergeCell ref="X23:AB23"/>
    <mergeCell ref="X24:AB24"/>
    <mergeCell ref="X25:AB25"/>
    <mergeCell ref="S21:W21"/>
    <mergeCell ref="S22:W22"/>
    <mergeCell ref="S23:W23"/>
    <mergeCell ref="S24:W24"/>
    <mergeCell ref="AC25:AG25"/>
    <mergeCell ref="AH21:AL21"/>
    <mergeCell ref="AH22:AL22"/>
    <mergeCell ref="AH23:AL23"/>
    <mergeCell ref="AH24:AL24"/>
    <mergeCell ref="AH25:AL25"/>
    <mergeCell ref="AC21:AG21"/>
    <mergeCell ref="AC22:AG22"/>
    <mergeCell ref="AC23:AG23"/>
    <mergeCell ref="AC24:AG24"/>
    <mergeCell ref="AW20:BA20"/>
    <mergeCell ref="AW21:BA21"/>
    <mergeCell ref="AW22:BA22"/>
    <mergeCell ref="AW23:BA23"/>
    <mergeCell ref="AW24:BA24"/>
    <mergeCell ref="AM25:AQ25"/>
    <mergeCell ref="AR21:AV21"/>
    <mergeCell ref="AR22:AV22"/>
    <mergeCell ref="AR23:AV23"/>
    <mergeCell ref="AR24:AV24"/>
    <mergeCell ref="AW25:BA25"/>
    <mergeCell ref="AM20:AQ20"/>
    <mergeCell ref="AR20:AV20"/>
    <mergeCell ref="AR25:AV25"/>
    <mergeCell ref="AM21:AQ21"/>
    <mergeCell ref="AM22:AQ22"/>
    <mergeCell ref="AM23:AQ23"/>
    <mergeCell ref="AM24:AQ24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>
    <oddHeader>&amp;R&amp;A</oddHeader>
    <oddFooter>&amp;C－２－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Normal="100" workbookViewId="0">
      <selection activeCell="V41" sqref="V41"/>
    </sheetView>
  </sheetViews>
  <sheetFormatPr defaultRowHeight="12"/>
  <cols>
    <col min="1" max="1" width="1.25" style="66" customWidth="1"/>
    <col min="2" max="4" width="3.875" style="66" customWidth="1"/>
    <col min="5" max="28" width="3.25" style="66" customWidth="1"/>
    <col min="29" max="29" width="3.75" style="66" customWidth="1"/>
    <col min="30" max="31" width="3.875" style="66" customWidth="1"/>
    <col min="32" max="32" width="3.75" style="66" customWidth="1"/>
    <col min="33" max="34" width="3.875" style="66" customWidth="1"/>
    <col min="35" max="16384" width="9" style="66"/>
  </cols>
  <sheetData>
    <row r="1" spans="1:48" s="872" customFormat="1" ht="26.25" customHeight="1">
      <c r="A1" s="869" t="s">
        <v>2148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48" ht="15.95" customHeight="1">
      <c r="B2" s="1231" t="s">
        <v>2149</v>
      </c>
      <c r="C2" s="1231"/>
      <c r="D2" s="1231"/>
      <c r="E2" s="218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218"/>
      <c r="R2" s="218"/>
      <c r="S2" s="218"/>
      <c r="T2" s="218"/>
      <c r="U2" s="422"/>
      <c r="V2" s="423"/>
      <c r="W2" s="423"/>
      <c r="X2" s="1132" t="s">
        <v>2150</v>
      </c>
      <c r="Y2" s="1061"/>
      <c r="Z2" s="1061"/>
      <c r="AA2" s="1061"/>
      <c r="AB2" s="1061"/>
    </row>
    <row r="3" spans="1:48" ht="15.95" customHeight="1">
      <c r="B3" s="1153" t="s">
        <v>2151</v>
      </c>
      <c r="C3" s="1153"/>
      <c r="D3" s="1153"/>
      <c r="E3" s="1153" t="s">
        <v>618</v>
      </c>
      <c r="F3" s="1153"/>
      <c r="G3" s="1153"/>
      <c r="H3" s="1153"/>
      <c r="I3" s="1153"/>
      <c r="J3" s="1153"/>
      <c r="K3" s="1413"/>
      <c r="L3" s="1413"/>
      <c r="M3" s="1153" t="s">
        <v>2206</v>
      </c>
      <c r="N3" s="1153"/>
      <c r="O3" s="1153"/>
      <c r="P3" s="1153"/>
      <c r="Q3" s="1153"/>
      <c r="R3" s="1153"/>
      <c r="S3" s="1413"/>
      <c r="T3" s="1413"/>
      <c r="U3" s="1153" t="s">
        <v>428</v>
      </c>
      <c r="V3" s="1153"/>
      <c r="W3" s="1153"/>
      <c r="X3" s="1153"/>
      <c r="Y3" s="1153"/>
      <c r="Z3" s="1153"/>
      <c r="AA3" s="1413"/>
      <c r="AB3" s="1413"/>
      <c r="AC3" s="61"/>
    </row>
    <row r="4" spans="1:48" ht="41.25" customHeight="1">
      <c r="B4" s="1153"/>
      <c r="C4" s="1153"/>
      <c r="D4" s="1153"/>
      <c r="E4" s="1056" t="s">
        <v>2152</v>
      </c>
      <c r="F4" s="1153"/>
      <c r="G4" s="1056" t="s">
        <v>2153</v>
      </c>
      <c r="H4" s="1153"/>
      <c r="I4" s="1056" t="s">
        <v>2154</v>
      </c>
      <c r="J4" s="1153"/>
      <c r="K4" s="1388" t="s">
        <v>2155</v>
      </c>
      <c r="L4" s="1389"/>
      <c r="M4" s="1056" t="s">
        <v>2152</v>
      </c>
      <c r="N4" s="1153"/>
      <c r="O4" s="1056" t="s">
        <v>2153</v>
      </c>
      <c r="P4" s="1153"/>
      <c r="Q4" s="1056" t="s">
        <v>2154</v>
      </c>
      <c r="R4" s="1153"/>
      <c r="S4" s="1388" t="s">
        <v>2155</v>
      </c>
      <c r="T4" s="1389"/>
      <c r="U4" s="1056" t="s">
        <v>2152</v>
      </c>
      <c r="V4" s="1153"/>
      <c r="W4" s="1056" t="s">
        <v>2153</v>
      </c>
      <c r="X4" s="1153"/>
      <c r="Y4" s="1056" t="s">
        <v>2154</v>
      </c>
      <c r="Z4" s="1153"/>
      <c r="AA4" s="1388" t="s">
        <v>2155</v>
      </c>
      <c r="AB4" s="1389"/>
      <c r="AC4" s="61"/>
    </row>
    <row r="5" spans="1:48" ht="15.95" customHeight="1">
      <c r="B5" s="1153" t="s">
        <v>654</v>
      </c>
      <c r="C5" s="1153"/>
      <c r="D5" s="1153"/>
      <c r="E5" s="1414">
        <v>6275</v>
      </c>
      <c r="F5" s="1414"/>
      <c r="G5" s="1414">
        <v>0</v>
      </c>
      <c r="H5" s="1414"/>
      <c r="I5" s="1414">
        <v>0</v>
      </c>
      <c r="J5" s="1414"/>
      <c r="K5" s="1413">
        <v>0</v>
      </c>
      <c r="L5" s="1413"/>
      <c r="M5" s="1414">
        <v>6299</v>
      </c>
      <c r="N5" s="1414"/>
      <c r="O5" s="1414">
        <v>0</v>
      </c>
      <c r="P5" s="1414"/>
      <c r="Q5" s="1414">
        <v>0</v>
      </c>
      <c r="R5" s="1414"/>
      <c r="S5" s="1413">
        <v>0</v>
      </c>
      <c r="T5" s="1413"/>
      <c r="U5" s="1414">
        <v>6480</v>
      </c>
      <c r="V5" s="1414"/>
      <c r="W5" s="1414">
        <v>0</v>
      </c>
      <c r="X5" s="1414"/>
      <c r="Y5" s="1414">
        <v>0</v>
      </c>
      <c r="Z5" s="1414"/>
      <c r="AA5" s="1413">
        <v>0</v>
      </c>
      <c r="AB5" s="1413"/>
      <c r="AC5" s="428"/>
    </row>
    <row r="6" spans="1:48" ht="15.95" customHeight="1">
      <c r="B6" s="1153" t="s">
        <v>655</v>
      </c>
      <c r="C6" s="1153"/>
      <c r="D6" s="1153"/>
      <c r="E6" s="1414">
        <v>811</v>
      </c>
      <c r="F6" s="1414"/>
      <c r="G6" s="1414">
        <v>108</v>
      </c>
      <c r="H6" s="1414"/>
      <c r="I6" s="1414">
        <v>87</v>
      </c>
      <c r="J6" s="1414"/>
      <c r="K6" s="1413">
        <v>1</v>
      </c>
      <c r="L6" s="1413"/>
      <c r="M6" s="1414">
        <v>652</v>
      </c>
      <c r="N6" s="1414"/>
      <c r="O6" s="1414">
        <v>50</v>
      </c>
      <c r="P6" s="1414"/>
      <c r="Q6" s="1414">
        <v>39</v>
      </c>
      <c r="R6" s="1414"/>
      <c r="S6" s="1413">
        <v>0</v>
      </c>
      <c r="T6" s="1413"/>
      <c r="U6" s="1414">
        <v>591</v>
      </c>
      <c r="V6" s="1414"/>
      <c r="W6" s="1414">
        <v>46</v>
      </c>
      <c r="X6" s="1414"/>
      <c r="Y6" s="1414">
        <v>40</v>
      </c>
      <c r="Z6" s="1414"/>
      <c r="AA6" s="1413">
        <v>0</v>
      </c>
      <c r="AB6" s="1413"/>
      <c r="AC6" s="428"/>
    </row>
    <row r="7" spans="1:48" ht="15.95" customHeight="1">
      <c r="B7" s="1056" t="s">
        <v>656</v>
      </c>
      <c r="C7" s="1153"/>
      <c r="D7" s="1153"/>
      <c r="E7" s="1414">
        <v>693</v>
      </c>
      <c r="F7" s="1414"/>
      <c r="G7" s="1414">
        <v>58</v>
      </c>
      <c r="H7" s="1414"/>
      <c r="I7" s="1414">
        <v>41</v>
      </c>
      <c r="J7" s="1414"/>
      <c r="K7" s="1413">
        <v>1</v>
      </c>
      <c r="L7" s="1413"/>
      <c r="M7" s="1414">
        <v>717</v>
      </c>
      <c r="N7" s="1414"/>
      <c r="O7" s="1414">
        <v>41</v>
      </c>
      <c r="P7" s="1414"/>
      <c r="Q7" s="1414">
        <v>37</v>
      </c>
      <c r="R7" s="1414"/>
      <c r="S7" s="1413">
        <v>0</v>
      </c>
      <c r="T7" s="1413"/>
      <c r="U7" s="1414">
        <v>695</v>
      </c>
      <c r="V7" s="1414"/>
      <c r="W7" s="1414">
        <v>41</v>
      </c>
      <c r="X7" s="1414"/>
      <c r="Y7" s="1414">
        <v>33</v>
      </c>
      <c r="Z7" s="1414"/>
      <c r="AA7" s="1413">
        <v>1</v>
      </c>
      <c r="AB7" s="1413"/>
      <c r="AC7" s="428"/>
    </row>
    <row r="8" spans="1:48" ht="15.95" customHeight="1">
      <c r="B8" s="1153" t="s">
        <v>657</v>
      </c>
      <c r="C8" s="1153"/>
      <c r="D8" s="1153"/>
      <c r="E8" s="1414">
        <v>604</v>
      </c>
      <c r="F8" s="1414"/>
      <c r="G8" s="1414">
        <v>67</v>
      </c>
      <c r="H8" s="1414"/>
      <c r="I8" s="1414">
        <v>62</v>
      </c>
      <c r="J8" s="1414"/>
      <c r="K8" s="1413">
        <v>4</v>
      </c>
      <c r="L8" s="1413"/>
      <c r="M8" s="1414">
        <v>255</v>
      </c>
      <c r="N8" s="1414"/>
      <c r="O8" s="1414">
        <v>57</v>
      </c>
      <c r="P8" s="1414"/>
      <c r="Q8" s="1414">
        <v>50</v>
      </c>
      <c r="R8" s="1414"/>
      <c r="S8" s="1413">
        <v>4</v>
      </c>
      <c r="T8" s="1413"/>
      <c r="U8" s="1414">
        <v>410</v>
      </c>
      <c r="V8" s="1414"/>
      <c r="W8" s="1414">
        <v>80</v>
      </c>
      <c r="X8" s="1414"/>
      <c r="Y8" s="1414">
        <v>78</v>
      </c>
      <c r="Z8" s="1414"/>
      <c r="AA8" s="1413">
        <v>4</v>
      </c>
      <c r="AB8" s="1413"/>
      <c r="AC8" s="428"/>
    </row>
    <row r="9" spans="1:48" ht="15.95" customHeight="1">
      <c r="B9" s="1153" t="s">
        <v>658</v>
      </c>
      <c r="C9" s="1153"/>
      <c r="D9" s="1153"/>
      <c r="E9" s="1414">
        <v>1038</v>
      </c>
      <c r="F9" s="1414"/>
      <c r="G9" s="1414">
        <v>6</v>
      </c>
      <c r="H9" s="1414"/>
      <c r="I9" s="1414">
        <v>4</v>
      </c>
      <c r="J9" s="1414"/>
      <c r="K9" s="1413">
        <v>0</v>
      </c>
      <c r="L9" s="1413"/>
      <c r="M9" s="1414">
        <v>706</v>
      </c>
      <c r="N9" s="1414"/>
      <c r="O9" s="1414">
        <v>15</v>
      </c>
      <c r="P9" s="1414"/>
      <c r="Q9" s="1414">
        <v>15</v>
      </c>
      <c r="R9" s="1414"/>
      <c r="S9" s="1413">
        <v>0</v>
      </c>
      <c r="T9" s="1413"/>
      <c r="U9" s="1414">
        <v>797</v>
      </c>
      <c r="V9" s="1414"/>
      <c r="W9" s="1414">
        <v>7</v>
      </c>
      <c r="X9" s="1414"/>
      <c r="Y9" s="1414">
        <v>6</v>
      </c>
      <c r="Z9" s="1414"/>
      <c r="AA9" s="1413">
        <v>0</v>
      </c>
      <c r="AB9" s="1413"/>
      <c r="AC9" s="428"/>
    </row>
    <row r="10" spans="1:48" ht="15.95" customHeight="1">
      <c r="B10" s="1153" t="s">
        <v>659</v>
      </c>
      <c r="C10" s="1153"/>
      <c r="D10" s="1153"/>
      <c r="E10" s="1414">
        <v>6332</v>
      </c>
      <c r="F10" s="1414"/>
      <c r="G10" s="1414">
        <v>3697</v>
      </c>
      <c r="H10" s="1414"/>
      <c r="I10" s="1420" t="s">
        <v>678</v>
      </c>
      <c r="J10" s="1420"/>
      <c r="K10" s="1420" t="s">
        <v>678</v>
      </c>
      <c r="L10" s="1420"/>
      <c r="M10" s="1414">
        <v>6435</v>
      </c>
      <c r="N10" s="1414"/>
      <c r="O10" s="1414">
        <v>3650</v>
      </c>
      <c r="P10" s="1414"/>
      <c r="Q10" s="1420" t="s">
        <v>678</v>
      </c>
      <c r="R10" s="1420"/>
      <c r="S10" s="1420" t="s">
        <v>678</v>
      </c>
      <c r="T10" s="1420"/>
      <c r="U10" s="1414">
        <v>6842</v>
      </c>
      <c r="V10" s="1414"/>
      <c r="W10" s="1414">
        <v>4042</v>
      </c>
      <c r="X10" s="1414"/>
      <c r="Y10" s="1420" t="s">
        <v>943</v>
      </c>
      <c r="Z10" s="1420"/>
      <c r="AA10" s="1420" t="s">
        <v>943</v>
      </c>
      <c r="AB10" s="1420"/>
      <c r="AC10" s="428"/>
    </row>
    <row r="11" spans="1:48" ht="15.95" customHeight="1">
      <c r="B11" s="1422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428"/>
      <c r="V11" s="428"/>
      <c r="W11" s="218"/>
      <c r="X11" s="218"/>
      <c r="Y11" s="218"/>
      <c r="Z11" s="218"/>
      <c r="AA11" s="218"/>
      <c r="AB11" s="218"/>
    </row>
    <row r="12" spans="1:48" ht="15.95" customHeight="1">
      <c r="B12" s="1231"/>
      <c r="C12" s="1231"/>
      <c r="D12" s="1231"/>
      <c r="E12" s="1124"/>
      <c r="F12" s="1421"/>
      <c r="G12" s="1421"/>
      <c r="H12" s="1421"/>
      <c r="I12" s="1421"/>
      <c r="J12" s="1421"/>
      <c r="K12" s="1421"/>
      <c r="L12" s="1421"/>
      <c r="M12" s="1421"/>
      <c r="N12" s="1421"/>
      <c r="O12" s="1421"/>
      <c r="P12" s="1421"/>
      <c r="Q12" s="1421"/>
      <c r="R12" s="1421"/>
      <c r="S12" s="1421"/>
      <c r="T12" s="1421"/>
      <c r="U12" s="1124"/>
      <c r="V12" s="1421"/>
      <c r="W12" s="1421"/>
      <c r="X12" s="1421"/>
      <c r="Y12" s="1421"/>
      <c r="Z12" s="1421"/>
      <c r="AA12" s="1421"/>
      <c r="AB12" s="1421"/>
      <c r="AE12" s="1231"/>
      <c r="AF12" s="1124"/>
      <c r="AG12" s="1124"/>
      <c r="AH12" s="1124"/>
      <c r="AI12" s="1124"/>
      <c r="AJ12" s="1124"/>
      <c r="AK12" s="1124"/>
      <c r="AL12" s="1124"/>
      <c r="AM12" s="1124"/>
      <c r="AN12" s="1124"/>
      <c r="AO12" s="1124"/>
      <c r="AP12" s="1124"/>
      <c r="AQ12" s="1124"/>
      <c r="AR12" s="1124"/>
      <c r="AS12" s="1124"/>
      <c r="AT12" s="1124"/>
      <c r="AU12" s="1124"/>
      <c r="AV12" s="1124"/>
    </row>
    <row r="13" spans="1:48" ht="47.25" customHeight="1">
      <c r="B13" s="61"/>
      <c r="C13" s="61"/>
      <c r="D13" s="61"/>
      <c r="E13" s="218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T13" s="422"/>
      <c r="U13" s="422"/>
      <c r="V13" s="423"/>
      <c r="W13" s="423"/>
    </row>
    <row r="14" spans="1:48" s="872" customFormat="1" ht="26.25" customHeight="1">
      <c r="A14" s="869" t="s">
        <v>660</v>
      </c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3"/>
      <c r="Y14" s="87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</row>
    <row r="15" spans="1:48" ht="15.95" customHeight="1"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1132" t="s">
        <v>661</v>
      </c>
      <c r="Q15" s="1132"/>
      <c r="R15" s="1132"/>
      <c r="S15" s="1132"/>
      <c r="T15" s="1132"/>
      <c r="U15" s="1132"/>
      <c r="V15" s="1132"/>
      <c r="W15" s="218"/>
    </row>
    <row r="16" spans="1:48" ht="15.95" customHeight="1">
      <c r="B16" s="1153" t="s">
        <v>888</v>
      </c>
      <c r="C16" s="1153"/>
      <c r="D16" s="1153"/>
      <c r="E16" s="1056" t="s">
        <v>662</v>
      </c>
      <c r="F16" s="1056"/>
      <c r="G16" s="1056"/>
      <c r="H16" s="1056" t="s">
        <v>663</v>
      </c>
      <c r="I16" s="1153"/>
      <c r="J16" s="1153"/>
      <c r="K16" s="1056" t="s">
        <v>664</v>
      </c>
      <c r="L16" s="1153"/>
      <c r="M16" s="1153"/>
      <c r="N16" s="1153" t="s">
        <v>665</v>
      </c>
      <c r="O16" s="1153"/>
      <c r="P16" s="1153"/>
      <c r="Q16" s="1153"/>
      <c r="R16" s="1153"/>
      <c r="S16" s="1153"/>
      <c r="T16" s="1153"/>
      <c r="U16" s="1153"/>
      <c r="V16" s="1153"/>
      <c r="W16" s="218"/>
    </row>
    <row r="17" spans="1:35" ht="23.25" customHeight="1">
      <c r="B17" s="1153"/>
      <c r="C17" s="1153"/>
      <c r="D17" s="1153"/>
      <c r="E17" s="1056"/>
      <c r="F17" s="1056"/>
      <c r="G17" s="1056"/>
      <c r="H17" s="1153"/>
      <c r="I17" s="1153"/>
      <c r="J17" s="1153"/>
      <c r="K17" s="1153"/>
      <c r="L17" s="1153"/>
      <c r="M17" s="1153"/>
      <c r="N17" s="1056" t="s">
        <v>666</v>
      </c>
      <c r="O17" s="1153"/>
      <c r="P17" s="1153"/>
      <c r="Q17" s="1056" t="s">
        <v>667</v>
      </c>
      <c r="R17" s="1153"/>
      <c r="S17" s="1153"/>
      <c r="T17" s="1056" t="s">
        <v>668</v>
      </c>
      <c r="U17" s="1153"/>
      <c r="V17" s="1153"/>
      <c r="W17" s="218"/>
    </row>
    <row r="18" spans="1:35" ht="18.75" customHeight="1">
      <c r="B18" s="1153" t="s">
        <v>116</v>
      </c>
      <c r="C18" s="1153"/>
      <c r="D18" s="1153"/>
      <c r="E18" s="1419">
        <v>49308</v>
      </c>
      <c r="F18" s="1419"/>
      <c r="G18" s="1419"/>
      <c r="H18" s="1419">
        <v>13075</v>
      </c>
      <c r="I18" s="1419"/>
      <c r="J18" s="1419"/>
      <c r="K18" s="1419">
        <v>9354</v>
      </c>
      <c r="L18" s="1419"/>
      <c r="M18" s="1419"/>
      <c r="N18" s="1419">
        <v>10676</v>
      </c>
      <c r="O18" s="1419"/>
      <c r="P18" s="1419"/>
      <c r="Q18" s="1419">
        <v>2215</v>
      </c>
      <c r="R18" s="1419"/>
      <c r="S18" s="1419"/>
      <c r="T18" s="1419">
        <v>1751</v>
      </c>
      <c r="U18" s="1419"/>
      <c r="V18" s="1419"/>
      <c r="W18" s="218"/>
    </row>
    <row r="19" spans="1:35" ht="18.75" customHeight="1">
      <c r="B19" s="1153" t="s">
        <v>508</v>
      </c>
      <c r="C19" s="1153"/>
      <c r="D19" s="1153"/>
      <c r="E19" s="1419">
        <v>49373</v>
      </c>
      <c r="F19" s="1419"/>
      <c r="G19" s="1419"/>
      <c r="H19" s="1419">
        <v>12956</v>
      </c>
      <c r="I19" s="1419"/>
      <c r="J19" s="1419"/>
      <c r="K19" s="1419">
        <v>9255</v>
      </c>
      <c r="L19" s="1419"/>
      <c r="M19" s="1419"/>
      <c r="N19" s="1419">
        <v>10362</v>
      </c>
      <c r="O19" s="1419"/>
      <c r="P19" s="1419"/>
      <c r="Q19" s="1419">
        <v>2246</v>
      </c>
      <c r="R19" s="1419"/>
      <c r="S19" s="1419"/>
      <c r="T19" s="1419">
        <v>1819</v>
      </c>
      <c r="U19" s="1419"/>
      <c r="V19" s="1419"/>
      <c r="W19" s="218"/>
    </row>
    <row r="20" spans="1:35" ht="18.75" customHeight="1">
      <c r="B20" s="1153" t="s">
        <v>1292</v>
      </c>
      <c r="C20" s="1153"/>
      <c r="D20" s="1153"/>
      <c r="E20" s="1416">
        <v>49648</v>
      </c>
      <c r="F20" s="1416"/>
      <c r="G20" s="1416"/>
      <c r="H20" s="1416">
        <v>12700</v>
      </c>
      <c r="I20" s="1416"/>
      <c r="J20" s="1416"/>
      <c r="K20" s="1416">
        <v>10183</v>
      </c>
      <c r="L20" s="1416"/>
      <c r="M20" s="1416"/>
      <c r="N20" s="1416">
        <v>10441</v>
      </c>
      <c r="O20" s="1416"/>
      <c r="P20" s="1416"/>
      <c r="Q20" s="1416">
        <v>2089</v>
      </c>
      <c r="R20" s="1416"/>
      <c r="S20" s="1416"/>
      <c r="T20" s="1416">
        <v>1824</v>
      </c>
      <c r="U20" s="1416"/>
      <c r="V20" s="1416"/>
      <c r="W20" s="218"/>
    </row>
    <row r="21" spans="1:35" ht="18.75" customHeight="1">
      <c r="B21" s="1153" t="s">
        <v>1043</v>
      </c>
      <c r="C21" s="1153"/>
      <c r="D21" s="1153"/>
      <c r="E21" s="1416">
        <v>49831</v>
      </c>
      <c r="F21" s="1416"/>
      <c r="G21" s="1416"/>
      <c r="H21" s="1416">
        <v>13521</v>
      </c>
      <c r="I21" s="1416"/>
      <c r="J21" s="1416"/>
      <c r="K21" s="1416">
        <v>9865</v>
      </c>
      <c r="L21" s="1416"/>
      <c r="M21" s="1416"/>
      <c r="N21" s="1416">
        <v>10957</v>
      </c>
      <c r="O21" s="1416"/>
      <c r="P21" s="1416"/>
      <c r="Q21" s="1416">
        <v>2149</v>
      </c>
      <c r="R21" s="1416"/>
      <c r="S21" s="1416"/>
      <c r="T21" s="1416">
        <v>2066</v>
      </c>
      <c r="U21" s="1416"/>
      <c r="V21" s="1416"/>
      <c r="W21" s="292"/>
    </row>
    <row r="22" spans="1:35" ht="18.75" customHeight="1">
      <c r="B22" s="1153" t="s">
        <v>428</v>
      </c>
      <c r="C22" s="1153"/>
      <c r="D22" s="1153"/>
      <c r="E22" s="1416">
        <v>50014</v>
      </c>
      <c r="F22" s="1416"/>
      <c r="G22" s="1416"/>
      <c r="H22" s="1416">
        <v>14118</v>
      </c>
      <c r="I22" s="1416"/>
      <c r="J22" s="1416"/>
      <c r="K22" s="1416">
        <v>10061</v>
      </c>
      <c r="L22" s="1416"/>
      <c r="M22" s="1416"/>
      <c r="N22" s="1416">
        <v>11279</v>
      </c>
      <c r="O22" s="1416"/>
      <c r="P22" s="1416"/>
      <c r="Q22" s="1416">
        <v>2368</v>
      </c>
      <c r="R22" s="1416"/>
      <c r="S22" s="1416"/>
      <c r="T22" s="1416">
        <v>2243</v>
      </c>
      <c r="U22" s="1416"/>
      <c r="V22" s="1416"/>
      <c r="W22" s="218"/>
    </row>
    <row r="23" spans="1:35" ht="15.95" customHeight="1">
      <c r="B23" s="104" t="s">
        <v>669</v>
      </c>
      <c r="C23" s="104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</row>
    <row r="24" spans="1:35" ht="15.95" customHeight="1">
      <c r="B24" s="61"/>
      <c r="C24" s="1417"/>
      <c r="D24" s="1418"/>
      <c r="E24" s="1418"/>
      <c r="F24" s="1418"/>
      <c r="G24" s="1418"/>
      <c r="H24" s="1418"/>
      <c r="I24" s="1418"/>
      <c r="J24" s="1418"/>
      <c r="K24" s="1418"/>
      <c r="L24" s="1418"/>
      <c r="M24" s="1418"/>
      <c r="N24" s="1418"/>
      <c r="O24" s="61"/>
      <c r="P24" s="61"/>
      <c r="Q24" s="61"/>
      <c r="R24" s="61"/>
      <c r="S24" s="61"/>
      <c r="T24" s="61"/>
      <c r="U24" s="61"/>
      <c r="V24" s="61"/>
      <c r="W24" s="218"/>
      <c r="AE24" s="278"/>
    </row>
    <row r="25" spans="1:35" ht="18.75" customHeight="1">
      <c r="B25" s="35"/>
      <c r="C25" s="35"/>
      <c r="D25" s="35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8"/>
    </row>
    <row r="26" spans="1:35" ht="18.75" customHeight="1">
      <c r="B26" s="35"/>
      <c r="C26" s="35"/>
      <c r="D26" s="35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8"/>
    </row>
    <row r="27" spans="1:35" s="872" customFormat="1" ht="26.25" customHeight="1">
      <c r="A27" s="869" t="s">
        <v>670</v>
      </c>
      <c r="B27" s="874"/>
      <c r="C27" s="874"/>
      <c r="D27" s="874"/>
      <c r="E27" s="874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</row>
    <row r="28" spans="1:35" ht="15.95" customHeight="1">
      <c r="P28" s="957" t="s">
        <v>671</v>
      </c>
      <c r="Q28" s="957"/>
      <c r="R28" s="957"/>
      <c r="S28" s="957"/>
    </row>
    <row r="29" spans="1:35" ht="15.95" customHeight="1">
      <c r="B29" s="907" t="s">
        <v>561</v>
      </c>
      <c r="C29" s="907"/>
      <c r="D29" s="907"/>
      <c r="E29" s="1113" t="s">
        <v>672</v>
      </c>
      <c r="F29" s="907"/>
      <c r="G29" s="907"/>
      <c r="H29" s="907"/>
      <c r="I29" s="907"/>
      <c r="J29" s="1113" t="s">
        <v>673</v>
      </c>
      <c r="K29" s="907"/>
      <c r="L29" s="907"/>
      <c r="M29" s="907"/>
      <c r="N29" s="907"/>
      <c r="O29" s="1113" t="s">
        <v>674</v>
      </c>
      <c r="P29" s="907"/>
      <c r="Q29" s="907"/>
      <c r="R29" s="907"/>
      <c r="S29" s="907"/>
    </row>
    <row r="30" spans="1:35" ht="15.95" customHeight="1">
      <c r="B30" s="907"/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</row>
    <row r="31" spans="1:35" ht="20.25" customHeight="1">
      <c r="B31" s="907" t="s">
        <v>116</v>
      </c>
      <c r="C31" s="907"/>
      <c r="D31" s="907"/>
      <c r="E31" s="1053">
        <v>7346</v>
      </c>
      <c r="F31" s="1053"/>
      <c r="G31" s="1053"/>
      <c r="H31" s="1053"/>
      <c r="I31" s="1053"/>
      <c r="J31" s="1415">
        <v>8789.2000000000007</v>
      </c>
      <c r="K31" s="1415"/>
      <c r="L31" s="1415"/>
      <c r="M31" s="1415"/>
      <c r="N31" s="1415"/>
      <c r="O31" s="1415">
        <v>8789.2000000000007</v>
      </c>
      <c r="P31" s="1415"/>
      <c r="Q31" s="1415"/>
      <c r="R31" s="1415"/>
      <c r="S31" s="1415"/>
    </row>
    <row r="32" spans="1:35" ht="20.25" customHeight="1">
      <c r="B32" s="907" t="s">
        <v>675</v>
      </c>
      <c r="C32" s="907"/>
      <c r="D32" s="907"/>
      <c r="E32" s="1053">
        <v>6366</v>
      </c>
      <c r="F32" s="1053"/>
      <c r="G32" s="1053"/>
      <c r="H32" s="1053"/>
      <c r="I32" s="1053"/>
      <c r="J32" s="1415">
        <v>7849.8</v>
      </c>
      <c r="K32" s="1415"/>
      <c r="L32" s="1415"/>
      <c r="M32" s="1415"/>
      <c r="N32" s="1415"/>
      <c r="O32" s="1415">
        <v>7849.8</v>
      </c>
      <c r="P32" s="1415"/>
      <c r="Q32" s="1415"/>
      <c r="R32" s="1415"/>
      <c r="S32" s="1415"/>
    </row>
    <row r="33" spans="2:19" ht="20.25" customHeight="1">
      <c r="B33" s="907" t="s">
        <v>1292</v>
      </c>
      <c r="C33" s="907"/>
      <c r="D33" s="907"/>
      <c r="E33" s="1130">
        <v>5308</v>
      </c>
      <c r="F33" s="1130"/>
      <c r="G33" s="1130"/>
      <c r="H33" s="1130"/>
      <c r="I33" s="1130"/>
      <c r="J33" s="1412">
        <v>7700.9</v>
      </c>
      <c r="K33" s="1412"/>
      <c r="L33" s="1412"/>
      <c r="M33" s="1412"/>
      <c r="N33" s="1412"/>
      <c r="O33" s="1412">
        <v>7700.9</v>
      </c>
      <c r="P33" s="1412"/>
      <c r="Q33" s="1412"/>
      <c r="R33" s="1412"/>
      <c r="S33" s="1412"/>
    </row>
    <row r="34" spans="2:19" ht="20.25" customHeight="1">
      <c r="B34" s="907" t="s">
        <v>2206</v>
      </c>
      <c r="C34" s="907"/>
      <c r="D34" s="907"/>
      <c r="E34" s="1130">
        <v>5299</v>
      </c>
      <c r="F34" s="1130"/>
      <c r="G34" s="1130"/>
      <c r="H34" s="1130"/>
      <c r="I34" s="1130"/>
      <c r="J34" s="1412">
        <v>6236.1</v>
      </c>
      <c r="K34" s="1412"/>
      <c r="L34" s="1412"/>
      <c r="M34" s="1412"/>
      <c r="N34" s="1412"/>
      <c r="O34" s="1412">
        <v>6236.1</v>
      </c>
      <c r="P34" s="1412"/>
      <c r="Q34" s="1412"/>
      <c r="R34" s="1412"/>
      <c r="S34" s="1412"/>
    </row>
    <row r="35" spans="2:19" ht="20.25" customHeight="1">
      <c r="B35" s="907" t="s">
        <v>428</v>
      </c>
      <c r="C35" s="907"/>
      <c r="D35" s="907"/>
      <c r="E35" s="1130">
        <v>4956</v>
      </c>
      <c r="F35" s="1130"/>
      <c r="G35" s="1130"/>
      <c r="H35" s="1130"/>
      <c r="I35" s="1130"/>
      <c r="J35" s="1412">
        <v>5823.8</v>
      </c>
      <c r="K35" s="1412"/>
      <c r="L35" s="1412"/>
      <c r="M35" s="1412"/>
      <c r="N35" s="1412"/>
      <c r="O35" s="1412">
        <v>5823.8</v>
      </c>
      <c r="P35" s="1412"/>
      <c r="Q35" s="1412"/>
      <c r="R35" s="1412"/>
      <c r="S35" s="1412"/>
    </row>
    <row r="36" spans="2:19" ht="15.95" customHeight="1">
      <c r="B36" s="1073" t="s">
        <v>2194</v>
      </c>
      <c r="C36" s="1073"/>
      <c r="D36" s="42" t="s">
        <v>676</v>
      </c>
      <c r="K36" s="35"/>
      <c r="L36" s="35"/>
      <c r="M36" s="35"/>
      <c r="N36" s="35"/>
      <c r="O36" s="35"/>
      <c r="P36" s="35"/>
      <c r="Q36" s="35"/>
      <c r="R36" s="35"/>
      <c r="S36" s="35"/>
    </row>
    <row r="37" spans="2:19" ht="15.95" customHeight="1">
      <c r="C37" s="42"/>
      <c r="D37" s="42" t="s">
        <v>677</v>
      </c>
      <c r="K37" s="35"/>
      <c r="L37" s="35"/>
      <c r="M37" s="35"/>
      <c r="N37" s="35"/>
      <c r="O37" s="35"/>
      <c r="P37" s="35"/>
      <c r="Q37" s="35"/>
      <c r="R37" s="35"/>
      <c r="S37" s="35"/>
    </row>
    <row r="38" spans="2:19" ht="18.75" customHeight="1">
      <c r="B38" s="35"/>
      <c r="E38" s="22"/>
      <c r="F38" s="22"/>
      <c r="G38" s="22"/>
      <c r="H38" s="22"/>
      <c r="I38" s="22"/>
      <c r="J38" s="22"/>
      <c r="K38" s="22"/>
      <c r="L38" s="22"/>
      <c r="M38" s="431"/>
      <c r="N38" s="431"/>
      <c r="O38" s="431"/>
      <c r="P38" s="431"/>
      <c r="Q38" s="431"/>
      <c r="R38" s="431"/>
      <c r="S38" s="431"/>
    </row>
  </sheetData>
  <mergeCells count="172">
    <mergeCell ref="Y10:Z10"/>
    <mergeCell ref="AA10:AB10"/>
    <mergeCell ref="H21:J21"/>
    <mergeCell ref="K21:M21"/>
    <mergeCell ref="N21:P21"/>
    <mergeCell ref="Q21:S21"/>
    <mergeCell ref="K19:M19"/>
    <mergeCell ref="H16:J17"/>
    <mergeCell ref="T17:V17"/>
    <mergeCell ref="U12:AB12"/>
    <mergeCell ref="S10:T10"/>
    <mergeCell ref="M10:N10"/>
    <mergeCell ref="O10:P10"/>
    <mergeCell ref="Q10:R10"/>
    <mergeCell ref="U10:V10"/>
    <mergeCell ref="W10:X10"/>
    <mergeCell ref="T21:V21"/>
    <mergeCell ref="T19:V19"/>
    <mergeCell ref="G8:H8"/>
    <mergeCell ref="I8:J8"/>
    <mergeCell ref="K8:L8"/>
    <mergeCell ref="B20:D20"/>
    <mergeCell ref="E20:G20"/>
    <mergeCell ref="H20:J20"/>
    <mergeCell ref="B11:T11"/>
    <mergeCell ref="E19:G19"/>
    <mergeCell ref="Q19:S19"/>
    <mergeCell ref="N19:P19"/>
    <mergeCell ref="Q8:R8"/>
    <mergeCell ref="S8:T8"/>
    <mergeCell ref="M9:N9"/>
    <mergeCell ref="O9:P9"/>
    <mergeCell ref="Q9:R9"/>
    <mergeCell ref="B12:D12"/>
    <mergeCell ref="Q20:S20"/>
    <mergeCell ref="T20:V20"/>
    <mergeCell ref="Q18:S18"/>
    <mergeCell ref="K16:M17"/>
    <mergeCell ref="M7:N7"/>
    <mergeCell ref="O7:P7"/>
    <mergeCell ref="Q7:R7"/>
    <mergeCell ref="S7:T7"/>
    <mergeCell ref="K10:L10"/>
    <mergeCell ref="S9:T9"/>
    <mergeCell ref="M8:N8"/>
    <mergeCell ref="N16:V16"/>
    <mergeCell ref="K9:L9"/>
    <mergeCell ref="P15:V15"/>
    <mergeCell ref="T18:V18"/>
    <mergeCell ref="M3:T3"/>
    <mergeCell ref="M4:N4"/>
    <mergeCell ref="K4:L4"/>
    <mergeCell ref="O4:P4"/>
    <mergeCell ref="Q4:R4"/>
    <mergeCell ref="AE12:AV12"/>
    <mergeCell ref="S4:T4"/>
    <mergeCell ref="M5:N5"/>
    <mergeCell ref="O5:P5"/>
    <mergeCell ref="Q5:R5"/>
    <mergeCell ref="S5:T5"/>
    <mergeCell ref="M6:N6"/>
    <mergeCell ref="O6:P6"/>
    <mergeCell ref="Q6:R6"/>
    <mergeCell ref="S6:T6"/>
    <mergeCell ref="O8:P8"/>
    <mergeCell ref="E12:T12"/>
    <mergeCell ref="Y5:Z5"/>
    <mergeCell ref="AA5:AB5"/>
    <mergeCell ref="Y9:Z9"/>
    <mergeCell ref="AA9:AB9"/>
    <mergeCell ref="Y8:Z8"/>
    <mergeCell ref="AA8:AB8"/>
    <mergeCell ref="K7:L7"/>
    <mergeCell ref="K6:L6"/>
    <mergeCell ref="E3:L3"/>
    <mergeCell ref="G4:H4"/>
    <mergeCell ref="E4:F4"/>
    <mergeCell ref="E5:F5"/>
    <mergeCell ref="G5:H5"/>
    <mergeCell ref="I5:J5"/>
    <mergeCell ref="K5:L5"/>
    <mergeCell ref="G6:H6"/>
    <mergeCell ref="E6:F6"/>
    <mergeCell ref="B2:D2"/>
    <mergeCell ref="I10:J10"/>
    <mergeCell ref="E10:F10"/>
    <mergeCell ref="G7:H7"/>
    <mergeCell ref="B9:D9"/>
    <mergeCell ref="B6:D6"/>
    <mergeCell ref="B8:D8"/>
    <mergeCell ref="E8:F8"/>
    <mergeCell ref="E9:F9"/>
    <mergeCell ref="G9:H9"/>
    <mergeCell ref="I7:J7"/>
    <mergeCell ref="B10:D10"/>
    <mergeCell ref="G10:H10"/>
    <mergeCell ref="I9:J9"/>
    <mergeCell ref="B7:D7"/>
    <mergeCell ref="E7:F7"/>
    <mergeCell ref="B3:D4"/>
    <mergeCell ref="B5:D5"/>
    <mergeCell ref="I4:J4"/>
    <mergeCell ref="I6:J6"/>
    <mergeCell ref="C24:N24"/>
    <mergeCell ref="B18:D18"/>
    <mergeCell ref="E18:G18"/>
    <mergeCell ref="H18:J18"/>
    <mergeCell ref="N18:P18"/>
    <mergeCell ref="K18:M18"/>
    <mergeCell ref="B19:D19"/>
    <mergeCell ref="K20:M20"/>
    <mergeCell ref="B21:D21"/>
    <mergeCell ref="E21:G21"/>
    <mergeCell ref="N20:P20"/>
    <mergeCell ref="H19:J19"/>
    <mergeCell ref="B36:C36"/>
    <mergeCell ref="B34:D34"/>
    <mergeCell ref="E34:I34"/>
    <mergeCell ref="J34:N34"/>
    <mergeCell ref="B32:D32"/>
    <mergeCell ref="E32:I32"/>
    <mergeCell ref="J32:N32"/>
    <mergeCell ref="U5:V5"/>
    <mergeCell ref="W5:X5"/>
    <mergeCell ref="U8:V8"/>
    <mergeCell ref="W8:X8"/>
    <mergeCell ref="B22:D22"/>
    <mergeCell ref="E22:G22"/>
    <mergeCell ref="H22:J22"/>
    <mergeCell ref="K22:M22"/>
    <mergeCell ref="U9:V9"/>
    <mergeCell ref="W9:X9"/>
    <mergeCell ref="E16:G17"/>
    <mergeCell ref="B16:D17"/>
    <mergeCell ref="Q17:S17"/>
    <mergeCell ref="N17:P17"/>
    <mergeCell ref="N22:P22"/>
    <mergeCell ref="Q22:S22"/>
    <mergeCell ref="T22:V22"/>
    <mergeCell ref="X2:AB2"/>
    <mergeCell ref="U3:AB3"/>
    <mergeCell ref="U4:V4"/>
    <mergeCell ref="W4:X4"/>
    <mergeCell ref="Y4:Z4"/>
    <mergeCell ref="AA4:AB4"/>
    <mergeCell ref="U7:V7"/>
    <mergeCell ref="W7:X7"/>
    <mergeCell ref="Y7:Z7"/>
    <mergeCell ref="AA7:AB7"/>
    <mergeCell ref="U6:V6"/>
    <mergeCell ref="W6:X6"/>
    <mergeCell ref="Y6:Z6"/>
    <mergeCell ref="AA6:AB6"/>
    <mergeCell ref="P28:S28"/>
    <mergeCell ref="B35:D35"/>
    <mergeCell ref="E35:I35"/>
    <mergeCell ref="J35:N35"/>
    <mergeCell ref="O35:S35"/>
    <mergeCell ref="O34:S34"/>
    <mergeCell ref="B33:D33"/>
    <mergeCell ref="E33:I33"/>
    <mergeCell ref="J33:N33"/>
    <mergeCell ref="O33:S33"/>
    <mergeCell ref="O32:S32"/>
    <mergeCell ref="B31:D31"/>
    <mergeCell ref="E31:I31"/>
    <mergeCell ref="J31:N31"/>
    <mergeCell ref="O31:S31"/>
    <mergeCell ref="B29:D30"/>
    <mergeCell ref="E29:I30"/>
    <mergeCell ref="J29:N30"/>
    <mergeCell ref="O29:S30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&amp;C- &amp;[３８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Normal="100" workbookViewId="0">
      <selection activeCell="N12" sqref="N12"/>
    </sheetView>
  </sheetViews>
  <sheetFormatPr defaultRowHeight="14.45" customHeight="1"/>
  <cols>
    <col min="1" max="1" width="1.875" style="432" customWidth="1"/>
    <col min="2" max="2" width="4.5" style="432" customWidth="1"/>
    <col min="3" max="3" width="2.625" style="432" bestFit="1" customWidth="1"/>
    <col min="4" max="4" width="21.5" style="432" customWidth="1"/>
    <col min="5" max="5" width="5.75" style="432" bestFit="1" customWidth="1"/>
    <col min="6" max="11" width="6.375" style="432" customWidth="1"/>
    <col min="12" max="13" width="4.625" style="432" customWidth="1"/>
    <col min="14" max="16384" width="9" style="432"/>
  </cols>
  <sheetData>
    <row r="1" spans="1:35" s="872" customFormat="1" ht="26.25" customHeight="1">
      <c r="A1" s="869" t="s">
        <v>679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A2" s="66"/>
      <c r="B2" s="66"/>
      <c r="C2" s="66"/>
      <c r="D2" s="66"/>
      <c r="E2" s="66"/>
      <c r="F2" s="66"/>
      <c r="G2" s="957" t="s">
        <v>680</v>
      </c>
      <c r="H2" s="957"/>
      <c r="I2" s="957"/>
      <c r="J2" s="1140"/>
      <c r="K2" s="1140"/>
    </row>
    <row r="3" spans="1:35" ht="27.75" customHeight="1">
      <c r="A3" s="66"/>
      <c r="B3" s="1074" t="s">
        <v>519</v>
      </c>
      <c r="C3" s="1192"/>
      <c r="D3" s="1192"/>
      <c r="E3" s="1192"/>
      <c r="F3" s="1074" t="s">
        <v>714</v>
      </c>
      <c r="G3" s="1079"/>
      <c r="H3" s="1074" t="s">
        <v>2206</v>
      </c>
      <c r="I3" s="1079"/>
      <c r="J3" s="1032" t="s">
        <v>428</v>
      </c>
      <c r="K3" s="1032"/>
    </row>
    <row r="4" spans="1:35" ht="27.75" customHeight="1">
      <c r="A4" s="66"/>
      <c r="B4" s="1426" t="s">
        <v>368</v>
      </c>
      <c r="C4" s="1346" t="s">
        <v>681</v>
      </c>
      <c r="D4" s="1425"/>
      <c r="E4" s="433" t="s">
        <v>682</v>
      </c>
      <c r="F4" s="1194">
        <v>16351</v>
      </c>
      <c r="G4" s="1195"/>
      <c r="H4" s="1194">
        <v>16614</v>
      </c>
      <c r="I4" s="1195"/>
      <c r="J4" s="1194">
        <v>17020</v>
      </c>
      <c r="K4" s="1195"/>
    </row>
    <row r="5" spans="1:35" ht="27.75" customHeight="1">
      <c r="A5" s="66"/>
      <c r="B5" s="1426"/>
      <c r="C5" s="1346" t="s">
        <v>683</v>
      </c>
      <c r="D5" s="1425"/>
      <c r="E5" s="434" t="s">
        <v>682</v>
      </c>
      <c r="F5" s="1194">
        <v>7092</v>
      </c>
      <c r="G5" s="1195"/>
      <c r="H5" s="1194">
        <v>7266</v>
      </c>
      <c r="I5" s="1195"/>
      <c r="J5" s="1194">
        <v>7451</v>
      </c>
      <c r="K5" s="1195"/>
    </row>
    <row r="6" spans="1:35" ht="27.75" customHeight="1">
      <c r="A6" s="66"/>
      <c r="B6" s="1426"/>
      <c r="C6" s="1346" t="s">
        <v>684</v>
      </c>
      <c r="D6" s="1425"/>
      <c r="E6" s="434" t="s">
        <v>1640</v>
      </c>
      <c r="F6" s="1423">
        <v>43.37</v>
      </c>
      <c r="G6" s="1363"/>
      <c r="H6" s="1423">
        <v>43.73</v>
      </c>
      <c r="I6" s="1424"/>
      <c r="J6" s="1423">
        <v>43.78</v>
      </c>
      <c r="K6" s="1424"/>
    </row>
    <row r="7" spans="1:35" ht="27.75" customHeight="1">
      <c r="A7" s="66"/>
      <c r="B7" s="1426" t="s">
        <v>685</v>
      </c>
      <c r="C7" s="1346" t="s">
        <v>686</v>
      </c>
      <c r="D7" s="1425"/>
      <c r="E7" s="434" t="s">
        <v>687</v>
      </c>
      <c r="F7" s="1194">
        <v>49373</v>
      </c>
      <c r="G7" s="1195"/>
      <c r="H7" s="1194">
        <v>49648</v>
      </c>
      <c r="I7" s="1195"/>
      <c r="J7" s="1194">
        <v>49831</v>
      </c>
      <c r="K7" s="1195"/>
    </row>
    <row r="8" spans="1:35" ht="27.75" customHeight="1">
      <c r="A8" s="66"/>
      <c r="B8" s="1426"/>
      <c r="C8" s="1346" t="s">
        <v>688</v>
      </c>
      <c r="D8" s="1425"/>
      <c r="E8" s="434" t="s">
        <v>687</v>
      </c>
      <c r="F8" s="1194">
        <v>14398</v>
      </c>
      <c r="G8" s="1195"/>
      <c r="H8" s="1194">
        <v>14619</v>
      </c>
      <c r="I8" s="1195"/>
      <c r="J8" s="1194">
        <v>14836</v>
      </c>
      <c r="K8" s="1195"/>
    </row>
    <row r="9" spans="1:35" ht="27.75" customHeight="1">
      <c r="A9" s="66"/>
      <c r="B9" s="1426"/>
      <c r="C9" s="1346" t="s">
        <v>684</v>
      </c>
      <c r="D9" s="1425"/>
      <c r="E9" s="434" t="s">
        <v>1640</v>
      </c>
      <c r="F9" s="1423">
        <v>29.16</v>
      </c>
      <c r="G9" s="1363"/>
      <c r="H9" s="1423">
        <v>29.45</v>
      </c>
      <c r="I9" s="1424"/>
      <c r="J9" s="1423">
        <v>29.77</v>
      </c>
      <c r="K9" s="1424"/>
    </row>
    <row r="10" spans="1:35" ht="27.75" customHeight="1">
      <c r="A10" s="66"/>
      <c r="B10" s="1426" t="s">
        <v>689</v>
      </c>
      <c r="C10" s="1346" t="s">
        <v>690</v>
      </c>
      <c r="D10" s="1425"/>
      <c r="E10" s="434" t="s">
        <v>687</v>
      </c>
      <c r="F10" s="1194">
        <v>7570</v>
      </c>
      <c r="G10" s="1195"/>
      <c r="H10" s="1194">
        <v>7601</v>
      </c>
      <c r="I10" s="1195"/>
      <c r="J10" s="1194">
        <v>7409</v>
      </c>
      <c r="K10" s="1195"/>
    </row>
    <row r="11" spans="1:35" ht="27.75" customHeight="1">
      <c r="A11" s="66"/>
      <c r="B11" s="1426"/>
      <c r="C11" s="1346" t="s">
        <v>691</v>
      </c>
      <c r="D11" s="1425"/>
      <c r="E11" s="434" t="s">
        <v>692</v>
      </c>
      <c r="F11" s="1194">
        <v>3164</v>
      </c>
      <c r="G11" s="1195"/>
      <c r="H11" s="1194">
        <v>3449</v>
      </c>
      <c r="I11" s="1195"/>
      <c r="J11" s="1194">
        <v>3967</v>
      </c>
      <c r="K11" s="1195"/>
    </row>
    <row r="12" spans="1:35" ht="27.75" customHeight="1">
      <c r="A12" s="66"/>
      <c r="B12" s="1426"/>
      <c r="C12" s="1346" t="s">
        <v>693</v>
      </c>
      <c r="D12" s="1425"/>
      <c r="E12" s="434" t="s">
        <v>687</v>
      </c>
      <c r="F12" s="1194">
        <v>3664</v>
      </c>
      <c r="G12" s="1195"/>
      <c r="H12" s="1194">
        <v>3569</v>
      </c>
      <c r="I12" s="1195"/>
      <c r="J12" s="1194">
        <v>3460</v>
      </c>
      <c r="K12" s="1195"/>
    </row>
    <row r="13" spans="1:35" ht="27.75" customHeight="1">
      <c r="A13" s="66"/>
      <c r="B13" s="1427" t="s">
        <v>521</v>
      </c>
      <c r="C13" s="1346" t="s">
        <v>694</v>
      </c>
      <c r="D13" s="1425"/>
      <c r="E13" s="434" t="s">
        <v>695</v>
      </c>
      <c r="F13" s="1194">
        <v>1152431400</v>
      </c>
      <c r="G13" s="1195"/>
      <c r="H13" s="1194">
        <v>1218071900</v>
      </c>
      <c r="I13" s="1195"/>
      <c r="J13" s="1194">
        <v>1254963500</v>
      </c>
      <c r="K13" s="1195"/>
    </row>
    <row r="14" spans="1:35" ht="27.75" customHeight="1">
      <c r="A14" s="66"/>
      <c r="B14" s="1428"/>
      <c r="C14" s="1346" t="s">
        <v>696</v>
      </c>
      <c r="D14" s="1425"/>
      <c r="E14" s="434" t="s">
        <v>695</v>
      </c>
      <c r="F14" s="1194">
        <v>162497</v>
      </c>
      <c r="G14" s="1195"/>
      <c r="H14" s="1194">
        <v>167640</v>
      </c>
      <c r="I14" s="1195"/>
      <c r="J14" s="1194">
        <v>168429</v>
      </c>
      <c r="K14" s="1195"/>
    </row>
    <row r="15" spans="1:35" ht="27.75" customHeight="1">
      <c r="A15" s="66"/>
      <c r="B15" s="1429"/>
      <c r="C15" s="1346" t="s">
        <v>697</v>
      </c>
      <c r="D15" s="1425"/>
      <c r="E15" s="434" t="s">
        <v>695</v>
      </c>
      <c r="F15" s="1194">
        <v>80041</v>
      </c>
      <c r="G15" s="1195"/>
      <c r="H15" s="1194">
        <v>83321</v>
      </c>
      <c r="I15" s="1195"/>
      <c r="J15" s="1194">
        <v>84589</v>
      </c>
      <c r="K15" s="1195"/>
    </row>
    <row r="16" spans="1:35" ht="27.75" customHeight="1">
      <c r="A16" s="66"/>
      <c r="B16" s="1076" t="s">
        <v>698</v>
      </c>
      <c r="C16" s="1347" t="s">
        <v>699</v>
      </c>
      <c r="D16" s="1425"/>
      <c r="E16" s="433" t="s">
        <v>695</v>
      </c>
      <c r="F16" s="1194">
        <v>1809281886</v>
      </c>
      <c r="G16" s="1195"/>
      <c r="H16" s="1194">
        <v>2012630681</v>
      </c>
      <c r="I16" s="1195"/>
      <c r="J16" s="1194">
        <v>2221746965</v>
      </c>
      <c r="K16" s="1195"/>
    </row>
    <row r="17" spans="1:11" ht="27.75" customHeight="1">
      <c r="A17" s="66"/>
      <c r="B17" s="1087"/>
      <c r="C17" s="1347" t="s">
        <v>700</v>
      </c>
      <c r="D17" s="1425"/>
      <c r="E17" s="433" t="s">
        <v>695</v>
      </c>
      <c r="F17" s="1194">
        <v>255116</v>
      </c>
      <c r="G17" s="1195"/>
      <c r="H17" s="1194">
        <v>276993</v>
      </c>
      <c r="I17" s="1195"/>
      <c r="J17" s="1194">
        <v>298181</v>
      </c>
      <c r="K17" s="1195"/>
    </row>
    <row r="18" spans="1:11" ht="27.75" customHeight="1">
      <c r="A18" s="66"/>
      <c r="B18" s="1087"/>
      <c r="C18" s="1347" t="s">
        <v>701</v>
      </c>
      <c r="D18" s="1425"/>
      <c r="E18" s="433" t="s">
        <v>695</v>
      </c>
      <c r="F18" s="1194">
        <v>125662</v>
      </c>
      <c r="G18" s="1195"/>
      <c r="H18" s="1194">
        <v>137672</v>
      </c>
      <c r="I18" s="1195"/>
      <c r="J18" s="1194">
        <v>149754</v>
      </c>
      <c r="K18" s="1195"/>
    </row>
    <row r="19" spans="1:11" ht="27.75" customHeight="1">
      <c r="A19" s="66"/>
      <c r="B19" s="1087"/>
      <c r="C19" s="1076" t="s">
        <v>702</v>
      </c>
      <c r="D19" s="305" t="s">
        <v>703</v>
      </c>
      <c r="E19" s="433" t="s">
        <v>695</v>
      </c>
      <c r="F19" s="1194">
        <v>1031265135</v>
      </c>
      <c r="G19" s="1195"/>
      <c r="H19" s="1194">
        <v>1111668508</v>
      </c>
      <c r="I19" s="1195"/>
      <c r="J19" s="1194">
        <v>1156347146</v>
      </c>
      <c r="K19" s="1195"/>
    </row>
    <row r="20" spans="1:11" ht="27.75" customHeight="1">
      <c r="A20" s="66"/>
      <c r="B20" s="1087"/>
      <c r="C20" s="1087"/>
      <c r="D20" s="305" t="s">
        <v>704</v>
      </c>
      <c r="E20" s="433" t="s">
        <v>695</v>
      </c>
      <c r="F20" s="1194">
        <v>778016751</v>
      </c>
      <c r="G20" s="1195"/>
      <c r="H20" s="1194">
        <v>900962173</v>
      </c>
      <c r="I20" s="1195"/>
      <c r="J20" s="1194">
        <v>1065399819</v>
      </c>
      <c r="K20" s="1195"/>
    </row>
    <row r="21" spans="1:11" ht="27.75" customHeight="1">
      <c r="A21" s="66"/>
      <c r="B21" s="1431" t="s">
        <v>705</v>
      </c>
      <c r="C21" s="1347" t="s">
        <v>706</v>
      </c>
      <c r="D21" s="1347"/>
      <c r="E21" s="433" t="s">
        <v>695</v>
      </c>
      <c r="F21" s="1194">
        <v>19500000</v>
      </c>
      <c r="G21" s="1195"/>
      <c r="H21" s="1194">
        <v>15300000</v>
      </c>
      <c r="I21" s="1195"/>
      <c r="J21" s="1194">
        <v>20850000</v>
      </c>
      <c r="K21" s="1195"/>
    </row>
    <row r="22" spans="1:11" ht="27.75" customHeight="1">
      <c r="A22" s="66"/>
      <c r="B22" s="1432"/>
      <c r="C22" s="1347" t="s">
        <v>707</v>
      </c>
      <c r="D22" s="1347"/>
      <c r="E22" s="433" t="s">
        <v>695</v>
      </c>
      <c r="F22" s="1194">
        <v>10400000</v>
      </c>
      <c r="G22" s="1195"/>
      <c r="H22" s="1194">
        <v>11600000</v>
      </c>
      <c r="I22" s="1195"/>
      <c r="J22" s="1194">
        <v>12050000</v>
      </c>
      <c r="K22" s="1195"/>
    </row>
    <row r="23" spans="1:11" ht="27.75" customHeight="1">
      <c r="A23" s="66"/>
      <c r="B23" s="1426" t="s">
        <v>708</v>
      </c>
      <c r="C23" s="1347" t="s">
        <v>709</v>
      </c>
      <c r="D23" s="1347"/>
      <c r="E23" s="433" t="s">
        <v>695</v>
      </c>
      <c r="F23" s="1194">
        <v>189093540</v>
      </c>
      <c r="G23" s="1195"/>
      <c r="H23" s="1194">
        <v>208334519</v>
      </c>
      <c r="I23" s="1195"/>
      <c r="J23" s="1194">
        <v>225936970</v>
      </c>
      <c r="K23" s="1195"/>
    </row>
    <row r="24" spans="1:11" ht="27.75" customHeight="1">
      <c r="A24" s="66"/>
      <c r="B24" s="1426"/>
      <c r="C24" s="1426" t="s">
        <v>702</v>
      </c>
      <c r="D24" s="271" t="s">
        <v>703</v>
      </c>
      <c r="E24" s="433" t="s">
        <v>695</v>
      </c>
      <c r="F24" s="1194">
        <v>113873580</v>
      </c>
      <c r="G24" s="1195"/>
      <c r="H24" s="1194">
        <v>121115879</v>
      </c>
      <c r="I24" s="1195"/>
      <c r="J24" s="1194">
        <v>129672335</v>
      </c>
      <c r="K24" s="1195"/>
    </row>
    <row r="25" spans="1:11" ht="27.75" customHeight="1">
      <c r="A25" s="66"/>
      <c r="B25" s="1426"/>
      <c r="C25" s="1426"/>
      <c r="D25" s="271" t="s">
        <v>710</v>
      </c>
      <c r="E25" s="433" t="s">
        <v>695</v>
      </c>
      <c r="F25" s="1194">
        <v>15043</v>
      </c>
      <c r="G25" s="1195"/>
      <c r="H25" s="1194">
        <v>15934</v>
      </c>
      <c r="I25" s="1195"/>
      <c r="J25" s="1194">
        <v>17502</v>
      </c>
      <c r="K25" s="1195"/>
    </row>
    <row r="26" spans="1:11" ht="27.75" customHeight="1">
      <c r="A26" s="66"/>
      <c r="B26" s="1426"/>
      <c r="C26" s="1426"/>
      <c r="D26" s="271" t="s">
        <v>704</v>
      </c>
      <c r="E26" s="433" t="s">
        <v>695</v>
      </c>
      <c r="F26" s="1194">
        <v>75219960</v>
      </c>
      <c r="G26" s="1195"/>
      <c r="H26" s="1194">
        <v>87218640</v>
      </c>
      <c r="I26" s="1195"/>
      <c r="J26" s="1194">
        <v>96264635</v>
      </c>
      <c r="K26" s="1195"/>
    </row>
    <row r="27" spans="1:11" ht="27.75" customHeight="1">
      <c r="A27" s="66"/>
      <c r="B27" s="1426"/>
      <c r="C27" s="1426"/>
      <c r="D27" s="271" t="s">
        <v>710</v>
      </c>
      <c r="E27" s="433" t="s">
        <v>695</v>
      </c>
      <c r="F27" s="1194">
        <v>23774</v>
      </c>
      <c r="G27" s="1195"/>
      <c r="H27" s="1194">
        <v>25288</v>
      </c>
      <c r="I27" s="1195"/>
      <c r="J27" s="1194">
        <v>24266</v>
      </c>
      <c r="K27" s="1195"/>
    </row>
    <row r="28" spans="1:11" ht="27.75" customHeight="1">
      <c r="A28" s="66"/>
      <c r="B28" s="1431" t="s">
        <v>711</v>
      </c>
      <c r="C28" s="1347" t="s">
        <v>712</v>
      </c>
      <c r="D28" s="1347"/>
      <c r="E28" s="433" t="s">
        <v>695</v>
      </c>
      <c r="F28" s="1194">
        <v>659593854</v>
      </c>
      <c r="G28" s="1195"/>
      <c r="H28" s="1194">
        <v>689308835</v>
      </c>
      <c r="I28" s="1195"/>
      <c r="J28" s="1194">
        <v>656718727</v>
      </c>
      <c r="K28" s="1195"/>
    </row>
    <row r="29" spans="1:11" ht="27.75" customHeight="1">
      <c r="A29" s="66"/>
      <c r="B29" s="1432"/>
      <c r="C29" s="1347" t="s">
        <v>713</v>
      </c>
      <c r="D29" s="1347"/>
      <c r="E29" s="433" t="s">
        <v>695</v>
      </c>
      <c r="F29" s="1194">
        <v>180020</v>
      </c>
      <c r="G29" s="1195"/>
      <c r="H29" s="1194">
        <v>193138</v>
      </c>
      <c r="I29" s="1195"/>
      <c r="J29" s="1194">
        <v>189803</v>
      </c>
      <c r="K29" s="1195"/>
    </row>
    <row r="30" spans="1:11" ht="12" customHeight="1">
      <c r="A30" s="66"/>
      <c r="B30" s="971"/>
      <c r="C30" s="1430"/>
      <c r="D30" s="1430"/>
      <c r="E30" s="1430"/>
      <c r="F30" s="435"/>
      <c r="G30" s="435"/>
      <c r="H30" s="435"/>
      <c r="I30" s="435"/>
    </row>
    <row r="31" spans="1:11" s="66" customFormat="1" ht="14.45" customHeight="1">
      <c r="B31" s="66" t="s">
        <v>715</v>
      </c>
    </row>
    <row r="32" spans="1:11" s="66" customFormat="1" ht="14.45" customHeight="1"/>
    <row r="33" s="66" customFormat="1" ht="14.45" customHeight="1"/>
    <row r="34" s="66" customFormat="1" ht="14.45" customHeight="1"/>
    <row r="35" s="66" customFormat="1" ht="14.45" customHeight="1"/>
    <row r="36" s="66" customFormat="1" ht="14.45" customHeight="1"/>
    <row r="37" s="66" customFormat="1" ht="14.45" customHeight="1"/>
    <row r="38" s="66" customFormat="1" ht="14.45" customHeight="1"/>
    <row r="39" s="66" customFormat="1" ht="14.45" customHeight="1"/>
    <row r="40" s="66" customFormat="1" ht="14.45" customHeight="1"/>
    <row r="41" s="66" customFormat="1" ht="14.45" customHeight="1"/>
    <row r="42" s="66" customFormat="1" ht="14.45" customHeight="1"/>
    <row r="43" s="66" customFormat="1" ht="14.45" customHeight="1"/>
    <row r="44" s="66" customFormat="1" ht="14.45" customHeight="1"/>
    <row r="45" s="66" customFormat="1" ht="14.45" customHeight="1"/>
    <row r="46" s="66" customFormat="1" ht="14.45" customHeight="1"/>
    <row r="47" s="66" customFormat="1" ht="14.45" customHeight="1"/>
    <row r="48" s="66" customFormat="1" ht="14.45" customHeight="1"/>
    <row r="49" s="66" customFormat="1" ht="14.45" customHeight="1"/>
    <row r="50" s="66" customFormat="1" ht="14.45" customHeight="1"/>
  </sheetData>
  <mergeCells count="114">
    <mergeCell ref="B30:E30"/>
    <mergeCell ref="B7:B9"/>
    <mergeCell ref="C28:D28"/>
    <mergeCell ref="C29:D29"/>
    <mergeCell ref="B28:B29"/>
    <mergeCell ref="C23:D23"/>
    <mergeCell ref="C24:C27"/>
    <mergeCell ref="B23:B27"/>
    <mergeCell ref="C21:D21"/>
    <mergeCell ref="C22:D22"/>
    <mergeCell ref="B21:B22"/>
    <mergeCell ref="C13:D13"/>
    <mergeCell ref="C14:D14"/>
    <mergeCell ref="C15:D15"/>
    <mergeCell ref="B16:B20"/>
    <mergeCell ref="C16:D16"/>
    <mergeCell ref="C17:D17"/>
    <mergeCell ref="C18:D18"/>
    <mergeCell ref="C19:C20"/>
    <mergeCell ref="C9:D9"/>
    <mergeCell ref="C10:D10"/>
    <mergeCell ref="C11:D11"/>
    <mergeCell ref="C12:D12"/>
    <mergeCell ref="F29:G29"/>
    <mergeCell ref="B3:E3"/>
    <mergeCell ref="C4:D4"/>
    <mergeCell ref="C5:D5"/>
    <mergeCell ref="C6:D6"/>
    <mergeCell ref="F6:G6"/>
    <mergeCell ref="F7:G7"/>
    <mergeCell ref="F11:G11"/>
    <mergeCell ref="F12:G12"/>
    <mergeCell ref="F13:G13"/>
    <mergeCell ref="B4:B6"/>
    <mergeCell ref="B10:B12"/>
    <mergeCell ref="B13:B15"/>
    <mergeCell ref="C7:D7"/>
    <mergeCell ref="C8:D8"/>
    <mergeCell ref="H13:I13"/>
    <mergeCell ref="H21:I21"/>
    <mergeCell ref="H22:I22"/>
    <mergeCell ref="F20:G20"/>
    <mergeCell ref="F14:G14"/>
    <mergeCell ref="F15:G15"/>
    <mergeCell ref="F16:G16"/>
    <mergeCell ref="F17:G17"/>
    <mergeCell ref="F10:G10"/>
    <mergeCell ref="F19:G19"/>
    <mergeCell ref="F18:G18"/>
    <mergeCell ref="F26:G26"/>
    <mergeCell ref="F28:G28"/>
    <mergeCell ref="F24:G24"/>
    <mergeCell ref="F25:G25"/>
    <mergeCell ref="F21:G21"/>
    <mergeCell ref="F22:G22"/>
    <mergeCell ref="F23:G23"/>
    <mergeCell ref="F27:G27"/>
    <mergeCell ref="H14:I14"/>
    <mergeCell ref="H15:I15"/>
    <mergeCell ref="H16:I16"/>
    <mergeCell ref="H17:I17"/>
    <mergeCell ref="H23:I23"/>
    <mergeCell ref="H18:I18"/>
    <mergeCell ref="H19:I19"/>
    <mergeCell ref="H20:I20"/>
    <mergeCell ref="H28:I28"/>
    <mergeCell ref="H29:I29"/>
    <mergeCell ref="H26:I26"/>
    <mergeCell ref="H27:I27"/>
    <mergeCell ref="H24:I24"/>
    <mergeCell ref="H25:I25"/>
    <mergeCell ref="J6:K6"/>
    <mergeCell ref="J7:K7"/>
    <mergeCell ref="J8:K8"/>
    <mergeCell ref="J9:K9"/>
    <mergeCell ref="J18:K18"/>
    <mergeCell ref="J3:K3"/>
    <mergeCell ref="J4:K4"/>
    <mergeCell ref="J5:K5"/>
    <mergeCell ref="G2:K2"/>
    <mergeCell ref="F8:G8"/>
    <mergeCell ref="F9:G9"/>
    <mergeCell ref="F3:G3"/>
    <mergeCell ref="H3:I3"/>
    <mergeCell ref="F4:G4"/>
    <mergeCell ref="F5:G5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J14:K14"/>
    <mergeCell ref="J15:K15"/>
    <mergeCell ref="J16:K16"/>
    <mergeCell ref="J17:K17"/>
    <mergeCell ref="J26:K26"/>
    <mergeCell ref="J27:K27"/>
    <mergeCell ref="J10:K10"/>
    <mergeCell ref="J11:K11"/>
    <mergeCell ref="J12:K12"/>
    <mergeCell ref="J13:K13"/>
    <mergeCell ref="J28:K28"/>
    <mergeCell ref="J29:K29"/>
    <mergeCell ref="J22:K22"/>
    <mergeCell ref="J23:K23"/>
    <mergeCell ref="J24:K24"/>
    <mergeCell ref="J25:K25"/>
    <mergeCell ref="J19:K19"/>
    <mergeCell ref="J20:K20"/>
    <mergeCell ref="J21:K21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&amp;C－３９－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zoomScaleNormal="100" workbookViewId="0">
      <selection activeCell="L37" sqref="L37"/>
    </sheetView>
  </sheetViews>
  <sheetFormatPr defaultRowHeight="14.45" customHeight="1"/>
  <cols>
    <col min="1" max="1" width="1.875" style="432" customWidth="1"/>
    <col min="2" max="2" width="4.625" style="432" customWidth="1"/>
    <col min="3" max="3" width="11.5" style="432" bestFit="1" customWidth="1"/>
    <col min="4" max="5" width="9.5" style="432" customWidth="1"/>
    <col min="6" max="11" width="9.125" style="432" customWidth="1"/>
    <col min="12" max="12" width="14.125" style="432" bestFit="1" customWidth="1"/>
    <col min="13" max="20" width="4.625" style="432" customWidth="1"/>
    <col min="21" max="16384" width="9" style="432"/>
  </cols>
  <sheetData>
    <row r="1" spans="1:35" s="872" customFormat="1" ht="26.25" customHeight="1">
      <c r="A1" s="869" t="s">
        <v>716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A2" s="66"/>
      <c r="B2" s="66"/>
      <c r="C2" s="66"/>
      <c r="D2" s="66"/>
      <c r="E2" s="66"/>
      <c r="F2" s="957" t="s">
        <v>680</v>
      </c>
      <c r="G2" s="957"/>
      <c r="H2" s="957"/>
      <c r="I2" s="66"/>
      <c r="J2" s="66"/>
      <c r="K2" s="66"/>
      <c r="M2" s="66"/>
      <c r="N2" s="66"/>
    </row>
    <row r="3" spans="1:35" ht="18.75" customHeight="1">
      <c r="A3" s="66"/>
      <c r="B3" s="1074" t="s">
        <v>519</v>
      </c>
      <c r="C3" s="1079"/>
      <c r="D3" s="299" t="s">
        <v>2188</v>
      </c>
      <c r="E3" s="299" t="s">
        <v>508</v>
      </c>
      <c r="F3" s="299" t="s">
        <v>1292</v>
      </c>
      <c r="G3" s="299" t="s">
        <v>1043</v>
      </c>
      <c r="H3" s="299" t="s">
        <v>428</v>
      </c>
      <c r="I3" s="66"/>
      <c r="J3" s="66"/>
      <c r="K3" s="66"/>
      <c r="M3" s="66"/>
      <c r="N3" s="66"/>
    </row>
    <row r="4" spans="1:35" ht="17.25" customHeight="1">
      <c r="A4" s="66"/>
      <c r="B4" s="1434" t="s">
        <v>355</v>
      </c>
      <c r="C4" s="298" t="s">
        <v>717</v>
      </c>
      <c r="D4" s="144">
        <v>3966</v>
      </c>
      <c r="E4" s="144">
        <v>4422</v>
      </c>
      <c r="F4" s="144">
        <v>5951</v>
      </c>
      <c r="G4" s="144">
        <v>5997</v>
      </c>
      <c r="H4" s="144">
        <v>5923</v>
      </c>
      <c r="I4" s="162"/>
      <c r="J4" s="162"/>
      <c r="K4" s="66"/>
      <c r="M4" s="66"/>
      <c r="N4" s="66"/>
    </row>
    <row r="5" spans="1:35" ht="17.25" customHeight="1">
      <c r="A5" s="66"/>
      <c r="B5" s="1434"/>
      <c r="C5" s="298" t="s">
        <v>718</v>
      </c>
      <c r="D5" s="144">
        <v>60959</v>
      </c>
      <c r="E5" s="144">
        <v>69358</v>
      </c>
      <c r="F5" s="144">
        <v>97964</v>
      </c>
      <c r="G5" s="144">
        <v>119945</v>
      </c>
      <c r="H5" s="144">
        <v>130706</v>
      </c>
      <c r="I5" s="162"/>
      <c r="J5" s="162"/>
      <c r="K5" s="66"/>
      <c r="M5" s="66"/>
      <c r="N5" s="66"/>
    </row>
    <row r="6" spans="1:35" ht="17.25" customHeight="1">
      <c r="A6" s="66"/>
      <c r="B6" s="1434"/>
      <c r="C6" s="298" t="s">
        <v>719</v>
      </c>
      <c r="D6" s="144">
        <v>214899</v>
      </c>
      <c r="E6" s="144">
        <v>241663</v>
      </c>
      <c r="F6" s="144">
        <v>287929</v>
      </c>
      <c r="G6" s="144">
        <v>312144</v>
      </c>
      <c r="H6" s="144">
        <v>337911</v>
      </c>
      <c r="I6" s="162"/>
      <c r="J6" s="162"/>
      <c r="K6" s="66"/>
      <c r="M6" s="66"/>
      <c r="N6" s="66"/>
    </row>
    <row r="7" spans="1:35" ht="17.25" customHeight="1">
      <c r="A7" s="66"/>
      <c r="B7" s="1434" t="s">
        <v>2257</v>
      </c>
      <c r="C7" s="298" t="s">
        <v>717</v>
      </c>
      <c r="D7" s="144">
        <v>1617</v>
      </c>
      <c r="E7" s="144">
        <v>1992</v>
      </c>
      <c r="F7" s="144">
        <v>1994</v>
      </c>
      <c r="G7" s="144">
        <v>1960</v>
      </c>
      <c r="H7" s="144">
        <v>2183</v>
      </c>
      <c r="I7" s="162"/>
      <c r="J7" s="162"/>
      <c r="K7" s="66"/>
      <c r="M7" s="66"/>
      <c r="N7" s="66"/>
    </row>
    <row r="8" spans="1:35" ht="17.25" customHeight="1">
      <c r="A8" s="66"/>
      <c r="B8" s="1434"/>
      <c r="C8" s="298" t="s">
        <v>718</v>
      </c>
      <c r="D8" s="144">
        <v>26692</v>
      </c>
      <c r="E8" s="144">
        <v>32611</v>
      </c>
      <c r="F8" s="144">
        <v>50589</v>
      </c>
      <c r="G8" s="144">
        <v>54105</v>
      </c>
      <c r="H8" s="144">
        <v>65459</v>
      </c>
      <c r="I8" s="162"/>
      <c r="J8" s="162"/>
      <c r="K8" s="66"/>
      <c r="M8" s="66"/>
      <c r="N8" s="66"/>
    </row>
    <row r="9" spans="1:35" ht="17.25" customHeight="1">
      <c r="A9" s="66"/>
      <c r="B9" s="1434"/>
      <c r="C9" s="298" t="s">
        <v>719</v>
      </c>
      <c r="D9" s="144">
        <v>60958</v>
      </c>
      <c r="E9" s="144">
        <v>53092</v>
      </c>
      <c r="F9" s="144">
        <v>66446</v>
      </c>
      <c r="G9" s="144">
        <v>67235</v>
      </c>
      <c r="H9" s="144">
        <v>83140</v>
      </c>
      <c r="I9" s="162"/>
      <c r="J9" s="162"/>
      <c r="K9" s="66"/>
      <c r="M9" s="66"/>
      <c r="N9" s="66"/>
    </row>
    <row r="10" spans="1:35" ht="19.5" customHeight="1">
      <c r="A10" s="66"/>
      <c r="B10" s="1436" t="s">
        <v>522</v>
      </c>
      <c r="C10" s="298" t="s">
        <v>717</v>
      </c>
      <c r="D10" s="89" t="s">
        <v>2283</v>
      </c>
      <c r="E10" s="89" t="s">
        <v>2283</v>
      </c>
      <c r="F10" s="144">
        <v>1417</v>
      </c>
      <c r="G10" s="144">
        <v>1410</v>
      </c>
      <c r="H10" s="144">
        <v>1155</v>
      </c>
      <c r="I10" s="162"/>
      <c r="J10" s="162"/>
      <c r="K10" s="66"/>
      <c r="M10" s="66"/>
      <c r="N10" s="66"/>
    </row>
    <row r="11" spans="1:35" ht="19.5" customHeight="1">
      <c r="A11" s="66"/>
      <c r="B11" s="1436"/>
      <c r="C11" s="298" t="s">
        <v>718</v>
      </c>
      <c r="D11" s="89" t="s">
        <v>2284</v>
      </c>
      <c r="E11" s="89" t="s">
        <v>2284</v>
      </c>
      <c r="F11" s="144">
        <v>7696</v>
      </c>
      <c r="G11" s="144">
        <v>18755</v>
      </c>
      <c r="H11" s="144">
        <v>12191</v>
      </c>
      <c r="I11" s="162"/>
      <c r="J11" s="162"/>
      <c r="K11" s="66"/>
      <c r="M11" s="66"/>
      <c r="N11" s="66"/>
    </row>
    <row r="12" spans="1:35" ht="19.5" customHeight="1">
      <c r="A12" s="66"/>
      <c r="B12" s="1436"/>
      <c r="C12" s="298" t="s">
        <v>719</v>
      </c>
      <c r="D12" s="89" t="s">
        <v>2080</v>
      </c>
      <c r="E12" s="89" t="s">
        <v>2080</v>
      </c>
      <c r="F12" s="144">
        <v>21122</v>
      </c>
      <c r="G12" s="144">
        <v>38738</v>
      </c>
      <c r="H12" s="144">
        <v>25930</v>
      </c>
      <c r="I12" s="162"/>
      <c r="J12" s="162"/>
      <c r="K12" s="66"/>
      <c r="M12" s="66"/>
      <c r="N12" s="66"/>
    </row>
    <row r="13" spans="1:35" s="840" customFormat="1" ht="27.75" customHeight="1">
      <c r="A13" s="836"/>
      <c r="B13" s="837" t="s">
        <v>383</v>
      </c>
      <c r="C13" s="838" t="s">
        <v>384</v>
      </c>
      <c r="D13" s="89" t="s">
        <v>2080</v>
      </c>
      <c r="E13" s="89" t="s">
        <v>2080</v>
      </c>
      <c r="F13" s="89" t="s">
        <v>2080</v>
      </c>
      <c r="G13" s="89" t="s">
        <v>2080</v>
      </c>
      <c r="H13" s="144">
        <v>67</v>
      </c>
      <c r="I13" s="839"/>
      <c r="J13" s="839"/>
      <c r="K13" s="836"/>
      <c r="M13" s="836"/>
      <c r="N13" s="836"/>
    </row>
    <row r="14" spans="1:35" ht="17.25" customHeight="1">
      <c r="A14" s="66"/>
      <c r="B14" s="1435" t="s">
        <v>523</v>
      </c>
      <c r="C14" s="298" t="s">
        <v>717</v>
      </c>
      <c r="D14" s="144">
        <v>325</v>
      </c>
      <c r="E14" s="144">
        <v>335</v>
      </c>
      <c r="F14" s="144">
        <v>358</v>
      </c>
      <c r="G14" s="144">
        <v>432</v>
      </c>
      <c r="H14" s="144">
        <v>546</v>
      </c>
      <c r="I14" s="162"/>
      <c r="J14" s="162"/>
      <c r="K14" s="66"/>
      <c r="M14" s="66"/>
      <c r="N14" s="66"/>
    </row>
    <row r="15" spans="1:35" ht="17.25" customHeight="1">
      <c r="A15" s="66"/>
      <c r="B15" s="1435"/>
      <c r="C15" s="298" t="s">
        <v>718</v>
      </c>
      <c r="D15" s="144">
        <v>5942</v>
      </c>
      <c r="E15" s="144">
        <v>6126</v>
      </c>
      <c r="F15" s="144">
        <v>6524</v>
      </c>
      <c r="G15" s="144">
        <v>8326</v>
      </c>
      <c r="H15" s="144">
        <v>11373</v>
      </c>
      <c r="I15" s="162"/>
      <c r="J15" s="162"/>
      <c r="K15" s="66"/>
      <c r="M15" s="66"/>
      <c r="N15" s="66"/>
    </row>
    <row r="16" spans="1:35" ht="17.25" customHeight="1">
      <c r="A16" s="66"/>
      <c r="B16" s="1435"/>
      <c r="C16" s="298" t="s">
        <v>719</v>
      </c>
      <c r="D16" s="144">
        <v>57996</v>
      </c>
      <c r="E16" s="144">
        <v>69855</v>
      </c>
      <c r="F16" s="144">
        <v>64849</v>
      </c>
      <c r="G16" s="144">
        <v>71158</v>
      </c>
      <c r="H16" s="144">
        <v>85934</v>
      </c>
      <c r="I16" s="162"/>
      <c r="J16" s="162"/>
      <c r="K16" s="66"/>
      <c r="M16" s="66"/>
      <c r="N16" s="66"/>
    </row>
    <row r="17" spans="1:17" ht="17.25" customHeight="1">
      <c r="A17" s="66"/>
      <c r="B17" s="1434" t="s">
        <v>2258</v>
      </c>
      <c r="C17" s="298" t="s">
        <v>717</v>
      </c>
      <c r="D17" s="144">
        <v>687</v>
      </c>
      <c r="E17" s="144">
        <v>655</v>
      </c>
      <c r="F17" s="144">
        <v>713</v>
      </c>
      <c r="G17" s="144">
        <v>667</v>
      </c>
      <c r="H17" s="144">
        <v>439</v>
      </c>
      <c r="I17" s="162"/>
      <c r="J17" s="162"/>
      <c r="K17" s="66"/>
      <c r="M17" s="66"/>
      <c r="N17" s="66"/>
    </row>
    <row r="18" spans="1:17" ht="17.25" customHeight="1">
      <c r="A18" s="66"/>
      <c r="B18" s="1434"/>
      <c r="C18" s="298" t="s">
        <v>718</v>
      </c>
      <c r="D18" s="144">
        <v>11291</v>
      </c>
      <c r="E18" s="144">
        <v>11326</v>
      </c>
      <c r="F18" s="144">
        <v>11535</v>
      </c>
      <c r="G18" s="144">
        <v>12145</v>
      </c>
      <c r="H18" s="144">
        <v>10014</v>
      </c>
      <c r="I18" s="162"/>
      <c r="J18" s="162"/>
      <c r="K18" s="66"/>
      <c r="M18" s="66"/>
      <c r="N18" s="66"/>
    </row>
    <row r="19" spans="1:17" ht="17.25" customHeight="1">
      <c r="A19" s="66"/>
      <c r="B19" s="1434"/>
      <c r="C19" s="298" t="s">
        <v>719</v>
      </c>
      <c r="D19" s="144">
        <v>42526</v>
      </c>
      <c r="E19" s="144">
        <v>48645</v>
      </c>
      <c r="F19" s="144">
        <v>56893</v>
      </c>
      <c r="G19" s="144">
        <v>51524</v>
      </c>
      <c r="H19" s="144">
        <v>48574</v>
      </c>
      <c r="I19" s="162"/>
      <c r="J19" s="162"/>
      <c r="K19" s="66"/>
      <c r="M19" s="66"/>
      <c r="N19" s="66"/>
    </row>
    <row r="20" spans="1:17" ht="18.75" customHeight="1">
      <c r="A20" s="66"/>
      <c r="B20" s="1435" t="s">
        <v>2259</v>
      </c>
      <c r="C20" s="298" t="s">
        <v>717</v>
      </c>
      <c r="D20" s="144">
        <v>480</v>
      </c>
      <c r="E20" s="144">
        <v>514</v>
      </c>
      <c r="F20" s="144">
        <v>608</v>
      </c>
      <c r="G20" s="144">
        <v>626</v>
      </c>
      <c r="H20" s="144">
        <v>648</v>
      </c>
      <c r="I20" s="162"/>
      <c r="J20" s="162"/>
      <c r="K20" s="66"/>
      <c r="M20" s="66"/>
      <c r="N20" s="66"/>
    </row>
    <row r="21" spans="1:17" ht="18.75" customHeight="1">
      <c r="A21" s="66"/>
      <c r="B21" s="1435"/>
      <c r="C21" s="298" t="s">
        <v>718</v>
      </c>
      <c r="D21" s="144">
        <v>10314</v>
      </c>
      <c r="E21" s="144">
        <v>11465</v>
      </c>
      <c r="F21" s="144">
        <v>12857</v>
      </c>
      <c r="G21" s="144">
        <v>15881</v>
      </c>
      <c r="H21" s="144">
        <v>18731</v>
      </c>
      <c r="I21" s="162"/>
      <c r="J21" s="162"/>
      <c r="K21" s="66"/>
      <c r="M21" s="66"/>
      <c r="N21" s="66"/>
    </row>
    <row r="22" spans="1:17" ht="18.75" customHeight="1">
      <c r="A22" s="66"/>
      <c r="B22" s="1435"/>
      <c r="C22" s="298" t="s">
        <v>719</v>
      </c>
      <c r="D22" s="144">
        <v>35886</v>
      </c>
      <c r="E22" s="144">
        <v>46363</v>
      </c>
      <c r="F22" s="144">
        <v>53341</v>
      </c>
      <c r="G22" s="144">
        <v>57759</v>
      </c>
      <c r="H22" s="144">
        <v>62060</v>
      </c>
      <c r="I22" s="162"/>
      <c r="J22" s="162"/>
      <c r="K22" s="66"/>
      <c r="M22" s="66"/>
      <c r="N22" s="66"/>
    </row>
    <row r="23" spans="1:17" ht="17.25" customHeight="1">
      <c r="A23" s="66"/>
      <c r="B23" s="1434" t="s">
        <v>2260</v>
      </c>
      <c r="C23" s="298" t="s">
        <v>717</v>
      </c>
      <c r="D23" s="144">
        <v>665</v>
      </c>
      <c r="E23" s="144">
        <v>750</v>
      </c>
      <c r="F23" s="144">
        <v>797</v>
      </c>
      <c r="G23" s="144">
        <v>838</v>
      </c>
      <c r="H23" s="144">
        <v>900</v>
      </c>
      <c r="I23" s="162"/>
      <c r="J23" s="162"/>
      <c r="K23" s="66"/>
      <c r="M23" s="66"/>
      <c r="N23" s="66"/>
    </row>
    <row r="24" spans="1:17" ht="17.25" customHeight="1">
      <c r="A24" s="66"/>
      <c r="B24" s="1434"/>
      <c r="C24" s="298" t="s">
        <v>718</v>
      </c>
      <c r="D24" s="144">
        <v>6217</v>
      </c>
      <c r="E24" s="144">
        <v>7354</v>
      </c>
      <c r="F24" s="144">
        <v>8298</v>
      </c>
      <c r="G24" s="144">
        <v>10104</v>
      </c>
      <c r="H24" s="144">
        <v>12243</v>
      </c>
      <c r="I24" s="162"/>
      <c r="J24" s="162"/>
      <c r="K24" s="66"/>
      <c r="M24" s="66"/>
      <c r="N24" s="66"/>
    </row>
    <row r="25" spans="1:17" ht="17.25" customHeight="1">
      <c r="A25" s="66"/>
      <c r="B25" s="1434"/>
      <c r="C25" s="298" t="s">
        <v>719</v>
      </c>
      <c r="D25" s="144">
        <v>16275</v>
      </c>
      <c r="E25" s="144">
        <v>21724</v>
      </c>
      <c r="F25" s="144">
        <v>23517</v>
      </c>
      <c r="G25" s="144">
        <v>23836</v>
      </c>
      <c r="H25" s="144">
        <v>25777</v>
      </c>
      <c r="I25" s="162"/>
      <c r="J25" s="162"/>
      <c r="K25" s="66"/>
      <c r="M25" s="66"/>
      <c r="N25" s="66"/>
    </row>
    <row r="26" spans="1:17" ht="17.25" customHeight="1">
      <c r="A26" s="66"/>
      <c r="B26" s="1434" t="s">
        <v>2261</v>
      </c>
      <c r="C26" s="298" t="s">
        <v>717</v>
      </c>
      <c r="D26" s="144">
        <v>54</v>
      </c>
      <c r="E26" s="144">
        <v>61</v>
      </c>
      <c r="F26" s="144">
        <v>60</v>
      </c>
      <c r="G26" s="144">
        <v>60</v>
      </c>
      <c r="H26" s="144">
        <v>48</v>
      </c>
      <c r="I26" s="162"/>
      <c r="J26" s="162"/>
      <c r="K26" s="66"/>
      <c r="M26" s="66"/>
      <c r="N26" s="66"/>
    </row>
    <row r="27" spans="1:17" ht="17.25" customHeight="1">
      <c r="A27" s="66"/>
      <c r="B27" s="1434"/>
      <c r="C27" s="298" t="s">
        <v>718</v>
      </c>
      <c r="D27" s="144">
        <v>460</v>
      </c>
      <c r="E27" s="144">
        <v>438</v>
      </c>
      <c r="F27" s="144">
        <v>398</v>
      </c>
      <c r="G27" s="144">
        <v>585</v>
      </c>
      <c r="H27" s="144">
        <v>633</v>
      </c>
      <c r="I27" s="162"/>
      <c r="J27" s="162"/>
      <c r="K27" s="66"/>
      <c r="M27" s="66"/>
      <c r="N27" s="66"/>
    </row>
    <row r="28" spans="1:17" ht="17.25" customHeight="1">
      <c r="A28" s="66"/>
      <c r="B28" s="1434"/>
      <c r="C28" s="298" t="s">
        <v>719</v>
      </c>
      <c r="D28" s="144">
        <v>1130</v>
      </c>
      <c r="E28" s="144">
        <v>1529</v>
      </c>
      <c r="F28" s="144">
        <v>1420</v>
      </c>
      <c r="G28" s="144">
        <v>1668</v>
      </c>
      <c r="H28" s="144">
        <v>6170</v>
      </c>
      <c r="I28" s="162"/>
      <c r="J28" s="162"/>
      <c r="K28" s="66"/>
      <c r="M28" s="66"/>
      <c r="N28" s="66"/>
    </row>
    <row r="29" spans="1:17" ht="17.25" customHeight="1">
      <c r="A29" s="66"/>
      <c r="B29" s="1435" t="s">
        <v>2262</v>
      </c>
      <c r="C29" s="298" t="s">
        <v>717</v>
      </c>
      <c r="D29" s="144">
        <v>3</v>
      </c>
      <c r="E29" s="144">
        <v>2</v>
      </c>
      <c r="F29" s="144">
        <v>4</v>
      </c>
      <c r="G29" s="144">
        <v>4</v>
      </c>
      <c r="H29" s="144">
        <v>4</v>
      </c>
      <c r="I29" s="162"/>
      <c r="J29" s="162"/>
      <c r="K29" s="66"/>
      <c r="M29" s="66"/>
      <c r="N29" s="66"/>
    </row>
    <row r="30" spans="1:17" ht="17.25" customHeight="1">
      <c r="A30" s="66"/>
      <c r="B30" s="1435"/>
      <c r="C30" s="298" t="s">
        <v>718</v>
      </c>
      <c r="D30" s="144">
        <v>41</v>
      </c>
      <c r="E30" s="144">
        <v>34</v>
      </c>
      <c r="F30" s="144">
        <v>67</v>
      </c>
      <c r="G30" s="144">
        <v>44</v>
      </c>
      <c r="H30" s="144">
        <v>62</v>
      </c>
      <c r="I30" s="162"/>
      <c r="J30" s="162"/>
      <c r="K30" s="66"/>
      <c r="M30" s="66"/>
      <c r="N30" s="66"/>
    </row>
    <row r="31" spans="1:17" ht="17.25" customHeight="1">
      <c r="A31" s="66"/>
      <c r="B31" s="1435"/>
      <c r="C31" s="298" t="s">
        <v>719</v>
      </c>
      <c r="D31" s="144">
        <v>96</v>
      </c>
      <c r="E31" s="144">
        <v>259</v>
      </c>
      <c r="F31" s="144">
        <v>341</v>
      </c>
      <c r="G31" s="144">
        <v>226</v>
      </c>
      <c r="H31" s="144">
        <v>259</v>
      </c>
      <c r="I31" s="162"/>
      <c r="J31" s="162"/>
      <c r="K31" s="66"/>
      <c r="M31" s="66"/>
      <c r="N31" s="66"/>
    </row>
    <row r="32" spans="1:17" ht="12">
      <c r="B32" s="36" t="s">
        <v>2194</v>
      </c>
      <c r="C32" s="42" t="s">
        <v>2263</v>
      </c>
      <c r="D32" s="42"/>
      <c r="E32" s="37"/>
      <c r="F32" s="214"/>
      <c r="G32" s="214"/>
      <c r="H32" s="436"/>
      <c r="I32" s="214"/>
      <c r="J32" s="214"/>
      <c r="K32" s="214"/>
      <c r="L32" s="436"/>
      <c r="M32" s="214"/>
      <c r="N32" s="214"/>
      <c r="O32" s="214"/>
      <c r="P32" s="214"/>
      <c r="Q32" s="436"/>
    </row>
    <row r="33" spans="1:35" ht="13.5">
      <c r="B33" s="36"/>
      <c r="C33" s="1211"/>
      <c r="D33" s="1018"/>
      <c r="E33" s="1018"/>
      <c r="F33" s="1018"/>
      <c r="G33" s="1018"/>
      <c r="H33" s="1018"/>
      <c r="I33" s="214"/>
      <c r="J33" s="214"/>
      <c r="K33" s="214"/>
      <c r="L33" s="436"/>
      <c r="M33" s="214"/>
      <c r="N33" s="214"/>
      <c r="O33" s="214"/>
      <c r="P33" s="214"/>
      <c r="Q33" s="436"/>
    </row>
    <row r="34" spans="1:35" ht="9" customHeight="1">
      <c r="B34" s="37"/>
      <c r="C34" s="37"/>
      <c r="D34" s="37"/>
      <c r="E34" s="37"/>
      <c r="F34" s="214"/>
      <c r="G34" s="214"/>
      <c r="H34" s="436"/>
      <c r="I34" s="214"/>
      <c r="J34" s="214"/>
      <c r="K34" s="214"/>
      <c r="L34" s="436"/>
      <c r="M34" s="214"/>
      <c r="N34" s="214"/>
      <c r="O34" s="214"/>
      <c r="P34" s="214"/>
      <c r="Q34" s="436"/>
    </row>
    <row r="35" spans="1:35" s="872" customFormat="1" ht="26.25" customHeight="1">
      <c r="A35" s="869" t="s">
        <v>720</v>
      </c>
      <c r="B35" s="874"/>
      <c r="C35" s="874"/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/>
      <c r="O35" s="874"/>
      <c r="P35" s="874"/>
      <c r="Q35" s="874"/>
      <c r="R35" s="874"/>
      <c r="S35" s="874"/>
      <c r="T35" s="874"/>
      <c r="U35" s="874"/>
      <c r="V35" s="874"/>
      <c r="W35" s="874"/>
      <c r="X35" s="873"/>
      <c r="Y35" s="873"/>
      <c r="Z35" s="873"/>
      <c r="AA35" s="873"/>
      <c r="AB35" s="873"/>
      <c r="AC35" s="873"/>
      <c r="AD35" s="873"/>
      <c r="AE35" s="873"/>
      <c r="AF35" s="873"/>
      <c r="AG35" s="873"/>
      <c r="AH35" s="873"/>
      <c r="AI35" s="873"/>
    </row>
    <row r="36" spans="1:35" s="66" customFormat="1" ht="14.25" customHeight="1">
      <c r="I36" s="66" t="s">
        <v>2264</v>
      </c>
      <c r="K36" s="103" t="s">
        <v>1661</v>
      </c>
    </row>
    <row r="37" spans="1:35" s="66" customFormat="1" ht="19.5" customHeight="1">
      <c r="A37" s="432"/>
      <c r="B37" s="1032" t="s">
        <v>561</v>
      </c>
      <c r="C37" s="907"/>
      <c r="D37" s="989" t="s">
        <v>2265</v>
      </c>
      <c r="E37" s="1032" t="s">
        <v>2266</v>
      </c>
      <c r="F37" s="1074" t="s">
        <v>2267</v>
      </c>
      <c r="G37" s="1134"/>
      <c r="H37" s="1134"/>
      <c r="I37" s="1134"/>
      <c r="J37" s="1134"/>
      <c r="K37" s="1135"/>
      <c r="O37" s="35"/>
      <c r="P37" s="35"/>
      <c r="Q37" s="35"/>
      <c r="R37" s="35"/>
      <c r="T37" s="37"/>
      <c r="U37" s="37"/>
    </row>
    <row r="38" spans="1:35" s="66" customFormat="1" ht="19.5" customHeight="1">
      <c r="A38" s="432"/>
      <c r="B38" s="907"/>
      <c r="C38" s="907"/>
      <c r="D38" s="908"/>
      <c r="E38" s="907"/>
      <c r="F38" s="437" t="s">
        <v>2268</v>
      </c>
      <c r="G38" s="437" t="s">
        <v>2269</v>
      </c>
      <c r="H38" s="437" t="s">
        <v>2270</v>
      </c>
      <c r="I38" s="437" t="s">
        <v>2271</v>
      </c>
      <c r="J38" s="437" t="s">
        <v>2272</v>
      </c>
      <c r="K38" s="437" t="s">
        <v>2273</v>
      </c>
    </row>
    <row r="39" spans="1:35" s="66" customFormat="1" ht="19.5" customHeight="1">
      <c r="A39" s="432"/>
      <c r="B39" s="1433" t="s">
        <v>2274</v>
      </c>
      <c r="C39" s="1433"/>
      <c r="D39" s="438">
        <v>32</v>
      </c>
      <c r="E39" s="856">
        <v>28</v>
      </c>
      <c r="F39" s="438">
        <v>1</v>
      </c>
      <c r="G39" s="438">
        <v>11</v>
      </c>
      <c r="H39" s="438">
        <v>18</v>
      </c>
      <c r="I39" s="439">
        <v>32</v>
      </c>
      <c r="J39" s="439">
        <v>40</v>
      </c>
      <c r="K39" s="438">
        <v>42</v>
      </c>
      <c r="L39" s="440"/>
    </row>
    <row r="40" spans="1:35" s="66" customFormat="1" ht="19.5" customHeight="1">
      <c r="A40" s="432"/>
      <c r="B40" s="1433" t="s">
        <v>2275</v>
      </c>
      <c r="C40" s="1433"/>
      <c r="D40" s="441">
        <v>21</v>
      </c>
      <c r="E40" s="857">
        <v>18</v>
      </c>
      <c r="F40" s="441">
        <v>1</v>
      </c>
      <c r="G40" s="441">
        <v>10</v>
      </c>
      <c r="H40" s="441">
        <v>10</v>
      </c>
      <c r="I40" s="439">
        <v>17</v>
      </c>
      <c r="J40" s="441">
        <v>16</v>
      </c>
      <c r="K40" s="441">
        <v>25</v>
      </c>
      <c r="L40" s="440"/>
    </row>
    <row r="41" spans="1:35" s="66" customFormat="1" ht="19.5" customHeight="1">
      <c r="A41" s="432"/>
      <c r="B41" s="1433" t="s">
        <v>2276</v>
      </c>
      <c r="C41" s="1433"/>
      <c r="D41" s="441">
        <v>21</v>
      </c>
      <c r="E41" s="857">
        <v>16</v>
      </c>
      <c r="F41" s="441">
        <v>2</v>
      </c>
      <c r="G41" s="441">
        <v>7</v>
      </c>
      <c r="H41" s="441">
        <v>8</v>
      </c>
      <c r="I41" s="439">
        <v>12</v>
      </c>
      <c r="J41" s="441">
        <v>15</v>
      </c>
      <c r="K41" s="441">
        <v>19</v>
      </c>
      <c r="L41" s="440"/>
    </row>
    <row r="42" spans="1:35" s="66" customFormat="1" ht="19.5" customHeight="1">
      <c r="A42" s="432"/>
      <c r="B42" s="1433" t="s">
        <v>2277</v>
      </c>
      <c r="C42" s="1433"/>
      <c r="D42" s="441">
        <v>16</v>
      </c>
      <c r="E42" s="857">
        <v>13</v>
      </c>
      <c r="F42" s="441">
        <v>0</v>
      </c>
      <c r="G42" s="441">
        <v>3</v>
      </c>
      <c r="H42" s="441">
        <v>4</v>
      </c>
      <c r="I42" s="439">
        <v>12</v>
      </c>
      <c r="J42" s="441">
        <v>20</v>
      </c>
      <c r="K42" s="441">
        <v>19</v>
      </c>
      <c r="L42" s="440"/>
    </row>
    <row r="43" spans="1:35" s="66" customFormat="1" ht="19.5" customHeight="1">
      <c r="A43" s="432"/>
      <c r="B43" s="1433" t="s">
        <v>2278</v>
      </c>
      <c r="C43" s="1433"/>
      <c r="D43" s="441">
        <v>18</v>
      </c>
      <c r="E43" s="857">
        <v>15</v>
      </c>
      <c r="F43" s="441">
        <v>1</v>
      </c>
      <c r="G43" s="441">
        <v>7</v>
      </c>
      <c r="H43" s="441">
        <v>7</v>
      </c>
      <c r="I43" s="439">
        <v>19</v>
      </c>
      <c r="J43" s="441">
        <v>22</v>
      </c>
      <c r="K43" s="441">
        <v>27</v>
      </c>
      <c r="L43" s="440"/>
    </row>
    <row r="44" spans="1:35" s="66" customFormat="1" ht="19.5" customHeight="1">
      <c r="A44" s="432"/>
      <c r="B44" s="1433" t="s">
        <v>2279</v>
      </c>
      <c r="C44" s="1433"/>
      <c r="D44" s="441">
        <v>22</v>
      </c>
      <c r="E44" s="857">
        <v>15</v>
      </c>
      <c r="F44" s="441">
        <v>3</v>
      </c>
      <c r="G44" s="441">
        <v>15</v>
      </c>
      <c r="H44" s="441">
        <v>18</v>
      </c>
      <c r="I44" s="439">
        <v>31</v>
      </c>
      <c r="J44" s="441">
        <v>33</v>
      </c>
      <c r="K44" s="441">
        <v>32</v>
      </c>
      <c r="L44" s="440"/>
    </row>
    <row r="45" spans="1:35" s="66" customFormat="1" ht="19.5" customHeight="1">
      <c r="A45" s="432"/>
      <c r="B45" s="1433" t="s">
        <v>2280</v>
      </c>
      <c r="C45" s="1433"/>
      <c r="D45" s="441">
        <v>20</v>
      </c>
      <c r="E45" s="857">
        <v>15</v>
      </c>
      <c r="F45" s="441">
        <v>4</v>
      </c>
      <c r="G45" s="441">
        <v>14</v>
      </c>
      <c r="H45" s="441">
        <v>18</v>
      </c>
      <c r="I45" s="439">
        <v>15</v>
      </c>
      <c r="J45" s="441">
        <v>17</v>
      </c>
      <c r="K45" s="441">
        <v>15</v>
      </c>
      <c r="L45" s="440"/>
    </row>
    <row r="46" spans="1:35" s="66" customFormat="1" ht="19.5" customHeight="1">
      <c r="A46" s="432"/>
      <c r="B46" s="1433" t="s">
        <v>2281</v>
      </c>
      <c r="C46" s="1433"/>
      <c r="D46" s="441">
        <v>25</v>
      </c>
      <c r="E46" s="857">
        <v>20</v>
      </c>
      <c r="F46" s="441">
        <v>3</v>
      </c>
      <c r="G46" s="441">
        <v>18</v>
      </c>
      <c r="H46" s="441">
        <v>29</v>
      </c>
      <c r="I46" s="439">
        <v>21</v>
      </c>
      <c r="J46" s="441">
        <v>13</v>
      </c>
      <c r="K46" s="441">
        <v>13</v>
      </c>
      <c r="L46" s="440"/>
    </row>
    <row r="47" spans="1:35" s="66" customFormat="1" ht="19.5" customHeight="1">
      <c r="A47" s="432"/>
      <c r="B47" s="1437" t="s">
        <v>2282</v>
      </c>
      <c r="C47" s="1437"/>
      <c r="D47" s="441">
        <v>14</v>
      </c>
      <c r="E47" s="857">
        <v>10</v>
      </c>
      <c r="F47" s="441">
        <v>4</v>
      </c>
      <c r="G47" s="441">
        <v>11</v>
      </c>
      <c r="H47" s="441">
        <v>8</v>
      </c>
      <c r="I47" s="439">
        <v>14</v>
      </c>
      <c r="J47" s="441">
        <v>11</v>
      </c>
      <c r="K47" s="441">
        <v>2</v>
      </c>
      <c r="L47" s="440"/>
    </row>
    <row r="48" spans="1:35" ht="15.95" customHeight="1">
      <c r="B48" s="36" t="s">
        <v>2194</v>
      </c>
      <c r="C48" s="66" t="s">
        <v>2132</v>
      </c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</row>
    <row r="49" spans="2:20" s="66" customFormat="1" ht="14.25" customHeight="1">
      <c r="B49" s="37"/>
      <c r="C49" s="37"/>
      <c r="D49" s="37"/>
      <c r="E49" s="37"/>
      <c r="F49" s="860"/>
      <c r="G49" s="860"/>
      <c r="H49" s="860"/>
      <c r="I49" s="860"/>
      <c r="J49" s="860"/>
      <c r="K49" s="860"/>
      <c r="L49" s="436"/>
      <c r="M49" s="436"/>
      <c r="N49" s="214"/>
      <c r="O49" s="103"/>
    </row>
    <row r="50" spans="2:20" s="66" customFormat="1" ht="14.25" customHeight="1">
      <c r="B50" s="35"/>
      <c r="C50" s="35"/>
      <c r="D50" s="35"/>
      <c r="E50" s="35"/>
      <c r="F50" s="436"/>
      <c r="G50" s="214"/>
      <c r="H50" s="214"/>
      <c r="N50" s="214"/>
      <c r="O50" s="214"/>
    </row>
    <row r="51" spans="2:20" s="66" customFormat="1" ht="14.25" customHeight="1">
      <c r="B51" s="35"/>
      <c r="C51" s="35"/>
      <c r="D51" s="35"/>
      <c r="E51" s="35"/>
      <c r="F51" s="436"/>
      <c r="G51" s="214"/>
      <c r="H51" s="214"/>
      <c r="N51" s="214"/>
      <c r="O51" s="214"/>
    </row>
    <row r="52" spans="2:20" s="66" customFormat="1" ht="14.25" customHeight="1">
      <c r="B52" s="103"/>
      <c r="C52" s="103"/>
      <c r="D52" s="37"/>
      <c r="E52" s="37"/>
    </row>
    <row r="53" spans="2:20" s="66" customFormat="1" ht="14.25" customHeight="1">
      <c r="B53" s="35"/>
      <c r="C53" s="35"/>
      <c r="D53" s="35"/>
      <c r="E53" s="35"/>
      <c r="F53" s="35"/>
      <c r="G53" s="35"/>
      <c r="H53" s="35"/>
      <c r="N53" s="35"/>
      <c r="O53" s="35"/>
      <c r="P53" s="35"/>
      <c r="Q53" s="35"/>
      <c r="S53" s="37"/>
      <c r="T53" s="37"/>
    </row>
    <row r="54" spans="2:20" s="66" customFormat="1" ht="14.25" customHeight="1">
      <c r="B54" s="296"/>
      <c r="C54" s="296"/>
      <c r="D54" s="296"/>
      <c r="E54" s="296"/>
      <c r="F54" s="35"/>
      <c r="G54" s="212"/>
      <c r="H54" s="212"/>
    </row>
    <row r="55" spans="2:20" s="66" customFormat="1" ht="14.25" customHeight="1">
      <c r="B55" s="296"/>
      <c r="C55" s="296"/>
      <c r="D55" s="296"/>
      <c r="E55" s="296"/>
      <c r="F55" s="212"/>
      <c r="G55" s="212"/>
      <c r="H55" s="212"/>
    </row>
    <row r="56" spans="2:20" s="66" customFormat="1" ht="14.25" customHeight="1">
      <c r="B56" s="296"/>
      <c r="C56" s="296"/>
      <c r="D56" s="296"/>
      <c r="E56" s="296"/>
      <c r="F56" s="212"/>
      <c r="G56" s="212"/>
      <c r="H56" s="212"/>
    </row>
    <row r="57" spans="2:20" s="66" customFormat="1" ht="14.25" customHeight="1">
      <c r="B57" s="296"/>
      <c r="C57" s="296"/>
      <c r="D57" s="296"/>
      <c r="E57" s="296"/>
    </row>
    <row r="58" spans="2:20" s="66" customFormat="1" ht="14.25" customHeight="1">
      <c r="B58" s="37"/>
      <c r="C58" s="37"/>
      <c r="D58" s="37"/>
      <c r="E58" s="37"/>
      <c r="F58" s="436"/>
      <c r="G58" s="214"/>
      <c r="H58" s="214"/>
    </row>
    <row r="59" spans="2:20" s="66" customFormat="1" ht="14.25" customHeight="1">
      <c r="B59" s="37"/>
      <c r="C59" s="37"/>
      <c r="D59" s="37"/>
      <c r="E59" s="37"/>
      <c r="F59" s="436"/>
      <c r="G59" s="214"/>
      <c r="H59" s="214"/>
    </row>
    <row r="60" spans="2:20" s="66" customFormat="1" ht="14.45" customHeight="1"/>
    <row r="61" spans="2:20" s="66" customFormat="1" ht="14.45" customHeight="1"/>
    <row r="62" spans="2:20" s="66" customFormat="1" ht="14.45" customHeight="1"/>
    <row r="63" spans="2:20" s="66" customFormat="1" ht="14.45" customHeight="1"/>
    <row r="64" spans="2:20" s="66" customFormat="1" ht="14.45" customHeight="1"/>
    <row r="65" s="66" customFormat="1" ht="14.45" customHeight="1"/>
    <row r="66" s="66" customFormat="1" ht="14.45" customHeight="1"/>
    <row r="67" s="66" customFormat="1" ht="14.45" customHeight="1"/>
    <row r="68" s="66" customFormat="1" ht="14.45" customHeight="1"/>
    <row r="69" s="66" customFormat="1" ht="14.45" customHeight="1"/>
    <row r="70" s="66" customFormat="1" ht="14.45" customHeight="1"/>
    <row r="71" s="66" customFormat="1" ht="14.45" customHeight="1"/>
    <row r="72" s="66" customFormat="1" ht="14.45" customHeight="1"/>
    <row r="73" s="66" customFormat="1" ht="14.45" customHeight="1"/>
    <row r="74" s="66" customFormat="1" ht="14.45" customHeight="1"/>
    <row r="75" s="66" customFormat="1" ht="14.45" customHeight="1"/>
    <row r="76" s="66" customFormat="1" ht="14.45" customHeight="1"/>
    <row r="77" s="66" customFormat="1" ht="14.45" customHeight="1"/>
    <row r="78" s="66" customFormat="1" ht="14.45" customHeight="1"/>
    <row r="79" s="66" customFormat="1" ht="14.45" customHeight="1"/>
    <row r="80" s="66" customFormat="1" ht="14.45" customHeight="1"/>
    <row r="81" s="66" customFormat="1" ht="14.45" customHeight="1"/>
    <row r="82" s="66" customFormat="1" ht="14.45" customHeight="1"/>
    <row r="83" s="66" customFormat="1" ht="14.45" customHeight="1"/>
    <row r="84" s="66" customFormat="1" ht="14.45" customHeight="1"/>
    <row r="85" s="66" customFormat="1" ht="14.45" customHeight="1"/>
    <row r="86" s="66" customFormat="1" ht="14.45" customHeight="1"/>
    <row r="87" s="66" customFormat="1" ht="14.45" customHeight="1"/>
    <row r="88" s="66" customFormat="1" ht="14.45" customHeight="1"/>
    <row r="89" s="66" customFormat="1" ht="14.45" customHeight="1"/>
  </sheetData>
  <mergeCells count="25">
    <mergeCell ref="B47:C47"/>
    <mergeCell ref="B20:B22"/>
    <mergeCell ref="B14:B16"/>
    <mergeCell ref="B17:B19"/>
    <mergeCell ref="B40:C40"/>
    <mergeCell ref="B46:C46"/>
    <mergeCell ref="B44:C44"/>
    <mergeCell ref="B45:C45"/>
    <mergeCell ref="B23:B25"/>
    <mergeCell ref="B42:C42"/>
    <mergeCell ref="B43:C43"/>
    <mergeCell ref="F2:H2"/>
    <mergeCell ref="B3:C3"/>
    <mergeCell ref="B39:C39"/>
    <mergeCell ref="B41:C41"/>
    <mergeCell ref="B4:B6"/>
    <mergeCell ref="E37:E38"/>
    <mergeCell ref="D37:D38"/>
    <mergeCell ref="B26:B28"/>
    <mergeCell ref="C33:H33"/>
    <mergeCell ref="F37:K37"/>
    <mergeCell ref="B7:B9"/>
    <mergeCell ref="B37:C38"/>
    <mergeCell ref="B29:B31"/>
    <mergeCell ref="B10:B12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&amp;C－４０－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zoomScaleNormal="100" workbookViewId="0">
      <selection activeCell="B2" sqref="B2"/>
    </sheetView>
  </sheetViews>
  <sheetFormatPr defaultRowHeight="14.45" customHeight="1"/>
  <cols>
    <col min="1" max="1" width="1.875" style="432" customWidth="1"/>
    <col min="2" max="40" width="2.25" style="432" customWidth="1"/>
    <col min="41" max="16384" width="9" style="432"/>
  </cols>
  <sheetData>
    <row r="1" spans="1:40" s="872" customFormat="1" ht="26.25" customHeight="1">
      <c r="A1" s="869" t="s">
        <v>2285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40" s="66" customFormat="1" ht="15.95" customHeight="1">
      <c r="S2" s="957" t="s">
        <v>579</v>
      </c>
      <c r="T2" s="957"/>
      <c r="U2" s="957"/>
      <c r="V2" s="957"/>
      <c r="W2" s="957"/>
      <c r="X2" s="957"/>
      <c r="Y2" s="957"/>
      <c r="Z2" s="957"/>
      <c r="AA2" s="957"/>
      <c r="AB2" s="957"/>
      <c r="AC2" s="957"/>
    </row>
    <row r="3" spans="1:40" s="66" customFormat="1" ht="37.5" customHeight="1">
      <c r="B3" s="1032" t="s">
        <v>888</v>
      </c>
      <c r="C3" s="1032"/>
      <c r="D3" s="1032"/>
      <c r="E3" s="1032"/>
      <c r="F3" s="1074" t="s">
        <v>606</v>
      </c>
      <c r="G3" s="1134"/>
      <c r="H3" s="1134"/>
      <c r="I3" s="1135"/>
      <c r="J3" s="1153" t="s">
        <v>580</v>
      </c>
      <c r="K3" s="1153"/>
      <c r="L3" s="1153"/>
      <c r="M3" s="1153"/>
      <c r="N3" s="1199" t="s">
        <v>581</v>
      </c>
      <c r="O3" s="1199"/>
      <c r="P3" s="1199"/>
      <c r="Q3" s="1199"/>
      <c r="R3" s="1056" t="s">
        <v>582</v>
      </c>
      <c r="S3" s="1056"/>
      <c r="T3" s="1056"/>
      <c r="U3" s="1056"/>
      <c r="V3" s="1153" t="s">
        <v>583</v>
      </c>
      <c r="W3" s="1153"/>
      <c r="X3" s="1153"/>
      <c r="Y3" s="1153"/>
      <c r="Z3" s="1056" t="s">
        <v>584</v>
      </c>
      <c r="AA3" s="1056"/>
      <c r="AB3" s="1056"/>
      <c r="AC3" s="1056"/>
      <c r="AD3" s="35"/>
    </row>
    <row r="4" spans="1:40" s="66" customFormat="1" ht="18.75" customHeight="1">
      <c r="B4" s="989" t="s">
        <v>675</v>
      </c>
      <c r="C4" s="989"/>
      <c r="D4" s="989"/>
      <c r="E4" s="989"/>
      <c r="F4" s="1443">
        <v>1405</v>
      </c>
      <c r="G4" s="1134"/>
      <c r="H4" s="1134"/>
      <c r="I4" s="1135"/>
      <c r="J4" s="1442">
        <v>104</v>
      </c>
      <c r="K4" s="1442"/>
      <c r="L4" s="1442"/>
      <c r="M4" s="1442"/>
      <c r="N4" s="1442">
        <v>100</v>
      </c>
      <c r="O4" s="1442"/>
      <c r="P4" s="1442"/>
      <c r="Q4" s="1442"/>
      <c r="R4" s="1442">
        <v>795</v>
      </c>
      <c r="S4" s="1442"/>
      <c r="T4" s="1442"/>
      <c r="U4" s="1442"/>
      <c r="V4" s="1442">
        <v>385</v>
      </c>
      <c r="W4" s="1442"/>
      <c r="X4" s="1442"/>
      <c r="Y4" s="1442"/>
      <c r="Z4" s="1442">
        <v>19</v>
      </c>
      <c r="AA4" s="1442"/>
      <c r="AB4" s="1442"/>
      <c r="AC4" s="1442"/>
      <c r="AE4" s="443"/>
    </row>
    <row r="5" spans="1:40" s="66" customFormat="1" ht="18.75" customHeight="1">
      <c r="B5" s="989" t="s">
        <v>585</v>
      </c>
      <c r="C5" s="989"/>
      <c r="D5" s="989"/>
      <c r="E5" s="989"/>
      <c r="F5" s="1229">
        <f>SUM(J5:AC5)</f>
        <v>1500</v>
      </c>
      <c r="G5" s="1134"/>
      <c r="H5" s="1134"/>
      <c r="I5" s="1135"/>
      <c r="J5" s="1148">
        <v>119</v>
      </c>
      <c r="K5" s="1148"/>
      <c r="L5" s="1148"/>
      <c r="M5" s="1148"/>
      <c r="N5" s="1148">
        <v>111</v>
      </c>
      <c r="O5" s="1148"/>
      <c r="P5" s="1148"/>
      <c r="Q5" s="1148"/>
      <c r="R5" s="1148">
        <v>863</v>
      </c>
      <c r="S5" s="1148"/>
      <c r="T5" s="1148"/>
      <c r="U5" s="1148"/>
      <c r="V5" s="1148">
        <v>384</v>
      </c>
      <c r="W5" s="1148"/>
      <c r="X5" s="1148"/>
      <c r="Y5" s="1148"/>
      <c r="Z5" s="1148">
        <v>23</v>
      </c>
      <c r="AA5" s="1148"/>
      <c r="AB5" s="1148"/>
      <c r="AC5" s="1148"/>
      <c r="AE5" s="443"/>
    </row>
    <row r="6" spans="1:40" s="66" customFormat="1" ht="18.75" customHeight="1">
      <c r="B6" s="989" t="s">
        <v>1043</v>
      </c>
      <c r="C6" s="989"/>
      <c r="D6" s="989"/>
      <c r="E6" s="989"/>
      <c r="F6" s="1444">
        <v>1498</v>
      </c>
      <c r="G6" s="1445"/>
      <c r="H6" s="1445"/>
      <c r="I6" s="1446"/>
      <c r="J6" s="1447">
        <v>120</v>
      </c>
      <c r="K6" s="1448"/>
      <c r="L6" s="1448"/>
      <c r="M6" s="1449"/>
      <c r="N6" s="1439">
        <v>110</v>
      </c>
      <c r="O6" s="1439"/>
      <c r="P6" s="1439"/>
      <c r="Q6" s="1439"/>
      <c r="R6" s="1439">
        <v>863</v>
      </c>
      <c r="S6" s="1439"/>
      <c r="T6" s="1439"/>
      <c r="U6" s="1439"/>
      <c r="V6" s="1439">
        <v>388</v>
      </c>
      <c r="W6" s="1439"/>
      <c r="X6" s="1439"/>
      <c r="Y6" s="1439"/>
      <c r="Z6" s="1439">
        <v>17</v>
      </c>
      <c r="AA6" s="1439"/>
      <c r="AB6" s="1439"/>
      <c r="AC6" s="1439"/>
    </row>
    <row r="7" spans="1:40" s="66" customFormat="1" ht="18.75" customHeight="1">
      <c r="B7" s="1032" t="s">
        <v>428</v>
      </c>
      <c r="C7" s="1032"/>
      <c r="D7" s="1032"/>
      <c r="E7" s="1032"/>
      <c r="F7" s="1444">
        <v>1546</v>
      </c>
      <c r="G7" s="1445"/>
      <c r="H7" s="1445"/>
      <c r="I7" s="1446"/>
      <c r="J7" s="1447">
        <v>122</v>
      </c>
      <c r="K7" s="1448"/>
      <c r="L7" s="1448"/>
      <c r="M7" s="1449"/>
      <c r="N7" s="1439">
        <v>108</v>
      </c>
      <c r="O7" s="1439"/>
      <c r="P7" s="1439"/>
      <c r="Q7" s="1439"/>
      <c r="R7" s="1439">
        <v>903</v>
      </c>
      <c r="S7" s="1439"/>
      <c r="T7" s="1439"/>
      <c r="U7" s="1439"/>
      <c r="V7" s="1439">
        <v>388</v>
      </c>
      <c r="W7" s="1439"/>
      <c r="X7" s="1439"/>
      <c r="Y7" s="1439"/>
      <c r="Z7" s="1439">
        <v>25</v>
      </c>
      <c r="AA7" s="1439"/>
      <c r="AB7" s="1439"/>
      <c r="AC7" s="1439"/>
    </row>
    <row r="8" spans="1:40" s="66" customFormat="1" ht="21.75" customHeight="1">
      <c r="B8" s="36" t="s">
        <v>2194</v>
      </c>
      <c r="C8" s="37" t="s">
        <v>586</v>
      </c>
      <c r="D8" s="37"/>
      <c r="E8" s="103"/>
      <c r="F8" s="103"/>
      <c r="G8" s="214"/>
      <c r="H8" s="35"/>
      <c r="I8" s="35"/>
      <c r="J8" s="35"/>
      <c r="K8" s="35"/>
      <c r="L8" s="35"/>
      <c r="M8" s="224"/>
      <c r="N8" s="224"/>
      <c r="O8" s="224"/>
      <c r="P8" s="61"/>
      <c r="Q8" s="61"/>
      <c r="R8" s="61"/>
      <c r="S8" s="35"/>
      <c r="T8" s="35"/>
      <c r="U8" s="35"/>
      <c r="V8" s="35"/>
      <c r="W8" s="35"/>
      <c r="X8" s="35"/>
      <c r="Y8" s="1295"/>
      <c r="Z8" s="1295"/>
      <c r="AA8" s="35"/>
      <c r="AB8" s="35"/>
      <c r="AC8" s="35"/>
      <c r="AD8" s="35"/>
    </row>
    <row r="9" spans="1:40" s="66" customFormat="1" ht="18.75" customHeight="1">
      <c r="B9" s="35"/>
      <c r="L9" s="37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440"/>
      <c r="Z9" s="1440"/>
      <c r="AA9" s="220"/>
      <c r="AB9" s="214"/>
      <c r="AC9" s="214"/>
      <c r="AD9" s="214"/>
    </row>
    <row r="10" spans="1:40" s="66" customFormat="1" ht="47.25" customHeight="1">
      <c r="B10" s="37"/>
      <c r="C10" s="37"/>
      <c r="D10" s="37"/>
      <c r="E10" s="37"/>
      <c r="F10" s="37"/>
      <c r="G10" s="37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</row>
    <row r="11" spans="1:40" s="872" customFormat="1" ht="26.25" customHeight="1">
      <c r="A11" s="869" t="s">
        <v>587</v>
      </c>
      <c r="B11" s="874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3"/>
      <c r="Y11" s="87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</row>
    <row r="12" spans="1:40" s="66" customFormat="1" ht="14.25" customHeight="1">
      <c r="B12" s="37"/>
      <c r="C12" s="37"/>
      <c r="D12" s="37"/>
      <c r="E12" s="37"/>
      <c r="F12" s="37"/>
      <c r="G12" s="37"/>
      <c r="H12" s="214"/>
      <c r="I12" s="214"/>
      <c r="J12" s="214"/>
      <c r="K12" s="436"/>
      <c r="L12" s="436"/>
      <c r="M12" s="214"/>
      <c r="N12" s="162"/>
      <c r="O12" s="162"/>
      <c r="P12" s="436"/>
      <c r="Q12" s="214"/>
      <c r="R12" s="214"/>
      <c r="S12" s="214"/>
      <c r="T12" s="436"/>
      <c r="U12" s="436"/>
      <c r="V12" s="436"/>
      <c r="W12" s="1441"/>
      <c r="X12" s="1441"/>
      <c r="Y12" s="1441"/>
      <c r="Z12" s="1441"/>
      <c r="AA12" s="1441"/>
      <c r="AB12" s="1441"/>
      <c r="AC12" s="1441"/>
      <c r="AD12" s="431"/>
      <c r="AF12" s="1438" t="s">
        <v>588</v>
      </c>
      <c r="AG12" s="1438"/>
      <c r="AH12" s="1438"/>
      <c r="AI12" s="1438"/>
      <c r="AJ12" s="1438"/>
      <c r="AK12" s="1438"/>
      <c r="AL12" s="1438"/>
      <c r="AM12" s="1061"/>
      <c r="AN12" s="1061"/>
    </row>
    <row r="13" spans="1:40" s="66" customFormat="1" ht="17.25" customHeight="1">
      <c r="A13" s="302"/>
      <c r="B13" s="1101" t="s">
        <v>888</v>
      </c>
      <c r="C13" s="1457"/>
      <c r="D13" s="1457"/>
      <c r="E13" s="1458"/>
      <c r="F13" s="1101" t="s">
        <v>589</v>
      </c>
      <c r="G13" s="1462"/>
      <c r="H13" s="1462"/>
      <c r="I13" s="1463"/>
      <c r="J13" s="1467" t="s">
        <v>590</v>
      </c>
      <c r="K13" s="1468"/>
      <c r="L13" s="1468"/>
      <c r="M13" s="1469"/>
      <c r="N13" s="1473" t="s">
        <v>591</v>
      </c>
      <c r="O13" s="1134"/>
      <c r="P13" s="1134"/>
      <c r="Q13" s="1134"/>
      <c r="R13" s="1134"/>
      <c r="S13" s="1134"/>
      <c r="T13" s="1134"/>
      <c r="U13" s="1134"/>
      <c r="V13" s="1134"/>
      <c r="W13" s="1134"/>
      <c r="X13" s="1134"/>
      <c r="Y13" s="1134"/>
      <c r="Z13" s="1134"/>
      <c r="AA13" s="1134"/>
      <c r="AB13" s="1134"/>
      <c r="AC13" s="1134"/>
      <c r="AD13" s="1134"/>
      <c r="AE13" s="1134"/>
      <c r="AF13" s="1134"/>
      <c r="AG13" s="1134"/>
      <c r="AH13" s="1134"/>
      <c r="AI13" s="1134"/>
      <c r="AJ13" s="1134"/>
      <c r="AK13" s="1134"/>
      <c r="AL13" s="1134"/>
      <c r="AM13" s="1134"/>
      <c r="AN13" s="1135"/>
    </row>
    <row r="14" spans="1:40" s="66" customFormat="1" ht="24" customHeight="1">
      <c r="A14" s="302"/>
      <c r="B14" s="1459"/>
      <c r="C14" s="1460"/>
      <c r="D14" s="1460"/>
      <c r="E14" s="1461"/>
      <c r="F14" s="1464"/>
      <c r="G14" s="1465"/>
      <c r="H14" s="1465"/>
      <c r="I14" s="1466"/>
      <c r="J14" s="1470"/>
      <c r="K14" s="1471"/>
      <c r="L14" s="1471"/>
      <c r="M14" s="1472"/>
      <c r="N14" s="1474" t="s">
        <v>592</v>
      </c>
      <c r="O14" s="1475"/>
      <c r="P14" s="1476"/>
      <c r="Q14" s="1473" t="s">
        <v>593</v>
      </c>
      <c r="R14" s="1134"/>
      <c r="S14" s="1135"/>
      <c r="T14" s="1473" t="s">
        <v>594</v>
      </c>
      <c r="U14" s="1134"/>
      <c r="V14" s="1135"/>
      <c r="W14" s="1473" t="s">
        <v>595</v>
      </c>
      <c r="X14" s="1134"/>
      <c r="Y14" s="1135"/>
      <c r="Z14" s="1450" t="s">
        <v>596</v>
      </c>
      <c r="AA14" s="1134"/>
      <c r="AB14" s="1135"/>
      <c r="AC14" s="1450" t="s">
        <v>597</v>
      </c>
      <c r="AD14" s="1134"/>
      <c r="AE14" s="1135"/>
      <c r="AF14" s="1450" t="s">
        <v>598</v>
      </c>
      <c r="AG14" s="1134"/>
      <c r="AH14" s="1135"/>
      <c r="AI14" s="1450" t="s">
        <v>599</v>
      </c>
      <c r="AJ14" s="1134"/>
      <c r="AK14" s="1135"/>
      <c r="AL14" s="1450" t="s">
        <v>600</v>
      </c>
      <c r="AM14" s="1134"/>
      <c r="AN14" s="1135"/>
    </row>
    <row r="15" spans="1:40" s="66" customFormat="1" ht="17.25" customHeight="1">
      <c r="A15" s="302"/>
      <c r="B15" s="1074" t="s">
        <v>508</v>
      </c>
      <c r="C15" s="1451"/>
      <c r="D15" s="1451"/>
      <c r="E15" s="1452"/>
      <c r="F15" s="1453">
        <v>16.12</v>
      </c>
      <c r="G15" s="1134"/>
      <c r="H15" s="1134"/>
      <c r="I15" s="1135"/>
      <c r="J15" s="1194">
        <v>7960</v>
      </c>
      <c r="K15" s="1454"/>
      <c r="L15" s="1134"/>
      <c r="M15" s="1135"/>
      <c r="N15" s="1194">
        <v>1198</v>
      </c>
      <c r="O15" s="1134"/>
      <c r="P15" s="1135"/>
      <c r="Q15" s="1194" t="s">
        <v>602</v>
      </c>
      <c r="R15" s="1455"/>
      <c r="S15" s="1456"/>
      <c r="T15" s="1194" t="s">
        <v>602</v>
      </c>
      <c r="U15" s="1455"/>
      <c r="V15" s="1456"/>
      <c r="W15" s="1194">
        <v>96</v>
      </c>
      <c r="X15" s="1134"/>
      <c r="Y15" s="1135"/>
      <c r="Z15" s="1194">
        <v>350</v>
      </c>
      <c r="AA15" s="1134"/>
      <c r="AB15" s="1135"/>
      <c r="AC15" s="1194">
        <v>224</v>
      </c>
      <c r="AD15" s="1134"/>
      <c r="AE15" s="1135"/>
      <c r="AF15" s="1194">
        <v>171</v>
      </c>
      <c r="AG15" s="1134"/>
      <c r="AH15" s="1135"/>
      <c r="AI15" s="1194">
        <v>170</v>
      </c>
      <c r="AJ15" s="1134"/>
      <c r="AK15" s="1135"/>
      <c r="AL15" s="1194">
        <v>187</v>
      </c>
      <c r="AM15" s="1134"/>
      <c r="AN15" s="1135"/>
    </row>
    <row r="16" spans="1:40" s="66" customFormat="1" ht="17.25" customHeight="1">
      <c r="B16" s="1074" t="s">
        <v>1292</v>
      </c>
      <c r="C16" s="1451"/>
      <c r="D16" s="1451"/>
      <c r="E16" s="1452"/>
      <c r="F16" s="1453">
        <v>16.5</v>
      </c>
      <c r="G16" s="1134"/>
      <c r="H16" s="1134"/>
      <c r="I16" s="1135"/>
      <c r="J16" s="1194">
        <v>8195</v>
      </c>
      <c r="K16" s="1454"/>
      <c r="L16" s="1134"/>
      <c r="M16" s="1135"/>
      <c r="N16" s="1194">
        <f>SUM(Q16:AN16)</f>
        <v>1304</v>
      </c>
      <c r="O16" s="1134"/>
      <c r="P16" s="1135"/>
      <c r="Q16" s="1194" t="s">
        <v>602</v>
      </c>
      <c r="R16" s="1455"/>
      <c r="S16" s="1456"/>
      <c r="T16" s="1194" t="s">
        <v>602</v>
      </c>
      <c r="U16" s="1455"/>
      <c r="V16" s="1456"/>
      <c r="W16" s="1194">
        <v>98</v>
      </c>
      <c r="X16" s="1134"/>
      <c r="Y16" s="1135"/>
      <c r="Z16" s="1194">
        <v>374</v>
      </c>
      <c r="AA16" s="1134"/>
      <c r="AB16" s="1135"/>
      <c r="AC16" s="1194">
        <v>248</v>
      </c>
      <c r="AD16" s="1134"/>
      <c r="AE16" s="1135"/>
      <c r="AF16" s="1194">
        <v>194</v>
      </c>
      <c r="AG16" s="1134"/>
      <c r="AH16" s="1135"/>
      <c r="AI16" s="1194">
        <v>186</v>
      </c>
      <c r="AJ16" s="1134"/>
      <c r="AK16" s="1135"/>
      <c r="AL16" s="1194">
        <v>204</v>
      </c>
      <c r="AM16" s="1134"/>
      <c r="AN16" s="1135"/>
    </row>
    <row r="17" spans="1:40" s="66" customFormat="1" ht="17.25" customHeight="1">
      <c r="B17" s="1074" t="s">
        <v>1043</v>
      </c>
      <c r="C17" s="1451"/>
      <c r="D17" s="1451"/>
      <c r="E17" s="1452"/>
      <c r="F17" s="1453">
        <v>17.07</v>
      </c>
      <c r="G17" s="1134"/>
      <c r="H17" s="1134"/>
      <c r="I17" s="1135"/>
      <c r="J17" s="1194">
        <v>8507</v>
      </c>
      <c r="K17" s="1454"/>
      <c r="L17" s="1134"/>
      <c r="M17" s="1135"/>
      <c r="N17" s="1194">
        <f>SUM(Q17:AN17)</f>
        <v>1378</v>
      </c>
      <c r="O17" s="1134"/>
      <c r="P17" s="1135"/>
      <c r="Q17" s="1194" t="s">
        <v>602</v>
      </c>
      <c r="R17" s="1455"/>
      <c r="S17" s="1456"/>
      <c r="T17" s="1194" t="s">
        <v>602</v>
      </c>
      <c r="U17" s="1455"/>
      <c r="V17" s="1456"/>
      <c r="W17" s="1194">
        <v>118</v>
      </c>
      <c r="X17" s="1134"/>
      <c r="Y17" s="1135"/>
      <c r="Z17" s="1194">
        <v>423</v>
      </c>
      <c r="AA17" s="1134"/>
      <c r="AB17" s="1135"/>
      <c r="AC17" s="1194">
        <v>243</v>
      </c>
      <c r="AD17" s="1134"/>
      <c r="AE17" s="1135"/>
      <c r="AF17" s="1194">
        <v>191</v>
      </c>
      <c r="AG17" s="1134"/>
      <c r="AH17" s="1135"/>
      <c r="AI17" s="1194">
        <v>210</v>
      </c>
      <c r="AJ17" s="1134"/>
      <c r="AK17" s="1135"/>
      <c r="AL17" s="1194">
        <v>193</v>
      </c>
      <c r="AM17" s="1134"/>
      <c r="AN17" s="1135"/>
    </row>
    <row r="18" spans="1:40" s="66" customFormat="1" ht="17.25" customHeight="1">
      <c r="A18" s="35"/>
      <c r="B18" s="1074" t="s">
        <v>428</v>
      </c>
      <c r="C18" s="1451"/>
      <c r="D18" s="1451"/>
      <c r="E18" s="1452"/>
      <c r="F18" s="1480">
        <v>17.7</v>
      </c>
      <c r="G18" s="1478"/>
      <c r="H18" s="1478"/>
      <c r="I18" s="1479"/>
      <c r="J18" s="1477">
        <v>8865</v>
      </c>
      <c r="K18" s="1481"/>
      <c r="L18" s="1478"/>
      <c r="M18" s="1479"/>
      <c r="N18" s="1477">
        <f>SUM(Q18:AN18)</f>
        <v>1399</v>
      </c>
      <c r="O18" s="1478"/>
      <c r="P18" s="1479"/>
      <c r="Q18" s="1477">
        <v>112</v>
      </c>
      <c r="R18" s="1478"/>
      <c r="S18" s="1479"/>
      <c r="T18" s="1477">
        <v>192</v>
      </c>
      <c r="U18" s="1478"/>
      <c r="V18" s="1479"/>
      <c r="W18" s="1477" t="s">
        <v>2347</v>
      </c>
      <c r="X18" s="1478"/>
      <c r="Y18" s="1479"/>
      <c r="Z18" s="1477">
        <v>222</v>
      </c>
      <c r="AA18" s="1478"/>
      <c r="AB18" s="1479"/>
      <c r="AC18" s="1477">
        <v>253</v>
      </c>
      <c r="AD18" s="1478"/>
      <c r="AE18" s="1479"/>
      <c r="AF18" s="1477">
        <v>222</v>
      </c>
      <c r="AG18" s="1478"/>
      <c r="AH18" s="1479"/>
      <c r="AI18" s="1477">
        <v>224</v>
      </c>
      <c r="AJ18" s="1478"/>
      <c r="AK18" s="1479"/>
      <c r="AL18" s="1477">
        <v>174</v>
      </c>
      <c r="AM18" s="1478"/>
      <c r="AN18" s="1479"/>
    </row>
    <row r="19" spans="1:40" s="66" customFormat="1" ht="15.95" customHeight="1">
      <c r="A19" s="35"/>
      <c r="B19" s="1482" t="s">
        <v>601</v>
      </c>
      <c r="C19" s="1482"/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220"/>
      <c r="U19" s="220"/>
      <c r="V19" s="431"/>
      <c r="W19" s="431"/>
      <c r="X19" s="431"/>
      <c r="Y19" s="220"/>
      <c r="Z19" s="220"/>
      <c r="AA19" s="220"/>
      <c r="AB19" s="35"/>
      <c r="AC19" s="35"/>
      <c r="AD19" s="35"/>
      <c r="AE19" s="35"/>
      <c r="AF19" s="35"/>
      <c r="AG19" s="35"/>
    </row>
    <row r="20" spans="1:40" s="66" customFormat="1" ht="15.95" customHeight="1">
      <c r="A20" s="35"/>
      <c r="B20" s="35"/>
      <c r="C20" s="442"/>
      <c r="D20" s="442"/>
      <c r="E20" s="446"/>
      <c r="F20" s="446"/>
      <c r="G20" s="446"/>
      <c r="H20" s="446"/>
      <c r="I20" s="446"/>
      <c r="J20" s="446"/>
      <c r="K20" s="446"/>
      <c r="L20" s="446"/>
      <c r="M20" s="446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</row>
    <row r="21" spans="1:40" s="66" customFormat="1" ht="15.95" customHeight="1">
      <c r="A21" s="35"/>
      <c r="B21" s="35"/>
      <c r="C21" s="442"/>
      <c r="D21" s="442"/>
      <c r="E21" s="446"/>
      <c r="F21" s="446"/>
      <c r="G21" s="446"/>
      <c r="H21" s="446"/>
      <c r="I21" s="446"/>
      <c r="J21" s="446"/>
      <c r="K21" s="446"/>
      <c r="L21" s="446"/>
      <c r="M21" s="446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</row>
    <row r="22" spans="1:40" s="66" customFormat="1" ht="14.45" customHeight="1"/>
    <row r="23" spans="1:40" s="66" customFormat="1" ht="14.45" customHeight="1"/>
    <row r="24" spans="1:40" s="66" customFormat="1" ht="14.45" customHeight="1"/>
    <row r="25" spans="1:40" s="66" customFormat="1" ht="14.45" customHeight="1"/>
    <row r="26" spans="1:40" s="66" customFormat="1" ht="14.45" customHeight="1"/>
    <row r="27" spans="1:40" s="66" customFormat="1" ht="14.45" customHeight="1"/>
    <row r="28" spans="1:40" s="66" customFormat="1" ht="14.45" customHeight="1"/>
    <row r="29" spans="1:40" s="66" customFormat="1" ht="14.45" customHeight="1"/>
    <row r="30" spans="1:40" s="66" customFormat="1" ht="14.45" customHeight="1"/>
    <row r="31" spans="1:40" s="66" customFormat="1" ht="14.45" customHeight="1"/>
    <row r="32" spans="1:40" s="66" customFormat="1" ht="14.45" customHeight="1"/>
    <row r="33" s="66" customFormat="1" ht="14.45" customHeight="1"/>
    <row r="34" s="66" customFormat="1" ht="14.45" customHeight="1"/>
    <row r="35" s="66" customFormat="1" ht="14.45" customHeight="1"/>
    <row r="36" s="66" customFormat="1" ht="14.45" customHeight="1"/>
    <row r="37" s="66" customFormat="1" ht="14.45" customHeight="1"/>
    <row r="38" s="66" customFormat="1" ht="14.45" customHeight="1"/>
    <row r="39" s="66" customFormat="1" ht="14.45" customHeight="1"/>
    <row r="40" s="66" customFormat="1" ht="14.45" customHeight="1"/>
    <row r="41" s="66" customFormat="1" ht="14.45" customHeight="1"/>
    <row r="42" s="66" customFormat="1" ht="14.45" customHeight="1"/>
    <row r="43" s="66" customFormat="1" ht="14.45" customHeight="1"/>
    <row r="44" s="66" customFormat="1" ht="14.45" customHeight="1"/>
    <row r="45" s="66" customFormat="1" ht="14.45" customHeight="1"/>
    <row r="46" s="66" customFormat="1" ht="14.45" customHeight="1"/>
    <row r="47" s="66" customFormat="1" ht="14.45" customHeight="1"/>
    <row r="48" s="66" customFormat="1" ht="14.45" customHeight="1"/>
    <row r="49" s="66" customFormat="1" ht="14.45" customHeight="1"/>
    <row r="50" s="66" customFormat="1" ht="14.45" customHeight="1"/>
  </sheetData>
  <mergeCells count="102">
    <mergeCell ref="AC18:AE18"/>
    <mergeCell ref="AF18:AH18"/>
    <mergeCell ref="AI18:AK18"/>
    <mergeCell ref="B18:E18"/>
    <mergeCell ref="F18:I18"/>
    <mergeCell ref="J18:M18"/>
    <mergeCell ref="N18:P18"/>
    <mergeCell ref="AL16:AN16"/>
    <mergeCell ref="B19:S19"/>
    <mergeCell ref="AL17:AN17"/>
    <mergeCell ref="AL18:AN18"/>
    <mergeCell ref="Q18:S18"/>
    <mergeCell ref="T18:V18"/>
    <mergeCell ref="W18:Y18"/>
    <mergeCell ref="Z18:AB18"/>
    <mergeCell ref="Z17:AB17"/>
    <mergeCell ref="AC17:AE17"/>
    <mergeCell ref="B17:E17"/>
    <mergeCell ref="F17:I17"/>
    <mergeCell ref="J17:M17"/>
    <mergeCell ref="N17:P17"/>
    <mergeCell ref="AI17:AK17"/>
    <mergeCell ref="AF16:AH16"/>
    <mergeCell ref="AI16:AK16"/>
    <mergeCell ref="T14:V14"/>
    <mergeCell ref="W14:Y14"/>
    <mergeCell ref="Z14:AB14"/>
    <mergeCell ref="AC14:AE14"/>
    <mergeCell ref="AL14:AN14"/>
    <mergeCell ref="AF17:AH17"/>
    <mergeCell ref="Q17:S17"/>
    <mergeCell ref="T17:V17"/>
    <mergeCell ref="W17:Y17"/>
    <mergeCell ref="AL15:AN15"/>
    <mergeCell ref="Q16:S16"/>
    <mergeCell ref="T16:V16"/>
    <mergeCell ref="W16:Y16"/>
    <mergeCell ref="Z16:AB16"/>
    <mergeCell ref="AC16:AE16"/>
    <mergeCell ref="Z15:AB15"/>
    <mergeCell ref="AC15:AE15"/>
    <mergeCell ref="AF15:AH15"/>
    <mergeCell ref="AI15:AK15"/>
    <mergeCell ref="B6:E6"/>
    <mergeCell ref="F6:I6"/>
    <mergeCell ref="J6:M6"/>
    <mergeCell ref="N6:Q6"/>
    <mergeCell ref="R6:U6"/>
    <mergeCell ref="AF14:AH14"/>
    <mergeCell ref="AI14:AK14"/>
    <mergeCell ref="B16:E16"/>
    <mergeCell ref="F16:I16"/>
    <mergeCell ref="J16:M16"/>
    <mergeCell ref="N16:P16"/>
    <mergeCell ref="Q15:S15"/>
    <mergeCell ref="T15:V15"/>
    <mergeCell ref="W15:Y15"/>
    <mergeCell ref="B13:E14"/>
    <mergeCell ref="F13:I14"/>
    <mergeCell ref="B15:E15"/>
    <mergeCell ref="F15:I15"/>
    <mergeCell ref="J15:M15"/>
    <mergeCell ref="N15:P15"/>
    <mergeCell ref="J13:M14"/>
    <mergeCell ref="N13:AN13"/>
    <mergeCell ref="N14:P14"/>
    <mergeCell ref="Q14:S14"/>
    <mergeCell ref="V4:Y4"/>
    <mergeCell ref="Z4:AC4"/>
    <mergeCell ref="N3:Q3"/>
    <mergeCell ref="V6:Y6"/>
    <mergeCell ref="Z6:AC6"/>
    <mergeCell ref="J5:M5"/>
    <mergeCell ref="N5:Q5"/>
    <mergeCell ref="R5:U5"/>
    <mergeCell ref="V5:Y5"/>
    <mergeCell ref="Z5:AC5"/>
    <mergeCell ref="R3:U3"/>
    <mergeCell ref="AF12:AN12"/>
    <mergeCell ref="R7:U7"/>
    <mergeCell ref="V7:Y7"/>
    <mergeCell ref="Z7:AC7"/>
    <mergeCell ref="Y8:Z8"/>
    <mergeCell ref="Y9:Z9"/>
    <mergeCell ref="W12:AC12"/>
    <mergeCell ref="S2:AC2"/>
    <mergeCell ref="B5:E5"/>
    <mergeCell ref="F5:I5"/>
    <mergeCell ref="B3:E3"/>
    <mergeCell ref="J3:M3"/>
    <mergeCell ref="B4:E4"/>
    <mergeCell ref="J4:M4"/>
    <mergeCell ref="F3:I3"/>
    <mergeCell ref="F4:I4"/>
    <mergeCell ref="N4:Q4"/>
    <mergeCell ref="B7:E7"/>
    <mergeCell ref="F7:I7"/>
    <mergeCell ref="J7:M7"/>
    <mergeCell ref="N7:Q7"/>
    <mergeCell ref="V3:Y3"/>
    <mergeCell ref="Z3:AC3"/>
    <mergeCell ref="R4:U4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&amp;C－４１－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zoomScaleNormal="100" workbookViewId="0">
      <selection activeCell="T18" sqref="T18"/>
    </sheetView>
  </sheetViews>
  <sheetFormatPr defaultRowHeight="14.45" customHeight="1"/>
  <cols>
    <col min="1" max="1" width="1.875" style="432" customWidth="1"/>
    <col min="2" max="2" width="3.875" style="432" customWidth="1"/>
    <col min="3" max="3" width="3.5" style="432" customWidth="1"/>
    <col min="4" max="4" width="11.375" style="432" bestFit="1" customWidth="1"/>
    <col min="5" max="23" width="4.625" style="432" customWidth="1"/>
    <col min="24" max="16384" width="9" style="432"/>
  </cols>
  <sheetData>
    <row r="1" spans="1:35" s="872" customFormat="1" ht="26.25" customHeight="1">
      <c r="A1" s="869" t="s">
        <v>2348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219" t="s">
        <v>2349</v>
      </c>
      <c r="N2" s="1219"/>
      <c r="O2" s="1219"/>
      <c r="P2" s="1219"/>
      <c r="Q2" s="1219"/>
      <c r="R2" s="1219"/>
      <c r="S2" s="66"/>
      <c r="T2" s="66"/>
      <c r="U2" s="66"/>
      <c r="V2" s="66"/>
    </row>
    <row r="3" spans="1:35" ht="18.75" customHeight="1">
      <c r="A3" s="66"/>
      <c r="B3" s="1032" t="s">
        <v>561</v>
      </c>
      <c r="C3" s="1032"/>
      <c r="D3" s="1032"/>
      <c r="E3" s="1153" t="s">
        <v>2350</v>
      </c>
      <c r="F3" s="1153"/>
      <c r="G3" s="1153"/>
      <c r="H3" s="1153"/>
      <c r="I3" s="1153"/>
      <c r="J3" s="1153"/>
      <c r="K3" s="1153"/>
      <c r="L3" s="1153"/>
      <c r="M3" s="1032" t="s">
        <v>2351</v>
      </c>
      <c r="N3" s="1032"/>
      <c r="O3" s="1032"/>
      <c r="P3" s="1032"/>
      <c r="Q3" s="1032"/>
      <c r="R3" s="1032"/>
      <c r="S3" s="35"/>
      <c r="T3" s="35"/>
      <c r="U3" s="66"/>
      <c r="V3" s="66"/>
    </row>
    <row r="4" spans="1:35" ht="18.75" customHeight="1">
      <c r="A4" s="66"/>
      <c r="B4" s="1032"/>
      <c r="C4" s="1032"/>
      <c r="D4" s="1032"/>
      <c r="E4" s="1153" t="s">
        <v>2352</v>
      </c>
      <c r="F4" s="1153"/>
      <c r="G4" s="1153" t="s">
        <v>2353</v>
      </c>
      <c r="H4" s="1153"/>
      <c r="I4" s="1153" t="s">
        <v>2354</v>
      </c>
      <c r="J4" s="1153"/>
      <c r="K4" s="1032" t="s">
        <v>2190</v>
      </c>
      <c r="L4" s="1032"/>
      <c r="M4" s="1032" t="s">
        <v>2355</v>
      </c>
      <c r="N4" s="1032"/>
      <c r="O4" s="1032" t="s">
        <v>2356</v>
      </c>
      <c r="P4" s="1032"/>
      <c r="Q4" s="1032" t="s">
        <v>2190</v>
      </c>
      <c r="R4" s="1032"/>
      <c r="T4" s="35"/>
      <c r="U4" s="66"/>
      <c r="V4" s="66"/>
    </row>
    <row r="5" spans="1:35" ht="18.75" customHeight="1">
      <c r="A5" s="66"/>
      <c r="B5" s="1032" t="s">
        <v>116</v>
      </c>
      <c r="C5" s="1032"/>
      <c r="D5" s="1032"/>
      <c r="E5" s="1484">
        <v>7166</v>
      </c>
      <c r="F5" s="1484"/>
      <c r="G5" s="1484">
        <v>33</v>
      </c>
      <c r="H5" s="1484"/>
      <c r="I5" s="1484">
        <v>5420</v>
      </c>
      <c r="J5" s="1484"/>
      <c r="K5" s="1484">
        <v>12619</v>
      </c>
      <c r="L5" s="1484"/>
      <c r="M5" s="1484">
        <v>12</v>
      </c>
      <c r="N5" s="1484"/>
      <c r="O5" s="1484">
        <v>176</v>
      </c>
      <c r="P5" s="1484"/>
      <c r="Q5" s="1484">
        <v>188</v>
      </c>
      <c r="R5" s="1484"/>
      <c r="S5" s="35"/>
      <c r="T5" s="35"/>
      <c r="U5" s="66"/>
      <c r="V5" s="66"/>
    </row>
    <row r="6" spans="1:35" ht="18.75" customHeight="1">
      <c r="A6" s="66"/>
      <c r="B6" s="1032" t="s">
        <v>508</v>
      </c>
      <c r="C6" s="1032"/>
      <c r="D6" s="1032"/>
      <c r="E6" s="1484">
        <v>7184</v>
      </c>
      <c r="F6" s="1484"/>
      <c r="G6" s="1484">
        <v>48</v>
      </c>
      <c r="H6" s="1484"/>
      <c r="I6" s="1484">
        <v>5285</v>
      </c>
      <c r="J6" s="1484"/>
      <c r="K6" s="1484">
        <v>12517</v>
      </c>
      <c r="L6" s="1484"/>
      <c r="M6" s="1484">
        <v>11</v>
      </c>
      <c r="N6" s="1484"/>
      <c r="O6" s="1484">
        <v>180</v>
      </c>
      <c r="P6" s="1484"/>
      <c r="Q6" s="1484">
        <v>191</v>
      </c>
      <c r="R6" s="1484"/>
      <c r="S6" s="35"/>
      <c r="T6" s="35"/>
      <c r="U6" s="66"/>
      <c r="V6" s="66"/>
    </row>
    <row r="7" spans="1:35" ht="18.75" customHeight="1">
      <c r="A7" s="66"/>
      <c r="B7" s="1032" t="s">
        <v>1292</v>
      </c>
      <c r="C7" s="1032"/>
      <c r="D7" s="1032"/>
      <c r="E7" s="1484">
        <v>6973</v>
      </c>
      <c r="F7" s="1484"/>
      <c r="G7" s="1484">
        <v>44</v>
      </c>
      <c r="H7" s="1484"/>
      <c r="I7" s="1484">
        <v>5243</v>
      </c>
      <c r="J7" s="1484"/>
      <c r="K7" s="1484">
        <f>SUM(E7:J7)</f>
        <v>12260</v>
      </c>
      <c r="L7" s="1484"/>
      <c r="M7" s="1484">
        <v>11</v>
      </c>
      <c r="N7" s="1484"/>
      <c r="O7" s="1484">
        <v>205</v>
      </c>
      <c r="P7" s="1484"/>
      <c r="Q7" s="1484">
        <f>SUM(M7:P7)</f>
        <v>216</v>
      </c>
      <c r="R7" s="1484"/>
      <c r="S7" s="35"/>
      <c r="T7" s="35"/>
      <c r="U7" s="66"/>
      <c r="V7" s="66"/>
    </row>
    <row r="8" spans="1:35" ht="18.75" customHeight="1">
      <c r="A8" s="66"/>
      <c r="B8" s="1032" t="s">
        <v>1043</v>
      </c>
      <c r="C8" s="1032"/>
      <c r="D8" s="1032"/>
      <c r="E8" s="1484">
        <v>6950</v>
      </c>
      <c r="F8" s="1484"/>
      <c r="G8" s="1484">
        <v>44</v>
      </c>
      <c r="H8" s="1484"/>
      <c r="I8" s="1484">
        <v>5160</v>
      </c>
      <c r="J8" s="1484"/>
      <c r="K8" s="1484">
        <v>12154</v>
      </c>
      <c r="L8" s="1484"/>
      <c r="M8" s="1484">
        <v>11</v>
      </c>
      <c r="N8" s="1484"/>
      <c r="O8" s="1484">
        <v>205</v>
      </c>
      <c r="P8" s="1484"/>
      <c r="Q8" s="1484">
        <v>216</v>
      </c>
      <c r="R8" s="1484"/>
      <c r="S8" s="66"/>
      <c r="T8" s="66"/>
      <c r="U8" s="66"/>
      <c r="V8" s="66"/>
    </row>
    <row r="9" spans="1:35" ht="18.75" customHeight="1">
      <c r="A9" s="66"/>
      <c r="B9" s="1032" t="s">
        <v>428</v>
      </c>
      <c r="C9" s="1032"/>
      <c r="D9" s="1032"/>
      <c r="E9" s="1484">
        <v>6850</v>
      </c>
      <c r="F9" s="1484"/>
      <c r="G9" s="1484">
        <v>47</v>
      </c>
      <c r="H9" s="1484"/>
      <c r="I9" s="1484">
        <v>5099</v>
      </c>
      <c r="J9" s="1484"/>
      <c r="K9" s="1484">
        <v>11996</v>
      </c>
      <c r="L9" s="1484"/>
      <c r="M9" s="1484">
        <v>11</v>
      </c>
      <c r="N9" s="1484"/>
      <c r="O9" s="1484">
        <v>216</v>
      </c>
      <c r="P9" s="1484"/>
      <c r="Q9" s="1484">
        <v>227</v>
      </c>
      <c r="R9" s="1484"/>
      <c r="S9" s="66"/>
      <c r="T9" s="66"/>
      <c r="U9" s="66"/>
      <c r="V9" s="66"/>
    </row>
    <row r="10" spans="1:35" ht="18.75" customHeight="1">
      <c r="A10" s="66"/>
      <c r="B10" s="971"/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35"/>
      <c r="N10" s="35"/>
      <c r="O10" s="35"/>
      <c r="P10" s="35"/>
      <c r="Q10" s="35"/>
      <c r="R10" s="35"/>
      <c r="S10" s="35"/>
      <c r="T10" s="35"/>
      <c r="U10" s="66"/>
      <c r="V10" s="66"/>
    </row>
    <row r="11" spans="1:35" ht="27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35" s="872" customFormat="1" ht="26.25" customHeight="1">
      <c r="A12" s="869" t="s">
        <v>2357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</row>
    <row r="13" spans="1:35" ht="15.9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1219" t="s">
        <v>2349</v>
      </c>
      <c r="N13" s="1219"/>
      <c r="O13" s="1219"/>
      <c r="P13" s="1219"/>
      <c r="Q13" s="1219"/>
      <c r="R13" s="1219"/>
      <c r="T13" s="66"/>
      <c r="U13" s="66"/>
      <c r="V13" s="66"/>
    </row>
    <row r="14" spans="1:35" ht="18.75" customHeight="1">
      <c r="B14" s="1032" t="s">
        <v>561</v>
      </c>
      <c r="C14" s="1032"/>
      <c r="D14" s="1032"/>
      <c r="E14" s="1485" t="s">
        <v>2358</v>
      </c>
      <c r="F14" s="1485"/>
      <c r="G14" s="1485" t="s">
        <v>2359</v>
      </c>
      <c r="H14" s="1485"/>
      <c r="I14" s="1485" t="s">
        <v>2360</v>
      </c>
      <c r="J14" s="1485"/>
      <c r="K14" s="1485" t="s">
        <v>2361</v>
      </c>
      <c r="L14" s="1485"/>
      <c r="M14" s="1485" t="s">
        <v>2362</v>
      </c>
      <c r="N14" s="1485"/>
      <c r="O14" s="1485"/>
      <c r="P14" s="1485"/>
      <c r="Q14" s="1485"/>
      <c r="R14" s="1485"/>
      <c r="S14" s="214"/>
    </row>
    <row r="15" spans="1:35" ht="18.75" customHeight="1">
      <c r="B15" s="1032"/>
      <c r="C15" s="1032"/>
      <c r="D15" s="1032"/>
      <c r="E15" s="1485"/>
      <c r="F15" s="1485"/>
      <c r="G15" s="1485"/>
      <c r="H15" s="1485"/>
      <c r="I15" s="1485"/>
      <c r="J15" s="1485"/>
      <c r="K15" s="1485"/>
      <c r="L15" s="1485"/>
      <c r="M15" s="1485" t="s">
        <v>2363</v>
      </c>
      <c r="N15" s="1485"/>
      <c r="O15" s="1485" t="s">
        <v>2364</v>
      </c>
      <c r="P15" s="1485"/>
      <c r="Q15" s="1485" t="s">
        <v>2365</v>
      </c>
      <c r="R15" s="1485"/>
      <c r="S15" s="214"/>
    </row>
    <row r="16" spans="1:35" ht="18.75" customHeight="1">
      <c r="B16" s="1032" t="s">
        <v>116</v>
      </c>
      <c r="C16" s="1032"/>
      <c r="D16" s="1032"/>
      <c r="E16" s="1484">
        <v>6695</v>
      </c>
      <c r="F16" s="1484"/>
      <c r="G16" s="1484">
        <v>460</v>
      </c>
      <c r="H16" s="1484"/>
      <c r="I16" s="1484">
        <v>129</v>
      </c>
      <c r="J16" s="1484"/>
      <c r="K16" s="1484">
        <v>14</v>
      </c>
      <c r="L16" s="1484"/>
      <c r="M16" s="1484">
        <v>11</v>
      </c>
      <c r="N16" s="1484"/>
      <c r="O16" s="1484">
        <v>4</v>
      </c>
      <c r="P16" s="1484"/>
      <c r="Q16" s="1484">
        <v>14</v>
      </c>
      <c r="R16" s="1484"/>
      <c r="S16" s="214"/>
    </row>
    <row r="17" spans="1:22" s="66" customFormat="1" ht="18.75" customHeight="1">
      <c r="B17" s="1074" t="s">
        <v>508</v>
      </c>
      <c r="C17" s="1192"/>
      <c r="D17" s="1079"/>
      <c r="E17" s="1484">
        <v>7011</v>
      </c>
      <c r="F17" s="1484"/>
      <c r="G17" s="1484">
        <v>479</v>
      </c>
      <c r="H17" s="1484"/>
      <c r="I17" s="1484">
        <v>120</v>
      </c>
      <c r="J17" s="1484"/>
      <c r="K17" s="1484">
        <v>13</v>
      </c>
      <c r="L17" s="1484"/>
      <c r="M17" s="1484">
        <v>9</v>
      </c>
      <c r="N17" s="1484"/>
      <c r="O17" s="1484">
        <v>3</v>
      </c>
      <c r="P17" s="1484"/>
      <c r="Q17" s="1484">
        <v>13</v>
      </c>
      <c r="R17" s="1484"/>
    </row>
    <row r="18" spans="1:22" s="66" customFormat="1" ht="18.75" customHeight="1">
      <c r="B18" s="1032" t="s">
        <v>1292</v>
      </c>
      <c r="C18" s="1032"/>
      <c r="D18" s="1032"/>
      <c r="E18" s="1484">
        <v>7356</v>
      </c>
      <c r="F18" s="1484"/>
      <c r="G18" s="1484">
        <v>501</v>
      </c>
      <c r="H18" s="1484"/>
      <c r="I18" s="1484">
        <v>123</v>
      </c>
      <c r="J18" s="1484"/>
      <c r="K18" s="1484">
        <v>15</v>
      </c>
      <c r="L18" s="1484"/>
      <c r="M18" s="1484">
        <v>8</v>
      </c>
      <c r="N18" s="1484"/>
      <c r="O18" s="1484">
        <v>2</v>
      </c>
      <c r="P18" s="1484"/>
      <c r="Q18" s="1484">
        <v>10</v>
      </c>
      <c r="R18" s="1484"/>
    </row>
    <row r="19" spans="1:22" ht="18.75" customHeight="1">
      <c r="A19" s="66"/>
      <c r="B19" s="1032" t="s">
        <v>1043</v>
      </c>
      <c r="C19" s="1032"/>
      <c r="D19" s="1032"/>
      <c r="E19" s="1484">
        <v>7813</v>
      </c>
      <c r="F19" s="1484"/>
      <c r="G19" s="1484">
        <v>510</v>
      </c>
      <c r="H19" s="1484"/>
      <c r="I19" s="1484">
        <v>114</v>
      </c>
      <c r="J19" s="1484"/>
      <c r="K19" s="1484">
        <v>19</v>
      </c>
      <c r="L19" s="1484"/>
      <c r="M19" s="1484">
        <v>7</v>
      </c>
      <c r="N19" s="1484"/>
      <c r="O19" s="1484">
        <v>1</v>
      </c>
      <c r="P19" s="1484"/>
      <c r="Q19" s="1484">
        <v>10</v>
      </c>
      <c r="R19" s="1484"/>
      <c r="T19" s="66"/>
      <c r="U19" s="66"/>
      <c r="V19" s="66"/>
    </row>
    <row r="20" spans="1:22" ht="18.75" customHeight="1">
      <c r="A20" s="66"/>
      <c r="B20" s="1032" t="s">
        <v>428</v>
      </c>
      <c r="C20" s="1032"/>
      <c r="D20" s="1032"/>
      <c r="E20" s="1483">
        <v>8222</v>
      </c>
      <c r="F20" s="1483"/>
      <c r="G20" s="1483">
        <v>561</v>
      </c>
      <c r="H20" s="1483"/>
      <c r="I20" s="1483">
        <v>112</v>
      </c>
      <c r="J20" s="1483"/>
      <c r="K20" s="1483">
        <v>12</v>
      </c>
      <c r="L20" s="1483"/>
      <c r="M20" s="1483">
        <v>5</v>
      </c>
      <c r="N20" s="1483"/>
      <c r="O20" s="1483">
        <v>1</v>
      </c>
      <c r="P20" s="1483"/>
      <c r="Q20" s="1483">
        <v>9</v>
      </c>
      <c r="R20" s="1483"/>
      <c r="T20" s="66"/>
      <c r="U20" s="66"/>
      <c r="V20" s="66"/>
    </row>
    <row r="21" spans="1:22" ht="18.75" customHeight="1">
      <c r="B21" s="971"/>
      <c r="C21" s="1486"/>
      <c r="D21" s="1486"/>
      <c r="E21" s="1486"/>
      <c r="F21" s="1486"/>
      <c r="G21" s="1486"/>
      <c r="H21" s="1486"/>
      <c r="I21" s="1486"/>
      <c r="J21" s="1486"/>
      <c r="K21" s="1486"/>
      <c r="L21" s="1486"/>
      <c r="M21" s="220"/>
      <c r="N21" s="220"/>
      <c r="O21" s="220"/>
      <c r="P21" s="220"/>
      <c r="Q21" s="220"/>
      <c r="R21" s="220"/>
      <c r="S21" s="214"/>
    </row>
    <row r="22" spans="1:22" ht="18.75" customHeight="1">
      <c r="B22" s="35"/>
      <c r="C22" s="35"/>
      <c r="D22" s="35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14"/>
    </row>
    <row r="23" spans="1:22" ht="18.75" customHeight="1">
      <c r="B23" s="435"/>
      <c r="C23" s="435"/>
      <c r="D23" s="435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214"/>
    </row>
    <row r="24" spans="1:22" s="66" customFormat="1" ht="18.75" customHeight="1">
      <c r="B24" s="435"/>
      <c r="C24" s="435"/>
      <c r="D24" s="435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</row>
    <row r="25" spans="1:22" s="66" customFormat="1" ht="18.75" customHeight="1">
      <c r="B25" s="435"/>
      <c r="C25" s="435"/>
      <c r="D25" s="435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</row>
    <row r="26" spans="1:22" s="66" customFormat="1" ht="18.75" customHeight="1">
      <c r="B26" s="35"/>
      <c r="C26" s="35"/>
      <c r="D26" s="35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</row>
    <row r="27" spans="1:22" s="66" customFormat="1" ht="18.75" customHeight="1">
      <c r="B27" s="35"/>
      <c r="C27" s="35"/>
      <c r="D27" s="35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</row>
    <row r="28" spans="1:22" s="66" customFormat="1" ht="18.75" customHeight="1">
      <c r="B28" s="35"/>
      <c r="C28" s="35"/>
      <c r="D28" s="35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</row>
    <row r="29" spans="1:22" s="66" customFormat="1" ht="18.75" customHeight="1"/>
    <row r="30" spans="1:22" ht="18.75" customHeight="1"/>
  </sheetData>
  <mergeCells count="103">
    <mergeCell ref="M2:R2"/>
    <mergeCell ref="M13:R13"/>
    <mergeCell ref="B21:L21"/>
    <mergeCell ref="B8:D8"/>
    <mergeCell ref="K19:L19"/>
    <mergeCell ref="B18:D18"/>
    <mergeCell ref="I18:J18"/>
    <mergeCell ref="G14:H15"/>
    <mergeCell ref="I14:J15"/>
    <mergeCell ref="B17:D17"/>
    <mergeCell ref="B16:D16"/>
    <mergeCell ref="K14:L15"/>
    <mergeCell ref="E8:F8"/>
    <mergeCell ref="G8:H8"/>
    <mergeCell ref="I8:J8"/>
    <mergeCell ref="K9:L9"/>
    <mergeCell ref="O19:P19"/>
    <mergeCell ref="K18:L18"/>
    <mergeCell ref="E16:F16"/>
    <mergeCell ref="K8:L8"/>
    <mergeCell ref="E18:F18"/>
    <mergeCell ref="G18:H18"/>
    <mergeCell ref="B10:L10"/>
    <mergeCell ref="G17:H17"/>
    <mergeCell ref="Q19:R19"/>
    <mergeCell ref="B19:D19"/>
    <mergeCell ref="E19:F19"/>
    <mergeCell ref="G19:H19"/>
    <mergeCell ref="I19:J19"/>
    <mergeCell ref="M19:N19"/>
    <mergeCell ref="I16:J16"/>
    <mergeCell ref="K16:L16"/>
    <mergeCell ref="O17:P17"/>
    <mergeCell ref="M17:N17"/>
    <mergeCell ref="O15:P15"/>
    <mergeCell ref="M14:R14"/>
    <mergeCell ref="Q15:R15"/>
    <mergeCell ref="M15:N15"/>
    <mergeCell ref="Q6:R6"/>
    <mergeCell ref="M6:N6"/>
    <mergeCell ref="I17:J17"/>
    <mergeCell ref="K17:L17"/>
    <mergeCell ref="Q18:R18"/>
    <mergeCell ref="Q17:R17"/>
    <mergeCell ref="M16:N16"/>
    <mergeCell ref="O16:P16"/>
    <mergeCell ref="M8:N8"/>
    <mergeCell ref="O8:P8"/>
    <mergeCell ref="Q8:R8"/>
    <mergeCell ref="M9:N9"/>
    <mergeCell ref="O9:P9"/>
    <mergeCell ref="Q9:R9"/>
    <mergeCell ref="I7:J7"/>
    <mergeCell ref="K7:L7"/>
    <mergeCell ref="M7:N7"/>
    <mergeCell ref="B6:D6"/>
    <mergeCell ref="B5:D5"/>
    <mergeCell ref="E6:F6"/>
    <mergeCell ref="B14:D15"/>
    <mergeCell ref="E14:F15"/>
    <mergeCell ref="G6:H6"/>
    <mergeCell ref="I6:J6"/>
    <mergeCell ref="E5:F5"/>
    <mergeCell ref="G5:H5"/>
    <mergeCell ref="I5:J5"/>
    <mergeCell ref="B7:D7"/>
    <mergeCell ref="E7:F7"/>
    <mergeCell ref="G7:H7"/>
    <mergeCell ref="M4:N4"/>
    <mergeCell ref="K5:L5"/>
    <mergeCell ref="M5:N5"/>
    <mergeCell ref="O7:P7"/>
    <mergeCell ref="Q7:R7"/>
    <mergeCell ref="K6:L6"/>
    <mergeCell ref="O4:P4"/>
    <mergeCell ref="Q4:R4"/>
    <mergeCell ref="O6:P6"/>
    <mergeCell ref="O5:P5"/>
    <mergeCell ref="Q5:R5"/>
    <mergeCell ref="M20:N20"/>
    <mergeCell ref="O20:P20"/>
    <mergeCell ref="Q20:R20"/>
    <mergeCell ref="Q16:R16"/>
    <mergeCell ref="M18:N18"/>
    <mergeCell ref="O18:P18"/>
    <mergeCell ref="B3:D4"/>
    <mergeCell ref="E3:L3"/>
    <mergeCell ref="E4:F4"/>
    <mergeCell ref="G4:H4"/>
    <mergeCell ref="I4:J4"/>
    <mergeCell ref="K4:L4"/>
    <mergeCell ref="B20:D20"/>
    <mergeCell ref="E20:F20"/>
    <mergeCell ref="G20:H20"/>
    <mergeCell ref="I20:J20"/>
    <mergeCell ref="B9:D9"/>
    <mergeCell ref="E9:F9"/>
    <mergeCell ref="G9:H9"/>
    <mergeCell ref="I9:J9"/>
    <mergeCell ref="E17:F17"/>
    <mergeCell ref="G16:H16"/>
    <mergeCell ref="K20:L20"/>
    <mergeCell ref="M3:R3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&amp;C－４２－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7" zoomScaleNormal="100" workbookViewId="0">
      <selection activeCell="Z12" sqref="Z12"/>
    </sheetView>
  </sheetViews>
  <sheetFormatPr defaultRowHeight="12"/>
  <cols>
    <col min="1" max="1" width="1.25" style="42" customWidth="1"/>
    <col min="2" max="4" width="3.875" style="42" customWidth="1"/>
    <col min="5" max="5" width="4.75" style="42" customWidth="1"/>
    <col min="6" max="8" width="3.875" style="42" customWidth="1"/>
    <col min="9" max="9" width="7.25" style="42" customWidth="1"/>
    <col min="10" max="21" width="3.875" style="42" customWidth="1"/>
    <col min="22" max="22" width="2.25" style="42" customWidth="1"/>
    <col min="23" max="23" width="6.5" style="42" customWidth="1"/>
    <col min="24" max="24" width="3.875" style="42" customWidth="1"/>
    <col min="25" max="25" width="4" style="42" customWidth="1"/>
    <col min="26" max="16384" width="9" style="42"/>
  </cols>
  <sheetData>
    <row r="1" spans="1:35" s="872" customFormat="1" ht="26.25" customHeight="1">
      <c r="A1" s="869" t="s">
        <v>2366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A2" s="23"/>
      <c r="K2" s="957" t="s">
        <v>2367</v>
      </c>
      <c r="L2" s="957"/>
      <c r="M2" s="957"/>
      <c r="N2" s="957"/>
      <c r="O2" s="957"/>
    </row>
    <row r="3" spans="1:35" ht="15.95" customHeight="1">
      <c r="A3" s="23"/>
      <c r="B3" s="1032" t="s">
        <v>359</v>
      </c>
      <c r="C3" s="1032"/>
      <c r="D3" s="1032"/>
      <c r="E3" s="1056" t="s">
        <v>2368</v>
      </c>
      <c r="F3" s="1032" t="s">
        <v>2369</v>
      </c>
      <c r="G3" s="1032"/>
      <c r="H3" s="1032"/>
      <c r="I3" s="1032"/>
      <c r="J3" s="1032" t="s">
        <v>2370</v>
      </c>
      <c r="K3" s="1032"/>
      <c r="L3" s="1032"/>
      <c r="M3" s="1032"/>
      <c r="N3" s="1032"/>
      <c r="O3" s="1032"/>
    </row>
    <row r="4" spans="1:35" ht="15.95" customHeight="1">
      <c r="B4" s="1032"/>
      <c r="C4" s="1032"/>
      <c r="D4" s="1032"/>
      <c r="E4" s="1153"/>
      <c r="F4" s="1184" t="s">
        <v>631</v>
      </c>
      <c r="G4" s="1032"/>
      <c r="H4" s="1184" t="s">
        <v>632</v>
      </c>
      <c r="I4" s="1032"/>
      <c r="J4" s="1032" t="s">
        <v>362</v>
      </c>
      <c r="K4" s="1032"/>
      <c r="L4" s="1032" t="s">
        <v>363</v>
      </c>
      <c r="M4" s="1032"/>
      <c r="N4" s="1032" t="s">
        <v>2191</v>
      </c>
      <c r="O4" s="1032"/>
    </row>
    <row r="5" spans="1:35" ht="15.95" customHeight="1">
      <c r="B5" s="1032"/>
      <c r="C5" s="1032"/>
      <c r="D5" s="1032"/>
      <c r="E5" s="1153"/>
      <c r="F5" s="1032"/>
      <c r="G5" s="1032"/>
      <c r="H5" s="1032"/>
      <c r="I5" s="1032"/>
      <c r="J5" s="1032"/>
      <c r="K5" s="1032"/>
      <c r="L5" s="1032"/>
      <c r="M5" s="1032"/>
      <c r="N5" s="1032"/>
      <c r="O5" s="1032"/>
    </row>
    <row r="6" spans="1:35" ht="18.75" customHeight="1">
      <c r="B6" s="1032" t="s">
        <v>633</v>
      </c>
      <c r="C6" s="1032"/>
      <c r="D6" s="1032"/>
      <c r="E6" s="298">
        <v>1</v>
      </c>
      <c r="F6" s="1152">
        <v>12</v>
      </c>
      <c r="G6" s="1152"/>
      <c r="H6" s="1152">
        <v>1</v>
      </c>
      <c r="I6" s="1152"/>
      <c r="J6" s="1152">
        <v>200</v>
      </c>
      <c r="K6" s="1152"/>
      <c r="L6" s="1152">
        <v>96</v>
      </c>
      <c r="M6" s="1152"/>
      <c r="N6" s="1152">
        <v>104</v>
      </c>
      <c r="O6" s="1152"/>
    </row>
    <row r="7" spans="1:35" ht="18.75" customHeight="1">
      <c r="B7" s="1032" t="s">
        <v>634</v>
      </c>
      <c r="C7" s="1032"/>
      <c r="D7" s="1032"/>
      <c r="E7" s="298">
        <v>1</v>
      </c>
      <c r="F7" s="1152">
        <v>10</v>
      </c>
      <c r="G7" s="1152"/>
      <c r="H7" s="1152">
        <v>1</v>
      </c>
      <c r="I7" s="1152"/>
      <c r="J7" s="1152">
        <v>164</v>
      </c>
      <c r="K7" s="1152"/>
      <c r="L7" s="1152">
        <v>83</v>
      </c>
      <c r="M7" s="1152"/>
      <c r="N7" s="1152">
        <v>81</v>
      </c>
      <c r="O7" s="1152"/>
    </row>
    <row r="8" spans="1:35" ht="18.75" customHeight="1">
      <c r="B8" s="1032" t="s">
        <v>635</v>
      </c>
      <c r="C8" s="1032"/>
      <c r="D8" s="1032"/>
      <c r="E8" s="298">
        <v>1</v>
      </c>
      <c r="F8" s="1152">
        <v>5</v>
      </c>
      <c r="G8" s="1152"/>
      <c r="H8" s="1152">
        <v>1</v>
      </c>
      <c r="I8" s="1152"/>
      <c r="J8" s="1152">
        <v>63</v>
      </c>
      <c r="K8" s="1152"/>
      <c r="L8" s="1152">
        <v>31</v>
      </c>
      <c r="M8" s="1152"/>
      <c r="N8" s="1152">
        <v>32</v>
      </c>
      <c r="O8" s="1152"/>
    </row>
    <row r="9" spans="1:35" ht="18.75" customHeight="1">
      <c r="B9" s="1032" t="s">
        <v>636</v>
      </c>
      <c r="C9" s="1032"/>
      <c r="D9" s="1032"/>
      <c r="E9" s="298">
        <v>1</v>
      </c>
      <c r="F9" s="1152">
        <v>8</v>
      </c>
      <c r="G9" s="1152"/>
      <c r="H9" s="1152">
        <v>1</v>
      </c>
      <c r="I9" s="1152"/>
      <c r="J9" s="1152">
        <v>129</v>
      </c>
      <c r="K9" s="1152"/>
      <c r="L9" s="1152">
        <v>69</v>
      </c>
      <c r="M9" s="1152"/>
      <c r="N9" s="1152">
        <v>60</v>
      </c>
      <c r="O9" s="1152"/>
    </row>
    <row r="10" spans="1:35" ht="18.75" customHeight="1">
      <c r="B10" s="1032" t="s">
        <v>637</v>
      </c>
      <c r="C10" s="1032"/>
      <c r="D10" s="1032"/>
      <c r="E10" s="298">
        <v>1</v>
      </c>
      <c r="F10" s="1489">
        <v>4</v>
      </c>
      <c r="G10" s="1489"/>
      <c r="H10" s="1489">
        <v>1</v>
      </c>
      <c r="I10" s="1489"/>
      <c r="J10" s="1489">
        <v>30</v>
      </c>
      <c r="K10" s="1489"/>
      <c r="L10" s="1489">
        <v>16</v>
      </c>
      <c r="M10" s="1489"/>
      <c r="N10" s="1489">
        <v>14</v>
      </c>
      <c r="O10" s="1489"/>
    </row>
    <row r="11" spans="1:35" ht="18.75" customHeight="1">
      <c r="B11" s="1074" t="s">
        <v>638</v>
      </c>
      <c r="C11" s="899"/>
      <c r="D11" s="900"/>
      <c r="E11" s="298">
        <v>1</v>
      </c>
      <c r="F11" s="1194">
        <v>18</v>
      </c>
      <c r="G11" s="1012"/>
      <c r="H11" s="1194">
        <v>1</v>
      </c>
      <c r="I11" s="1012"/>
      <c r="J11" s="1194">
        <v>291</v>
      </c>
      <c r="K11" s="1012"/>
      <c r="L11" s="1194">
        <v>167</v>
      </c>
      <c r="M11" s="1012"/>
      <c r="N11" s="1194">
        <v>124</v>
      </c>
      <c r="O11" s="1012"/>
    </row>
    <row r="12" spans="1:35" ht="15.95" customHeight="1">
      <c r="B12" s="42" t="s">
        <v>2133</v>
      </c>
    </row>
    <row r="13" spans="1:35" ht="15.95" customHeight="1"/>
    <row r="14" spans="1:35" s="872" customFormat="1" ht="26.25" customHeight="1">
      <c r="A14" s="869" t="s">
        <v>639</v>
      </c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3"/>
      <c r="Y14" s="87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</row>
    <row r="15" spans="1:35" ht="15.95" customHeight="1">
      <c r="A15" s="23"/>
      <c r="S15" s="957" t="s">
        <v>2367</v>
      </c>
      <c r="T15" s="957"/>
      <c r="U15" s="957"/>
      <c r="V15" s="957"/>
      <c r="W15" s="957"/>
    </row>
    <row r="16" spans="1:35" ht="15.95" customHeight="1">
      <c r="A16" s="23"/>
      <c r="B16" s="1032" t="s">
        <v>359</v>
      </c>
      <c r="C16" s="1032"/>
      <c r="D16" s="1032"/>
      <c r="E16" s="1199" t="s">
        <v>640</v>
      </c>
      <c r="F16" s="1184" t="s">
        <v>641</v>
      </c>
      <c r="G16" s="1032"/>
      <c r="H16" s="1032" t="s">
        <v>2369</v>
      </c>
      <c r="I16" s="1032"/>
      <c r="J16" s="1032"/>
      <c r="K16" s="1032"/>
      <c r="L16" s="1032"/>
      <c r="M16" s="1032"/>
      <c r="N16" s="1032"/>
      <c r="O16" s="1032"/>
      <c r="P16" s="1032" t="s">
        <v>642</v>
      </c>
      <c r="Q16" s="1032"/>
      <c r="R16" s="1032"/>
      <c r="S16" s="1032"/>
      <c r="T16" s="1032"/>
      <c r="U16" s="1032"/>
      <c r="V16" s="1032"/>
      <c r="W16" s="1032"/>
    </row>
    <row r="17" spans="1:35" ht="15.95" customHeight="1">
      <c r="B17" s="1032"/>
      <c r="C17" s="1032"/>
      <c r="D17" s="1032"/>
      <c r="E17" s="1200"/>
      <c r="F17" s="1032"/>
      <c r="G17" s="1032"/>
      <c r="H17" s="1032" t="s">
        <v>643</v>
      </c>
      <c r="I17" s="1032"/>
      <c r="J17" s="1032"/>
      <c r="K17" s="1032"/>
      <c r="L17" s="1032"/>
      <c r="M17" s="1032"/>
      <c r="N17" s="1184" t="s">
        <v>632</v>
      </c>
      <c r="O17" s="1032"/>
      <c r="P17" s="1032" t="s">
        <v>362</v>
      </c>
      <c r="Q17" s="1032"/>
      <c r="R17" s="1032" t="s">
        <v>363</v>
      </c>
      <c r="S17" s="1032"/>
      <c r="T17" s="1032" t="s">
        <v>2191</v>
      </c>
      <c r="U17" s="1032"/>
      <c r="V17" s="1056" t="s">
        <v>644</v>
      </c>
      <c r="W17" s="1056"/>
    </row>
    <row r="18" spans="1:35" ht="15.95" customHeight="1">
      <c r="B18" s="1032"/>
      <c r="C18" s="1032"/>
      <c r="D18" s="1032"/>
      <c r="E18" s="1200"/>
      <c r="F18" s="1032"/>
      <c r="G18" s="1032"/>
      <c r="H18" s="1032" t="s">
        <v>362</v>
      </c>
      <c r="I18" s="1032"/>
      <c r="J18" s="1032" t="s">
        <v>363</v>
      </c>
      <c r="K18" s="1032"/>
      <c r="L18" s="1032" t="s">
        <v>2191</v>
      </c>
      <c r="M18" s="1032"/>
      <c r="N18" s="1032"/>
      <c r="O18" s="1032"/>
      <c r="P18" s="1032"/>
      <c r="Q18" s="1032"/>
      <c r="R18" s="1032"/>
      <c r="S18" s="1032"/>
      <c r="T18" s="1032"/>
      <c r="U18" s="1032"/>
      <c r="V18" s="1056"/>
      <c r="W18" s="1056"/>
    </row>
    <row r="19" spans="1:35" ht="18.75" customHeight="1">
      <c r="B19" s="1032" t="s">
        <v>645</v>
      </c>
      <c r="C19" s="1032"/>
      <c r="D19" s="1032"/>
      <c r="E19" s="298">
        <v>1</v>
      </c>
      <c r="F19" s="1152">
        <v>29</v>
      </c>
      <c r="G19" s="1152"/>
      <c r="H19" s="1152">
        <v>40</v>
      </c>
      <c r="I19" s="1152"/>
      <c r="J19" s="1152">
        <v>15</v>
      </c>
      <c r="K19" s="1152"/>
      <c r="L19" s="1152">
        <v>25</v>
      </c>
      <c r="M19" s="1152"/>
      <c r="N19" s="1152">
        <v>3</v>
      </c>
      <c r="O19" s="1152"/>
      <c r="P19" s="1152">
        <v>803</v>
      </c>
      <c r="Q19" s="1152"/>
      <c r="R19" s="1152">
        <v>427</v>
      </c>
      <c r="S19" s="1152"/>
      <c r="T19" s="1152">
        <v>376</v>
      </c>
      <c r="U19" s="1152"/>
      <c r="V19" s="1487">
        <v>27.689655172413794</v>
      </c>
      <c r="W19" s="1487"/>
    </row>
    <row r="20" spans="1:35" ht="18.75" customHeight="1">
      <c r="B20" s="1032" t="s">
        <v>646</v>
      </c>
      <c r="C20" s="1032"/>
      <c r="D20" s="1032"/>
      <c r="E20" s="298">
        <v>1</v>
      </c>
      <c r="F20" s="1152">
        <v>22</v>
      </c>
      <c r="G20" s="1152"/>
      <c r="H20" s="1152">
        <v>34</v>
      </c>
      <c r="I20" s="1152"/>
      <c r="J20" s="1152">
        <v>8</v>
      </c>
      <c r="K20" s="1152"/>
      <c r="L20" s="1152">
        <v>26</v>
      </c>
      <c r="M20" s="1152"/>
      <c r="N20" s="1152">
        <v>2</v>
      </c>
      <c r="O20" s="1152"/>
      <c r="P20" s="1152">
        <v>523</v>
      </c>
      <c r="Q20" s="1152"/>
      <c r="R20" s="1152">
        <v>258</v>
      </c>
      <c r="S20" s="1152"/>
      <c r="T20" s="1152">
        <v>265</v>
      </c>
      <c r="U20" s="1152"/>
      <c r="V20" s="1487">
        <v>23.772727272727273</v>
      </c>
      <c r="W20" s="1487"/>
    </row>
    <row r="21" spans="1:35" ht="18.75" customHeight="1">
      <c r="B21" s="1032" t="s">
        <v>647</v>
      </c>
      <c r="C21" s="1032"/>
      <c r="D21" s="1032"/>
      <c r="E21" s="298">
        <v>1</v>
      </c>
      <c r="F21" s="1152">
        <v>9</v>
      </c>
      <c r="G21" s="1152"/>
      <c r="H21" s="1152">
        <v>15</v>
      </c>
      <c r="I21" s="1152"/>
      <c r="J21" s="1152">
        <v>3</v>
      </c>
      <c r="K21" s="1152"/>
      <c r="L21" s="1152">
        <v>12</v>
      </c>
      <c r="M21" s="1152"/>
      <c r="N21" s="1152">
        <v>2</v>
      </c>
      <c r="O21" s="1152"/>
      <c r="P21" s="1152">
        <v>218</v>
      </c>
      <c r="Q21" s="1152"/>
      <c r="R21" s="1152">
        <v>96</v>
      </c>
      <c r="S21" s="1152"/>
      <c r="T21" s="1152">
        <v>122</v>
      </c>
      <c r="U21" s="1152"/>
      <c r="V21" s="1487">
        <v>24.222222222222221</v>
      </c>
      <c r="W21" s="1487"/>
    </row>
    <row r="22" spans="1:35" ht="18.75" customHeight="1">
      <c r="B22" s="1032" t="s">
        <v>648</v>
      </c>
      <c r="C22" s="1032"/>
      <c r="D22" s="1032"/>
      <c r="E22" s="298">
        <v>1</v>
      </c>
      <c r="F22" s="1152">
        <v>21</v>
      </c>
      <c r="G22" s="1152"/>
      <c r="H22" s="1152">
        <v>29</v>
      </c>
      <c r="I22" s="1152"/>
      <c r="J22" s="1152">
        <v>12</v>
      </c>
      <c r="K22" s="1152"/>
      <c r="L22" s="1152">
        <v>17</v>
      </c>
      <c r="M22" s="1152"/>
      <c r="N22" s="1152">
        <v>2</v>
      </c>
      <c r="O22" s="1152"/>
      <c r="P22" s="1152">
        <v>541</v>
      </c>
      <c r="Q22" s="1152"/>
      <c r="R22" s="1152">
        <v>277</v>
      </c>
      <c r="S22" s="1152"/>
      <c r="T22" s="1152">
        <v>264</v>
      </c>
      <c r="U22" s="1152"/>
      <c r="V22" s="1487">
        <v>25.761904761904763</v>
      </c>
      <c r="W22" s="1487"/>
    </row>
    <row r="23" spans="1:35" ht="18.75" customHeight="1">
      <c r="B23" s="1032" t="s">
        <v>649</v>
      </c>
      <c r="C23" s="1032"/>
      <c r="D23" s="1032"/>
      <c r="E23" s="298">
        <v>1</v>
      </c>
      <c r="F23" s="1152">
        <v>8</v>
      </c>
      <c r="G23" s="1152"/>
      <c r="H23" s="1152">
        <v>14</v>
      </c>
      <c r="I23" s="1152"/>
      <c r="J23" s="1152">
        <v>5</v>
      </c>
      <c r="K23" s="1152"/>
      <c r="L23" s="1152">
        <v>9</v>
      </c>
      <c r="M23" s="1152"/>
      <c r="N23" s="1152">
        <v>2</v>
      </c>
      <c r="O23" s="1152"/>
      <c r="P23" s="1152">
        <v>194</v>
      </c>
      <c r="Q23" s="1152"/>
      <c r="R23" s="1152">
        <v>92</v>
      </c>
      <c r="S23" s="1152"/>
      <c r="T23" s="1152">
        <v>102</v>
      </c>
      <c r="U23" s="1152"/>
      <c r="V23" s="1487">
        <v>24.25</v>
      </c>
      <c r="W23" s="1487"/>
    </row>
    <row r="24" spans="1:35" ht="18.75" customHeight="1">
      <c r="B24" s="1032" t="s">
        <v>650</v>
      </c>
      <c r="C24" s="1032"/>
      <c r="D24" s="1032"/>
      <c r="E24" s="298">
        <v>1</v>
      </c>
      <c r="F24" s="1152">
        <v>26</v>
      </c>
      <c r="G24" s="1152"/>
      <c r="H24" s="1152">
        <v>38</v>
      </c>
      <c r="I24" s="1152"/>
      <c r="J24" s="1152">
        <v>13</v>
      </c>
      <c r="K24" s="1152"/>
      <c r="L24" s="1152">
        <v>25</v>
      </c>
      <c r="M24" s="1152"/>
      <c r="N24" s="1152">
        <v>3</v>
      </c>
      <c r="O24" s="1152"/>
      <c r="P24" s="1152">
        <v>742</v>
      </c>
      <c r="Q24" s="1152"/>
      <c r="R24" s="1152">
        <v>381</v>
      </c>
      <c r="S24" s="1152"/>
      <c r="T24" s="1152">
        <v>361</v>
      </c>
      <c r="U24" s="1152"/>
      <c r="V24" s="1487">
        <v>28.53846153846154</v>
      </c>
      <c r="W24" s="1487"/>
    </row>
    <row r="25" spans="1:35" ht="15.95" customHeight="1">
      <c r="B25" s="42" t="s">
        <v>2133</v>
      </c>
    </row>
    <row r="26" spans="1:35" ht="15.95" customHeight="1"/>
    <row r="27" spans="1:35" s="872" customFormat="1" ht="26.25" customHeight="1">
      <c r="A27" s="869" t="s">
        <v>651</v>
      </c>
      <c r="B27" s="874"/>
      <c r="C27" s="874"/>
      <c r="D27" s="874"/>
      <c r="E27" s="874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</row>
    <row r="28" spans="1:35" ht="15.95" customHeight="1">
      <c r="A28" s="23"/>
      <c r="S28" s="957" t="s">
        <v>2367</v>
      </c>
      <c r="T28" s="957"/>
      <c r="U28" s="957"/>
      <c r="V28" s="957"/>
      <c r="W28" s="957"/>
    </row>
    <row r="29" spans="1:35" ht="15.95" customHeight="1">
      <c r="A29" s="23"/>
      <c r="B29" s="1032" t="s">
        <v>359</v>
      </c>
      <c r="C29" s="1032"/>
      <c r="D29" s="1032"/>
      <c r="E29" s="1199" t="s">
        <v>640</v>
      </c>
      <c r="F29" s="1184" t="s">
        <v>641</v>
      </c>
      <c r="G29" s="1032"/>
      <c r="H29" s="1032" t="s">
        <v>2369</v>
      </c>
      <c r="I29" s="1032"/>
      <c r="J29" s="1032"/>
      <c r="K29" s="1032"/>
      <c r="L29" s="1032"/>
      <c r="M29" s="1032"/>
      <c r="N29" s="1032"/>
      <c r="O29" s="1032"/>
      <c r="P29" s="1032" t="s">
        <v>652</v>
      </c>
      <c r="Q29" s="1032"/>
      <c r="R29" s="1032"/>
      <c r="S29" s="1032"/>
      <c r="T29" s="1032"/>
      <c r="U29" s="1032"/>
      <c r="V29" s="1032"/>
      <c r="W29" s="1032"/>
    </row>
    <row r="30" spans="1:35" ht="15.95" customHeight="1">
      <c r="B30" s="1032"/>
      <c r="C30" s="1032"/>
      <c r="D30" s="1032"/>
      <c r="E30" s="1200"/>
      <c r="F30" s="1032"/>
      <c r="G30" s="1032"/>
      <c r="H30" s="1032" t="s">
        <v>643</v>
      </c>
      <c r="I30" s="1032"/>
      <c r="J30" s="1032"/>
      <c r="K30" s="1032"/>
      <c r="L30" s="1032"/>
      <c r="M30" s="1032"/>
      <c r="N30" s="1184" t="s">
        <v>632</v>
      </c>
      <c r="O30" s="1032"/>
      <c r="P30" s="1032" t="s">
        <v>362</v>
      </c>
      <c r="Q30" s="1032"/>
      <c r="R30" s="1032" t="s">
        <v>363</v>
      </c>
      <c r="S30" s="1032"/>
      <c r="T30" s="1032" t="s">
        <v>2191</v>
      </c>
      <c r="U30" s="1032"/>
      <c r="V30" s="1056" t="s">
        <v>653</v>
      </c>
      <c r="W30" s="1056"/>
    </row>
    <row r="31" spans="1:35" ht="15.95" customHeight="1">
      <c r="B31" s="1032"/>
      <c r="C31" s="1032"/>
      <c r="D31" s="1032"/>
      <c r="E31" s="1200"/>
      <c r="F31" s="1032"/>
      <c r="G31" s="1032"/>
      <c r="H31" s="1032" t="s">
        <v>362</v>
      </c>
      <c r="I31" s="1032"/>
      <c r="J31" s="1032" t="s">
        <v>363</v>
      </c>
      <c r="K31" s="1032"/>
      <c r="L31" s="1032" t="s">
        <v>2191</v>
      </c>
      <c r="M31" s="1032"/>
      <c r="N31" s="1032"/>
      <c r="O31" s="1032"/>
      <c r="P31" s="1032"/>
      <c r="Q31" s="1032"/>
      <c r="R31" s="1032"/>
      <c r="S31" s="1032"/>
      <c r="T31" s="1032"/>
      <c r="U31" s="1032"/>
      <c r="V31" s="1056"/>
      <c r="W31" s="1056"/>
    </row>
    <row r="32" spans="1:35" ht="18.75" customHeight="1">
      <c r="B32" s="1181" t="s">
        <v>2382</v>
      </c>
      <c r="C32" s="1181"/>
      <c r="D32" s="1181"/>
      <c r="E32" s="298">
        <v>1</v>
      </c>
      <c r="F32" s="1152">
        <v>18</v>
      </c>
      <c r="G32" s="1152"/>
      <c r="H32" s="1152">
        <v>38</v>
      </c>
      <c r="I32" s="1152"/>
      <c r="J32" s="1152">
        <v>19</v>
      </c>
      <c r="K32" s="1152"/>
      <c r="L32" s="1152">
        <v>19</v>
      </c>
      <c r="M32" s="1152"/>
      <c r="N32" s="1152">
        <v>3</v>
      </c>
      <c r="O32" s="1152"/>
      <c r="P32" s="1152">
        <v>468</v>
      </c>
      <c r="Q32" s="1152"/>
      <c r="R32" s="1152">
        <v>240</v>
      </c>
      <c r="S32" s="1152"/>
      <c r="T32" s="1152">
        <v>228</v>
      </c>
      <c r="U32" s="1152"/>
      <c r="V32" s="1487">
        <v>26</v>
      </c>
      <c r="W32" s="1487"/>
    </row>
    <row r="33" spans="1:35" ht="18.75" customHeight="1">
      <c r="B33" s="1181" t="s">
        <v>2383</v>
      </c>
      <c r="C33" s="1181"/>
      <c r="D33" s="1181"/>
      <c r="E33" s="298">
        <v>1</v>
      </c>
      <c r="F33" s="1152">
        <v>19</v>
      </c>
      <c r="G33" s="1152"/>
      <c r="H33" s="1152">
        <v>36</v>
      </c>
      <c r="I33" s="1152"/>
      <c r="J33" s="1152">
        <v>21</v>
      </c>
      <c r="K33" s="1152"/>
      <c r="L33" s="1152">
        <v>15</v>
      </c>
      <c r="M33" s="1152"/>
      <c r="N33" s="1152">
        <v>2</v>
      </c>
      <c r="O33" s="1152"/>
      <c r="P33" s="1152">
        <v>525</v>
      </c>
      <c r="Q33" s="1152"/>
      <c r="R33" s="1152">
        <v>265</v>
      </c>
      <c r="S33" s="1152"/>
      <c r="T33" s="1152">
        <v>260</v>
      </c>
      <c r="U33" s="1152"/>
      <c r="V33" s="1487">
        <v>27.631578947368421</v>
      </c>
      <c r="W33" s="1487"/>
    </row>
    <row r="34" spans="1:35" ht="18.75" customHeight="1">
      <c r="B34" s="1181" t="s">
        <v>2384</v>
      </c>
      <c r="C34" s="1181"/>
      <c r="D34" s="1181"/>
      <c r="E34" s="298">
        <v>1</v>
      </c>
      <c r="F34" s="1152">
        <v>12</v>
      </c>
      <c r="G34" s="1152"/>
      <c r="H34" s="1152">
        <v>24</v>
      </c>
      <c r="I34" s="1152"/>
      <c r="J34" s="1152">
        <v>12</v>
      </c>
      <c r="K34" s="1152"/>
      <c r="L34" s="1152">
        <v>12</v>
      </c>
      <c r="M34" s="1152"/>
      <c r="N34" s="1152">
        <v>2</v>
      </c>
      <c r="O34" s="1152"/>
      <c r="P34" s="1152">
        <v>350</v>
      </c>
      <c r="Q34" s="1152"/>
      <c r="R34" s="1152">
        <v>173</v>
      </c>
      <c r="S34" s="1152"/>
      <c r="T34" s="1152">
        <v>177</v>
      </c>
      <c r="U34" s="1152"/>
      <c r="V34" s="1487">
        <v>29.166666666666668</v>
      </c>
      <c r="W34" s="1487"/>
    </row>
    <row r="35" spans="1:35" ht="15.95" customHeight="1">
      <c r="B35" s="42" t="s">
        <v>2133</v>
      </c>
    </row>
    <row r="36" spans="1:35" ht="15.95" customHeight="1">
      <c r="B36" s="66"/>
      <c r="C36" s="66"/>
      <c r="D36" s="66"/>
      <c r="E36" s="66"/>
      <c r="F36" s="66"/>
      <c r="G36" s="449"/>
      <c r="H36" s="2"/>
      <c r="I36" s="2"/>
      <c r="J36" s="2"/>
      <c r="K36" s="2"/>
      <c r="L36" s="2"/>
      <c r="M36" s="2"/>
      <c r="N36" s="450"/>
      <c r="O36" s="8"/>
      <c r="P36" s="8"/>
      <c r="Q36" s="8"/>
      <c r="R36" s="8"/>
      <c r="S36" s="8"/>
      <c r="T36" s="35"/>
      <c r="U36" s="35"/>
      <c r="V36" s="35"/>
      <c r="W36" s="35"/>
    </row>
    <row r="37" spans="1:35" s="872" customFormat="1" ht="26.25" customHeight="1">
      <c r="A37" s="869" t="s">
        <v>2385</v>
      </c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874"/>
      <c r="S37" s="874"/>
      <c r="T37" s="874"/>
      <c r="U37" s="874"/>
      <c r="V37" s="874"/>
      <c r="W37" s="874"/>
      <c r="X37" s="873"/>
      <c r="Y37" s="873"/>
      <c r="Z37" s="873"/>
      <c r="AA37" s="873"/>
      <c r="AB37" s="873"/>
      <c r="AC37" s="873"/>
      <c r="AD37" s="873"/>
      <c r="AE37" s="873"/>
      <c r="AF37" s="873"/>
      <c r="AG37" s="873"/>
      <c r="AH37" s="873"/>
      <c r="AI37" s="873"/>
    </row>
    <row r="38" spans="1:35" ht="15.95" customHeight="1">
      <c r="A38" s="23"/>
      <c r="S38" s="957" t="s">
        <v>2367</v>
      </c>
      <c r="T38" s="957"/>
      <c r="U38" s="957"/>
      <c r="V38" s="957"/>
      <c r="W38" s="957"/>
    </row>
    <row r="39" spans="1:35" ht="15.95" customHeight="1">
      <c r="A39" s="23"/>
      <c r="B39" s="1032" t="s">
        <v>359</v>
      </c>
      <c r="C39" s="1032"/>
      <c r="D39" s="1032"/>
      <c r="E39" s="1199" t="s">
        <v>640</v>
      </c>
      <c r="F39" s="1184" t="s">
        <v>641</v>
      </c>
      <c r="G39" s="1032"/>
      <c r="H39" s="1032" t="s">
        <v>2369</v>
      </c>
      <c r="I39" s="1032"/>
      <c r="J39" s="1032"/>
      <c r="K39" s="1032"/>
      <c r="L39" s="1032"/>
      <c r="M39" s="1032"/>
      <c r="N39" s="1032"/>
      <c r="O39" s="1032"/>
      <c r="P39" s="1032" t="s">
        <v>652</v>
      </c>
      <c r="Q39" s="1032"/>
      <c r="R39" s="1032"/>
      <c r="S39" s="1032"/>
      <c r="T39" s="1032"/>
      <c r="U39" s="1032"/>
      <c r="V39" s="1032"/>
      <c r="W39" s="1032"/>
    </row>
    <row r="40" spans="1:35" ht="15.95" customHeight="1">
      <c r="B40" s="1032"/>
      <c r="C40" s="1032"/>
      <c r="D40" s="1032"/>
      <c r="E40" s="1200"/>
      <c r="F40" s="1032"/>
      <c r="G40" s="1032"/>
      <c r="H40" s="1032" t="s">
        <v>643</v>
      </c>
      <c r="I40" s="1032"/>
      <c r="J40" s="1032"/>
      <c r="K40" s="1032"/>
      <c r="L40" s="1032"/>
      <c r="M40" s="1032"/>
      <c r="N40" s="1184" t="s">
        <v>632</v>
      </c>
      <c r="O40" s="1032"/>
      <c r="P40" s="1032" t="s">
        <v>362</v>
      </c>
      <c r="Q40" s="1032"/>
      <c r="R40" s="1032" t="s">
        <v>363</v>
      </c>
      <c r="S40" s="1032"/>
      <c r="T40" s="1032" t="s">
        <v>2191</v>
      </c>
      <c r="U40" s="1032"/>
      <c r="V40" s="1056" t="s">
        <v>653</v>
      </c>
      <c r="W40" s="1056"/>
    </row>
    <row r="41" spans="1:35" ht="15.95" customHeight="1">
      <c r="B41" s="1032"/>
      <c r="C41" s="1032"/>
      <c r="D41" s="1032"/>
      <c r="E41" s="1200"/>
      <c r="F41" s="1032"/>
      <c r="G41" s="1032"/>
      <c r="H41" s="1032" t="s">
        <v>362</v>
      </c>
      <c r="I41" s="1032"/>
      <c r="J41" s="1032" t="s">
        <v>363</v>
      </c>
      <c r="K41" s="1032"/>
      <c r="L41" s="1032" t="s">
        <v>2191</v>
      </c>
      <c r="M41" s="1032"/>
      <c r="N41" s="1032"/>
      <c r="O41" s="1032"/>
      <c r="P41" s="1032"/>
      <c r="Q41" s="1032"/>
      <c r="R41" s="1032"/>
      <c r="S41" s="1032"/>
      <c r="T41" s="1032"/>
      <c r="U41" s="1032"/>
      <c r="V41" s="1056"/>
      <c r="W41" s="1056"/>
    </row>
    <row r="42" spans="1:35" ht="18.75" customHeight="1">
      <c r="B42" s="1181" t="s">
        <v>2386</v>
      </c>
      <c r="C42" s="1181"/>
      <c r="D42" s="1181"/>
      <c r="E42" s="298">
        <v>1</v>
      </c>
      <c r="F42" s="1152">
        <v>12</v>
      </c>
      <c r="G42" s="1152"/>
      <c r="H42" s="1152">
        <v>37</v>
      </c>
      <c r="I42" s="1152"/>
      <c r="J42" s="1152">
        <v>23</v>
      </c>
      <c r="K42" s="1152"/>
      <c r="L42" s="1152">
        <v>14</v>
      </c>
      <c r="M42" s="1152"/>
      <c r="N42" s="1488">
        <v>7</v>
      </c>
      <c r="O42" s="1488"/>
      <c r="P42" s="1152">
        <v>402</v>
      </c>
      <c r="Q42" s="1152"/>
      <c r="R42" s="1152">
        <v>242</v>
      </c>
      <c r="S42" s="1152"/>
      <c r="T42" s="1152">
        <v>167</v>
      </c>
      <c r="U42" s="1152"/>
      <c r="V42" s="1487">
        <v>33.5</v>
      </c>
      <c r="W42" s="1487"/>
    </row>
    <row r="43" spans="1:35" ht="15.95" customHeight="1">
      <c r="B43" s="42" t="s">
        <v>2133</v>
      </c>
    </row>
  </sheetData>
  <mergeCells count="191">
    <mergeCell ref="F3:I3"/>
    <mergeCell ref="J3:O3"/>
    <mergeCell ref="F32:G32"/>
    <mergeCell ref="H32:I32"/>
    <mergeCell ref="J32:K32"/>
    <mergeCell ref="L32:M32"/>
    <mergeCell ref="N32:O32"/>
    <mergeCell ref="N17:O18"/>
    <mergeCell ref="H17:M17"/>
    <mergeCell ref="H29:O29"/>
    <mergeCell ref="J10:K10"/>
    <mergeCell ref="L10:M10"/>
    <mergeCell ref="N10:O10"/>
    <mergeCell ref="F10:G10"/>
    <mergeCell ref="H10:I10"/>
    <mergeCell ref="F11:G11"/>
    <mergeCell ref="H11:I11"/>
    <mergeCell ref="N8:O8"/>
    <mergeCell ref="F8:G8"/>
    <mergeCell ref="H8:I8"/>
    <mergeCell ref="T33:U33"/>
    <mergeCell ref="L34:M34"/>
    <mergeCell ref="N34:O34"/>
    <mergeCell ref="P34:Q34"/>
    <mergeCell ref="R34:S34"/>
    <mergeCell ref="J11:K11"/>
    <mergeCell ref="L11:M11"/>
    <mergeCell ref="N11:O11"/>
    <mergeCell ref="B11:D11"/>
    <mergeCell ref="B34:D34"/>
    <mergeCell ref="F34:G34"/>
    <mergeCell ref="H34:I34"/>
    <mergeCell ref="J34:K34"/>
    <mergeCell ref="L33:M33"/>
    <mergeCell ref="N33:O33"/>
    <mergeCell ref="P33:Q33"/>
    <mergeCell ref="R33:S33"/>
    <mergeCell ref="B33:D33"/>
    <mergeCell ref="F33:G33"/>
    <mergeCell ref="H33:I33"/>
    <mergeCell ref="J33:K33"/>
    <mergeCell ref="B32:D32"/>
    <mergeCell ref="H18:I18"/>
    <mergeCell ref="J18:K18"/>
    <mergeCell ref="L18:M18"/>
    <mergeCell ref="B16:D18"/>
    <mergeCell ref="B29:D31"/>
    <mergeCell ref="E29:E31"/>
    <mergeCell ref="F29:G31"/>
    <mergeCell ref="T23:U23"/>
    <mergeCell ref="T22:U22"/>
    <mergeCell ref="T21:U21"/>
    <mergeCell ref="T20:U20"/>
    <mergeCell ref="T19:U19"/>
    <mergeCell ref="E16:E18"/>
    <mergeCell ref="F16:G18"/>
    <mergeCell ref="H16:O16"/>
    <mergeCell ref="P32:Q32"/>
    <mergeCell ref="R32:S32"/>
    <mergeCell ref="T32:U32"/>
    <mergeCell ref="B24:D24"/>
    <mergeCell ref="F24:G24"/>
    <mergeCell ref="H24:I24"/>
    <mergeCell ref="J24:K24"/>
    <mergeCell ref="L24:M24"/>
    <mergeCell ref="N24:O24"/>
    <mergeCell ref="P24:Q24"/>
    <mergeCell ref="R24:S24"/>
    <mergeCell ref="V24:W24"/>
    <mergeCell ref="T24:U24"/>
    <mergeCell ref="B23:D23"/>
    <mergeCell ref="F23:G23"/>
    <mergeCell ref="H23:I23"/>
    <mergeCell ref="J23:K23"/>
    <mergeCell ref="L23:M23"/>
    <mergeCell ref="N23:O23"/>
    <mergeCell ref="P23:Q23"/>
    <mergeCell ref="R23:S23"/>
    <mergeCell ref="V23:W23"/>
    <mergeCell ref="B22:D22"/>
    <mergeCell ref="F22:G22"/>
    <mergeCell ref="H22:I22"/>
    <mergeCell ref="J22:K22"/>
    <mergeCell ref="L22:M22"/>
    <mergeCell ref="N22:O22"/>
    <mergeCell ref="P22:Q22"/>
    <mergeCell ref="R22:S22"/>
    <mergeCell ref="V22:W22"/>
    <mergeCell ref="B21:D21"/>
    <mergeCell ref="F21:G21"/>
    <mergeCell ref="H21:I21"/>
    <mergeCell ref="J21:K21"/>
    <mergeCell ref="L21:M21"/>
    <mergeCell ref="N21:O21"/>
    <mergeCell ref="P21:Q21"/>
    <mergeCell ref="R21:S21"/>
    <mergeCell ref="V21:W21"/>
    <mergeCell ref="F7:G7"/>
    <mergeCell ref="H7:I7"/>
    <mergeCell ref="J8:K8"/>
    <mergeCell ref="L8:M8"/>
    <mergeCell ref="V19:W19"/>
    <mergeCell ref="B20:D20"/>
    <mergeCell ref="F20:G20"/>
    <mergeCell ref="H20:I20"/>
    <mergeCell ref="J20:K20"/>
    <mergeCell ref="L20:M20"/>
    <mergeCell ref="N20:O20"/>
    <mergeCell ref="P20:Q20"/>
    <mergeCell ref="R20:S20"/>
    <mergeCell ref="P19:Q19"/>
    <mergeCell ref="R19:S19"/>
    <mergeCell ref="B19:D19"/>
    <mergeCell ref="F19:G19"/>
    <mergeCell ref="H19:I19"/>
    <mergeCell ref="J19:K19"/>
    <mergeCell ref="L19:M19"/>
    <mergeCell ref="N19:O19"/>
    <mergeCell ref="V20:W20"/>
    <mergeCell ref="E3:E5"/>
    <mergeCell ref="B10:D10"/>
    <mergeCell ref="B6:D6"/>
    <mergeCell ref="B3:D5"/>
    <mergeCell ref="B7:D7"/>
    <mergeCell ref="B8:D8"/>
    <mergeCell ref="B9:D9"/>
    <mergeCell ref="V17:W18"/>
    <mergeCell ref="N4:O5"/>
    <mergeCell ref="F4:G5"/>
    <mergeCell ref="H4:I5"/>
    <mergeCell ref="J4:K5"/>
    <mergeCell ref="L4:M5"/>
    <mergeCell ref="F6:G6"/>
    <mergeCell ref="H6:I6"/>
    <mergeCell ref="J7:K7"/>
    <mergeCell ref="L7:M7"/>
    <mergeCell ref="J9:K9"/>
    <mergeCell ref="L9:M9"/>
    <mergeCell ref="N9:O9"/>
    <mergeCell ref="F9:G9"/>
    <mergeCell ref="H9:I9"/>
    <mergeCell ref="J6:K6"/>
    <mergeCell ref="L6:M6"/>
    <mergeCell ref="V40:W41"/>
    <mergeCell ref="H41:I41"/>
    <mergeCell ref="J41:K41"/>
    <mergeCell ref="L41:M41"/>
    <mergeCell ref="B39:D41"/>
    <mergeCell ref="E39:E41"/>
    <mergeCell ref="F39:G41"/>
    <mergeCell ref="H39:O39"/>
    <mergeCell ref="B42:D42"/>
    <mergeCell ref="F42:G42"/>
    <mergeCell ref="H42:I42"/>
    <mergeCell ref="J42:K42"/>
    <mergeCell ref="P39:W39"/>
    <mergeCell ref="H40:M40"/>
    <mergeCell ref="N40:O41"/>
    <mergeCell ref="P40:Q41"/>
    <mergeCell ref="R40:S41"/>
    <mergeCell ref="T40:U41"/>
    <mergeCell ref="T42:U42"/>
    <mergeCell ref="V42:W42"/>
    <mergeCell ref="L42:M42"/>
    <mergeCell ref="N42:O42"/>
    <mergeCell ref="P42:Q42"/>
    <mergeCell ref="R42:S42"/>
    <mergeCell ref="K2:O2"/>
    <mergeCell ref="S15:W15"/>
    <mergeCell ref="S28:W28"/>
    <mergeCell ref="S38:W38"/>
    <mergeCell ref="N6:O6"/>
    <mergeCell ref="P16:W16"/>
    <mergeCell ref="P17:Q18"/>
    <mergeCell ref="R17:S18"/>
    <mergeCell ref="T17:U18"/>
    <mergeCell ref="N7:O7"/>
    <mergeCell ref="P29:W29"/>
    <mergeCell ref="H30:M30"/>
    <mergeCell ref="N30:O31"/>
    <mergeCell ref="P30:Q31"/>
    <mergeCell ref="R30:S31"/>
    <mergeCell ref="V30:W31"/>
    <mergeCell ref="H31:I31"/>
    <mergeCell ref="J31:K31"/>
    <mergeCell ref="L31:M31"/>
    <mergeCell ref="T30:U31"/>
    <mergeCell ref="V34:W34"/>
    <mergeCell ref="V33:W33"/>
    <mergeCell ref="T34:U34"/>
    <mergeCell ref="V32:W32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&amp;C－４３－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activeCell="J25" sqref="J25"/>
    </sheetView>
  </sheetViews>
  <sheetFormatPr defaultRowHeight="12"/>
  <cols>
    <col min="1" max="1" width="1.25" style="42" customWidth="1"/>
    <col min="2" max="3" width="3.875" style="42" customWidth="1"/>
    <col min="4" max="4" width="8" style="42" bestFit="1" customWidth="1"/>
    <col min="5" max="5" width="9.75" style="42" bestFit="1" customWidth="1"/>
    <col min="6" max="6" width="8" style="42" bestFit="1" customWidth="1"/>
    <col min="7" max="7" width="8.25" style="42" bestFit="1" customWidth="1"/>
    <col min="8" max="8" width="8" style="42" bestFit="1" customWidth="1"/>
    <col min="9" max="9" width="9.625" style="42" bestFit="1" customWidth="1"/>
    <col min="10" max="10" width="14.125" style="42" bestFit="1" customWidth="1"/>
    <col min="11" max="12" width="3.875" style="42" customWidth="1"/>
    <col min="13" max="13" width="2.125" style="42" customWidth="1"/>
    <col min="14" max="14" width="0.75" style="42" customWidth="1"/>
    <col min="15" max="22" width="3.875" style="42" customWidth="1"/>
    <col min="23" max="23" width="6.5" style="42" customWidth="1"/>
    <col min="24" max="24" width="3.875" style="42" customWidth="1"/>
    <col min="25" max="25" width="4" style="42" customWidth="1"/>
    <col min="26" max="16384" width="9" style="42"/>
  </cols>
  <sheetData>
    <row r="1" spans="1:35" s="872" customFormat="1" ht="26.25" customHeight="1">
      <c r="A1" s="869" t="s">
        <v>910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H2" s="42" t="s">
        <v>2387</v>
      </c>
      <c r="J2" s="36" t="s">
        <v>2388</v>
      </c>
    </row>
    <row r="3" spans="1:35" ht="18" customHeight="1">
      <c r="B3" s="1032" t="s">
        <v>2389</v>
      </c>
      <c r="C3" s="907"/>
      <c r="D3" s="27" t="s">
        <v>2390</v>
      </c>
      <c r="E3" s="27" t="s">
        <v>2391</v>
      </c>
      <c r="F3" s="27" t="s">
        <v>2392</v>
      </c>
      <c r="G3" s="27" t="s">
        <v>2393</v>
      </c>
      <c r="H3" s="27" t="s">
        <v>2394</v>
      </c>
      <c r="I3" s="27" t="s">
        <v>2395</v>
      </c>
      <c r="J3" s="27" t="s">
        <v>2396</v>
      </c>
      <c r="K3" s="35"/>
      <c r="L3" s="35"/>
      <c r="M3" s="66"/>
      <c r="N3" s="66"/>
      <c r="O3" s="66"/>
      <c r="P3" s="66"/>
      <c r="Q3" s="35"/>
      <c r="S3" s="35"/>
    </row>
    <row r="4" spans="1:35" ht="18" customHeight="1">
      <c r="B4" s="1032">
        <v>4</v>
      </c>
      <c r="C4" s="907"/>
      <c r="D4" s="27">
        <v>4</v>
      </c>
      <c r="E4" s="451">
        <v>18169</v>
      </c>
      <c r="F4" s="298">
        <v>200</v>
      </c>
      <c r="G4" s="451">
        <v>9854</v>
      </c>
      <c r="H4" s="451">
        <v>51068</v>
      </c>
      <c r="I4" s="451">
        <v>3695</v>
      </c>
      <c r="J4" s="451">
        <v>47373</v>
      </c>
      <c r="K4" s="35"/>
      <c r="L4" s="35"/>
      <c r="M4" s="66"/>
      <c r="N4" s="66"/>
      <c r="O4" s="66"/>
      <c r="P4" s="66"/>
      <c r="Q4" s="35"/>
      <c r="S4" s="35"/>
      <c r="W4" s="291"/>
    </row>
    <row r="5" spans="1:35" ht="18" customHeight="1">
      <c r="B5" s="1032">
        <v>5</v>
      </c>
      <c r="C5" s="907"/>
      <c r="D5" s="27">
        <v>5</v>
      </c>
      <c r="E5" s="451">
        <v>21440</v>
      </c>
      <c r="F5" s="298">
        <v>461</v>
      </c>
      <c r="G5" s="451">
        <v>12003</v>
      </c>
      <c r="H5" s="451">
        <v>58432</v>
      </c>
      <c r="I5" s="451">
        <v>-915</v>
      </c>
      <c r="J5" s="451">
        <v>59347</v>
      </c>
      <c r="K5" s="66"/>
      <c r="L5" s="66"/>
      <c r="M5" s="35"/>
      <c r="N5" s="35"/>
      <c r="O5" s="66"/>
      <c r="P5" s="66"/>
      <c r="Q5" s="66"/>
      <c r="S5" s="66"/>
      <c r="W5" s="66"/>
    </row>
    <row r="6" spans="1:35" ht="18" customHeight="1">
      <c r="B6" s="1184">
        <v>6</v>
      </c>
      <c r="C6" s="1184"/>
      <c r="D6" s="27">
        <v>6</v>
      </c>
      <c r="E6" s="144">
        <v>22441</v>
      </c>
      <c r="F6" s="297">
        <v>295</v>
      </c>
      <c r="G6" s="144">
        <v>12246</v>
      </c>
      <c r="H6" s="144">
        <v>57261</v>
      </c>
      <c r="I6" s="451">
        <v>-800</v>
      </c>
      <c r="J6" s="144">
        <v>58061</v>
      </c>
      <c r="K6" s="220"/>
      <c r="L6" s="220"/>
      <c r="M6" s="66"/>
      <c r="N6" s="66"/>
      <c r="O6" s="66"/>
      <c r="P6" s="66"/>
      <c r="Q6" s="220"/>
      <c r="S6" s="220"/>
      <c r="T6" s="275"/>
      <c r="U6" s="275"/>
      <c r="V6" s="275"/>
      <c r="W6" s="162"/>
    </row>
    <row r="7" spans="1:35" ht="18" customHeight="1">
      <c r="B7" s="1184">
        <v>7</v>
      </c>
      <c r="C7" s="1184"/>
      <c r="D7" s="27">
        <v>7</v>
      </c>
      <c r="E7" s="144">
        <v>26804</v>
      </c>
      <c r="F7" s="297">
        <v>293</v>
      </c>
      <c r="G7" s="144">
        <v>13829</v>
      </c>
      <c r="H7" s="144">
        <v>66150</v>
      </c>
      <c r="I7" s="451">
        <v>-221</v>
      </c>
      <c r="J7" s="144">
        <v>66371</v>
      </c>
      <c r="K7" s="220"/>
      <c r="L7" s="220"/>
      <c r="M7" s="66"/>
      <c r="N7" s="66"/>
      <c r="O7" s="66"/>
      <c r="P7" s="66"/>
      <c r="Q7" s="220"/>
      <c r="R7" s="220"/>
      <c r="S7" s="220"/>
      <c r="T7" s="275"/>
      <c r="U7" s="275"/>
      <c r="V7" s="275"/>
      <c r="W7" s="162"/>
    </row>
    <row r="8" spans="1:35" ht="18" customHeight="1">
      <c r="B8" s="1184">
        <v>8</v>
      </c>
      <c r="C8" s="1184"/>
      <c r="D8" s="27">
        <v>8</v>
      </c>
      <c r="E8" s="144">
        <v>30486</v>
      </c>
      <c r="F8" s="297">
        <v>314</v>
      </c>
      <c r="G8" s="144">
        <v>14755</v>
      </c>
      <c r="H8" s="144">
        <v>67535</v>
      </c>
      <c r="I8" s="451">
        <v>3111</v>
      </c>
      <c r="J8" s="144">
        <v>64424</v>
      </c>
      <c r="K8" s="220"/>
      <c r="L8" s="220"/>
      <c r="M8" s="66"/>
      <c r="N8" s="66"/>
      <c r="O8" s="66"/>
      <c r="P8" s="66"/>
      <c r="Q8" s="220"/>
      <c r="R8" s="220"/>
      <c r="S8" s="220"/>
      <c r="T8" s="275"/>
      <c r="U8" s="275"/>
      <c r="V8" s="275"/>
      <c r="W8" s="162"/>
    </row>
    <row r="9" spans="1:35" ht="18" customHeight="1">
      <c r="B9" s="1184">
        <v>9</v>
      </c>
      <c r="C9" s="1184"/>
      <c r="D9" s="27">
        <v>9</v>
      </c>
      <c r="E9" s="144">
        <v>24684</v>
      </c>
      <c r="F9" s="297">
        <v>238</v>
      </c>
      <c r="G9" s="144">
        <v>12605</v>
      </c>
      <c r="H9" s="144">
        <v>59381</v>
      </c>
      <c r="I9" s="451">
        <v>2284</v>
      </c>
      <c r="J9" s="144">
        <v>57097</v>
      </c>
      <c r="K9" s="220"/>
      <c r="L9" s="220"/>
      <c r="M9" s="66"/>
      <c r="N9" s="66"/>
      <c r="O9" s="66"/>
      <c r="P9" s="66"/>
      <c r="Q9" s="220"/>
      <c r="R9" s="220"/>
      <c r="S9" s="220"/>
      <c r="T9" s="275"/>
      <c r="U9" s="275"/>
      <c r="V9" s="275"/>
      <c r="W9" s="162"/>
    </row>
    <row r="10" spans="1:35" ht="18" customHeight="1">
      <c r="B10" s="1184">
        <v>10</v>
      </c>
      <c r="C10" s="1184"/>
      <c r="D10" s="27">
        <v>10</v>
      </c>
      <c r="E10" s="144">
        <v>23329</v>
      </c>
      <c r="F10" s="297">
        <v>209</v>
      </c>
      <c r="G10" s="144">
        <v>12319</v>
      </c>
      <c r="H10" s="144">
        <v>59363</v>
      </c>
      <c r="I10" s="451">
        <v>-788</v>
      </c>
      <c r="J10" s="144">
        <v>60151</v>
      </c>
      <c r="K10" s="220"/>
      <c r="L10" s="220"/>
      <c r="M10" s="66"/>
      <c r="N10" s="66"/>
      <c r="O10" s="66"/>
      <c r="P10" s="66"/>
      <c r="Q10" s="220"/>
      <c r="R10" s="220"/>
      <c r="S10" s="220"/>
      <c r="T10" s="275"/>
      <c r="U10" s="275"/>
      <c r="V10" s="275"/>
      <c r="W10" s="162"/>
    </row>
    <row r="11" spans="1:35" ht="18" customHeight="1">
      <c r="B11" s="1184">
        <v>11</v>
      </c>
      <c r="C11" s="1184"/>
      <c r="D11" s="27">
        <v>11</v>
      </c>
      <c r="E11" s="144">
        <v>21804</v>
      </c>
      <c r="F11" s="297">
        <v>193</v>
      </c>
      <c r="G11" s="144">
        <v>11707</v>
      </c>
      <c r="H11" s="144">
        <v>56550</v>
      </c>
      <c r="I11" s="451">
        <v>-29</v>
      </c>
      <c r="J11" s="144">
        <v>56579</v>
      </c>
      <c r="K11" s="220"/>
      <c r="L11" s="220"/>
      <c r="M11" s="66"/>
      <c r="N11" s="66"/>
      <c r="O11" s="66"/>
      <c r="P11" s="66"/>
      <c r="Q11" s="220"/>
      <c r="R11" s="220"/>
      <c r="S11" s="220"/>
      <c r="T11" s="275"/>
      <c r="U11" s="275"/>
      <c r="V11" s="275"/>
      <c r="W11" s="162"/>
    </row>
    <row r="12" spans="1:35" ht="18" customHeight="1">
      <c r="B12" s="1032">
        <v>12</v>
      </c>
      <c r="C12" s="1032"/>
      <c r="D12" s="27">
        <v>12</v>
      </c>
      <c r="E12" s="144">
        <v>18928</v>
      </c>
      <c r="F12" s="298">
        <v>120</v>
      </c>
      <c r="G12" s="144">
        <v>10684</v>
      </c>
      <c r="H12" s="144">
        <v>53606</v>
      </c>
      <c r="I12" s="451">
        <v>5532</v>
      </c>
      <c r="J12" s="144">
        <v>48074</v>
      </c>
      <c r="K12" s="220"/>
      <c r="L12" s="220"/>
      <c r="M12" s="66"/>
      <c r="N12" s="66"/>
      <c r="O12" s="66"/>
      <c r="P12" s="66"/>
      <c r="Q12" s="220"/>
      <c r="R12" s="220"/>
      <c r="S12" s="220"/>
      <c r="T12" s="275"/>
      <c r="U12" s="275"/>
      <c r="V12" s="275"/>
      <c r="W12" s="162"/>
    </row>
    <row r="13" spans="1:35" ht="18" customHeight="1">
      <c r="B13" s="1032">
        <v>1</v>
      </c>
      <c r="C13" s="1032"/>
      <c r="D13" s="27">
        <v>1</v>
      </c>
      <c r="E13" s="144">
        <v>20937</v>
      </c>
      <c r="F13" s="144">
        <v>186</v>
      </c>
      <c r="G13" s="144">
        <v>11587</v>
      </c>
      <c r="H13" s="144">
        <v>58507</v>
      </c>
      <c r="I13" s="451">
        <v>5032</v>
      </c>
      <c r="J13" s="144">
        <v>53475</v>
      </c>
      <c r="K13" s="220"/>
      <c r="L13" s="220"/>
      <c r="M13" s="66"/>
      <c r="N13" s="66"/>
      <c r="O13" s="66"/>
      <c r="P13" s="66"/>
      <c r="Q13" s="220"/>
      <c r="R13" s="220"/>
      <c r="S13" s="220"/>
      <c r="T13" s="275"/>
      <c r="U13" s="275"/>
      <c r="V13" s="275"/>
      <c r="W13" s="162"/>
    </row>
    <row r="14" spans="1:35" ht="18" customHeight="1">
      <c r="B14" s="1032">
        <v>2</v>
      </c>
      <c r="C14" s="1032"/>
      <c r="D14" s="27">
        <v>2</v>
      </c>
      <c r="E14" s="144">
        <v>21219</v>
      </c>
      <c r="F14" s="144">
        <v>190</v>
      </c>
      <c r="G14" s="144">
        <v>11587</v>
      </c>
      <c r="H14" s="144">
        <v>56716</v>
      </c>
      <c r="I14" s="451">
        <v>534</v>
      </c>
      <c r="J14" s="144">
        <v>56182</v>
      </c>
      <c r="K14" s="220"/>
      <c r="L14" s="220"/>
      <c r="M14" s="66"/>
      <c r="N14" s="66"/>
      <c r="O14" s="66"/>
      <c r="P14" s="66"/>
      <c r="Q14" s="220"/>
      <c r="R14" s="220"/>
      <c r="S14" s="220"/>
      <c r="T14" s="275"/>
      <c r="U14" s="275"/>
      <c r="V14" s="275"/>
      <c r="W14" s="162"/>
    </row>
    <row r="15" spans="1:35" ht="18" customHeight="1">
      <c r="B15" s="1032">
        <v>3</v>
      </c>
      <c r="C15" s="1112"/>
      <c r="D15" s="27">
        <v>3</v>
      </c>
      <c r="E15" s="451">
        <v>23337</v>
      </c>
      <c r="F15" s="298">
        <v>180</v>
      </c>
      <c r="G15" s="451">
        <v>12305</v>
      </c>
      <c r="H15" s="451">
        <v>61499</v>
      </c>
      <c r="I15" s="451">
        <v>3348</v>
      </c>
      <c r="J15" s="451">
        <v>58151</v>
      </c>
      <c r="K15" s="66"/>
      <c r="L15" s="66"/>
      <c r="M15" s="66"/>
      <c r="N15" s="66"/>
      <c r="O15" s="66"/>
      <c r="P15" s="66"/>
      <c r="Q15" s="66"/>
      <c r="R15" s="66"/>
      <c r="S15" s="66"/>
      <c r="W15" s="66"/>
    </row>
    <row r="16" spans="1:35" ht="18" customHeight="1">
      <c r="B16" s="1032" t="s">
        <v>2190</v>
      </c>
      <c r="C16" s="1112"/>
      <c r="D16" s="144"/>
      <c r="E16" s="144">
        <f t="shared" ref="E16:J16" si="0">SUM(E4:E15)</f>
        <v>273578</v>
      </c>
      <c r="F16" s="144">
        <f t="shared" si="0"/>
        <v>2879</v>
      </c>
      <c r="G16" s="144">
        <f t="shared" si="0"/>
        <v>145481</v>
      </c>
      <c r="H16" s="144">
        <f t="shared" si="0"/>
        <v>706068</v>
      </c>
      <c r="I16" s="144">
        <f t="shared" si="0"/>
        <v>20783</v>
      </c>
      <c r="J16" s="451">
        <f t="shared" si="0"/>
        <v>685285</v>
      </c>
      <c r="K16" s="66"/>
      <c r="L16" s="66"/>
      <c r="M16" s="66"/>
      <c r="N16" s="66"/>
      <c r="O16" s="66"/>
      <c r="P16" s="66"/>
      <c r="Q16" s="66"/>
      <c r="R16" s="66"/>
      <c r="S16" s="66"/>
      <c r="W16" s="66"/>
    </row>
    <row r="17" spans="1:35" ht="18" customHeight="1">
      <c r="B17" s="1074" t="s">
        <v>2397</v>
      </c>
      <c r="C17" s="1058"/>
      <c r="D17" s="1059"/>
      <c r="E17" s="452">
        <v>953.2</v>
      </c>
      <c r="F17" s="452">
        <v>10</v>
      </c>
      <c r="G17" s="452">
        <v>506.9</v>
      </c>
      <c r="H17" s="452">
        <v>2460.1999999999998</v>
      </c>
      <c r="I17" s="453" t="s">
        <v>2405</v>
      </c>
      <c r="J17" s="452">
        <v>2387.8000000000002</v>
      </c>
      <c r="K17" s="66"/>
      <c r="L17" s="66"/>
      <c r="M17" s="66"/>
      <c r="N17" s="66"/>
      <c r="O17" s="66"/>
      <c r="P17" s="66"/>
      <c r="Q17" s="66"/>
      <c r="R17" s="66"/>
      <c r="S17" s="66"/>
      <c r="W17" s="66"/>
    </row>
    <row r="18" spans="1:35" ht="15.95" customHeight="1">
      <c r="B18" s="35"/>
      <c r="C18" s="65"/>
      <c r="D18" s="66"/>
      <c r="E18" s="66"/>
      <c r="F18" s="66"/>
      <c r="G18" s="66"/>
      <c r="H18" s="66"/>
      <c r="I18" s="1316"/>
      <c r="J18" s="1316"/>
      <c r="K18" s="66"/>
      <c r="L18" s="66"/>
      <c r="M18" s="66"/>
      <c r="N18" s="66"/>
      <c r="O18" s="66"/>
      <c r="P18" s="66"/>
      <c r="Q18" s="66"/>
      <c r="R18" s="66"/>
      <c r="S18" s="66"/>
      <c r="W18" s="66"/>
    </row>
    <row r="19" spans="1:35" ht="15.95" customHeight="1"/>
    <row r="20" spans="1:35" s="872" customFormat="1" ht="26.25" customHeight="1">
      <c r="A20" s="869" t="s">
        <v>911</v>
      </c>
      <c r="B20" s="874"/>
      <c r="C20" s="874"/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/>
      <c r="T20" s="874"/>
      <c r="U20" s="874"/>
      <c r="V20" s="874"/>
      <c r="W20" s="874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</row>
    <row r="21" spans="1:35" ht="15.95" customHeight="1">
      <c r="E21" s="42" t="s">
        <v>2387</v>
      </c>
      <c r="G21" s="42" t="s">
        <v>605</v>
      </c>
    </row>
    <row r="22" spans="1:35" ht="18" customHeight="1">
      <c r="B22" s="1032" t="s">
        <v>2398</v>
      </c>
      <c r="C22" s="907"/>
      <c r="D22" s="907"/>
      <c r="E22" s="27" t="s">
        <v>363</v>
      </c>
      <c r="F22" s="222" t="s">
        <v>2191</v>
      </c>
      <c r="G22" s="222" t="s">
        <v>2190</v>
      </c>
      <c r="H22" s="212"/>
      <c r="I22" s="212"/>
      <c r="J22" s="212"/>
      <c r="K22" s="212"/>
      <c r="L22" s="212"/>
      <c r="M22" s="212"/>
    </row>
    <row r="23" spans="1:35" ht="18" customHeight="1">
      <c r="B23" s="1032" t="s">
        <v>2406</v>
      </c>
      <c r="C23" s="1032"/>
      <c r="D23" s="1032"/>
      <c r="E23" s="454">
        <v>276</v>
      </c>
      <c r="F23" s="144">
        <v>335</v>
      </c>
      <c r="G23" s="144">
        <f t="shared" ref="G23:G34" si="1">SUM(E23:F23)</f>
        <v>611</v>
      </c>
      <c r="H23" s="220"/>
      <c r="I23" s="220"/>
      <c r="J23" s="220"/>
      <c r="K23" s="455"/>
      <c r="L23" s="455"/>
      <c r="M23" s="455"/>
    </row>
    <row r="24" spans="1:35" ht="18" customHeight="1">
      <c r="B24" s="1032" t="s">
        <v>2407</v>
      </c>
      <c r="C24" s="1032"/>
      <c r="D24" s="1032"/>
      <c r="E24" s="454">
        <v>1152</v>
      </c>
      <c r="F24" s="144">
        <v>1296</v>
      </c>
      <c r="G24" s="144">
        <f t="shared" si="1"/>
        <v>2448</v>
      </c>
      <c r="H24" s="220"/>
      <c r="I24" s="220"/>
      <c r="J24" s="220"/>
      <c r="K24" s="455"/>
      <c r="L24" s="455"/>
      <c r="M24" s="455"/>
      <c r="N24" s="456"/>
    </row>
    <row r="25" spans="1:35" ht="18" customHeight="1">
      <c r="B25" s="1032" t="s">
        <v>2408</v>
      </c>
      <c r="C25" s="1032"/>
      <c r="D25" s="1032"/>
      <c r="E25" s="454">
        <v>337</v>
      </c>
      <c r="F25" s="144">
        <v>449</v>
      </c>
      <c r="G25" s="144">
        <f t="shared" si="1"/>
        <v>786</v>
      </c>
      <c r="H25" s="220"/>
      <c r="I25" s="220"/>
      <c r="J25" s="220"/>
      <c r="K25" s="455"/>
      <c r="L25" s="455"/>
      <c r="M25" s="455"/>
    </row>
    <row r="26" spans="1:35" ht="18" customHeight="1">
      <c r="B26" s="1032" t="s">
        <v>2409</v>
      </c>
      <c r="C26" s="1032"/>
      <c r="D26" s="1032"/>
      <c r="E26" s="454">
        <v>189</v>
      </c>
      <c r="F26" s="144">
        <v>262</v>
      </c>
      <c r="G26" s="144">
        <f t="shared" si="1"/>
        <v>451</v>
      </c>
      <c r="H26" s="220"/>
      <c r="I26" s="220"/>
      <c r="J26" s="220"/>
      <c r="K26" s="455"/>
      <c r="L26" s="455"/>
      <c r="M26" s="455"/>
    </row>
    <row r="27" spans="1:35" ht="18" customHeight="1">
      <c r="B27" s="1032" t="s">
        <v>2410</v>
      </c>
      <c r="C27" s="1032"/>
      <c r="D27" s="1032"/>
      <c r="E27" s="454">
        <v>255</v>
      </c>
      <c r="F27" s="144">
        <v>467</v>
      </c>
      <c r="G27" s="144">
        <f t="shared" si="1"/>
        <v>722</v>
      </c>
      <c r="H27" s="220"/>
      <c r="I27" s="220"/>
      <c r="J27" s="220"/>
      <c r="K27" s="455"/>
      <c r="L27" s="455"/>
      <c r="M27" s="455"/>
    </row>
    <row r="28" spans="1:35" ht="18" customHeight="1">
      <c r="B28" s="1032" t="s">
        <v>2411</v>
      </c>
      <c r="C28" s="1032"/>
      <c r="D28" s="1032"/>
      <c r="E28" s="454">
        <v>476</v>
      </c>
      <c r="F28" s="144">
        <v>1085</v>
      </c>
      <c r="G28" s="144">
        <f t="shared" si="1"/>
        <v>1561</v>
      </c>
      <c r="H28" s="220"/>
      <c r="I28" s="220"/>
      <c r="J28" s="220"/>
      <c r="K28" s="455"/>
      <c r="L28" s="455"/>
      <c r="M28" s="455"/>
    </row>
    <row r="29" spans="1:35" ht="18" customHeight="1">
      <c r="B29" s="1032" t="s">
        <v>2399</v>
      </c>
      <c r="C29" s="1032"/>
      <c r="D29" s="1032"/>
      <c r="E29" s="454">
        <v>1106</v>
      </c>
      <c r="F29" s="144">
        <v>2485</v>
      </c>
      <c r="G29" s="144">
        <f t="shared" si="1"/>
        <v>3591</v>
      </c>
      <c r="H29" s="220"/>
      <c r="I29" s="220"/>
      <c r="J29" s="220"/>
      <c r="K29" s="455"/>
      <c r="L29" s="455"/>
      <c r="M29" s="455"/>
    </row>
    <row r="30" spans="1:35" ht="18" customHeight="1">
      <c r="B30" s="1032" t="s">
        <v>2400</v>
      </c>
      <c r="C30" s="1032"/>
      <c r="D30" s="1032"/>
      <c r="E30" s="454">
        <v>894</v>
      </c>
      <c r="F30" s="144">
        <v>1410</v>
      </c>
      <c r="G30" s="144">
        <f t="shared" si="1"/>
        <v>2304</v>
      </c>
      <c r="H30" s="220"/>
      <c r="I30" s="220"/>
      <c r="J30" s="220"/>
      <c r="K30" s="455"/>
      <c r="L30" s="455"/>
      <c r="M30" s="455"/>
    </row>
    <row r="31" spans="1:35" ht="18" customHeight="1">
      <c r="B31" s="1032" t="s">
        <v>2401</v>
      </c>
      <c r="C31" s="1032"/>
      <c r="D31" s="1032"/>
      <c r="E31" s="454">
        <v>799</v>
      </c>
      <c r="F31" s="144">
        <v>1149</v>
      </c>
      <c r="G31" s="144">
        <f t="shared" si="1"/>
        <v>1948</v>
      </c>
      <c r="H31" s="220"/>
      <c r="I31" s="220"/>
      <c r="J31" s="220"/>
      <c r="K31" s="455"/>
      <c r="L31" s="455"/>
      <c r="M31" s="455"/>
    </row>
    <row r="32" spans="1:35" ht="18" customHeight="1">
      <c r="B32" s="1032" t="s">
        <v>2402</v>
      </c>
      <c r="C32" s="1032"/>
      <c r="D32" s="1032"/>
      <c r="E32" s="454">
        <v>735</v>
      </c>
      <c r="F32" s="144">
        <v>586</v>
      </c>
      <c r="G32" s="144">
        <f t="shared" si="1"/>
        <v>1321</v>
      </c>
      <c r="H32" s="220"/>
      <c r="I32" s="220"/>
      <c r="J32" s="220"/>
      <c r="K32" s="455"/>
      <c r="L32" s="455"/>
      <c r="M32" s="455"/>
    </row>
    <row r="33" spans="2:13" ht="18" customHeight="1">
      <c r="B33" s="1032" t="s">
        <v>2403</v>
      </c>
      <c r="C33" s="1032"/>
      <c r="D33" s="1032"/>
      <c r="E33" s="454">
        <v>231</v>
      </c>
      <c r="F33" s="144">
        <v>155</v>
      </c>
      <c r="G33" s="144">
        <f t="shared" si="1"/>
        <v>386</v>
      </c>
      <c r="H33" s="220"/>
      <c r="I33" s="220"/>
      <c r="J33" s="220"/>
      <c r="K33" s="455"/>
      <c r="L33" s="455"/>
      <c r="M33" s="455"/>
    </row>
    <row r="34" spans="2:13" ht="18" customHeight="1">
      <c r="B34" s="1032" t="s">
        <v>2404</v>
      </c>
      <c r="C34" s="1032"/>
      <c r="D34" s="1032"/>
      <c r="E34" s="454">
        <v>41</v>
      </c>
      <c r="F34" s="144">
        <v>30</v>
      </c>
      <c r="G34" s="144">
        <f t="shared" si="1"/>
        <v>71</v>
      </c>
      <c r="H34" s="220"/>
      <c r="I34" s="220"/>
      <c r="J34" s="220"/>
      <c r="K34" s="455"/>
      <c r="L34" s="455"/>
      <c r="M34" s="455"/>
    </row>
    <row r="35" spans="2:13" ht="18" customHeight="1">
      <c r="B35" s="1032" t="s">
        <v>355</v>
      </c>
      <c r="C35" s="1032"/>
      <c r="D35" s="1032"/>
      <c r="E35" s="454">
        <f>SUM(E23:E34)</f>
        <v>6491</v>
      </c>
      <c r="F35" s="454">
        <f>SUM(F23:F34)</f>
        <v>9709</v>
      </c>
      <c r="G35" s="454">
        <f>SUM(G23:G34)</f>
        <v>16200</v>
      </c>
      <c r="H35" s="220"/>
      <c r="I35" s="220"/>
      <c r="J35" s="220"/>
      <c r="K35" s="455"/>
      <c r="L35" s="455"/>
      <c r="M35" s="455"/>
    </row>
    <row r="36" spans="2:13" ht="15" customHeight="1">
      <c r="B36" s="35"/>
      <c r="C36" s="35"/>
      <c r="D36" s="35"/>
      <c r="E36" s="35"/>
      <c r="F36" s="220"/>
      <c r="G36" s="220"/>
      <c r="H36" s="220"/>
      <c r="I36" s="220"/>
      <c r="J36" s="220"/>
      <c r="K36" s="455"/>
      <c r="L36" s="455"/>
      <c r="M36" s="455"/>
    </row>
  </sheetData>
  <mergeCells count="30">
    <mergeCell ref="I18:J18"/>
    <mergeCell ref="B17:D17"/>
    <mergeCell ref="B35:D35"/>
    <mergeCell ref="B32:D32"/>
    <mergeCell ref="B33:D33"/>
    <mergeCell ref="B34:D34"/>
    <mergeCell ref="B31:D31"/>
    <mergeCell ref="B28:D28"/>
    <mergeCell ref="B29:D29"/>
    <mergeCell ref="B24:D24"/>
    <mergeCell ref="B12:C12"/>
    <mergeCell ref="B30:D30"/>
    <mergeCell ref="B25:D25"/>
    <mergeCell ref="B15:C15"/>
    <mergeCell ref="B16:C16"/>
    <mergeCell ref="B14:C14"/>
    <mergeCell ref="B26:D26"/>
    <mergeCell ref="B27:D27"/>
    <mergeCell ref="B22:D22"/>
    <mergeCell ref="B23:D23"/>
    <mergeCell ref="B13:C13"/>
    <mergeCell ref="B8:C8"/>
    <mergeCell ref="B9:C9"/>
    <mergeCell ref="B10:C10"/>
    <mergeCell ref="B11:C11"/>
    <mergeCell ref="B3:C3"/>
    <mergeCell ref="B4:C4"/>
    <mergeCell ref="B5:C5"/>
    <mergeCell ref="B6:C6"/>
    <mergeCell ref="B7:C7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&amp;C－４４－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Normal="100" workbookViewId="0">
      <selection activeCell="J24" sqref="J24"/>
    </sheetView>
  </sheetViews>
  <sheetFormatPr defaultRowHeight="12"/>
  <cols>
    <col min="1" max="1" width="1.25" style="42" customWidth="1"/>
    <col min="2" max="3" width="3.875" style="42" customWidth="1"/>
    <col min="4" max="4" width="9.375" style="42" customWidth="1"/>
    <col min="5" max="7" width="9.5" style="42" customWidth="1"/>
    <col min="8" max="8" width="8" style="42" bestFit="1" customWidth="1"/>
    <col min="9" max="9" width="9.625" style="42" bestFit="1" customWidth="1"/>
    <col min="10" max="10" width="14.125" style="42" bestFit="1" customWidth="1"/>
    <col min="11" max="19" width="3.875" style="42" customWidth="1"/>
    <col min="20" max="20" width="6.5" style="42" customWidth="1"/>
    <col min="21" max="21" width="3.875" style="42" customWidth="1"/>
    <col min="22" max="22" width="4" style="42" customWidth="1"/>
    <col min="23" max="16384" width="9" style="42"/>
  </cols>
  <sheetData>
    <row r="1" spans="1:35" s="872" customFormat="1" ht="26.25" customHeight="1">
      <c r="A1" s="869" t="s">
        <v>912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>
      <c r="C2" s="42" t="s">
        <v>2412</v>
      </c>
      <c r="E2" s="36"/>
    </row>
    <row r="3" spans="1:35" ht="18.75" customHeight="1">
      <c r="B3" s="1032" t="s">
        <v>2413</v>
      </c>
      <c r="C3" s="907"/>
      <c r="D3" s="907"/>
      <c r="E3" s="27" t="s">
        <v>2414</v>
      </c>
      <c r="F3" s="212"/>
      <c r="G3" s="212"/>
      <c r="H3" s="212"/>
      <c r="I3" s="212"/>
      <c r="J3" s="212"/>
    </row>
    <row r="4" spans="1:35" ht="18.75" customHeight="1">
      <c r="B4" s="1032" t="s">
        <v>2415</v>
      </c>
      <c r="C4" s="1032"/>
      <c r="D4" s="1032"/>
      <c r="E4" s="89">
        <v>10424</v>
      </c>
      <c r="F4" s="220"/>
      <c r="G4" s="220"/>
      <c r="H4" s="220"/>
      <c r="I4" s="220"/>
      <c r="J4" s="220"/>
    </row>
    <row r="5" spans="1:35" ht="18.75" customHeight="1">
      <c r="B5" s="1074" t="s">
        <v>2416</v>
      </c>
      <c r="C5" s="1192"/>
      <c r="D5" s="1079"/>
      <c r="E5" s="89">
        <v>2550</v>
      </c>
      <c r="F5" s="220"/>
      <c r="G5" s="220"/>
      <c r="H5" s="220"/>
      <c r="I5" s="220"/>
      <c r="J5" s="220"/>
      <c r="K5" s="456"/>
    </row>
    <row r="6" spans="1:35" ht="18.75" customHeight="1">
      <c r="B6" s="1032" t="s">
        <v>2417</v>
      </c>
      <c r="C6" s="1032"/>
      <c r="D6" s="1032"/>
      <c r="E6" s="89">
        <v>2120</v>
      </c>
      <c r="F6" s="220"/>
      <c r="G6" s="220"/>
      <c r="H6" s="220"/>
      <c r="I6" s="220"/>
      <c r="J6" s="220"/>
    </row>
    <row r="7" spans="1:35" ht="18.75" customHeight="1">
      <c r="B7" s="1032" t="s">
        <v>1723</v>
      </c>
      <c r="C7" s="1032"/>
      <c r="D7" s="1032"/>
      <c r="E7" s="89">
        <v>245</v>
      </c>
      <c r="F7" s="220"/>
      <c r="G7" s="220"/>
      <c r="H7" s="220"/>
      <c r="I7" s="220"/>
      <c r="J7" s="220"/>
    </row>
    <row r="8" spans="1:35" ht="18.75" customHeight="1">
      <c r="B8" s="1032" t="s">
        <v>2418</v>
      </c>
      <c r="C8" s="1032"/>
      <c r="D8" s="1032"/>
      <c r="E8" s="89">
        <v>172</v>
      </c>
      <c r="F8" s="220"/>
      <c r="G8" s="220"/>
      <c r="H8" s="220"/>
      <c r="I8" s="220"/>
      <c r="J8" s="220"/>
    </row>
    <row r="9" spans="1:35" ht="18.75" customHeight="1">
      <c r="B9" s="1074" t="s">
        <v>2419</v>
      </c>
      <c r="C9" s="1192"/>
      <c r="D9" s="1079"/>
      <c r="E9" s="89">
        <v>632</v>
      </c>
      <c r="F9" s="220"/>
      <c r="G9" s="220"/>
      <c r="H9" s="220"/>
      <c r="I9" s="220"/>
      <c r="J9" s="220"/>
    </row>
    <row r="10" spans="1:35" ht="18.75" customHeight="1">
      <c r="B10" s="1032" t="s">
        <v>355</v>
      </c>
      <c r="C10" s="1032"/>
      <c r="D10" s="1032"/>
      <c r="E10" s="89">
        <f>SUM(E4:E9)</f>
        <v>16143</v>
      </c>
      <c r="F10" s="220"/>
      <c r="G10" s="220"/>
      <c r="H10" s="220"/>
      <c r="I10" s="220"/>
      <c r="J10" s="220"/>
    </row>
    <row r="11" spans="1:35" ht="15" customHeight="1">
      <c r="B11" s="35"/>
      <c r="C11" s="35"/>
      <c r="D11" s="35"/>
      <c r="E11" s="220"/>
      <c r="F11" s="220"/>
      <c r="G11" s="220"/>
      <c r="H11" s="220"/>
      <c r="I11" s="220"/>
      <c r="J11" s="220"/>
    </row>
    <row r="12" spans="1:35" s="872" customFormat="1" ht="26.25" customHeight="1">
      <c r="A12" s="869" t="s">
        <v>913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</row>
    <row r="13" spans="1:35" ht="15.95" customHeight="1">
      <c r="E13" s="42" t="s">
        <v>2387</v>
      </c>
      <c r="G13" s="36" t="s">
        <v>2420</v>
      </c>
    </row>
    <row r="14" spans="1:35" ht="15.95" customHeight="1">
      <c r="B14" s="1101" t="s">
        <v>2421</v>
      </c>
      <c r="C14" s="1218"/>
      <c r="D14" s="1102"/>
      <c r="E14" s="1032" t="s">
        <v>2422</v>
      </c>
      <c r="F14" s="1032"/>
      <c r="G14" s="1032"/>
    </row>
    <row r="15" spans="1:35" ht="15.95" customHeight="1">
      <c r="B15" s="1084"/>
      <c r="C15" s="1219"/>
      <c r="D15" s="1103"/>
      <c r="E15" s="27" t="s">
        <v>2423</v>
      </c>
      <c r="F15" s="27" t="s">
        <v>2424</v>
      </c>
      <c r="G15" s="27" t="s">
        <v>2190</v>
      </c>
    </row>
    <row r="16" spans="1:35" ht="15.95" customHeight="1">
      <c r="B16" s="1346" t="s">
        <v>2425</v>
      </c>
      <c r="C16" s="1058"/>
      <c r="D16" s="1059"/>
      <c r="E16" s="457">
        <v>6473</v>
      </c>
      <c r="F16" s="457">
        <v>894</v>
      </c>
      <c r="G16" s="457">
        <f t="shared" ref="G16:G33" si="0">E16+F16</f>
        <v>7367</v>
      </c>
    </row>
    <row r="17" spans="2:11" ht="15.95" customHeight="1">
      <c r="B17" s="1346" t="s">
        <v>2426</v>
      </c>
      <c r="C17" s="1058"/>
      <c r="D17" s="1059"/>
      <c r="E17" s="457">
        <v>7162</v>
      </c>
      <c r="F17" s="457">
        <v>667</v>
      </c>
      <c r="G17" s="457">
        <f t="shared" si="0"/>
        <v>7829</v>
      </c>
    </row>
    <row r="18" spans="2:11" ht="15.95" customHeight="1">
      <c r="B18" s="1346" t="s">
        <v>2427</v>
      </c>
      <c r="C18" s="1058"/>
      <c r="D18" s="1059"/>
      <c r="E18" s="457">
        <v>17575</v>
      </c>
      <c r="F18" s="457">
        <v>3306</v>
      </c>
      <c r="G18" s="457">
        <f t="shared" si="0"/>
        <v>20881</v>
      </c>
    </row>
    <row r="19" spans="2:11" ht="15.95" customHeight="1">
      <c r="B19" s="1346" t="s">
        <v>2428</v>
      </c>
      <c r="C19" s="1058"/>
      <c r="D19" s="1059"/>
      <c r="E19" s="457">
        <v>27729</v>
      </c>
      <c r="F19" s="457">
        <v>3669</v>
      </c>
      <c r="G19" s="457">
        <f t="shared" si="0"/>
        <v>31398</v>
      </c>
    </row>
    <row r="20" spans="2:11" ht="15.95" customHeight="1">
      <c r="B20" s="1346" t="s">
        <v>2429</v>
      </c>
      <c r="C20" s="1058"/>
      <c r="D20" s="1059"/>
      <c r="E20" s="457">
        <v>13041</v>
      </c>
      <c r="F20" s="457">
        <v>6442</v>
      </c>
      <c r="G20" s="457">
        <f t="shared" si="0"/>
        <v>19483</v>
      </c>
    </row>
    <row r="21" spans="2:11" ht="15.95" customHeight="1">
      <c r="B21" s="1346" t="s">
        <v>2430</v>
      </c>
      <c r="C21" s="1058"/>
      <c r="D21" s="1059"/>
      <c r="E21" s="457">
        <v>20423</v>
      </c>
      <c r="F21" s="457">
        <v>2137</v>
      </c>
      <c r="G21" s="457">
        <f t="shared" si="0"/>
        <v>22560</v>
      </c>
    </row>
    <row r="22" spans="2:11" ht="15.95" customHeight="1">
      <c r="B22" s="1346" t="s">
        <v>2431</v>
      </c>
      <c r="C22" s="1058"/>
      <c r="D22" s="1059"/>
      <c r="E22" s="457">
        <v>6753</v>
      </c>
      <c r="F22" s="457">
        <v>1182</v>
      </c>
      <c r="G22" s="457">
        <f t="shared" si="0"/>
        <v>7935</v>
      </c>
    </row>
    <row r="23" spans="2:11" ht="15.95" customHeight="1">
      <c r="B23" s="1346" t="s">
        <v>2432</v>
      </c>
      <c r="C23" s="1058"/>
      <c r="D23" s="1059"/>
      <c r="E23" s="457">
        <v>23024</v>
      </c>
      <c r="F23" s="457">
        <v>3765</v>
      </c>
      <c r="G23" s="457">
        <f t="shared" si="0"/>
        <v>26789</v>
      </c>
    </row>
    <row r="24" spans="2:11" ht="15.95" customHeight="1">
      <c r="B24" s="1346" t="s">
        <v>2433</v>
      </c>
      <c r="C24" s="1058"/>
      <c r="D24" s="1059"/>
      <c r="E24" s="457">
        <v>3964</v>
      </c>
      <c r="F24" s="457">
        <v>914</v>
      </c>
      <c r="G24" s="457">
        <f t="shared" si="0"/>
        <v>4878</v>
      </c>
      <c r="H24" s="212"/>
      <c r="I24" s="212"/>
      <c r="J24" s="212"/>
    </row>
    <row r="25" spans="2:11" ht="15.95" customHeight="1">
      <c r="B25" s="1346" t="s">
        <v>2434</v>
      </c>
      <c r="C25" s="1058"/>
      <c r="D25" s="1059"/>
      <c r="E25" s="458">
        <v>72286</v>
      </c>
      <c r="F25" s="458">
        <v>28722</v>
      </c>
      <c r="G25" s="457">
        <f t="shared" si="0"/>
        <v>101008</v>
      </c>
      <c r="H25" s="220"/>
      <c r="I25" s="220"/>
      <c r="J25" s="220"/>
    </row>
    <row r="26" spans="2:11" ht="15.95" customHeight="1">
      <c r="B26" s="1346" t="s">
        <v>2435</v>
      </c>
      <c r="C26" s="1058"/>
      <c r="D26" s="1059"/>
      <c r="E26" s="458">
        <v>895</v>
      </c>
      <c r="F26" s="458">
        <v>44</v>
      </c>
      <c r="G26" s="457">
        <f t="shared" si="0"/>
        <v>939</v>
      </c>
      <c r="H26" s="220"/>
      <c r="I26" s="220"/>
      <c r="J26" s="220"/>
      <c r="K26" s="456"/>
    </row>
    <row r="27" spans="2:11" ht="15.95" customHeight="1">
      <c r="B27" s="1346" t="s">
        <v>2436</v>
      </c>
      <c r="C27" s="1058"/>
      <c r="D27" s="1059"/>
      <c r="E27" s="458">
        <v>99</v>
      </c>
      <c r="F27" s="458">
        <v>362</v>
      </c>
      <c r="G27" s="457">
        <f t="shared" si="0"/>
        <v>461</v>
      </c>
      <c r="H27" s="220"/>
      <c r="I27" s="220"/>
      <c r="J27" s="220"/>
    </row>
    <row r="28" spans="2:11" ht="15.95" customHeight="1">
      <c r="B28" s="1346" t="s">
        <v>2437</v>
      </c>
      <c r="C28" s="1058"/>
      <c r="D28" s="1059"/>
      <c r="E28" s="458">
        <v>6654</v>
      </c>
      <c r="F28" s="458">
        <v>248</v>
      </c>
      <c r="G28" s="457">
        <f t="shared" si="0"/>
        <v>6902</v>
      </c>
      <c r="H28" s="220"/>
      <c r="I28" s="220"/>
      <c r="J28" s="220"/>
    </row>
    <row r="29" spans="2:11" ht="15.95" customHeight="1">
      <c r="B29" s="1346" t="s">
        <v>2438</v>
      </c>
      <c r="C29" s="1058"/>
      <c r="D29" s="1059"/>
      <c r="E29" s="458">
        <v>1949</v>
      </c>
      <c r="F29" s="458">
        <v>493</v>
      </c>
      <c r="G29" s="457">
        <f t="shared" si="0"/>
        <v>2442</v>
      </c>
      <c r="H29" s="220"/>
      <c r="I29" s="220"/>
      <c r="J29" s="220"/>
    </row>
    <row r="30" spans="2:11" ht="15.95" customHeight="1">
      <c r="B30" s="1346" t="s">
        <v>2439</v>
      </c>
      <c r="C30" s="1058"/>
      <c r="D30" s="1059"/>
      <c r="E30" s="458">
        <v>1065</v>
      </c>
      <c r="F30" s="458">
        <v>797</v>
      </c>
      <c r="G30" s="457">
        <f t="shared" si="0"/>
        <v>1862</v>
      </c>
      <c r="H30" s="220"/>
      <c r="I30" s="220"/>
      <c r="J30" s="220"/>
    </row>
    <row r="31" spans="2:11" ht="15.95" customHeight="1">
      <c r="B31" s="1346" t="s">
        <v>2440</v>
      </c>
      <c r="C31" s="1058"/>
      <c r="D31" s="1059"/>
      <c r="E31" s="458">
        <v>39</v>
      </c>
      <c r="F31" s="458">
        <v>27098</v>
      </c>
      <c r="G31" s="457">
        <f t="shared" si="0"/>
        <v>27137</v>
      </c>
      <c r="H31" s="220"/>
      <c r="I31" s="220"/>
      <c r="J31" s="220"/>
    </row>
    <row r="32" spans="2:11" ht="15.95" customHeight="1">
      <c r="B32" s="1346" t="s">
        <v>2441</v>
      </c>
      <c r="C32" s="1058"/>
      <c r="D32" s="1059"/>
      <c r="E32" s="458">
        <v>0</v>
      </c>
      <c r="F32" s="458">
        <v>1494</v>
      </c>
      <c r="G32" s="457">
        <f t="shared" si="0"/>
        <v>1494</v>
      </c>
      <c r="H32" s="220"/>
      <c r="I32" s="220"/>
      <c r="J32" s="220"/>
    </row>
    <row r="33" spans="2:10" ht="15.95" customHeight="1">
      <c r="B33" s="1346" t="s">
        <v>2189</v>
      </c>
      <c r="C33" s="1058"/>
      <c r="D33" s="1059"/>
      <c r="E33" s="458">
        <v>249</v>
      </c>
      <c r="F33" s="458">
        <v>2068</v>
      </c>
      <c r="G33" s="458">
        <f t="shared" si="0"/>
        <v>2317</v>
      </c>
      <c r="H33" s="220"/>
      <c r="I33" s="220"/>
      <c r="J33" s="220"/>
    </row>
    <row r="34" spans="2:10" ht="22.5" customHeight="1">
      <c r="B34" s="1346" t="s">
        <v>2442</v>
      </c>
      <c r="C34" s="1058"/>
      <c r="D34" s="1059"/>
      <c r="E34" s="459">
        <f>SUM(E16:E33)</f>
        <v>209380</v>
      </c>
      <c r="F34" s="459">
        <f>SUM(F16:F33)</f>
        <v>84302</v>
      </c>
      <c r="G34" s="459">
        <f>SUM(G16:G33)</f>
        <v>293682</v>
      </c>
      <c r="H34" s="220"/>
      <c r="I34" s="220"/>
      <c r="J34" s="220"/>
    </row>
    <row r="35" spans="2:10" ht="15.95" customHeight="1">
      <c r="B35" s="1346" t="s">
        <v>2444</v>
      </c>
      <c r="C35" s="1058"/>
      <c r="D35" s="1059"/>
      <c r="E35" s="457">
        <v>2581</v>
      </c>
      <c r="F35" s="453" t="s">
        <v>2445</v>
      </c>
      <c r="G35" s="457">
        <v>2581</v>
      </c>
      <c r="H35" s="220"/>
      <c r="I35" s="220"/>
      <c r="J35" s="220"/>
    </row>
    <row r="36" spans="2:10" ht="15.95" customHeight="1">
      <c r="B36" s="1346" t="s">
        <v>2446</v>
      </c>
      <c r="C36" s="1058"/>
      <c r="D36" s="1059"/>
      <c r="E36" s="457">
        <v>916</v>
      </c>
      <c r="F36" s="453" t="s">
        <v>2445</v>
      </c>
      <c r="G36" s="457">
        <v>916</v>
      </c>
      <c r="H36" s="220"/>
      <c r="I36" s="220"/>
      <c r="J36" s="220"/>
    </row>
    <row r="37" spans="2:10" ht="15.95" customHeight="1">
      <c r="B37" s="1346" t="s">
        <v>2447</v>
      </c>
      <c r="C37" s="1058"/>
      <c r="D37" s="1059"/>
      <c r="E37" s="457">
        <v>511</v>
      </c>
      <c r="F37" s="453" t="s">
        <v>2445</v>
      </c>
      <c r="G37" s="457">
        <v>511</v>
      </c>
      <c r="H37" s="220"/>
      <c r="I37" s="220"/>
      <c r="J37" s="220"/>
    </row>
    <row r="38" spans="2:10" ht="15.95" customHeight="1">
      <c r="B38" s="1346" t="s">
        <v>2448</v>
      </c>
      <c r="C38" s="1058"/>
      <c r="D38" s="1059"/>
      <c r="E38" s="457">
        <v>951</v>
      </c>
      <c r="F38" s="453" t="s">
        <v>2445</v>
      </c>
      <c r="G38" s="457">
        <v>951</v>
      </c>
      <c r="H38" s="220"/>
      <c r="I38" s="220"/>
      <c r="J38" s="220"/>
    </row>
    <row r="39" spans="2:10" ht="15.95" customHeight="1">
      <c r="B39" s="1346" t="s">
        <v>2443</v>
      </c>
      <c r="C39" s="1058"/>
      <c r="D39" s="1059"/>
      <c r="E39" s="460">
        <f>SUM(E35:E38)</f>
        <v>4959</v>
      </c>
      <c r="F39" s="453" t="s">
        <v>2449</v>
      </c>
      <c r="G39" s="459">
        <f>SUM(G35:G38)</f>
        <v>4959</v>
      </c>
      <c r="H39" s="220"/>
      <c r="I39" s="220"/>
      <c r="J39" s="220"/>
    </row>
    <row r="40" spans="2:10" ht="22.5" customHeight="1">
      <c r="B40" s="1346" t="s">
        <v>2189</v>
      </c>
      <c r="C40" s="1058"/>
      <c r="D40" s="1059"/>
      <c r="E40" s="458">
        <v>312</v>
      </c>
      <c r="F40" s="458">
        <v>0</v>
      </c>
      <c r="G40" s="457">
        <v>312</v>
      </c>
      <c r="H40" s="220"/>
      <c r="I40" s="220"/>
    </row>
    <row r="41" spans="2:10" ht="22.5" customHeight="1">
      <c r="B41" s="1074" t="s">
        <v>355</v>
      </c>
      <c r="C41" s="899"/>
      <c r="D41" s="900"/>
      <c r="E41" s="461" t="s">
        <v>2449</v>
      </c>
      <c r="F41" s="461" t="s">
        <v>2449</v>
      </c>
      <c r="G41" s="459">
        <f>SUM(G34,G39,G40)</f>
        <v>298953</v>
      </c>
      <c r="H41" s="220"/>
      <c r="I41" s="220"/>
      <c r="J41" s="220"/>
    </row>
    <row r="42" spans="2:10" ht="18.75" customHeight="1">
      <c r="B42" s="35"/>
      <c r="C42" s="35"/>
      <c r="D42" s="35"/>
      <c r="F42" s="220"/>
      <c r="G42" s="220"/>
      <c r="H42" s="220"/>
      <c r="I42" s="220"/>
      <c r="J42" s="220"/>
    </row>
    <row r="43" spans="2:10" ht="18.75" customHeight="1">
      <c r="B43" s="35"/>
      <c r="C43" s="35"/>
      <c r="D43" s="35"/>
      <c r="E43" s="220"/>
      <c r="F43" s="220"/>
      <c r="G43" s="220"/>
      <c r="H43" s="220"/>
      <c r="I43" s="220"/>
      <c r="J43" s="220"/>
    </row>
  </sheetData>
  <mergeCells count="36">
    <mergeCell ref="B5:D5"/>
    <mergeCell ref="B3:D3"/>
    <mergeCell ref="B4:D4"/>
    <mergeCell ref="B8:D8"/>
    <mergeCell ref="B10:D10"/>
    <mergeCell ref="B6:D6"/>
    <mergeCell ref="B7:D7"/>
    <mergeCell ref="B9:D9"/>
    <mergeCell ref="E14:G14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4:D15"/>
    <mergeCell ref="B32:D32"/>
    <mergeCell ref="B33:D33"/>
    <mergeCell ref="B34:D34"/>
    <mergeCell ref="B35:D35"/>
    <mergeCell ref="B28:D28"/>
    <mergeCell ref="B29:D29"/>
    <mergeCell ref="B30:D30"/>
    <mergeCell ref="B31:D31"/>
    <mergeCell ref="B40:D40"/>
    <mergeCell ref="B41:D41"/>
    <mergeCell ref="B36:D36"/>
    <mergeCell ref="B37:D37"/>
    <mergeCell ref="B38:D38"/>
    <mergeCell ref="B39:D39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&amp;C－４５－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zoomScaleNormal="100" workbookViewId="0">
      <selection activeCell="C40" sqref="C40"/>
    </sheetView>
  </sheetViews>
  <sheetFormatPr defaultColWidth="22.5" defaultRowHeight="13.5"/>
  <cols>
    <col min="1" max="1" width="3.5" style="175" bestFit="1" customWidth="1"/>
    <col min="2" max="2" width="11.25" style="175" customWidth="1"/>
    <col min="3" max="3" width="21.75" style="175" bestFit="1" customWidth="1"/>
    <col min="4" max="4" width="29.375" style="175" bestFit="1" customWidth="1"/>
    <col min="5" max="5" width="5.375" style="175" bestFit="1" customWidth="1"/>
    <col min="6" max="6" width="5.875" style="175" bestFit="1" customWidth="1"/>
    <col min="7" max="7" width="11" style="462" bestFit="1" customWidth="1"/>
    <col min="8" max="8" width="22.5" style="175" customWidth="1"/>
    <col min="9" max="9" width="3.5" style="175" bestFit="1" customWidth="1"/>
    <col min="10" max="10" width="29.875" style="175" bestFit="1" customWidth="1"/>
    <col min="11" max="11" width="17.625" style="175" bestFit="1" customWidth="1"/>
    <col min="12" max="12" width="40.5" style="175" bestFit="1" customWidth="1"/>
    <col min="13" max="16384" width="22.5" style="175"/>
  </cols>
  <sheetData>
    <row r="1" spans="1:35" s="872" customFormat="1" ht="26.25" customHeight="1">
      <c r="A1" s="869" t="s">
        <v>914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>
      <c r="B2" s="175" t="s">
        <v>2450</v>
      </c>
      <c r="I2" s="463"/>
      <c r="J2" s="463"/>
      <c r="K2" s="463"/>
      <c r="L2" s="463"/>
      <c r="M2" s="463"/>
      <c r="N2" s="463"/>
      <c r="O2" s="463"/>
      <c r="P2" s="463"/>
      <c r="Q2" s="463"/>
      <c r="T2" s="463"/>
    </row>
    <row r="3" spans="1:35">
      <c r="B3" s="175" t="s">
        <v>2451</v>
      </c>
      <c r="I3" s="463"/>
      <c r="J3" s="227"/>
      <c r="K3" s="227"/>
      <c r="L3" s="227"/>
      <c r="M3" s="227"/>
      <c r="N3" s="227"/>
      <c r="O3" s="227"/>
      <c r="P3" s="227"/>
      <c r="Q3" s="227"/>
    </row>
    <row r="4" spans="1:35">
      <c r="B4" s="176" t="s">
        <v>722</v>
      </c>
      <c r="C4" s="176" t="s">
        <v>1010</v>
      </c>
      <c r="D4" s="176" t="s">
        <v>723</v>
      </c>
      <c r="E4" s="176" t="s">
        <v>724</v>
      </c>
      <c r="F4" s="176" t="s">
        <v>2286</v>
      </c>
      <c r="G4" s="464" t="s">
        <v>2287</v>
      </c>
      <c r="I4" s="463"/>
      <c r="J4" s="465"/>
      <c r="K4" s="466"/>
      <c r="L4" s="467"/>
      <c r="M4" s="463"/>
      <c r="N4" s="463"/>
      <c r="O4" s="468"/>
      <c r="P4" s="468"/>
      <c r="Q4" s="467"/>
      <c r="R4" s="463"/>
    </row>
    <row r="5" spans="1:35">
      <c r="A5" s="175">
        <v>1</v>
      </c>
      <c r="B5" s="469" t="s">
        <v>2288</v>
      </c>
      <c r="C5" s="470" t="s">
        <v>2289</v>
      </c>
      <c r="D5" s="470" t="s">
        <v>2290</v>
      </c>
      <c r="E5" s="845" t="s">
        <v>2582</v>
      </c>
      <c r="F5" s="470" t="s">
        <v>2291</v>
      </c>
      <c r="G5" s="470" t="s">
        <v>2292</v>
      </c>
      <c r="I5" s="463"/>
      <c r="J5" s="463"/>
      <c r="K5" s="463"/>
      <c r="L5" s="463"/>
      <c r="M5" s="463"/>
      <c r="N5" s="463"/>
      <c r="O5" s="463"/>
      <c r="P5" s="463"/>
      <c r="Q5" s="471"/>
      <c r="R5" s="463"/>
    </row>
    <row r="6" spans="1:35">
      <c r="B6" s="469"/>
      <c r="C6" s="472" t="s">
        <v>2293</v>
      </c>
      <c r="D6" s="470" t="s">
        <v>2294</v>
      </c>
      <c r="E6" s="845" t="s">
        <v>809</v>
      </c>
      <c r="F6" s="470" t="s">
        <v>2295</v>
      </c>
      <c r="G6" s="470"/>
      <c r="I6" s="463"/>
      <c r="J6" s="465"/>
      <c r="K6" s="465"/>
      <c r="L6" s="473"/>
      <c r="M6" s="227"/>
      <c r="N6" s="227"/>
      <c r="O6" s="473"/>
      <c r="P6" s="473"/>
      <c r="Q6" s="471"/>
      <c r="R6" s="463"/>
    </row>
    <row r="7" spans="1:35">
      <c r="A7" s="175">
        <v>2</v>
      </c>
      <c r="B7" s="474" t="s">
        <v>2296</v>
      </c>
      <c r="C7" s="475" t="s">
        <v>2297</v>
      </c>
      <c r="D7" s="475" t="s">
        <v>2298</v>
      </c>
      <c r="E7" s="846" t="s">
        <v>2582</v>
      </c>
      <c r="F7" s="475" t="s">
        <v>2299</v>
      </c>
      <c r="G7" s="475" t="s">
        <v>2300</v>
      </c>
      <c r="I7" s="463"/>
      <c r="J7" s="465"/>
      <c r="K7" s="465"/>
      <c r="L7" s="473"/>
      <c r="M7" s="227"/>
      <c r="N7" s="227"/>
      <c r="O7" s="463"/>
      <c r="P7" s="463"/>
      <c r="Q7" s="471"/>
      <c r="R7" s="463"/>
    </row>
    <row r="8" spans="1:35">
      <c r="B8" s="476"/>
      <c r="C8" s="476" t="s">
        <v>1922</v>
      </c>
      <c r="D8" s="477" t="s">
        <v>2301</v>
      </c>
      <c r="E8" s="847"/>
      <c r="F8" s="477"/>
      <c r="G8" s="477"/>
      <c r="I8" s="463"/>
      <c r="J8" s="465"/>
      <c r="K8" s="465"/>
      <c r="L8" s="473"/>
      <c r="M8" s="227"/>
      <c r="N8" s="227"/>
      <c r="O8" s="463"/>
      <c r="P8" s="463"/>
      <c r="Q8" s="471"/>
      <c r="R8" s="463"/>
    </row>
    <row r="9" spans="1:35">
      <c r="A9" s="175">
        <v>3</v>
      </c>
      <c r="B9" s="469" t="s">
        <v>2302</v>
      </c>
      <c r="C9" s="470" t="s">
        <v>2289</v>
      </c>
      <c r="D9" s="470" t="s">
        <v>2303</v>
      </c>
      <c r="E9" s="845" t="s">
        <v>2582</v>
      </c>
      <c r="F9" s="470" t="s">
        <v>2291</v>
      </c>
      <c r="G9" s="470" t="s">
        <v>2292</v>
      </c>
      <c r="I9" s="463"/>
      <c r="J9" s="465"/>
      <c r="K9" s="465"/>
      <c r="L9" s="473"/>
      <c r="M9" s="227"/>
      <c r="N9" s="227"/>
      <c r="O9" s="463"/>
      <c r="P9" s="463"/>
      <c r="Q9" s="471"/>
      <c r="R9" s="463"/>
    </row>
    <row r="10" spans="1:35">
      <c r="B10" s="469"/>
      <c r="C10" s="469" t="s">
        <v>1923</v>
      </c>
      <c r="D10" s="470"/>
      <c r="E10" s="845"/>
      <c r="F10" s="470" t="s">
        <v>2295</v>
      </c>
      <c r="G10" s="470"/>
      <c r="I10" s="463"/>
      <c r="J10" s="465"/>
      <c r="K10" s="465"/>
      <c r="L10" s="473"/>
      <c r="M10" s="227"/>
      <c r="N10" s="227"/>
      <c r="O10" s="463"/>
      <c r="P10" s="463"/>
      <c r="Q10" s="478"/>
      <c r="R10" s="463"/>
    </row>
    <row r="11" spans="1:35">
      <c r="A11" s="175">
        <v>4</v>
      </c>
      <c r="B11" s="474" t="s">
        <v>2302</v>
      </c>
      <c r="C11" s="475" t="s">
        <v>2289</v>
      </c>
      <c r="D11" s="475" t="s">
        <v>2304</v>
      </c>
      <c r="E11" s="846" t="s">
        <v>2582</v>
      </c>
      <c r="F11" s="475" t="s">
        <v>2299</v>
      </c>
      <c r="G11" s="475" t="s">
        <v>2292</v>
      </c>
      <c r="I11" s="463"/>
      <c r="J11" s="465"/>
      <c r="K11" s="465"/>
      <c r="L11" s="473"/>
      <c r="M11" s="227"/>
      <c r="N11" s="227"/>
      <c r="O11" s="463"/>
      <c r="P11" s="463"/>
      <c r="Q11" s="471"/>
      <c r="R11" s="463"/>
    </row>
    <row r="12" spans="1:35">
      <c r="B12" s="469"/>
      <c r="C12" s="469" t="s">
        <v>1923</v>
      </c>
      <c r="D12" s="470"/>
      <c r="E12" s="845"/>
      <c r="F12" s="470"/>
      <c r="G12" s="470"/>
      <c r="I12" s="463"/>
      <c r="J12" s="465"/>
      <c r="K12" s="465"/>
      <c r="L12" s="473"/>
      <c r="M12" s="227"/>
      <c r="N12" s="227"/>
      <c r="O12" s="463"/>
      <c r="P12" s="463"/>
      <c r="Q12" s="471"/>
      <c r="R12" s="463"/>
    </row>
    <row r="13" spans="1:35">
      <c r="A13" s="175">
        <v>5</v>
      </c>
      <c r="B13" s="474" t="s">
        <v>2302</v>
      </c>
      <c r="C13" s="475" t="s">
        <v>2305</v>
      </c>
      <c r="D13" s="475" t="s">
        <v>2306</v>
      </c>
      <c r="E13" s="846" t="s">
        <v>2582</v>
      </c>
      <c r="F13" s="475" t="s">
        <v>2299</v>
      </c>
      <c r="G13" s="475" t="s">
        <v>2307</v>
      </c>
      <c r="I13" s="463"/>
      <c r="J13" s="465"/>
      <c r="K13" s="465"/>
      <c r="L13" s="473"/>
      <c r="M13" s="227"/>
      <c r="N13" s="227"/>
      <c r="O13" s="463"/>
      <c r="P13" s="463"/>
      <c r="Q13" s="471"/>
      <c r="R13" s="463"/>
    </row>
    <row r="14" spans="1:35">
      <c r="B14" s="469"/>
      <c r="C14" s="470" t="s">
        <v>1924</v>
      </c>
      <c r="D14" s="470"/>
      <c r="E14" s="845"/>
      <c r="F14" s="470" t="s">
        <v>2308</v>
      </c>
      <c r="G14" s="470"/>
      <c r="I14" s="463"/>
      <c r="J14" s="465"/>
      <c r="K14" s="465"/>
      <c r="L14" s="473"/>
      <c r="M14" s="227"/>
      <c r="N14" s="227"/>
      <c r="O14" s="463"/>
      <c r="P14" s="463"/>
      <c r="Q14" s="471"/>
      <c r="R14" s="463"/>
    </row>
    <row r="15" spans="1:35">
      <c r="B15" s="476"/>
      <c r="C15" s="476" t="s">
        <v>2309</v>
      </c>
      <c r="D15" s="477" t="s">
        <v>2310</v>
      </c>
      <c r="E15" s="847"/>
      <c r="F15" s="477"/>
      <c r="G15" s="477"/>
      <c r="I15" s="463"/>
      <c r="J15" s="465"/>
      <c r="K15" s="465"/>
      <c r="L15" s="473"/>
      <c r="M15" s="227"/>
      <c r="N15" s="227"/>
      <c r="O15" s="463"/>
      <c r="P15" s="463"/>
      <c r="Q15" s="471"/>
      <c r="R15" s="463"/>
    </row>
    <row r="16" spans="1:35">
      <c r="A16" s="175">
        <v>6</v>
      </c>
      <c r="B16" s="469" t="s">
        <v>2311</v>
      </c>
      <c r="C16" s="470" t="s">
        <v>2312</v>
      </c>
      <c r="D16" s="470" t="s">
        <v>2313</v>
      </c>
      <c r="E16" s="845" t="s">
        <v>2582</v>
      </c>
      <c r="F16" s="470" t="s">
        <v>2299</v>
      </c>
      <c r="G16" s="470" t="s">
        <v>2314</v>
      </c>
      <c r="I16" s="463"/>
      <c r="J16" s="465"/>
      <c r="K16" s="465"/>
      <c r="L16" s="473"/>
      <c r="M16" s="227"/>
      <c r="N16" s="227"/>
      <c r="O16" s="463"/>
      <c r="P16" s="463"/>
      <c r="Q16" s="471"/>
      <c r="R16" s="463"/>
    </row>
    <row r="17" spans="1:18">
      <c r="B17" s="469"/>
      <c r="C17" s="469" t="s">
        <v>1923</v>
      </c>
      <c r="D17" s="470" t="s">
        <v>2315</v>
      </c>
      <c r="E17" s="845"/>
      <c r="F17" s="470" t="s">
        <v>2316</v>
      </c>
      <c r="G17" s="470"/>
      <c r="I17" s="463"/>
      <c r="J17" s="465"/>
      <c r="K17" s="465"/>
      <c r="L17" s="473"/>
      <c r="M17" s="227"/>
      <c r="N17" s="227"/>
      <c r="O17" s="463"/>
      <c r="P17" s="463"/>
      <c r="Q17" s="471"/>
      <c r="R17" s="463"/>
    </row>
    <row r="18" spans="1:18">
      <c r="A18" s="175">
        <v>7</v>
      </c>
      <c r="B18" s="474" t="s">
        <v>2302</v>
      </c>
      <c r="C18" s="475" t="s">
        <v>2317</v>
      </c>
      <c r="D18" s="475" t="s">
        <v>2318</v>
      </c>
      <c r="E18" s="846" t="s">
        <v>2582</v>
      </c>
      <c r="F18" s="475" t="s">
        <v>2291</v>
      </c>
      <c r="G18" s="475" t="s">
        <v>2319</v>
      </c>
      <c r="I18" s="463"/>
      <c r="J18" s="465"/>
      <c r="K18" s="465"/>
      <c r="L18" s="473"/>
      <c r="M18" s="227"/>
      <c r="N18" s="227"/>
      <c r="O18" s="463"/>
      <c r="P18" s="463"/>
      <c r="Q18" s="471"/>
    </row>
    <row r="19" spans="1:18">
      <c r="B19" s="476"/>
      <c r="C19" s="476" t="s">
        <v>1923</v>
      </c>
      <c r="D19" s="477" t="s">
        <v>2320</v>
      </c>
      <c r="E19" s="847"/>
      <c r="F19" s="477" t="s">
        <v>2295</v>
      </c>
      <c r="G19" s="477"/>
      <c r="I19" s="463"/>
      <c r="J19" s="465"/>
      <c r="K19" s="465"/>
      <c r="L19" s="473"/>
      <c r="M19" s="227"/>
      <c r="N19" s="227"/>
      <c r="O19" s="463"/>
      <c r="P19" s="463"/>
      <c r="Q19" s="471"/>
      <c r="R19" s="463"/>
    </row>
    <row r="20" spans="1:18">
      <c r="A20" s="175">
        <v>8</v>
      </c>
      <c r="B20" s="469" t="s">
        <v>2302</v>
      </c>
      <c r="C20" s="470" t="s">
        <v>2317</v>
      </c>
      <c r="D20" s="470" t="s">
        <v>2321</v>
      </c>
      <c r="E20" s="845" t="s">
        <v>2582</v>
      </c>
      <c r="F20" s="470" t="s">
        <v>2299</v>
      </c>
      <c r="G20" s="470" t="s">
        <v>2300</v>
      </c>
      <c r="I20" s="463"/>
      <c r="J20" s="465"/>
      <c r="K20" s="465"/>
      <c r="L20" s="473"/>
      <c r="M20" s="227"/>
      <c r="N20" s="227"/>
      <c r="O20" s="463"/>
      <c r="P20" s="463"/>
      <c r="Q20" s="471"/>
      <c r="R20" s="463"/>
    </row>
    <row r="21" spans="1:18">
      <c r="B21" s="469"/>
      <c r="C21" s="470" t="s">
        <v>1924</v>
      </c>
      <c r="D21" s="470" t="s">
        <v>2322</v>
      </c>
      <c r="E21" s="845"/>
      <c r="F21" s="470"/>
      <c r="G21" s="470"/>
      <c r="I21" s="463"/>
      <c r="J21" s="465"/>
      <c r="K21" s="465"/>
      <c r="L21" s="473"/>
      <c r="M21" s="227"/>
      <c r="N21" s="227"/>
      <c r="O21" s="463"/>
      <c r="P21" s="463"/>
      <c r="Q21" s="471"/>
      <c r="R21" s="463"/>
    </row>
    <row r="22" spans="1:18">
      <c r="B22" s="469"/>
      <c r="C22" s="469" t="s">
        <v>2323</v>
      </c>
      <c r="D22" s="470" t="s">
        <v>2324</v>
      </c>
      <c r="E22" s="845"/>
      <c r="F22" s="470"/>
      <c r="G22" s="470"/>
      <c r="I22" s="463"/>
      <c r="J22" s="465"/>
      <c r="K22" s="465"/>
      <c r="L22" s="473"/>
      <c r="M22" s="227"/>
      <c r="N22" s="227"/>
      <c r="O22" s="463"/>
      <c r="P22" s="463"/>
      <c r="Q22" s="471"/>
      <c r="R22" s="463"/>
    </row>
    <row r="23" spans="1:18">
      <c r="A23" s="175">
        <v>9</v>
      </c>
      <c r="B23" s="474" t="s">
        <v>2311</v>
      </c>
      <c r="C23" s="475" t="s">
        <v>2325</v>
      </c>
      <c r="D23" s="475" t="s">
        <v>2326</v>
      </c>
      <c r="E23" s="846" t="s">
        <v>2582</v>
      </c>
      <c r="F23" s="474" t="s">
        <v>2299</v>
      </c>
      <c r="G23" s="475" t="s">
        <v>2327</v>
      </c>
      <c r="I23" s="463"/>
      <c r="J23" s="465"/>
      <c r="K23" s="465"/>
      <c r="L23" s="473"/>
      <c r="M23" s="227"/>
      <c r="N23" s="227"/>
      <c r="O23" s="463"/>
      <c r="P23" s="463"/>
      <c r="Q23" s="471"/>
      <c r="R23" s="463"/>
    </row>
    <row r="24" spans="1:18">
      <c r="B24" s="476"/>
      <c r="C24" s="477" t="s">
        <v>1925</v>
      </c>
      <c r="D24" s="477"/>
      <c r="E24" s="847"/>
      <c r="F24" s="476" t="s">
        <v>864</v>
      </c>
      <c r="G24" s="470"/>
      <c r="I24" s="463"/>
      <c r="J24" s="465"/>
      <c r="K24" s="465"/>
      <c r="L24" s="473"/>
      <c r="M24" s="227"/>
      <c r="N24" s="227"/>
      <c r="O24" s="463"/>
      <c r="P24" s="463"/>
      <c r="Q24" s="471"/>
    </row>
    <row r="25" spans="1:18">
      <c r="A25" s="175">
        <v>10</v>
      </c>
      <c r="B25" s="474" t="s">
        <v>2311</v>
      </c>
      <c r="C25" s="475" t="s">
        <v>2328</v>
      </c>
      <c r="D25" s="475" t="s">
        <v>2329</v>
      </c>
      <c r="E25" s="846" t="s">
        <v>2582</v>
      </c>
      <c r="F25" s="474" t="s">
        <v>2291</v>
      </c>
      <c r="G25" s="475" t="s">
        <v>2330</v>
      </c>
      <c r="Q25" s="479"/>
    </row>
    <row r="26" spans="1:18">
      <c r="B26" s="476"/>
      <c r="C26" s="476" t="s">
        <v>1923</v>
      </c>
      <c r="D26" s="477"/>
      <c r="E26" s="847"/>
      <c r="F26" s="477" t="s">
        <v>865</v>
      </c>
      <c r="G26" s="477"/>
      <c r="I26" s="463"/>
      <c r="J26" s="463"/>
      <c r="K26" s="463"/>
      <c r="L26" s="463"/>
      <c r="M26" s="463"/>
      <c r="N26" s="463"/>
      <c r="O26" s="463"/>
      <c r="P26" s="463"/>
      <c r="Q26" s="471"/>
      <c r="R26" s="463"/>
    </row>
    <row r="27" spans="1:18">
      <c r="A27" s="175">
        <v>11</v>
      </c>
      <c r="B27" s="469" t="s">
        <v>2302</v>
      </c>
      <c r="C27" s="470" t="s">
        <v>2331</v>
      </c>
      <c r="D27" s="470" t="s">
        <v>2332</v>
      </c>
      <c r="E27" s="845" t="s">
        <v>2582</v>
      </c>
      <c r="F27" s="470" t="s">
        <v>2291</v>
      </c>
      <c r="G27" s="470" t="s">
        <v>2307</v>
      </c>
      <c r="I27" s="480"/>
      <c r="J27" s="465"/>
      <c r="K27" s="481"/>
      <c r="L27" s="473"/>
      <c r="M27" s="227"/>
      <c r="N27" s="227"/>
      <c r="O27" s="463"/>
      <c r="P27" s="463"/>
      <c r="Q27" s="471"/>
      <c r="R27" s="463"/>
    </row>
    <row r="28" spans="1:18">
      <c r="B28" s="469"/>
      <c r="C28" s="470" t="s">
        <v>1924</v>
      </c>
      <c r="D28" s="470" t="s">
        <v>2333</v>
      </c>
      <c r="E28" s="845"/>
      <c r="F28" s="470" t="s">
        <v>2295</v>
      </c>
      <c r="G28" s="470"/>
      <c r="I28" s="463"/>
      <c r="J28" s="465"/>
      <c r="K28" s="481"/>
      <c r="L28" s="478"/>
      <c r="M28" s="227"/>
      <c r="N28" s="227"/>
      <c r="O28" s="463"/>
      <c r="P28" s="463"/>
      <c r="Q28" s="227"/>
      <c r="R28" s="463"/>
    </row>
    <row r="29" spans="1:18">
      <c r="A29" s="175">
        <v>12</v>
      </c>
      <c r="B29" s="474" t="s">
        <v>2311</v>
      </c>
      <c r="C29" s="475" t="s">
        <v>2334</v>
      </c>
      <c r="D29" s="475" t="s">
        <v>2335</v>
      </c>
      <c r="E29" s="846" t="s">
        <v>2582</v>
      </c>
      <c r="F29" s="475" t="s">
        <v>2291</v>
      </c>
      <c r="G29" s="475" t="s">
        <v>2336</v>
      </c>
      <c r="I29" s="463"/>
      <c r="J29" s="465"/>
      <c r="K29" s="481"/>
      <c r="L29" s="478"/>
      <c r="M29" s="227"/>
      <c r="N29" s="227"/>
      <c r="O29" s="463"/>
      <c r="P29" s="463"/>
      <c r="Q29" s="227"/>
      <c r="R29" s="463"/>
    </row>
    <row r="30" spans="1:18">
      <c r="B30" s="469"/>
      <c r="C30" s="470" t="s">
        <v>1926</v>
      </c>
      <c r="D30" s="470"/>
      <c r="E30" s="845"/>
      <c r="F30" s="470"/>
      <c r="G30" s="470"/>
      <c r="I30" s="463"/>
      <c r="J30" s="465"/>
      <c r="K30" s="481"/>
      <c r="L30" s="478"/>
      <c r="M30" s="227"/>
      <c r="N30" s="227"/>
      <c r="O30" s="463"/>
      <c r="P30" s="463"/>
      <c r="Q30" s="227"/>
      <c r="R30" s="463"/>
    </row>
    <row r="31" spans="1:18">
      <c r="B31" s="470"/>
      <c r="C31" s="469" t="s">
        <v>1927</v>
      </c>
      <c r="D31" s="470" t="s">
        <v>2337</v>
      </c>
      <c r="E31" s="845"/>
      <c r="F31" s="470"/>
      <c r="G31" s="470"/>
      <c r="I31" s="463"/>
      <c r="J31" s="465"/>
      <c r="K31" s="481"/>
      <c r="L31" s="478"/>
      <c r="M31" s="227"/>
      <c r="N31" s="227"/>
      <c r="O31" s="463"/>
      <c r="P31" s="463"/>
      <c r="Q31" s="227"/>
      <c r="R31" s="463"/>
    </row>
    <row r="32" spans="1:18">
      <c r="B32" s="470"/>
      <c r="C32" s="469" t="s">
        <v>1927</v>
      </c>
      <c r="D32" s="482" t="s">
        <v>2338</v>
      </c>
      <c r="E32" s="845"/>
      <c r="F32" s="470"/>
      <c r="G32" s="470"/>
      <c r="I32" s="463"/>
      <c r="J32" s="465"/>
      <c r="K32" s="481"/>
      <c r="L32" s="478"/>
      <c r="M32" s="227"/>
      <c r="N32" s="227"/>
      <c r="O32" s="463"/>
      <c r="P32" s="463"/>
      <c r="Q32" s="227"/>
      <c r="R32" s="463"/>
    </row>
    <row r="33" spans="1:18">
      <c r="B33" s="477"/>
      <c r="C33" s="476" t="s">
        <v>1927</v>
      </c>
      <c r="D33" s="483" t="s">
        <v>2339</v>
      </c>
      <c r="E33" s="847"/>
      <c r="F33" s="477"/>
      <c r="G33" s="477"/>
      <c r="I33" s="463"/>
      <c r="J33" s="465"/>
      <c r="K33" s="481"/>
      <c r="L33" s="473"/>
      <c r="M33" s="227"/>
      <c r="N33" s="227"/>
      <c r="O33" s="463"/>
      <c r="P33" s="463"/>
      <c r="Q33" s="478"/>
      <c r="R33" s="463"/>
    </row>
    <row r="34" spans="1:18">
      <c r="A34" s="175">
        <v>13</v>
      </c>
      <c r="B34" s="469" t="s">
        <v>2311</v>
      </c>
      <c r="C34" s="470" t="s">
        <v>2340</v>
      </c>
      <c r="D34" s="470" t="s">
        <v>2341</v>
      </c>
      <c r="E34" s="845" t="s">
        <v>2582</v>
      </c>
      <c r="F34" s="470" t="s">
        <v>2291</v>
      </c>
      <c r="G34" s="470" t="s">
        <v>2336</v>
      </c>
      <c r="I34" s="463"/>
      <c r="J34" s="465"/>
      <c r="K34" s="481"/>
      <c r="L34" s="473"/>
      <c r="M34" s="227"/>
      <c r="N34" s="227"/>
      <c r="O34" s="463"/>
      <c r="P34" s="463"/>
      <c r="Q34" s="471"/>
      <c r="R34" s="463"/>
    </row>
    <row r="35" spans="1:18">
      <c r="A35" s="175">
        <v>14</v>
      </c>
      <c r="B35" s="484" t="s">
        <v>2311</v>
      </c>
      <c r="C35" s="485" t="s">
        <v>2342</v>
      </c>
      <c r="D35" s="485" t="s">
        <v>2343</v>
      </c>
      <c r="E35" s="848" t="s">
        <v>2582</v>
      </c>
      <c r="F35" s="485" t="s">
        <v>2344</v>
      </c>
      <c r="G35" s="485" t="s">
        <v>2345</v>
      </c>
      <c r="I35" s="463"/>
      <c r="J35" s="465"/>
      <c r="K35" s="481"/>
      <c r="L35" s="473"/>
      <c r="M35" s="227"/>
      <c r="N35" s="227"/>
      <c r="O35" s="463"/>
      <c r="P35" s="463"/>
      <c r="Q35" s="471"/>
      <c r="R35" s="463"/>
    </row>
    <row r="36" spans="1:18">
      <c r="A36" s="175">
        <v>15</v>
      </c>
      <c r="B36" s="486" t="s">
        <v>2346</v>
      </c>
      <c r="C36" s="487" t="s">
        <v>807</v>
      </c>
      <c r="D36" s="487" t="s">
        <v>808</v>
      </c>
      <c r="E36" s="849" t="s">
        <v>809</v>
      </c>
      <c r="F36" s="487" t="s">
        <v>2291</v>
      </c>
      <c r="G36" s="487" t="s">
        <v>810</v>
      </c>
      <c r="I36" s="463"/>
      <c r="J36" s="465"/>
      <c r="K36" s="481"/>
      <c r="L36" s="473"/>
      <c r="M36" s="227"/>
      <c r="N36" s="227"/>
      <c r="O36" s="463"/>
      <c r="P36" s="463"/>
      <c r="Q36" s="471"/>
      <c r="R36" s="463"/>
    </row>
    <row r="37" spans="1:18" ht="13.5" customHeight="1">
      <c r="I37" s="463"/>
      <c r="J37" s="465"/>
      <c r="K37" s="481"/>
      <c r="L37" s="488"/>
      <c r="M37" s="468"/>
      <c r="N37" s="468"/>
      <c r="O37" s="463"/>
      <c r="P37" s="463"/>
      <c r="Q37" s="467"/>
      <c r="R37" s="463"/>
    </row>
    <row r="38" spans="1:18">
      <c r="B38" s="462" t="s">
        <v>525</v>
      </c>
      <c r="G38" s="175"/>
      <c r="I38" s="463"/>
      <c r="J38" s="463"/>
      <c r="K38" s="465"/>
      <c r="L38" s="473"/>
      <c r="M38" s="227"/>
      <c r="N38" s="227"/>
      <c r="O38" s="463"/>
      <c r="P38" s="463"/>
      <c r="Q38" s="471"/>
      <c r="R38" s="463"/>
    </row>
    <row r="39" spans="1:18">
      <c r="B39" s="176" t="s">
        <v>524</v>
      </c>
      <c r="C39" s="176" t="s">
        <v>1010</v>
      </c>
      <c r="D39" s="176" t="s">
        <v>811</v>
      </c>
      <c r="E39" s="176" t="s">
        <v>812</v>
      </c>
      <c r="F39" s="176" t="s">
        <v>2286</v>
      </c>
      <c r="G39" s="176" t="s">
        <v>813</v>
      </c>
      <c r="I39" s="227"/>
      <c r="J39" s="463"/>
      <c r="K39" s="463"/>
      <c r="L39" s="463"/>
      <c r="M39" s="463"/>
      <c r="N39" s="463"/>
      <c r="O39" s="463"/>
      <c r="P39" s="463"/>
      <c r="Q39" s="463"/>
      <c r="R39" s="463"/>
    </row>
    <row r="40" spans="1:18">
      <c r="A40" s="175">
        <v>16</v>
      </c>
      <c r="B40" s="489" t="s">
        <v>2311</v>
      </c>
      <c r="C40" s="875" t="s">
        <v>1928</v>
      </c>
      <c r="D40" s="490" t="s">
        <v>814</v>
      </c>
      <c r="E40" s="850" t="s">
        <v>815</v>
      </c>
      <c r="F40" s="180" t="s">
        <v>2291</v>
      </c>
      <c r="G40" s="490" t="s">
        <v>816</v>
      </c>
      <c r="H40" s="463"/>
      <c r="I40" s="467"/>
      <c r="J40" s="463"/>
      <c r="K40" s="473"/>
      <c r="L40" s="463"/>
      <c r="M40" s="463"/>
      <c r="N40" s="463"/>
      <c r="O40" s="463"/>
      <c r="P40" s="463"/>
      <c r="Q40" s="227"/>
      <c r="R40" s="463"/>
    </row>
    <row r="41" spans="1:18" ht="13.5" customHeight="1">
      <c r="B41" s="491"/>
      <c r="C41" s="492"/>
      <c r="D41" s="493"/>
      <c r="E41" s="444"/>
      <c r="F41" s="444"/>
      <c r="G41" s="493"/>
      <c r="H41" s="463"/>
      <c r="I41" s="467"/>
      <c r="J41" s="463"/>
      <c r="K41" s="473"/>
      <c r="L41" s="463"/>
      <c r="M41" s="463"/>
      <c r="N41" s="463"/>
      <c r="O41" s="463"/>
      <c r="P41" s="463"/>
      <c r="Q41" s="227"/>
      <c r="R41" s="463"/>
    </row>
    <row r="42" spans="1:18">
      <c r="B42" s="844" t="s">
        <v>526</v>
      </c>
      <c r="C42" s="494"/>
      <c r="D42" s="495"/>
      <c r="E42" s="445"/>
      <c r="F42" s="445"/>
      <c r="G42" s="495"/>
      <c r="H42" s="463"/>
      <c r="I42" s="467"/>
      <c r="J42" s="463"/>
      <c r="K42" s="473"/>
      <c r="L42" s="463"/>
      <c r="M42" s="463"/>
      <c r="N42" s="463"/>
      <c r="O42" s="463"/>
      <c r="P42" s="463"/>
      <c r="Q42" s="227"/>
      <c r="R42" s="463"/>
    </row>
    <row r="43" spans="1:18">
      <c r="B43" s="176" t="s">
        <v>524</v>
      </c>
      <c r="C43" s="176" t="s">
        <v>1010</v>
      </c>
      <c r="D43" s="176" t="s">
        <v>811</v>
      </c>
      <c r="E43" s="176" t="s">
        <v>812</v>
      </c>
      <c r="F43" s="176" t="s">
        <v>2286</v>
      </c>
      <c r="G43" s="176" t="s">
        <v>813</v>
      </c>
      <c r="I43" s="227"/>
      <c r="J43" s="463"/>
      <c r="K43" s="463"/>
      <c r="L43" s="463"/>
      <c r="M43" s="463"/>
      <c r="N43" s="463"/>
      <c r="O43" s="463"/>
      <c r="P43" s="463"/>
      <c r="Q43" s="463"/>
      <c r="R43" s="463"/>
    </row>
    <row r="44" spans="1:18">
      <c r="A44" s="175">
        <v>17</v>
      </c>
      <c r="B44" s="496" t="s">
        <v>2311</v>
      </c>
      <c r="C44" s="469" t="s">
        <v>817</v>
      </c>
      <c r="D44" s="497" t="s">
        <v>818</v>
      </c>
      <c r="E44" s="847" t="s">
        <v>819</v>
      </c>
      <c r="F44" s="470" t="s">
        <v>820</v>
      </c>
      <c r="G44" s="498" t="s">
        <v>821</v>
      </c>
      <c r="H44" s="463"/>
      <c r="I44" s="471"/>
      <c r="J44" s="463"/>
      <c r="K44" s="481"/>
      <c r="L44" s="473"/>
      <c r="M44" s="227"/>
      <c r="N44" s="227"/>
      <c r="O44" s="1490"/>
      <c r="P44" s="463"/>
      <c r="Q44" s="471"/>
      <c r="R44" s="463"/>
    </row>
    <row r="45" spans="1:18">
      <c r="A45" s="175">
        <v>18</v>
      </c>
      <c r="B45" s="499" t="s">
        <v>2311</v>
      </c>
      <c r="C45" s="484" t="s">
        <v>817</v>
      </c>
      <c r="D45" s="500" t="s">
        <v>822</v>
      </c>
      <c r="E45" s="848" t="s">
        <v>819</v>
      </c>
      <c r="F45" s="485" t="s">
        <v>2291</v>
      </c>
      <c r="G45" s="501" t="s">
        <v>823</v>
      </c>
      <c r="H45" s="463"/>
      <c r="I45" s="471"/>
      <c r="J45" s="463"/>
      <c r="K45" s="227"/>
      <c r="L45" s="473"/>
      <c r="M45" s="463"/>
      <c r="N45" s="463"/>
      <c r="O45" s="1490"/>
      <c r="P45" s="463"/>
      <c r="Q45" s="471"/>
      <c r="R45" s="463"/>
    </row>
    <row r="46" spans="1:18">
      <c r="A46" s="175">
        <v>19</v>
      </c>
      <c r="B46" s="499" t="s">
        <v>2311</v>
      </c>
      <c r="C46" s="484" t="s">
        <v>817</v>
      </c>
      <c r="D46" s="500" t="s">
        <v>824</v>
      </c>
      <c r="E46" s="848" t="s">
        <v>819</v>
      </c>
      <c r="F46" s="485" t="s">
        <v>820</v>
      </c>
      <c r="G46" s="485" t="s">
        <v>823</v>
      </c>
      <c r="H46" s="463"/>
      <c r="J46" s="463"/>
      <c r="K46" s="227"/>
      <c r="L46" s="473"/>
      <c r="M46" s="463"/>
      <c r="N46" s="463"/>
      <c r="O46" s="1490"/>
      <c r="P46" s="463"/>
      <c r="Q46" s="471"/>
      <c r="R46" s="463"/>
    </row>
    <row r="47" spans="1:18">
      <c r="A47" s="175">
        <v>20</v>
      </c>
      <c r="B47" s="499" t="s">
        <v>2311</v>
      </c>
      <c r="C47" s="484" t="s">
        <v>817</v>
      </c>
      <c r="D47" s="500" t="s">
        <v>825</v>
      </c>
      <c r="E47" s="848" t="s">
        <v>819</v>
      </c>
      <c r="F47" s="485" t="s">
        <v>820</v>
      </c>
      <c r="G47" s="501" t="s">
        <v>826</v>
      </c>
      <c r="H47" s="463"/>
      <c r="I47" s="471"/>
      <c r="J47" s="463"/>
      <c r="K47" s="227"/>
      <c r="L47" s="473"/>
      <c r="M47" s="463"/>
      <c r="N47" s="463"/>
      <c r="O47" s="1490"/>
      <c r="P47" s="463"/>
      <c r="Q47" s="471"/>
      <c r="R47" s="463"/>
    </row>
    <row r="48" spans="1:18">
      <c r="A48" s="175">
        <v>21</v>
      </c>
      <c r="B48" s="499" t="s">
        <v>2311</v>
      </c>
      <c r="C48" s="484" t="s">
        <v>817</v>
      </c>
      <c r="D48" s="500" t="s">
        <v>822</v>
      </c>
      <c r="E48" s="848" t="s">
        <v>819</v>
      </c>
      <c r="F48" s="485" t="s">
        <v>820</v>
      </c>
      <c r="G48" s="501" t="s">
        <v>827</v>
      </c>
      <c r="H48" s="463"/>
      <c r="I48" s="471"/>
      <c r="J48" s="463"/>
      <c r="K48" s="463"/>
      <c r="L48" s="473"/>
      <c r="M48" s="463"/>
      <c r="N48" s="463"/>
      <c r="O48" s="463"/>
      <c r="P48" s="463"/>
      <c r="Q48" s="471"/>
      <c r="R48" s="463"/>
    </row>
    <row r="49" spans="1:18">
      <c r="A49" s="175">
        <v>22</v>
      </c>
      <c r="B49" s="499" t="s">
        <v>2311</v>
      </c>
      <c r="C49" s="484" t="s">
        <v>817</v>
      </c>
      <c r="D49" s="500" t="s">
        <v>828</v>
      </c>
      <c r="E49" s="848" t="s">
        <v>2490</v>
      </c>
      <c r="F49" s="485" t="s">
        <v>820</v>
      </c>
      <c r="G49" s="502" t="s">
        <v>829</v>
      </c>
      <c r="H49" s="463"/>
      <c r="I49" s="478"/>
      <c r="J49" s="463"/>
      <c r="K49" s="227"/>
      <c r="L49" s="488"/>
      <c r="M49" s="463"/>
      <c r="N49" s="463"/>
      <c r="O49" s="463"/>
      <c r="P49" s="463"/>
      <c r="Q49" s="471"/>
      <c r="R49" s="463"/>
    </row>
    <row r="50" spans="1:18">
      <c r="A50" s="175">
        <v>23</v>
      </c>
      <c r="B50" s="499" t="s">
        <v>2311</v>
      </c>
      <c r="C50" s="484" t="s">
        <v>817</v>
      </c>
      <c r="D50" s="500" t="s">
        <v>2378</v>
      </c>
      <c r="E50" s="848" t="s">
        <v>819</v>
      </c>
      <c r="F50" s="485" t="s">
        <v>820</v>
      </c>
      <c r="G50" s="501" t="s">
        <v>2379</v>
      </c>
      <c r="H50" s="463"/>
      <c r="I50" s="471"/>
      <c r="J50" s="463"/>
      <c r="K50" s="463"/>
      <c r="L50" s="463"/>
      <c r="M50" s="463"/>
      <c r="N50" s="463"/>
      <c r="O50" s="463"/>
      <c r="P50" s="463"/>
      <c r="Q50" s="463"/>
      <c r="R50" s="463"/>
    </row>
    <row r="51" spans="1:18">
      <c r="A51" s="175">
        <v>24</v>
      </c>
      <c r="B51" s="499" t="s">
        <v>2311</v>
      </c>
      <c r="C51" s="484" t="s">
        <v>817</v>
      </c>
      <c r="D51" s="500" t="s">
        <v>2380</v>
      </c>
      <c r="E51" s="848" t="s">
        <v>819</v>
      </c>
      <c r="F51" s="485" t="s">
        <v>820</v>
      </c>
      <c r="G51" s="501" t="s">
        <v>2379</v>
      </c>
      <c r="H51" s="463"/>
      <c r="I51" s="471"/>
      <c r="J51" s="463"/>
    </row>
    <row r="52" spans="1:18">
      <c r="A52" s="175">
        <v>25</v>
      </c>
      <c r="B52" s="469" t="s">
        <v>2311</v>
      </c>
      <c r="C52" s="469" t="s">
        <v>817</v>
      </c>
      <c r="D52" s="497" t="s">
        <v>2381</v>
      </c>
      <c r="E52" s="848" t="s">
        <v>528</v>
      </c>
      <c r="F52" s="98" t="s">
        <v>2291</v>
      </c>
      <c r="G52" s="485" t="s">
        <v>2379</v>
      </c>
      <c r="H52" s="503"/>
      <c r="J52" s="463"/>
    </row>
    <row r="53" spans="1:18">
      <c r="A53" s="175">
        <v>26</v>
      </c>
      <c r="B53" s="484" t="s">
        <v>2311</v>
      </c>
      <c r="C53" s="484" t="s">
        <v>817</v>
      </c>
      <c r="D53" s="500" t="s">
        <v>851</v>
      </c>
      <c r="E53" s="848" t="s">
        <v>819</v>
      </c>
      <c r="F53" s="485" t="s">
        <v>820</v>
      </c>
      <c r="G53" s="485" t="s">
        <v>852</v>
      </c>
      <c r="H53" s="463"/>
      <c r="I53" s="471"/>
      <c r="J53" s="463"/>
    </row>
    <row r="54" spans="1:18">
      <c r="A54" s="175">
        <v>27</v>
      </c>
      <c r="B54" s="484" t="s">
        <v>2311</v>
      </c>
      <c r="C54" s="484" t="s">
        <v>817</v>
      </c>
      <c r="D54" s="500" t="s">
        <v>853</v>
      </c>
      <c r="E54" s="848" t="s">
        <v>819</v>
      </c>
      <c r="F54" s="485" t="s">
        <v>854</v>
      </c>
      <c r="G54" s="484" t="s">
        <v>855</v>
      </c>
      <c r="H54" s="463"/>
      <c r="I54" s="471"/>
      <c r="J54" s="463"/>
    </row>
    <row r="55" spans="1:18">
      <c r="A55" s="175">
        <v>28</v>
      </c>
      <c r="B55" s="484" t="s">
        <v>2311</v>
      </c>
      <c r="C55" s="484" t="s">
        <v>856</v>
      </c>
      <c r="D55" s="500" t="s">
        <v>857</v>
      </c>
      <c r="E55" s="848" t="s">
        <v>819</v>
      </c>
      <c r="F55" s="485" t="s">
        <v>820</v>
      </c>
      <c r="G55" s="485" t="s">
        <v>816</v>
      </c>
      <c r="H55" s="463"/>
      <c r="I55" s="471"/>
      <c r="J55" s="463"/>
    </row>
    <row r="56" spans="1:18">
      <c r="A56" s="175">
        <v>29</v>
      </c>
      <c r="B56" s="484" t="s">
        <v>2311</v>
      </c>
      <c r="C56" s="484" t="s">
        <v>856</v>
      </c>
      <c r="D56" s="500" t="s">
        <v>818</v>
      </c>
      <c r="E56" s="848" t="s">
        <v>819</v>
      </c>
      <c r="F56" s="485" t="s">
        <v>820</v>
      </c>
      <c r="G56" s="485" t="s">
        <v>858</v>
      </c>
      <c r="H56" s="463"/>
      <c r="I56" s="471"/>
      <c r="J56" s="463"/>
    </row>
    <row r="57" spans="1:18">
      <c r="A57" s="175">
        <v>30</v>
      </c>
      <c r="B57" s="484" t="s">
        <v>2311</v>
      </c>
      <c r="C57" s="484" t="s">
        <v>856</v>
      </c>
      <c r="D57" s="500" t="s">
        <v>859</v>
      </c>
      <c r="E57" s="848" t="s">
        <v>819</v>
      </c>
      <c r="F57" s="485" t="s">
        <v>820</v>
      </c>
      <c r="G57" s="485" t="s">
        <v>860</v>
      </c>
      <c r="H57" s="463"/>
      <c r="I57" s="471"/>
      <c r="J57" s="463"/>
    </row>
    <row r="58" spans="1:18">
      <c r="A58" s="175">
        <v>31</v>
      </c>
      <c r="B58" s="484" t="s">
        <v>2311</v>
      </c>
      <c r="C58" s="484" t="s">
        <v>856</v>
      </c>
      <c r="D58" s="500" t="s">
        <v>861</v>
      </c>
      <c r="E58" s="848" t="s">
        <v>819</v>
      </c>
      <c r="F58" s="485" t="s">
        <v>820</v>
      </c>
      <c r="G58" s="485" t="s">
        <v>862</v>
      </c>
      <c r="I58" s="471"/>
      <c r="J58" s="463"/>
    </row>
    <row r="59" spans="1:18">
      <c r="A59" s="175">
        <v>32</v>
      </c>
      <c r="B59" s="484" t="s">
        <v>2311</v>
      </c>
      <c r="C59" s="484" t="s">
        <v>856</v>
      </c>
      <c r="D59" s="500" t="s">
        <v>851</v>
      </c>
      <c r="E59" s="848" t="s">
        <v>819</v>
      </c>
      <c r="F59" s="485" t="s">
        <v>820</v>
      </c>
      <c r="G59" s="485" t="s">
        <v>863</v>
      </c>
      <c r="H59" s="463"/>
      <c r="I59" s="471"/>
      <c r="J59" s="463"/>
    </row>
  </sheetData>
  <mergeCells count="1">
    <mergeCell ref="O44:O47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&amp;C－４６－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Normal="100" workbookViewId="0">
      <selection activeCell="D33" sqref="D33"/>
    </sheetView>
  </sheetViews>
  <sheetFormatPr defaultColWidth="22.5" defaultRowHeight="13.5"/>
  <cols>
    <col min="1" max="1" width="4.5" style="175" bestFit="1" customWidth="1"/>
    <col min="2" max="2" width="11.25" style="175" customWidth="1"/>
    <col min="3" max="3" width="17.625" style="175" bestFit="1" customWidth="1"/>
    <col min="4" max="4" width="29.375" style="175" customWidth="1"/>
    <col min="5" max="5" width="6.375" style="175" customWidth="1"/>
    <col min="6" max="6" width="7.5" style="175" customWidth="1"/>
    <col min="7" max="7" width="11.125" style="462" customWidth="1"/>
    <col min="8" max="8" width="22.5" style="175" customWidth="1"/>
    <col min="9" max="9" width="3.5" style="175" bestFit="1" customWidth="1"/>
    <col min="10" max="10" width="29.875" style="175" bestFit="1" customWidth="1"/>
    <col min="11" max="11" width="17.625" style="175" bestFit="1" customWidth="1"/>
    <col min="12" max="12" width="40.5" style="175" bestFit="1" customWidth="1"/>
    <col min="13" max="16384" width="22.5" style="175"/>
  </cols>
  <sheetData>
    <row r="1" spans="1:18">
      <c r="B1" s="176" t="s">
        <v>524</v>
      </c>
      <c r="C1" s="176" t="s">
        <v>1010</v>
      </c>
      <c r="D1" s="176" t="s">
        <v>811</v>
      </c>
      <c r="E1" s="176" t="s">
        <v>812</v>
      </c>
      <c r="F1" s="176" t="s">
        <v>2286</v>
      </c>
      <c r="G1" s="176" t="s">
        <v>813</v>
      </c>
      <c r="I1" s="227"/>
      <c r="J1" s="463"/>
      <c r="K1" s="463"/>
      <c r="L1" s="463"/>
      <c r="M1" s="463"/>
      <c r="N1" s="463"/>
      <c r="O1" s="463"/>
      <c r="P1" s="463"/>
      <c r="Q1" s="463"/>
      <c r="R1" s="463"/>
    </row>
    <row r="2" spans="1:18">
      <c r="A2" s="175">
        <v>33</v>
      </c>
      <c r="B2" s="484" t="s">
        <v>2311</v>
      </c>
      <c r="C2" s="484" t="s">
        <v>856</v>
      </c>
      <c r="D2" s="500" t="s">
        <v>866</v>
      </c>
      <c r="E2" s="485" t="s">
        <v>819</v>
      </c>
      <c r="F2" s="485" t="s">
        <v>820</v>
      </c>
      <c r="G2" s="485" t="s">
        <v>867</v>
      </c>
      <c r="H2" s="463"/>
      <c r="I2" s="471"/>
      <c r="J2" s="463"/>
    </row>
    <row r="3" spans="1:18">
      <c r="A3" s="175">
        <v>34</v>
      </c>
      <c r="B3" s="484" t="s">
        <v>2311</v>
      </c>
      <c r="C3" s="484" t="s">
        <v>856</v>
      </c>
      <c r="D3" s="500" t="s">
        <v>818</v>
      </c>
      <c r="E3" s="485" t="s">
        <v>819</v>
      </c>
      <c r="F3" s="485" t="s">
        <v>820</v>
      </c>
      <c r="G3" s="485" t="s">
        <v>868</v>
      </c>
      <c r="H3" s="463"/>
      <c r="I3" s="471"/>
      <c r="J3" s="463"/>
    </row>
    <row r="4" spans="1:18">
      <c r="A4" s="175">
        <v>35</v>
      </c>
      <c r="B4" s="484" t="s">
        <v>2311</v>
      </c>
      <c r="C4" s="484" t="s">
        <v>817</v>
      </c>
      <c r="D4" s="500" t="s">
        <v>869</v>
      </c>
      <c r="E4" s="485" t="s">
        <v>819</v>
      </c>
      <c r="F4" s="485" t="s">
        <v>2291</v>
      </c>
      <c r="G4" s="485" t="s">
        <v>870</v>
      </c>
      <c r="H4" s="463"/>
      <c r="I4" s="471"/>
      <c r="J4" s="463"/>
    </row>
    <row r="5" spans="1:18">
      <c r="A5" s="175">
        <v>36</v>
      </c>
      <c r="B5" s="484" t="s">
        <v>2311</v>
      </c>
      <c r="C5" s="484" t="s">
        <v>817</v>
      </c>
      <c r="D5" s="500" t="s">
        <v>871</v>
      </c>
      <c r="E5" s="485" t="s">
        <v>819</v>
      </c>
      <c r="F5" s="485" t="s">
        <v>820</v>
      </c>
      <c r="G5" s="485" t="s">
        <v>872</v>
      </c>
      <c r="H5" s="463"/>
      <c r="I5" s="471"/>
      <c r="J5" s="463"/>
    </row>
    <row r="6" spans="1:18">
      <c r="A6" s="175">
        <v>37</v>
      </c>
      <c r="B6" s="504" t="s">
        <v>2311</v>
      </c>
      <c r="C6" s="504" t="s">
        <v>817</v>
      </c>
      <c r="D6" s="505" t="s">
        <v>873</v>
      </c>
      <c r="E6" s="506" t="s">
        <v>819</v>
      </c>
      <c r="F6" s="506" t="s">
        <v>2291</v>
      </c>
      <c r="G6" s="506" t="s">
        <v>810</v>
      </c>
      <c r="I6" s="471"/>
      <c r="J6" s="463"/>
    </row>
    <row r="7" spans="1:18">
      <c r="B7" s="478"/>
      <c r="C7" s="478"/>
      <c r="D7" s="473"/>
      <c r="E7" s="471"/>
      <c r="F7" s="471"/>
      <c r="G7" s="471"/>
      <c r="I7" s="471"/>
      <c r="J7" s="463"/>
    </row>
    <row r="8" spans="1:18">
      <c r="B8" s="175" t="s">
        <v>874</v>
      </c>
      <c r="G8" s="175"/>
      <c r="Q8" s="479"/>
    </row>
    <row r="9" spans="1:18">
      <c r="B9" s="176" t="s">
        <v>524</v>
      </c>
      <c r="C9" s="176" t="s">
        <v>1010</v>
      </c>
      <c r="D9" s="176" t="s">
        <v>811</v>
      </c>
      <c r="E9" s="176" t="s">
        <v>812</v>
      </c>
      <c r="F9" s="176" t="s">
        <v>2286</v>
      </c>
      <c r="G9" s="176" t="s">
        <v>813</v>
      </c>
      <c r="I9" s="227"/>
      <c r="J9" s="463"/>
      <c r="K9" s="463"/>
      <c r="L9" s="463"/>
      <c r="M9" s="463"/>
      <c r="N9" s="463"/>
      <c r="O9" s="463"/>
      <c r="P9" s="463"/>
      <c r="Q9" s="463"/>
      <c r="R9" s="463"/>
    </row>
    <row r="10" spans="1:18">
      <c r="A10" s="480">
        <v>38</v>
      </c>
      <c r="B10" s="489" t="s">
        <v>2311</v>
      </c>
      <c r="C10" s="507" t="s">
        <v>875</v>
      </c>
      <c r="D10" s="489" t="s">
        <v>876</v>
      </c>
      <c r="E10" s="508" t="s">
        <v>877</v>
      </c>
      <c r="F10" s="508" t="s">
        <v>2456</v>
      </c>
      <c r="G10" s="509" t="s">
        <v>2457</v>
      </c>
      <c r="I10" s="463"/>
      <c r="J10" s="463"/>
      <c r="K10" s="463"/>
      <c r="L10" s="463"/>
      <c r="M10" s="463"/>
      <c r="N10" s="463"/>
      <c r="O10" s="463"/>
      <c r="P10" s="463"/>
      <c r="Q10" s="471"/>
    </row>
    <row r="11" spans="1:18">
      <c r="B11" s="469"/>
      <c r="C11" s="472"/>
      <c r="D11" s="469" t="s">
        <v>2458</v>
      </c>
      <c r="E11" s="470"/>
      <c r="F11" s="470"/>
      <c r="G11" s="510"/>
      <c r="I11" s="480"/>
      <c r="J11" s="465"/>
      <c r="K11" s="481"/>
      <c r="L11" s="473"/>
      <c r="M11" s="227"/>
      <c r="N11" s="227"/>
      <c r="O11" s="463"/>
      <c r="P11" s="463"/>
      <c r="Q11" s="471"/>
    </row>
    <row r="12" spans="1:18">
      <c r="B12" s="469"/>
      <c r="C12" s="472"/>
      <c r="D12" s="469" t="s">
        <v>2459</v>
      </c>
      <c r="E12" s="470"/>
      <c r="F12" s="470"/>
      <c r="G12" s="470"/>
      <c r="I12" s="463"/>
      <c r="J12" s="465"/>
      <c r="K12" s="481"/>
      <c r="L12" s="478"/>
      <c r="M12" s="227"/>
      <c r="N12" s="227"/>
      <c r="O12" s="463"/>
      <c r="P12" s="463"/>
      <c r="Q12" s="227"/>
    </row>
    <row r="13" spans="1:18">
      <c r="B13" s="469"/>
      <c r="C13" s="472"/>
      <c r="D13" s="469" t="s">
        <v>2460</v>
      </c>
      <c r="E13" s="470"/>
      <c r="F13" s="470"/>
      <c r="G13" s="470"/>
      <c r="I13" s="463"/>
      <c r="J13" s="465"/>
      <c r="K13" s="481"/>
      <c r="L13" s="478"/>
      <c r="M13" s="227"/>
      <c r="N13" s="227"/>
      <c r="O13" s="463"/>
      <c r="P13" s="463"/>
      <c r="Q13" s="227"/>
    </row>
    <row r="14" spans="1:18">
      <c r="B14" s="469"/>
      <c r="C14" s="472"/>
      <c r="D14" s="469" t="s">
        <v>2461</v>
      </c>
      <c r="E14" s="470"/>
      <c r="F14" s="470"/>
      <c r="G14" s="470"/>
      <c r="I14" s="463"/>
      <c r="J14" s="465"/>
      <c r="K14" s="481"/>
      <c r="L14" s="478"/>
      <c r="M14" s="227"/>
      <c r="N14" s="227"/>
      <c r="O14" s="463"/>
      <c r="P14" s="463"/>
      <c r="Q14" s="227"/>
    </row>
    <row r="15" spans="1:18">
      <c r="B15" s="469"/>
      <c r="C15" s="472"/>
      <c r="D15" s="469" t="s">
        <v>2462</v>
      </c>
      <c r="E15" s="470"/>
      <c r="F15" s="470"/>
      <c r="G15" s="470"/>
      <c r="I15" s="463"/>
      <c r="J15" s="465"/>
      <c r="K15" s="481"/>
      <c r="L15" s="478"/>
      <c r="M15" s="227"/>
      <c r="N15" s="227"/>
      <c r="O15" s="463"/>
      <c r="P15" s="463"/>
      <c r="Q15" s="227"/>
    </row>
    <row r="16" spans="1:18">
      <c r="B16" s="469"/>
      <c r="C16" s="472"/>
      <c r="D16" s="469" t="s">
        <v>2463</v>
      </c>
      <c r="E16" s="470"/>
      <c r="F16" s="470"/>
      <c r="G16" s="470"/>
      <c r="I16" s="463"/>
      <c r="J16" s="465"/>
      <c r="K16" s="481"/>
      <c r="L16" s="478"/>
      <c r="M16" s="227"/>
      <c r="N16" s="227"/>
      <c r="O16" s="463"/>
      <c r="P16" s="463"/>
      <c r="Q16" s="227"/>
    </row>
    <row r="17" spans="1:17">
      <c r="A17" s="175">
        <v>39</v>
      </c>
      <c r="B17" s="484" t="s">
        <v>2346</v>
      </c>
      <c r="C17" s="511" t="s">
        <v>2464</v>
      </c>
      <c r="D17" s="474" t="s">
        <v>2452</v>
      </c>
      <c r="E17" s="475" t="s">
        <v>2453</v>
      </c>
      <c r="F17" s="475" t="s">
        <v>2291</v>
      </c>
      <c r="G17" s="512" t="s">
        <v>725</v>
      </c>
      <c r="I17" s="463"/>
      <c r="J17" s="465"/>
      <c r="K17" s="481"/>
      <c r="L17" s="478"/>
      <c r="M17" s="227"/>
      <c r="N17" s="227"/>
      <c r="O17" s="463"/>
      <c r="P17" s="463"/>
      <c r="Q17" s="227"/>
    </row>
    <row r="18" spans="1:17">
      <c r="A18" s="175">
        <v>40</v>
      </c>
      <c r="B18" s="474" t="s">
        <v>2346</v>
      </c>
      <c r="C18" s="511" t="s">
        <v>2464</v>
      </c>
      <c r="D18" s="474" t="s">
        <v>726</v>
      </c>
      <c r="E18" s="475" t="s">
        <v>2453</v>
      </c>
      <c r="F18" s="475" t="s">
        <v>2299</v>
      </c>
      <c r="G18" s="475" t="s">
        <v>725</v>
      </c>
      <c r="I18" s="463"/>
      <c r="J18" s="465"/>
      <c r="K18" s="481"/>
      <c r="L18" s="473"/>
      <c r="M18" s="227"/>
      <c r="N18" s="227"/>
      <c r="O18" s="463"/>
      <c r="P18" s="463"/>
      <c r="Q18" s="478"/>
    </row>
    <row r="19" spans="1:17">
      <c r="A19" s="175">
        <v>41</v>
      </c>
      <c r="B19" s="484" t="s">
        <v>2346</v>
      </c>
      <c r="C19" s="511" t="s">
        <v>727</v>
      </c>
      <c r="D19" s="500" t="s">
        <v>728</v>
      </c>
      <c r="E19" s="485" t="s">
        <v>729</v>
      </c>
      <c r="F19" s="485" t="s">
        <v>2299</v>
      </c>
      <c r="G19" s="485" t="s">
        <v>725</v>
      </c>
      <c r="H19" s="463"/>
      <c r="J19" s="465"/>
      <c r="K19" s="481"/>
      <c r="L19" s="473"/>
      <c r="M19" s="227"/>
      <c r="N19" s="227"/>
      <c r="O19" s="463"/>
      <c r="P19" s="463"/>
      <c r="Q19" s="478"/>
    </row>
    <row r="20" spans="1:17">
      <c r="A20" s="175">
        <v>42</v>
      </c>
      <c r="B20" s="484" t="s">
        <v>2346</v>
      </c>
      <c r="C20" s="511" t="s">
        <v>727</v>
      </c>
      <c r="D20" s="484" t="s">
        <v>730</v>
      </c>
      <c r="E20" s="485" t="s">
        <v>729</v>
      </c>
      <c r="F20" s="485" t="s">
        <v>2299</v>
      </c>
      <c r="G20" s="485" t="s">
        <v>725</v>
      </c>
      <c r="I20" s="463"/>
      <c r="J20" s="465"/>
      <c r="K20" s="481"/>
      <c r="L20" s="473"/>
      <c r="M20" s="227"/>
      <c r="N20" s="227"/>
      <c r="O20" s="463"/>
      <c r="P20" s="463"/>
      <c r="Q20" s="471"/>
    </row>
    <row r="21" spans="1:17">
      <c r="A21" s="175">
        <v>43</v>
      </c>
      <c r="B21" s="484" t="s">
        <v>2346</v>
      </c>
      <c r="C21" s="511" t="s">
        <v>727</v>
      </c>
      <c r="D21" s="484" t="s">
        <v>731</v>
      </c>
      <c r="E21" s="485" t="s">
        <v>729</v>
      </c>
      <c r="F21" s="485" t="s">
        <v>2299</v>
      </c>
      <c r="G21" s="485" t="s">
        <v>732</v>
      </c>
      <c r="H21" s="463"/>
      <c r="J21" s="465"/>
      <c r="K21" s="481"/>
      <c r="L21" s="473"/>
      <c r="M21" s="227"/>
      <c r="N21" s="227"/>
      <c r="O21" s="463"/>
      <c r="P21" s="463"/>
      <c r="Q21" s="471"/>
    </row>
    <row r="22" spans="1:17">
      <c r="A22" s="175">
        <v>44</v>
      </c>
      <c r="B22" s="484" t="s">
        <v>2346</v>
      </c>
      <c r="C22" s="511" t="s">
        <v>727</v>
      </c>
      <c r="D22" s="484" t="s">
        <v>733</v>
      </c>
      <c r="E22" s="485" t="s">
        <v>734</v>
      </c>
      <c r="F22" s="485" t="s">
        <v>2291</v>
      </c>
      <c r="G22" s="485" t="s">
        <v>735</v>
      </c>
      <c r="I22" s="463"/>
      <c r="J22" s="465"/>
      <c r="K22" s="481"/>
      <c r="L22" s="473"/>
      <c r="M22" s="227"/>
      <c r="N22" s="227"/>
      <c r="O22" s="463"/>
      <c r="P22" s="463"/>
      <c r="Q22" s="471"/>
    </row>
    <row r="23" spans="1:17">
      <c r="A23" s="175">
        <v>45</v>
      </c>
      <c r="B23" s="484" t="s">
        <v>2346</v>
      </c>
      <c r="C23" s="511" t="s">
        <v>727</v>
      </c>
      <c r="D23" s="513" t="s">
        <v>736</v>
      </c>
      <c r="E23" s="514" t="s">
        <v>734</v>
      </c>
      <c r="F23" s="514" t="s">
        <v>2291</v>
      </c>
      <c r="G23" s="514" t="s">
        <v>732</v>
      </c>
      <c r="I23" s="463"/>
      <c r="J23" s="465"/>
      <c r="K23" s="481"/>
      <c r="L23" s="473"/>
      <c r="M23" s="227"/>
      <c r="N23" s="227"/>
      <c r="O23" s="463"/>
      <c r="P23" s="463"/>
      <c r="Q23" s="471"/>
    </row>
    <row r="24" spans="1:17">
      <c r="A24" s="175">
        <v>46</v>
      </c>
      <c r="B24" s="504" t="s">
        <v>2346</v>
      </c>
      <c r="C24" s="504" t="s">
        <v>737</v>
      </c>
      <c r="D24" s="504" t="s">
        <v>738</v>
      </c>
      <c r="E24" s="506" t="s">
        <v>809</v>
      </c>
      <c r="F24" s="506" t="s">
        <v>2291</v>
      </c>
      <c r="G24" s="506" t="s">
        <v>739</v>
      </c>
      <c r="I24" s="463"/>
      <c r="J24" s="465"/>
      <c r="K24" s="481"/>
      <c r="L24" s="488"/>
      <c r="M24" s="468"/>
      <c r="N24" s="468"/>
      <c r="O24" s="463"/>
      <c r="P24" s="463"/>
      <c r="Q24" s="467"/>
    </row>
    <row r="25" spans="1:17">
      <c r="G25" s="175"/>
      <c r="I25" s="463"/>
      <c r="J25" s="463"/>
      <c r="K25" s="465"/>
      <c r="L25" s="473"/>
      <c r="M25" s="227"/>
      <c r="N25" s="227"/>
      <c r="O25" s="463"/>
      <c r="P25" s="463"/>
      <c r="Q25" s="471"/>
    </row>
    <row r="26" spans="1:17">
      <c r="B26" s="175" t="s">
        <v>740</v>
      </c>
      <c r="C26" s="515"/>
      <c r="I26" s="227"/>
      <c r="J26" s="463"/>
      <c r="K26" s="463"/>
      <c r="L26" s="463"/>
      <c r="M26" s="463"/>
      <c r="N26" s="463"/>
      <c r="O26" s="463"/>
      <c r="P26" s="463"/>
      <c r="Q26" s="463"/>
    </row>
    <row r="27" spans="1:17">
      <c r="B27" s="176" t="s">
        <v>2015</v>
      </c>
      <c r="C27" s="176" t="s">
        <v>1010</v>
      </c>
      <c r="D27" s="176" t="s">
        <v>811</v>
      </c>
      <c r="E27" s="176" t="s">
        <v>724</v>
      </c>
      <c r="F27" s="176" t="s">
        <v>2286</v>
      </c>
      <c r="G27" s="176" t="s">
        <v>813</v>
      </c>
      <c r="H27" s="463"/>
      <c r="I27" s="467"/>
      <c r="J27" s="463"/>
      <c r="K27" s="473"/>
      <c r="L27" s="463"/>
      <c r="M27" s="463"/>
      <c r="N27" s="463"/>
      <c r="O27" s="463"/>
      <c r="P27" s="463"/>
      <c r="Q27" s="227"/>
    </row>
    <row r="28" spans="1:17">
      <c r="A28" s="175">
        <v>47</v>
      </c>
      <c r="B28" s="508" t="s">
        <v>741</v>
      </c>
      <c r="C28" s="472">
        <v>15323</v>
      </c>
      <c r="D28" s="489" t="s">
        <v>742</v>
      </c>
      <c r="E28" s="508" t="s">
        <v>743</v>
      </c>
      <c r="F28" s="508" t="s">
        <v>744</v>
      </c>
      <c r="G28" s="516" t="s">
        <v>745</v>
      </c>
      <c r="H28" s="463"/>
      <c r="I28" s="471"/>
      <c r="J28" s="463"/>
      <c r="K28" s="481"/>
      <c r="L28" s="473"/>
      <c r="M28" s="227"/>
      <c r="N28" s="227"/>
      <c r="O28" s="1490"/>
      <c r="P28" s="463"/>
      <c r="Q28" s="471"/>
    </row>
    <row r="29" spans="1:17">
      <c r="B29" s="470"/>
      <c r="C29" s="470" t="s">
        <v>746</v>
      </c>
      <c r="D29" s="469" t="s">
        <v>747</v>
      </c>
      <c r="E29" s="470"/>
      <c r="F29" s="470"/>
      <c r="G29" s="482" t="s">
        <v>748</v>
      </c>
      <c r="H29" s="463"/>
      <c r="I29" s="471"/>
      <c r="J29" s="463"/>
      <c r="K29" s="227"/>
      <c r="L29" s="473"/>
      <c r="M29" s="463"/>
      <c r="N29" s="463"/>
      <c r="O29" s="1490"/>
      <c r="P29" s="463"/>
      <c r="Q29" s="471"/>
    </row>
    <row r="30" spans="1:17">
      <c r="B30" s="470"/>
      <c r="C30" s="470"/>
      <c r="D30" s="469" t="s">
        <v>749</v>
      </c>
      <c r="E30" s="470"/>
      <c r="F30" s="470"/>
      <c r="G30" s="482"/>
      <c r="H30" s="463"/>
      <c r="I30" s="471"/>
      <c r="J30" s="463"/>
      <c r="K30" s="227"/>
      <c r="L30" s="473"/>
      <c r="M30" s="463"/>
      <c r="N30" s="463"/>
      <c r="O30" s="1490"/>
      <c r="P30" s="463"/>
      <c r="Q30" s="471"/>
    </row>
    <row r="31" spans="1:17">
      <c r="B31" s="470"/>
      <c r="C31" s="470"/>
      <c r="D31" s="469" t="s">
        <v>750</v>
      </c>
      <c r="E31" s="470"/>
      <c r="F31" s="470"/>
      <c r="G31" s="482"/>
      <c r="H31" s="463"/>
      <c r="I31" s="471"/>
      <c r="J31" s="463"/>
      <c r="K31" s="463"/>
      <c r="L31" s="473"/>
      <c r="M31" s="463"/>
      <c r="N31" s="463"/>
      <c r="O31" s="463"/>
      <c r="P31" s="463"/>
      <c r="Q31" s="471"/>
    </row>
    <row r="32" spans="1:17">
      <c r="A32" s="175">
        <v>48</v>
      </c>
      <c r="B32" s="517" t="s">
        <v>751</v>
      </c>
      <c r="C32" s="506" t="s">
        <v>2334</v>
      </c>
      <c r="D32" s="518" t="s">
        <v>752</v>
      </c>
      <c r="E32" s="851" t="s">
        <v>533</v>
      </c>
      <c r="F32" s="506"/>
      <c r="G32" s="519" t="s">
        <v>753</v>
      </c>
      <c r="H32" s="463"/>
      <c r="I32" s="478"/>
      <c r="J32" s="463"/>
      <c r="K32" s="227"/>
      <c r="L32" s="488"/>
      <c r="M32" s="463"/>
      <c r="N32" s="463"/>
      <c r="O32" s="463"/>
      <c r="P32" s="463"/>
      <c r="Q32" s="471"/>
    </row>
    <row r="33" spans="1:17">
      <c r="B33" s="471"/>
      <c r="C33" s="471"/>
      <c r="D33" s="520"/>
      <c r="E33" s="471"/>
      <c r="F33" s="471"/>
      <c r="G33" s="471"/>
      <c r="H33" s="463"/>
      <c r="I33" s="478"/>
      <c r="J33" s="463"/>
      <c r="K33" s="227"/>
      <c r="L33" s="488"/>
      <c r="M33" s="463"/>
      <c r="N33" s="463"/>
      <c r="O33" s="463"/>
      <c r="P33" s="463"/>
      <c r="Q33" s="471"/>
    </row>
    <row r="34" spans="1:17">
      <c r="B34" s="463" t="s">
        <v>754</v>
      </c>
      <c r="G34" s="175"/>
      <c r="H34" s="463"/>
      <c r="I34" s="471"/>
      <c r="J34" s="463"/>
    </row>
    <row r="35" spans="1:17">
      <c r="B35" s="176" t="s">
        <v>755</v>
      </c>
      <c r="C35" s="176" t="s">
        <v>1010</v>
      </c>
      <c r="D35" s="176" t="s">
        <v>756</v>
      </c>
      <c r="E35" s="227"/>
      <c r="F35" s="227"/>
      <c r="G35" s="227"/>
      <c r="J35" s="463"/>
    </row>
    <row r="36" spans="1:17">
      <c r="A36" s="175">
        <v>49</v>
      </c>
      <c r="B36" s="521" t="s">
        <v>757</v>
      </c>
      <c r="C36" s="522" t="s">
        <v>758</v>
      </c>
      <c r="D36" s="177" t="s">
        <v>759</v>
      </c>
      <c r="E36" s="523"/>
      <c r="F36" s="463"/>
      <c r="G36" s="463"/>
      <c r="H36" s="227"/>
      <c r="J36" s="463"/>
    </row>
    <row r="37" spans="1:17">
      <c r="B37" s="463"/>
      <c r="C37" s="473"/>
      <c r="D37" s="463"/>
      <c r="E37" s="523"/>
      <c r="F37" s="463"/>
      <c r="G37" s="463"/>
      <c r="H37" s="227"/>
      <c r="J37" s="463"/>
    </row>
    <row r="38" spans="1:17">
      <c r="B38" s="463" t="s">
        <v>760</v>
      </c>
      <c r="C38" s="473"/>
      <c r="D38" s="463"/>
      <c r="E38" s="523"/>
      <c r="F38" s="463"/>
      <c r="G38" s="463"/>
      <c r="H38" s="227"/>
      <c r="J38" s="463"/>
    </row>
    <row r="39" spans="1:17">
      <c r="B39" s="176" t="s">
        <v>2015</v>
      </c>
      <c r="C39" s="176" t="s">
        <v>1010</v>
      </c>
      <c r="D39" s="176" t="s">
        <v>811</v>
      </c>
      <c r="E39" s="1233" t="s">
        <v>761</v>
      </c>
      <c r="F39" s="1235"/>
      <c r="G39" s="227"/>
      <c r="H39" s="227"/>
      <c r="J39" s="463"/>
    </row>
    <row r="40" spans="1:17">
      <c r="A40" s="175">
        <v>50</v>
      </c>
      <c r="B40" s="524" t="s">
        <v>762</v>
      </c>
      <c r="C40" s="888" t="s">
        <v>763</v>
      </c>
      <c r="D40" s="177" t="s">
        <v>764</v>
      </c>
      <c r="E40" s="1491" t="s">
        <v>765</v>
      </c>
      <c r="F40" s="1492"/>
      <c r="G40" s="463"/>
      <c r="H40" s="227"/>
      <c r="J40" s="463"/>
    </row>
    <row r="41" spans="1:17">
      <c r="A41" s="463"/>
      <c r="B41" s="478"/>
      <c r="C41" s="478"/>
      <c r="D41" s="473"/>
      <c r="E41" s="227"/>
      <c r="F41" s="227"/>
      <c r="G41" s="471"/>
      <c r="H41" s="471"/>
      <c r="J41" s="463"/>
    </row>
    <row r="42" spans="1:17">
      <c r="B42" s="175" t="s">
        <v>766</v>
      </c>
      <c r="D42" s="175" t="s">
        <v>920</v>
      </c>
      <c r="G42" s="175"/>
      <c r="H42" s="471"/>
      <c r="J42" s="463"/>
    </row>
    <row r="43" spans="1:17">
      <c r="B43" s="176" t="s">
        <v>527</v>
      </c>
      <c r="C43" s="176" t="s">
        <v>1010</v>
      </c>
      <c r="D43" s="176" t="s">
        <v>768</v>
      </c>
      <c r="E43" s="176" t="s">
        <v>769</v>
      </c>
      <c r="F43" s="176" t="s">
        <v>770</v>
      </c>
      <c r="G43" s="176" t="s">
        <v>771</v>
      </c>
      <c r="H43" s="471"/>
      <c r="J43" s="463"/>
    </row>
    <row r="44" spans="1:17">
      <c r="A44" s="175">
        <v>1</v>
      </c>
      <c r="B44" s="508" t="s">
        <v>772</v>
      </c>
      <c r="C44" s="508" t="s">
        <v>773</v>
      </c>
      <c r="D44" s="508" t="s">
        <v>774</v>
      </c>
      <c r="E44" s="508" t="s">
        <v>2582</v>
      </c>
      <c r="F44" s="489" t="s">
        <v>2299</v>
      </c>
      <c r="G44" s="489" t="s">
        <v>2292</v>
      </c>
      <c r="H44" s="471"/>
      <c r="J44" s="463"/>
    </row>
    <row r="45" spans="1:17">
      <c r="A45" s="175">
        <v>2</v>
      </c>
      <c r="B45" s="475" t="s">
        <v>772</v>
      </c>
      <c r="C45" s="475" t="s">
        <v>775</v>
      </c>
      <c r="D45" s="475" t="s">
        <v>776</v>
      </c>
      <c r="E45" s="475" t="s">
        <v>2582</v>
      </c>
      <c r="F45" s="474" t="s">
        <v>2299</v>
      </c>
      <c r="G45" s="475" t="s">
        <v>777</v>
      </c>
      <c r="H45" s="471"/>
      <c r="J45" s="463"/>
    </row>
    <row r="46" spans="1:17">
      <c r="B46" s="470"/>
      <c r="C46" s="470"/>
      <c r="D46" s="883" t="s">
        <v>778</v>
      </c>
      <c r="E46" s="470"/>
      <c r="F46" s="469"/>
      <c r="G46" s="883" t="s">
        <v>779</v>
      </c>
      <c r="H46" s="471"/>
      <c r="J46" s="463"/>
    </row>
    <row r="47" spans="1:17">
      <c r="B47" s="470"/>
      <c r="C47" s="470"/>
      <c r="D47" s="470" t="s">
        <v>780</v>
      </c>
      <c r="E47" s="470"/>
      <c r="F47" s="469"/>
      <c r="G47" s="883" t="s">
        <v>781</v>
      </c>
      <c r="H47" s="471"/>
      <c r="J47" s="463"/>
    </row>
    <row r="48" spans="1:17">
      <c r="B48" s="470"/>
      <c r="C48" s="470"/>
      <c r="D48" s="470" t="s">
        <v>782</v>
      </c>
      <c r="E48" s="470"/>
      <c r="F48" s="469"/>
      <c r="G48" s="470"/>
      <c r="H48" s="471"/>
      <c r="J48" s="463"/>
    </row>
    <row r="49" spans="1:10">
      <c r="B49" s="477"/>
      <c r="C49" s="477"/>
      <c r="D49" s="477" t="s">
        <v>783</v>
      </c>
      <c r="E49" s="477"/>
      <c r="F49" s="476"/>
      <c r="G49" s="477"/>
      <c r="H49" s="471"/>
      <c r="J49" s="463"/>
    </row>
    <row r="50" spans="1:10">
      <c r="A50" s="175">
        <v>3</v>
      </c>
      <c r="B50" s="470" t="s">
        <v>772</v>
      </c>
      <c r="C50" s="470" t="s">
        <v>784</v>
      </c>
      <c r="D50" s="470" t="s">
        <v>785</v>
      </c>
      <c r="E50" s="470" t="s">
        <v>2582</v>
      </c>
      <c r="F50" s="469" t="s">
        <v>786</v>
      </c>
      <c r="G50" s="470" t="s">
        <v>787</v>
      </c>
      <c r="H50" s="471"/>
      <c r="J50" s="463"/>
    </row>
    <row r="51" spans="1:10">
      <c r="A51" s="175">
        <v>4</v>
      </c>
      <c r="B51" s="475" t="s">
        <v>772</v>
      </c>
      <c r="C51" s="525" t="s">
        <v>788</v>
      </c>
      <c r="D51" s="475" t="s">
        <v>789</v>
      </c>
      <c r="E51" s="475" t="s">
        <v>530</v>
      </c>
      <c r="F51" s="474" t="s">
        <v>790</v>
      </c>
      <c r="G51" s="475" t="s">
        <v>791</v>
      </c>
      <c r="H51" s="471"/>
      <c r="J51" s="463"/>
    </row>
    <row r="52" spans="1:10">
      <c r="B52" s="470"/>
      <c r="C52" s="526"/>
      <c r="D52" s="470" t="s">
        <v>792</v>
      </c>
      <c r="E52" s="470"/>
      <c r="F52" s="469"/>
      <c r="G52" s="470"/>
      <c r="H52" s="471"/>
    </row>
    <row r="53" spans="1:10">
      <c r="B53" s="470"/>
      <c r="C53" s="526"/>
      <c r="D53" s="470" t="s">
        <v>793</v>
      </c>
      <c r="E53" s="470"/>
      <c r="F53" s="469" t="s">
        <v>794</v>
      </c>
      <c r="G53" s="470"/>
      <c r="H53" s="471"/>
    </row>
    <row r="54" spans="1:10">
      <c r="B54" s="470"/>
      <c r="C54" s="526"/>
      <c r="D54" s="470" t="s">
        <v>795</v>
      </c>
      <c r="E54" s="470"/>
      <c r="F54" s="469" t="s">
        <v>796</v>
      </c>
      <c r="G54" s="469"/>
      <c r="H54" s="471"/>
    </row>
    <row r="55" spans="1:10">
      <c r="B55" s="470"/>
      <c r="C55" s="526"/>
      <c r="D55" s="470" t="s">
        <v>797</v>
      </c>
      <c r="E55" s="470"/>
      <c r="F55" s="469" t="s">
        <v>921</v>
      </c>
      <c r="G55" s="470"/>
      <c r="H55" s="471"/>
    </row>
    <row r="56" spans="1:10">
      <c r="A56" s="175">
        <v>5</v>
      </c>
      <c r="B56" s="508" t="s">
        <v>798</v>
      </c>
      <c r="C56" s="508" t="s">
        <v>799</v>
      </c>
      <c r="D56" s="508" t="s">
        <v>800</v>
      </c>
      <c r="E56" s="508" t="s">
        <v>531</v>
      </c>
      <c r="F56" s="489" t="s">
        <v>801</v>
      </c>
      <c r="G56" s="489" t="s">
        <v>2319</v>
      </c>
      <c r="H56" s="471"/>
    </row>
    <row r="57" spans="1:10">
      <c r="A57" s="175">
        <v>6</v>
      </c>
      <c r="B57" s="527" t="s">
        <v>802</v>
      </c>
      <c r="C57" s="527" t="s">
        <v>775</v>
      </c>
      <c r="D57" s="528" t="s">
        <v>803</v>
      </c>
      <c r="E57" s="527" t="s">
        <v>819</v>
      </c>
      <c r="F57" s="529" t="s">
        <v>801</v>
      </c>
      <c r="G57" s="529" t="s">
        <v>804</v>
      </c>
      <c r="H57" s="471"/>
    </row>
    <row r="58" spans="1:10">
      <c r="A58" s="175">
        <v>7</v>
      </c>
      <c r="B58" s="485" t="s">
        <v>802</v>
      </c>
      <c r="C58" s="485" t="s">
        <v>775</v>
      </c>
      <c r="D58" s="530" t="s">
        <v>803</v>
      </c>
      <c r="E58" s="485" t="s">
        <v>819</v>
      </c>
      <c r="F58" s="484" t="s">
        <v>801</v>
      </c>
      <c r="G58" s="485" t="s">
        <v>804</v>
      </c>
      <c r="H58" s="471"/>
    </row>
    <row r="59" spans="1:10">
      <c r="A59" s="175">
        <v>8</v>
      </c>
      <c r="B59" s="506" t="s">
        <v>802</v>
      </c>
      <c r="C59" s="506" t="s">
        <v>805</v>
      </c>
      <c r="D59" s="531" t="s">
        <v>806</v>
      </c>
      <c r="E59" s="506" t="s">
        <v>819</v>
      </c>
      <c r="F59" s="504" t="s">
        <v>2577</v>
      </c>
      <c r="G59" s="506" t="s">
        <v>916</v>
      </c>
      <c r="H59" s="471"/>
    </row>
    <row r="60" spans="1:10">
      <c r="A60" s="175">
        <v>9</v>
      </c>
      <c r="B60" s="521" t="s">
        <v>917</v>
      </c>
      <c r="C60" s="521" t="s">
        <v>918</v>
      </c>
      <c r="D60" s="521" t="s">
        <v>919</v>
      </c>
      <c r="E60" s="521" t="s">
        <v>529</v>
      </c>
      <c r="F60" s="532" t="s">
        <v>2577</v>
      </c>
      <c r="G60" s="532" t="s">
        <v>2319</v>
      </c>
      <c r="H60" s="471"/>
    </row>
    <row r="68" spans="7:7">
      <c r="G68" s="175"/>
    </row>
  </sheetData>
  <mergeCells count="3">
    <mergeCell ref="E40:F40"/>
    <mergeCell ref="E39:F39"/>
    <mergeCell ref="O28:O30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>
      <selection activeCell="B2" sqref="B2"/>
    </sheetView>
  </sheetViews>
  <sheetFormatPr defaultRowHeight="13.5"/>
  <cols>
    <col min="1" max="1" width="1.75" style="3" customWidth="1"/>
    <col min="2" max="2" width="10.625" style="3" customWidth="1"/>
    <col min="3" max="4" width="6.375" style="3" customWidth="1"/>
    <col min="5" max="5" width="3.125" style="3" customWidth="1"/>
    <col min="6" max="6" width="3.25" style="3" customWidth="1"/>
    <col min="7" max="8" width="6.625" style="3" customWidth="1"/>
    <col min="9" max="9" width="7.375" style="3" customWidth="1"/>
    <col min="10" max="10" width="8.25" style="3" customWidth="1"/>
    <col min="11" max="11" width="12.125" style="3" customWidth="1"/>
    <col min="12" max="12" width="7" style="3" customWidth="1"/>
    <col min="13" max="20" width="4.75" style="3" customWidth="1"/>
    <col min="21" max="51" width="8" style="3" customWidth="1"/>
    <col min="52" max="16384" width="9" style="3"/>
  </cols>
  <sheetData>
    <row r="1" spans="1:35" s="872" customFormat="1" ht="26.25" customHeight="1">
      <c r="A1" s="869" t="s">
        <v>2050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>
      <c r="I2" s="957" t="s">
        <v>2054</v>
      </c>
      <c r="J2" s="958"/>
      <c r="K2" s="958"/>
    </row>
    <row r="3" spans="1:35" ht="16.5" customHeight="1">
      <c r="B3" s="907" t="s">
        <v>2055</v>
      </c>
      <c r="C3" s="907" t="s">
        <v>1637</v>
      </c>
      <c r="D3" s="907"/>
      <c r="E3" s="907"/>
      <c r="F3" s="907"/>
      <c r="G3" s="907" t="s">
        <v>1638</v>
      </c>
      <c r="H3" s="907"/>
      <c r="I3" s="982" t="s">
        <v>2053</v>
      </c>
      <c r="J3" s="983"/>
      <c r="K3" s="17" t="s">
        <v>974</v>
      </c>
    </row>
    <row r="4" spans="1:35" ht="16.5" customHeight="1">
      <c r="B4" s="909"/>
      <c r="C4" s="17" t="s">
        <v>2051</v>
      </c>
      <c r="D4" s="17" t="s">
        <v>2052</v>
      </c>
      <c r="E4" s="898" t="s">
        <v>426</v>
      </c>
      <c r="F4" s="900"/>
      <c r="G4" s="907"/>
      <c r="H4" s="907"/>
      <c r="I4" s="976" t="s">
        <v>1639</v>
      </c>
      <c r="J4" s="984"/>
      <c r="K4" s="19" t="s">
        <v>1640</v>
      </c>
    </row>
    <row r="5" spans="1:35" ht="16.5" customHeight="1">
      <c r="B5" s="5" t="s">
        <v>2116</v>
      </c>
      <c r="C5" s="32">
        <v>157</v>
      </c>
      <c r="D5" s="32">
        <v>164</v>
      </c>
      <c r="E5" s="965">
        <v>44</v>
      </c>
      <c r="F5" s="1012"/>
      <c r="G5" s="1016">
        <v>15.2</v>
      </c>
      <c r="H5" s="1016"/>
      <c r="I5" s="978">
        <v>1128</v>
      </c>
      <c r="J5" s="979"/>
      <c r="K5" s="38">
        <v>71</v>
      </c>
    </row>
    <row r="6" spans="1:35" ht="16.5" customHeight="1">
      <c r="B6" s="5" t="s">
        <v>348</v>
      </c>
      <c r="C6" s="32">
        <v>163</v>
      </c>
      <c r="D6" s="32">
        <v>160</v>
      </c>
      <c r="E6" s="965">
        <v>42</v>
      </c>
      <c r="F6" s="1012"/>
      <c r="G6" s="1016">
        <v>15.3</v>
      </c>
      <c r="H6" s="1016"/>
      <c r="I6" s="978">
        <v>890</v>
      </c>
      <c r="J6" s="979"/>
      <c r="K6" s="38">
        <v>71.099999999999994</v>
      </c>
    </row>
    <row r="7" spans="1:35" ht="16.5" customHeight="1">
      <c r="B7" s="5" t="s">
        <v>358</v>
      </c>
      <c r="C7" s="32">
        <v>155</v>
      </c>
      <c r="D7" s="32">
        <v>143</v>
      </c>
      <c r="E7" s="965">
        <v>67</v>
      </c>
      <c r="F7" s="1012"/>
      <c r="G7" s="1016">
        <v>14.5</v>
      </c>
      <c r="H7" s="1016"/>
      <c r="I7" s="978">
        <v>1701</v>
      </c>
      <c r="J7" s="979"/>
      <c r="K7" s="38">
        <v>77.099999999999994</v>
      </c>
    </row>
    <row r="8" spans="1:35" ht="16.5" customHeight="1">
      <c r="B8" s="5" t="s">
        <v>434</v>
      </c>
      <c r="C8" s="32">
        <v>188</v>
      </c>
      <c r="D8" s="32">
        <v>128</v>
      </c>
      <c r="E8" s="965">
        <v>50</v>
      </c>
      <c r="F8" s="1012"/>
      <c r="G8" s="1016">
        <v>15.8</v>
      </c>
      <c r="H8" s="1016"/>
      <c r="I8" s="978">
        <v>1513.5</v>
      </c>
      <c r="J8" s="979"/>
      <c r="K8" s="38">
        <v>76</v>
      </c>
    </row>
    <row r="9" spans="1:35" ht="16.5" customHeight="1">
      <c r="B9" s="5" t="s">
        <v>417</v>
      </c>
      <c r="C9" s="32">
        <v>141</v>
      </c>
      <c r="D9" s="32">
        <v>175</v>
      </c>
      <c r="E9" s="965">
        <v>49</v>
      </c>
      <c r="F9" s="966"/>
      <c r="G9" s="1016">
        <v>15.2</v>
      </c>
      <c r="H9" s="1016"/>
      <c r="I9" s="978">
        <v>1068</v>
      </c>
      <c r="J9" s="979"/>
      <c r="K9" s="38">
        <v>78.900000000000006</v>
      </c>
    </row>
    <row r="10" spans="1:35" ht="16.5" customHeight="1">
      <c r="B10" s="5" t="s">
        <v>1258</v>
      </c>
      <c r="C10" s="32">
        <v>111</v>
      </c>
      <c r="D10" s="32">
        <v>195</v>
      </c>
      <c r="E10" s="965">
        <v>59</v>
      </c>
      <c r="F10" s="966"/>
      <c r="G10" s="1016">
        <v>15.1</v>
      </c>
      <c r="H10" s="1016"/>
      <c r="I10" s="978">
        <v>1556.5</v>
      </c>
      <c r="J10" s="979"/>
      <c r="K10" s="39">
        <v>72.599999999999994</v>
      </c>
    </row>
    <row r="11" spans="1:35" ht="16.5" customHeight="1">
      <c r="B11" s="5" t="s">
        <v>996</v>
      </c>
      <c r="C11" s="48"/>
      <c r="D11" s="48"/>
      <c r="E11" s="48"/>
      <c r="F11" s="46"/>
      <c r="G11" s="47"/>
      <c r="H11" s="47"/>
      <c r="I11" s="47"/>
      <c r="J11" s="49"/>
      <c r="K11" s="50"/>
    </row>
    <row r="12" spans="1:35" ht="16.5" customHeight="1">
      <c r="B12" s="45" t="s">
        <v>1210</v>
      </c>
      <c r="C12" s="32">
        <v>13</v>
      </c>
      <c r="D12" s="32">
        <v>14</v>
      </c>
      <c r="E12" s="965">
        <v>4</v>
      </c>
      <c r="F12" s="1012"/>
      <c r="G12" s="1016">
        <v>5.3</v>
      </c>
      <c r="H12" s="1016"/>
      <c r="I12" s="980">
        <v>23.5</v>
      </c>
      <c r="J12" s="981"/>
      <c r="K12" s="33">
        <v>73.400000000000006</v>
      </c>
    </row>
    <row r="13" spans="1:35" ht="16.5" customHeight="1">
      <c r="B13" s="21" t="s">
        <v>1211</v>
      </c>
      <c r="C13" s="32">
        <v>11</v>
      </c>
      <c r="D13" s="32">
        <v>13</v>
      </c>
      <c r="E13" s="965">
        <v>4</v>
      </c>
      <c r="F13" s="1012"/>
      <c r="G13" s="1016">
        <v>6.4</v>
      </c>
      <c r="H13" s="1016"/>
      <c r="I13" s="980">
        <v>68.5</v>
      </c>
      <c r="J13" s="981"/>
      <c r="K13" s="33">
        <v>69.400000000000006</v>
      </c>
    </row>
    <row r="14" spans="1:35" ht="16.5" customHeight="1">
      <c r="B14" s="45" t="s">
        <v>1212</v>
      </c>
      <c r="C14" s="32">
        <v>11</v>
      </c>
      <c r="D14" s="32">
        <v>17</v>
      </c>
      <c r="E14" s="965">
        <v>3</v>
      </c>
      <c r="F14" s="1012"/>
      <c r="G14" s="1016">
        <v>7.9</v>
      </c>
      <c r="H14" s="1016"/>
      <c r="I14" s="1021">
        <v>69.5</v>
      </c>
      <c r="J14" s="1022"/>
      <c r="K14" s="33">
        <v>66</v>
      </c>
    </row>
    <row r="15" spans="1:35" ht="16.5" customHeight="1">
      <c r="B15" s="21" t="s">
        <v>1213</v>
      </c>
      <c r="C15" s="32">
        <v>11</v>
      </c>
      <c r="D15" s="32">
        <v>17</v>
      </c>
      <c r="E15" s="965">
        <v>2</v>
      </c>
      <c r="F15" s="1012"/>
      <c r="G15" s="1016">
        <v>12.7</v>
      </c>
      <c r="H15" s="1016"/>
      <c r="I15" s="980">
        <v>32</v>
      </c>
      <c r="J15" s="981"/>
      <c r="K15" s="33">
        <v>62.8</v>
      </c>
    </row>
    <row r="16" spans="1:35" ht="16.5" customHeight="1">
      <c r="B16" s="45" t="s">
        <v>1214</v>
      </c>
      <c r="C16" s="32">
        <v>14</v>
      </c>
      <c r="D16" s="32">
        <v>15</v>
      </c>
      <c r="E16" s="965">
        <v>2</v>
      </c>
      <c r="F16" s="1012"/>
      <c r="G16" s="1016">
        <v>18.3</v>
      </c>
      <c r="H16" s="1016"/>
      <c r="I16" s="1021">
        <v>126.5</v>
      </c>
      <c r="J16" s="1022"/>
      <c r="K16" s="33">
        <v>63.4</v>
      </c>
    </row>
    <row r="17" spans="1:35" ht="16.5" customHeight="1">
      <c r="B17" s="21" t="s">
        <v>1215</v>
      </c>
      <c r="C17" s="32">
        <v>13</v>
      </c>
      <c r="D17" s="32">
        <v>13</v>
      </c>
      <c r="E17" s="965">
        <v>4</v>
      </c>
      <c r="F17" s="1012"/>
      <c r="G17" s="1016">
        <v>22.4</v>
      </c>
      <c r="H17" s="1016"/>
      <c r="I17" s="980">
        <v>197.5</v>
      </c>
      <c r="J17" s="981"/>
      <c r="K17" s="33">
        <v>70.400000000000006</v>
      </c>
    </row>
    <row r="18" spans="1:35" ht="16.5" customHeight="1">
      <c r="B18" s="45" t="s">
        <v>1216</v>
      </c>
      <c r="C18" s="32">
        <v>8</v>
      </c>
      <c r="D18" s="32">
        <v>18</v>
      </c>
      <c r="E18" s="965">
        <v>5</v>
      </c>
      <c r="F18" s="1012"/>
      <c r="G18" s="1016">
        <v>24.3</v>
      </c>
      <c r="H18" s="1016"/>
      <c r="I18" s="980">
        <v>275.5</v>
      </c>
      <c r="J18" s="981"/>
      <c r="K18" s="33">
        <v>76.5</v>
      </c>
    </row>
    <row r="19" spans="1:35" ht="16.5" customHeight="1">
      <c r="B19" s="21" t="s">
        <v>1217</v>
      </c>
      <c r="C19" s="32">
        <v>16</v>
      </c>
      <c r="D19" s="32">
        <v>14</v>
      </c>
      <c r="E19" s="965">
        <v>1</v>
      </c>
      <c r="F19" s="1012"/>
      <c r="G19" s="1016">
        <v>28.2</v>
      </c>
      <c r="H19" s="1016"/>
      <c r="I19" s="980">
        <v>146</v>
      </c>
      <c r="J19" s="981"/>
      <c r="K19" s="33">
        <v>66.7</v>
      </c>
    </row>
    <row r="20" spans="1:35" ht="16.5" customHeight="1">
      <c r="B20" s="45" t="s">
        <v>1218</v>
      </c>
      <c r="C20" s="32">
        <v>12</v>
      </c>
      <c r="D20" s="32">
        <v>15</v>
      </c>
      <c r="E20" s="965">
        <v>3</v>
      </c>
      <c r="F20" s="1012"/>
      <c r="G20" s="1016">
        <v>25.3</v>
      </c>
      <c r="H20" s="1016"/>
      <c r="I20" s="1021">
        <v>169</v>
      </c>
      <c r="J20" s="1022"/>
      <c r="K20" s="33">
        <v>72.7</v>
      </c>
    </row>
    <row r="21" spans="1:35" ht="16.5" customHeight="1">
      <c r="B21" s="21" t="s">
        <v>1219</v>
      </c>
      <c r="C21" s="32">
        <v>10</v>
      </c>
      <c r="D21" s="32">
        <v>14</v>
      </c>
      <c r="E21" s="965">
        <v>7</v>
      </c>
      <c r="F21" s="1012"/>
      <c r="G21" s="1016">
        <v>18.100000000000001</v>
      </c>
      <c r="H21" s="1016"/>
      <c r="I21" s="1021">
        <v>98</v>
      </c>
      <c r="J21" s="1022"/>
      <c r="K21" s="33">
        <v>70.400000000000006</v>
      </c>
    </row>
    <row r="22" spans="1:35" ht="16.5" customHeight="1">
      <c r="B22" s="45" t="s">
        <v>1220</v>
      </c>
      <c r="C22" s="32">
        <v>5</v>
      </c>
      <c r="D22" s="32">
        <v>21</v>
      </c>
      <c r="E22" s="965">
        <v>4</v>
      </c>
      <c r="F22" s="1012"/>
      <c r="G22" s="1016">
        <v>11.7</v>
      </c>
      <c r="H22" s="1016"/>
      <c r="I22" s="1021">
        <v>19.5</v>
      </c>
      <c r="J22" s="1022"/>
      <c r="K22" s="33">
        <v>73.099999999999994</v>
      </c>
    </row>
    <row r="23" spans="1:35" ht="16.5" customHeight="1">
      <c r="B23" s="21" t="s">
        <v>1221</v>
      </c>
      <c r="C23" s="32">
        <v>10</v>
      </c>
      <c r="D23" s="32">
        <v>17</v>
      </c>
      <c r="E23" s="965">
        <v>4</v>
      </c>
      <c r="F23" s="1012"/>
      <c r="G23" s="1016">
        <v>7.5</v>
      </c>
      <c r="H23" s="1016"/>
      <c r="I23" s="980">
        <v>94</v>
      </c>
      <c r="J23" s="981"/>
      <c r="K23" s="33">
        <v>74.099999999999994</v>
      </c>
    </row>
    <row r="24" spans="1:35">
      <c r="B24" s="36" t="s">
        <v>2194</v>
      </c>
      <c r="C24" s="971" t="s">
        <v>2086</v>
      </c>
      <c r="D24" s="971"/>
      <c r="E24" s="971"/>
      <c r="F24" s="971"/>
      <c r="G24" s="971"/>
      <c r="H24" s="971"/>
      <c r="I24" s="971"/>
      <c r="J24" s="971"/>
      <c r="K24" s="971"/>
      <c r="L24" s="29"/>
    </row>
    <row r="25" spans="1:35">
      <c r="C25" s="972" t="s">
        <v>2087</v>
      </c>
      <c r="D25" s="972"/>
      <c r="E25" s="972"/>
      <c r="F25" s="972"/>
      <c r="G25" s="972"/>
      <c r="H25" s="972"/>
      <c r="I25" s="972"/>
      <c r="J25" s="29"/>
      <c r="K25" s="29"/>
      <c r="L25" s="29"/>
    </row>
    <row r="26" spans="1:35">
      <c r="C26" s="972" t="s">
        <v>1312</v>
      </c>
      <c r="D26" s="972"/>
      <c r="E26" s="972"/>
      <c r="F26" s="972"/>
      <c r="G26" s="972"/>
      <c r="H26" s="972"/>
      <c r="I26" s="972"/>
      <c r="J26" s="972"/>
      <c r="K26" s="972"/>
      <c r="L26" s="29"/>
    </row>
    <row r="27" spans="1:35">
      <c r="C27" s="973" t="s">
        <v>1313</v>
      </c>
      <c r="D27" s="972"/>
      <c r="E27" s="972"/>
      <c r="F27" s="972"/>
      <c r="G27" s="972"/>
      <c r="H27" s="972"/>
      <c r="I27" s="972"/>
      <c r="J27" s="972"/>
      <c r="K27" s="972"/>
      <c r="L27" s="972"/>
    </row>
    <row r="28" spans="1:35">
      <c r="C28" s="973" t="s">
        <v>2234</v>
      </c>
      <c r="D28" s="972"/>
      <c r="E28" s="972"/>
      <c r="F28" s="972"/>
      <c r="G28" s="972"/>
      <c r="H28" s="972"/>
      <c r="I28" s="972"/>
      <c r="J28" s="972"/>
      <c r="K28" s="972"/>
      <c r="L28" s="972"/>
    </row>
    <row r="29" spans="1:35" ht="18" customHeight="1"/>
    <row r="30" spans="1:35" s="892" customFormat="1" ht="26.25" customHeight="1">
      <c r="A30" s="889" t="s">
        <v>1008</v>
      </c>
      <c r="B30" s="890"/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1"/>
      <c r="Y30" s="891"/>
      <c r="Z30" s="891"/>
      <c r="AA30" s="891"/>
      <c r="AB30" s="891"/>
      <c r="AC30" s="891"/>
      <c r="AD30" s="891"/>
      <c r="AE30" s="891"/>
      <c r="AF30" s="891"/>
      <c r="AG30" s="891"/>
      <c r="AH30" s="891"/>
      <c r="AI30" s="891"/>
    </row>
    <row r="31" spans="1:35">
      <c r="B31" s="29" t="s">
        <v>1641</v>
      </c>
      <c r="C31" s="29"/>
      <c r="D31" s="29"/>
      <c r="E31" s="29"/>
      <c r="F31" s="29"/>
      <c r="G31" s="29"/>
      <c r="H31" s="29"/>
      <c r="I31" s="29"/>
      <c r="J31" s="1017" t="s">
        <v>1642</v>
      </c>
      <c r="K31" s="1017"/>
      <c r="L31" s="1018"/>
    </row>
    <row r="32" spans="1:35" ht="15" customHeight="1">
      <c r="B32" s="989" t="s">
        <v>1009</v>
      </c>
      <c r="C32" s="974" t="s">
        <v>1010</v>
      </c>
      <c r="D32" s="991"/>
      <c r="E32" s="992"/>
      <c r="F32" s="974" t="s">
        <v>1016</v>
      </c>
      <c r="G32" s="975"/>
      <c r="H32" s="991" t="s">
        <v>1643</v>
      </c>
      <c r="I32" s="992"/>
      <c r="J32" s="974" t="s">
        <v>1288</v>
      </c>
      <c r="K32" s="30" t="s">
        <v>1643</v>
      </c>
      <c r="L32" s="1019" t="s">
        <v>1015</v>
      </c>
    </row>
    <row r="33" spans="2:12" ht="15" customHeight="1">
      <c r="B33" s="990"/>
      <c r="C33" s="993"/>
      <c r="D33" s="994"/>
      <c r="E33" s="995"/>
      <c r="F33" s="976"/>
      <c r="G33" s="977"/>
      <c r="H33" s="994" t="s">
        <v>1644</v>
      </c>
      <c r="I33" s="995"/>
      <c r="J33" s="993"/>
      <c r="K33" s="31" t="s">
        <v>1644</v>
      </c>
      <c r="L33" s="1020"/>
    </row>
    <row r="34" spans="2:12" ht="15" customHeight="1">
      <c r="B34" s="985" t="s">
        <v>572</v>
      </c>
      <c r="C34" s="986">
        <v>27022</v>
      </c>
      <c r="D34" s="987"/>
      <c r="E34" s="988"/>
      <c r="F34" s="1004" t="s">
        <v>1013</v>
      </c>
      <c r="G34" s="1005"/>
      <c r="H34" s="1005"/>
      <c r="I34" s="1006"/>
      <c r="J34" s="967" t="s">
        <v>1014</v>
      </c>
      <c r="K34" s="1013"/>
      <c r="L34" s="1010">
        <v>826</v>
      </c>
    </row>
    <row r="35" spans="2:12" ht="15" customHeight="1">
      <c r="B35" s="985"/>
      <c r="C35" s="996">
        <v>32322</v>
      </c>
      <c r="D35" s="997"/>
      <c r="E35" s="998"/>
      <c r="F35" s="1007" t="s">
        <v>1289</v>
      </c>
      <c r="G35" s="1008"/>
      <c r="H35" s="1008"/>
      <c r="I35" s="1009"/>
      <c r="J35" s="1014"/>
      <c r="K35" s="1015"/>
      <c r="L35" s="1011"/>
    </row>
    <row r="36" spans="2:12" ht="15" customHeight="1">
      <c r="B36" s="985" t="s">
        <v>573</v>
      </c>
      <c r="C36" s="986">
        <v>27022</v>
      </c>
      <c r="D36" s="987"/>
      <c r="E36" s="988"/>
      <c r="F36" s="1004" t="s">
        <v>1055</v>
      </c>
      <c r="G36" s="1005"/>
      <c r="H36" s="1005"/>
      <c r="I36" s="1006"/>
      <c r="J36" s="967" t="s">
        <v>1014</v>
      </c>
      <c r="K36" s="968"/>
      <c r="L36" s="1010">
        <v>890</v>
      </c>
    </row>
    <row r="37" spans="2:12" ht="15" customHeight="1">
      <c r="B37" s="985"/>
      <c r="C37" s="1003"/>
      <c r="D37" s="997"/>
      <c r="E37" s="998"/>
      <c r="F37" s="928"/>
      <c r="G37" s="929"/>
      <c r="H37" s="929"/>
      <c r="I37" s="930"/>
      <c r="J37" s="969"/>
      <c r="K37" s="970"/>
      <c r="L37" s="1011"/>
    </row>
    <row r="38" spans="2:12" ht="15" customHeight="1">
      <c r="B38" s="985" t="s">
        <v>574</v>
      </c>
      <c r="C38" s="999">
        <v>27242</v>
      </c>
      <c r="D38" s="991"/>
      <c r="E38" s="992"/>
      <c r="F38" s="1004" t="s">
        <v>1056</v>
      </c>
      <c r="G38" s="1005"/>
      <c r="H38" s="1005"/>
      <c r="I38" s="1006"/>
      <c r="J38" s="967" t="s">
        <v>1058</v>
      </c>
      <c r="K38" s="968"/>
      <c r="L38" s="1010">
        <v>980</v>
      </c>
    </row>
    <row r="39" spans="2:12" ht="15" customHeight="1">
      <c r="B39" s="985"/>
      <c r="C39" s="976"/>
      <c r="D39" s="977"/>
      <c r="E39" s="984"/>
      <c r="F39" s="1007" t="s">
        <v>1057</v>
      </c>
      <c r="G39" s="1008"/>
      <c r="H39" s="1008"/>
      <c r="I39" s="1009"/>
      <c r="J39" s="969"/>
      <c r="K39" s="970"/>
      <c r="L39" s="1011"/>
    </row>
    <row r="40" spans="2:12" ht="15" customHeight="1">
      <c r="B40" s="985" t="s">
        <v>575</v>
      </c>
      <c r="C40" s="999">
        <v>28581</v>
      </c>
      <c r="D40" s="991"/>
      <c r="E40" s="992"/>
      <c r="F40" s="1004" t="s">
        <v>1059</v>
      </c>
      <c r="G40" s="1005"/>
      <c r="H40" s="1005"/>
      <c r="I40" s="1006"/>
      <c r="J40" s="967" t="s">
        <v>1061</v>
      </c>
      <c r="K40" s="968"/>
      <c r="L40" s="1010">
        <v>1450</v>
      </c>
    </row>
    <row r="41" spans="2:12" ht="15" customHeight="1">
      <c r="B41" s="985"/>
      <c r="C41" s="1002">
        <v>28875</v>
      </c>
      <c r="D41" s="994"/>
      <c r="E41" s="995"/>
      <c r="F41" s="1007" t="s">
        <v>1060</v>
      </c>
      <c r="G41" s="1008"/>
      <c r="H41" s="1008"/>
      <c r="I41" s="1009"/>
      <c r="J41" s="969"/>
      <c r="K41" s="970"/>
      <c r="L41" s="1011"/>
    </row>
    <row r="42" spans="2:12" ht="15" customHeight="1">
      <c r="B42" s="985" t="s">
        <v>576</v>
      </c>
      <c r="C42" s="999">
        <v>28875</v>
      </c>
      <c r="D42" s="991"/>
      <c r="E42" s="992"/>
      <c r="F42" s="1004" t="s">
        <v>1063</v>
      </c>
      <c r="G42" s="1005"/>
      <c r="H42" s="1005"/>
      <c r="I42" s="1006"/>
      <c r="J42" s="967" t="s">
        <v>1354</v>
      </c>
      <c r="K42" s="968"/>
      <c r="L42" s="1010">
        <v>1100</v>
      </c>
    </row>
    <row r="43" spans="2:12" ht="15" customHeight="1">
      <c r="B43" s="985"/>
      <c r="C43" s="976"/>
      <c r="D43" s="977"/>
      <c r="E43" s="984"/>
      <c r="F43" s="1007" t="s">
        <v>1064</v>
      </c>
      <c r="G43" s="1008"/>
      <c r="H43" s="1008"/>
      <c r="I43" s="1009"/>
      <c r="J43" s="969" t="s">
        <v>1355</v>
      </c>
      <c r="K43" s="970"/>
      <c r="L43" s="1011"/>
    </row>
    <row r="44" spans="2:12" ht="15" customHeight="1">
      <c r="B44" s="1000" t="s">
        <v>1011</v>
      </c>
      <c r="C44" s="999">
        <v>28875</v>
      </c>
      <c r="D44" s="991"/>
      <c r="E44" s="992"/>
      <c r="F44" s="1004" t="s">
        <v>1065</v>
      </c>
      <c r="G44" s="1005"/>
      <c r="H44" s="1005"/>
      <c r="I44" s="1006"/>
      <c r="J44" s="967" t="s">
        <v>1356</v>
      </c>
      <c r="K44" s="968"/>
      <c r="L44" s="1010">
        <v>370</v>
      </c>
    </row>
    <row r="45" spans="2:12" ht="15" customHeight="1">
      <c r="B45" s="1001"/>
      <c r="C45" s="976"/>
      <c r="D45" s="977"/>
      <c r="E45" s="984"/>
      <c r="F45" s="1007" t="s">
        <v>1066</v>
      </c>
      <c r="G45" s="1008"/>
      <c r="H45" s="1008"/>
      <c r="I45" s="1009"/>
      <c r="J45" s="969"/>
      <c r="K45" s="970"/>
      <c r="L45" s="1011"/>
    </row>
    <row r="46" spans="2:12" ht="15" customHeight="1">
      <c r="B46" s="985" t="s">
        <v>1012</v>
      </c>
      <c r="C46" s="999">
        <v>29312</v>
      </c>
      <c r="D46" s="991"/>
      <c r="E46" s="992"/>
      <c r="F46" s="1004" t="s">
        <v>1067</v>
      </c>
      <c r="G46" s="1005"/>
      <c r="H46" s="1005"/>
      <c r="I46" s="1006"/>
      <c r="J46" s="967" t="s">
        <v>1560</v>
      </c>
      <c r="K46" s="968"/>
      <c r="L46" s="1010">
        <v>1300</v>
      </c>
    </row>
    <row r="47" spans="2:12" ht="15" customHeight="1">
      <c r="B47" s="985"/>
      <c r="C47" s="976"/>
      <c r="D47" s="977"/>
      <c r="E47" s="984"/>
      <c r="F47" s="928"/>
      <c r="G47" s="929"/>
      <c r="H47" s="929"/>
      <c r="I47" s="930"/>
      <c r="J47" s="969"/>
      <c r="K47" s="970"/>
      <c r="L47" s="1011"/>
    </row>
    <row r="48" spans="2:12" ht="15" customHeight="1">
      <c r="B48" s="985" t="s">
        <v>577</v>
      </c>
      <c r="C48" s="999">
        <v>29706</v>
      </c>
      <c r="D48" s="991"/>
      <c r="E48" s="992"/>
      <c r="F48" s="1004" t="s">
        <v>1068</v>
      </c>
      <c r="G48" s="1005"/>
      <c r="H48" s="1005"/>
      <c r="I48" s="1006"/>
      <c r="J48" s="967" t="s">
        <v>1357</v>
      </c>
      <c r="K48" s="968"/>
      <c r="L48" s="1010">
        <v>1900</v>
      </c>
    </row>
    <row r="49" spans="2:12" ht="15" customHeight="1">
      <c r="B49" s="985"/>
      <c r="C49" s="976"/>
      <c r="D49" s="977"/>
      <c r="E49" s="984"/>
      <c r="F49" s="928"/>
      <c r="G49" s="929"/>
      <c r="H49" s="929"/>
      <c r="I49" s="930"/>
      <c r="J49" s="969"/>
      <c r="K49" s="970"/>
      <c r="L49" s="1011"/>
    </row>
    <row r="50" spans="2:12" ht="15" customHeight="1">
      <c r="B50" s="985" t="s">
        <v>578</v>
      </c>
      <c r="C50" s="999">
        <v>29706</v>
      </c>
      <c r="D50" s="991"/>
      <c r="E50" s="992"/>
      <c r="F50" s="1004" t="s">
        <v>1069</v>
      </c>
      <c r="G50" s="1005"/>
      <c r="H50" s="1005"/>
      <c r="I50" s="1006"/>
      <c r="J50" s="967" t="s">
        <v>1358</v>
      </c>
      <c r="K50" s="968"/>
      <c r="L50" s="1010">
        <v>280</v>
      </c>
    </row>
    <row r="51" spans="2:12" ht="15" customHeight="1">
      <c r="B51" s="985"/>
      <c r="C51" s="976"/>
      <c r="D51" s="977"/>
      <c r="E51" s="984"/>
      <c r="F51" s="1007" t="s">
        <v>1353</v>
      </c>
      <c r="G51" s="1008"/>
      <c r="H51" s="1008"/>
      <c r="I51" s="1009"/>
      <c r="J51" s="969"/>
      <c r="K51" s="970"/>
      <c r="L51" s="1011"/>
    </row>
  </sheetData>
  <mergeCells count="128">
    <mergeCell ref="G16:H16"/>
    <mergeCell ref="G17:H17"/>
    <mergeCell ref="I15:J15"/>
    <mergeCell ref="I16:J16"/>
    <mergeCell ref="I17:J17"/>
    <mergeCell ref="G22:H22"/>
    <mergeCell ref="G23:H23"/>
    <mergeCell ref="I20:J20"/>
    <mergeCell ref="I21:J21"/>
    <mergeCell ref="I22:J22"/>
    <mergeCell ref="I23:J23"/>
    <mergeCell ref="G18:H18"/>
    <mergeCell ref="G19:H19"/>
    <mergeCell ref="I19:J19"/>
    <mergeCell ref="G20:H20"/>
    <mergeCell ref="I18:J18"/>
    <mergeCell ref="G21:H21"/>
    <mergeCell ref="E4:F4"/>
    <mergeCell ref="G3:H4"/>
    <mergeCell ref="G5:H5"/>
    <mergeCell ref="G6:H6"/>
    <mergeCell ref="G7:H7"/>
    <mergeCell ref="G8:H8"/>
    <mergeCell ref="J31:L31"/>
    <mergeCell ref="L32:L33"/>
    <mergeCell ref="E8:F8"/>
    <mergeCell ref="E7:F7"/>
    <mergeCell ref="E6:F6"/>
    <mergeCell ref="E5:F5"/>
    <mergeCell ref="G9:H9"/>
    <mergeCell ref="G10:H10"/>
    <mergeCell ref="G12:H12"/>
    <mergeCell ref="G13:H13"/>
    <mergeCell ref="E17:F17"/>
    <mergeCell ref="E18:F18"/>
    <mergeCell ref="E15:F15"/>
    <mergeCell ref="H33:I33"/>
    <mergeCell ref="C28:L28"/>
    <mergeCell ref="G14:H14"/>
    <mergeCell ref="G15:H15"/>
    <mergeCell ref="I13:J13"/>
    <mergeCell ref="F34:I34"/>
    <mergeCell ref="E23:F23"/>
    <mergeCell ref="E19:F19"/>
    <mergeCell ref="L34:L35"/>
    <mergeCell ref="J34:K35"/>
    <mergeCell ref="L46:L47"/>
    <mergeCell ref="L48:L49"/>
    <mergeCell ref="E10:F10"/>
    <mergeCell ref="E20:F20"/>
    <mergeCell ref="E21:F21"/>
    <mergeCell ref="E22:F22"/>
    <mergeCell ref="E12:F12"/>
    <mergeCell ref="E13:F13"/>
    <mergeCell ref="E14:F14"/>
    <mergeCell ref="E16:F16"/>
    <mergeCell ref="C48:E49"/>
    <mergeCell ref="F42:I42"/>
    <mergeCell ref="H32:I32"/>
    <mergeCell ref="F36:I37"/>
    <mergeCell ref="J36:K37"/>
    <mergeCell ref="F35:I35"/>
    <mergeCell ref="J32:J33"/>
    <mergeCell ref="J38:K39"/>
    <mergeCell ref="I14:J14"/>
    <mergeCell ref="C50:E51"/>
    <mergeCell ref="F50:I50"/>
    <mergeCell ref="F51:I51"/>
    <mergeCell ref="L50:L51"/>
    <mergeCell ref="L36:L37"/>
    <mergeCell ref="L38:L39"/>
    <mergeCell ref="L40:L41"/>
    <mergeCell ref="L42:L43"/>
    <mergeCell ref="L44:L45"/>
    <mergeCell ref="J44:K45"/>
    <mergeCell ref="F46:I47"/>
    <mergeCell ref="F48:I49"/>
    <mergeCell ref="J46:K47"/>
    <mergeCell ref="J48:K49"/>
    <mergeCell ref="F45:I45"/>
    <mergeCell ref="F44:I44"/>
    <mergeCell ref="J40:K41"/>
    <mergeCell ref="F38:I38"/>
    <mergeCell ref="F39:I39"/>
    <mergeCell ref="F40:I40"/>
    <mergeCell ref="F41:I41"/>
    <mergeCell ref="J43:K43"/>
    <mergeCell ref="F43:I43"/>
    <mergeCell ref="J42:K42"/>
    <mergeCell ref="C35:E35"/>
    <mergeCell ref="B40:B41"/>
    <mergeCell ref="C42:E43"/>
    <mergeCell ref="C44:E45"/>
    <mergeCell ref="C40:E40"/>
    <mergeCell ref="B44:B45"/>
    <mergeCell ref="C41:E41"/>
    <mergeCell ref="B46:B47"/>
    <mergeCell ref="B34:B35"/>
    <mergeCell ref="B36:B37"/>
    <mergeCell ref="B38:B39"/>
    <mergeCell ref="C46:E47"/>
    <mergeCell ref="C36:E37"/>
    <mergeCell ref="C38:E39"/>
    <mergeCell ref="B42:B43"/>
    <mergeCell ref="I2:K2"/>
    <mergeCell ref="E9:F9"/>
    <mergeCell ref="J50:K51"/>
    <mergeCell ref="B3:B4"/>
    <mergeCell ref="C3:F3"/>
    <mergeCell ref="C24:K24"/>
    <mergeCell ref="C25:I25"/>
    <mergeCell ref="C26:K26"/>
    <mergeCell ref="C27:L27"/>
    <mergeCell ref="F32:G33"/>
    <mergeCell ref="I9:J9"/>
    <mergeCell ref="I10:J10"/>
    <mergeCell ref="I12:J12"/>
    <mergeCell ref="I3:J3"/>
    <mergeCell ref="I4:J4"/>
    <mergeCell ref="I5:J5"/>
    <mergeCell ref="I6:J6"/>
    <mergeCell ref="I7:J7"/>
    <mergeCell ref="I8:J8"/>
    <mergeCell ref="B48:B49"/>
    <mergeCell ref="B50:B51"/>
    <mergeCell ref="C34:E34"/>
    <mergeCell ref="B32:B33"/>
    <mergeCell ref="C32:E33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>
    <oddHeader>&amp;R&amp;A</oddHeader>
    <oddFooter>&amp;C－３－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D64" sqref="D64"/>
    </sheetView>
  </sheetViews>
  <sheetFormatPr defaultColWidth="22.5" defaultRowHeight="13.5"/>
  <cols>
    <col min="1" max="1" width="3.5" style="175" bestFit="1" customWidth="1"/>
    <col min="2" max="2" width="11.25" style="175" customWidth="1"/>
    <col min="3" max="3" width="17.625" style="175" bestFit="1" customWidth="1"/>
    <col min="4" max="4" width="29.375" style="175" customWidth="1"/>
    <col min="5" max="5" width="6.375" style="175" customWidth="1"/>
    <col min="6" max="6" width="7.5" style="175" customWidth="1"/>
    <col min="7" max="7" width="13" style="462" customWidth="1"/>
    <col min="8" max="8" width="22.5" style="175" customWidth="1"/>
    <col min="9" max="9" width="3.5" style="175" bestFit="1" customWidth="1"/>
    <col min="10" max="10" width="29.875" style="175" bestFit="1" customWidth="1"/>
    <col min="11" max="11" width="17.625" style="175" bestFit="1" customWidth="1"/>
    <col min="12" max="12" width="40.5" style="175" bestFit="1" customWidth="1"/>
    <col min="13" max="16384" width="22.5" style="175"/>
  </cols>
  <sheetData>
    <row r="1" spans="1:8">
      <c r="B1" s="176" t="s">
        <v>767</v>
      </c>
      <c r="C1" s="176" t="s">
        <v>1010</v>
      </c>
      <c r="D1" s="176" t="s">
        <v>768</v>
      </c>
      <c r="E1" s="176" t="s">
        <v>769</v>
      </c>
      <c r="F1" s="176" t="s">
        <v>770</v>
      </c>
      <c r="G1" s="176" t="s">
        <v>771</v>
      </c>
      <c r="H1" s="471"/>
    </row>
    <row r="2" spans="1:8">
      <c r="A2" s="175">
        <v>10</v>
      </c>
      <c r="B2" s="529" t="s">
        <v>922</v>
      </c>
      <c r="C2" s="527" t="s">
        <v>923</v>
      </c>
      <c r="D2" s="527" t="s">
        <v>924</v>
      </c>
      <c r="E2" s="527" t="s">
        <v>925</v>
      </c>
      <c r="F2" s="529" t="s">
        <v>926</v>
      </c>
      <c r="G2" s="527" t="s">
        <v>927</v>
      </c>
      <c r="H2" s="471"/>
    </row>
    <row r="3" spans="1:8">
      <c r="A3" s="175">
        <v>11</v>
      </c>
      <c r="B3" s="474" t="s">
        <v>922</v>
      </c>
      <c r="C3" s="876" t="s">
        <v>1929</v>
      </c>
      <c r="D3" s="474" t="s">
        <v>928</v>
      </c>
      <c r="E3" s="475" t="s">
        <v>834</v>
      </c>
      <c r="F3" s="474" t="s">
        <v>835</v>
      </c>
      <c r="G3" s="475" t="s">
        <v>732</v>
      </c>
      <c r="H3" s="478"/>
    </row>
    <row r="4" spans="1:8">
      <c r="B4" s="477"/>
      <c r="C4" s="533"/>
      <c r="D4" s="477" t="s">
        <v>836</v>
      </c>
      <c r="E4" s="477"/>
      <c r="F4" s="476" t="s">
        <v>837</v>
      </c>
      <c r="G4" s="477"/>
      <c r="H4" s="473"/>
    </row>
    <row r="5" spans="1:8">
      <c r="A5" s="175">
        <v>12</v>
      </c>
      <c r="B5" s="484" t="s">
        <v>922</v>
      </c>
      <c r="C5" s="485" t="s">
        <v>838</v>
      </c>
      <c r="D5" s="485" t="s">
        <v>839</v>
      </c>
      <c r="E5" s="485" t="s">
        <v>532</v>
      </c>
      <c r="F5" s="484" t="s">
        <v>796</v>
      </c>
      <c r="G5" s="484" t="s">
        <v>840</v>
      </c>
    </row>
    <row r="6" spans="1:8">
      <c r="A6" s="175">
        <v>13</v>
      </c>
      <c r="B6" s="504" t="s">
        <v>922</v>
      </c>
      <c r="C6" s="506" t="s">
        <v>841</v>
      </c>
      <c r="D6" s="506" t="s">
        <v>842</v>
      </c>
      <c r="E6" s="506" t="s">
        <v>843</v>
      </c>
      <c r="F6" s="504" t="s">
        <v>844</v>
      </c>
      <c r="G6" s="504" t="s">
        <v>2319</v>
      </c>
    </row>
    <row r="7" spans="1:8">
      <c r="A7" s="175">
        <v>14</v>
      </c>
      <c r="B7" s="534" t="s">
        <v>845</v>
      </c>
      <c r="C7" s="877" t="s">
        <v>1930</v>
      </c>
      <c r="D7" s="521" t="s">
        <v>846</v>
      </c>
      <c r="E7" s="521"/>
      <c r="F7" s="532"/>
      <c r="G7" s="532" t="s">
        <v>847</v>
      </c>
    </row>
    <row r="8" spans="1:8" ht="27">
      <c r="A8" s="175">
        <v>15</v>
      </c>
      <c r="B8" s="535" t="s">
        <v>848</v>
      </c>
      <c r="C8" s="521" t="s">
        <v>1931</v>
      </c>
      <c r="D8" s="521" t="s">
        <v>849</v>
      </c>
      <c r="E8" s="1493" t="s">
        <v>850</v>
      </c>
      <c r="F8" s="1494"/>
      <c r="G8" s="536" t="s">
        <v>2578</v>
      </c>
    </row>
    <row r="9" spans="1:8">
      <c r="B9" s="537"/>
      <c r="C9" s="471"/>
      <c r="D9" s="471"/>
      <c r="E9" s="538"/>
      <c r="F9" s="478"/>
      <c r="G9" s="175"/>
    </row>
    <row r="10" spans="1:8">
      <c r="B10" s="175" t="s">
        <v>2579</v>
      </c>
      <c r="H10" s="227"/>
    </row>
    <row r="11" spans="1:8">
      <c r="B11" s="176" t="s">
        <v>767</v>
      </c>
      <c r="C11" s="176" t="s">
        <v>1010</v>
      </c>
      <c r="D11" s="176" t="s">
        <v>768</v>
      </c>
      <c r="E11" s="176" t="s">
        <v>769</v>
      </c>
      <c r="F11" s="176"/>
      <c r="G11" s="176" t="s">
        <v>771</v>
      </c>
      <c r="H11" s="471"/>
    </row>
    <row r="12" spans="1:8">
      <c r="A12" s="175">
        <v>1</v>
      </c>
      <c r="B12" s="508" t="s">
        <v>2580</v>
      </c>
      <c r="C12" s="539">
        <v>27015</v>
      </c>
      <c r="D12" s="508" t="s">
        <v>2581</v>
      </c>
      <c r="E12" s="508" t="s">
        <v>2582</v>
      </c>
      <c r="F12" s="508" t="s">
        <v>2299</v>
      </c>
      <c r="G12" s="508" t="s">
        <v>2327</v>
      </c>
      <c r="H12" s="471"/>
    </row>
    <row r="13" spans="1:8">
      <c r="A13" s="175">
        <v>2</v>
      </c>
      <c r="B13" s="485" t="s">
        <v>2580</v>
      </c>
      <c r="C13" s="540">
        <v>27015</v>
      </c>
      <c r="D13" s="485" t="s">
        <v>2583</v>
      </c>
      <c r="E13" s="485" t="s">
        <v>809</v>
      </c>
      <c r="F13" s="485" t="s">
        <v>2291</v>
      </c>
      <c r="G13" s="485" t="s">
        <v>2584</v>
      </c>
      <c r="H13" s="471"/>
    </row>
    <row r="14" spans="1:8">
      <c r="A14" s="175">
        <v>3</v>
      </c>
      <c r="B14" s="485" t="s">
        <v>2580</v>
      </c>
      <c r="C14" s="540">
        <v>27015</v>
      </c>
      <c r="D14" s="485" t="s">
        <v>2585</v>
      </c>
      <c r="E14" s="485" t="s">
        <v>809</v>
      </c>
      <c r="F14" s="485" t="s">
        <v>2299</v>
      </c>
      <c r="G14" s="485" t="s">
        <v>2586</v>
      </c>
      <c r="H14" s="471"/>
    </row>
    <row r="15" spans="1:8">
      <c r="A15" s="175">
        <v>4</v>
      </c>
      <c r="B15" s="485" t="s">
        <v>2587</v>
      </c>
      <c r="C15" s="541" t="s">
        <v>1932</v>
      </c>
      <c r="D15" s="485" t="s">
        <v>2454</v>
      </c>
      <c r="E15" s="514" t="s">
        <v>2582</v>
      </c>
      <c r="F15" s="514" t="s">
        <v>790</v>
      </c>
      <c r="G15" s="485" t="s">
        <v>732</v>
      </c>
      <c r="H15" s="471"/>
    </row>
    <row r="16" spans="1:8">
      <c r="A16" s="175">
        <v>5</v>
      </c>
      <c r="B16" s="485" t="s">
        <v>2580</v>
      </c>
      <c r="C16" s="485" t="s">
        <v>2588</v>
      </c>
      <c r="D16" s="485" t="s">
        <v>2589</v>
      </c>
      <c r="E16" s="485" t="s">
        <v>809</v>
      </c>
      <c r="F16" s="485" t="s">
        <v>2299</v>
      </c>
      <c r="G16" s="485" t="s">
        <v>1864</v>
      </c>
      <c r="H16" s="471"/>
    </row>
    <row r="17" spans="1:8">
      <c r="A17" s="175">
        <v>6</v>
      </c>
      <c r="B17" s="485" t="s">
        <v>2580</v>
      </c>
      <c r="C17" s="485" t="s">
        <v>2588</v>
      </c>
      <c r="D17" s="485" t="s">
        <v>2590</v>
      </c>
      <c r="E17" s="485" t="s">
        <v>809</v>
      </c>
      <c r="F17" s="485" t="s">
        <v>2591</v>
      </c>
      <c r="G17" s="485" t="s">
        <v>855</v>
      </c>
      <c r="H17" s="471"/>
    </row>
    <row r="18" spans="1:8">
      <c r="A18" s="175">
        <v>7</v>
      </c>
      <c r="B18" s="485" t="s">
        <v>2580</v>
      </c>
      <c r="C18" s="878" t="s">
        <v>1933</v>
      </c>
      <c r="D18" s="485" t="s">
        <v>2592</v>
      </c>
      <c r="E18" s="514" t="s">
        <v>809</v>
      </c>
      <c r="F18" s="514" t="s">
        <v>2591</v>
      </c>
      <c r="G18" s="485" t="s">
        <v>2593</v>
      </c>
      <c r="H18" s="471"/>
    </row>
    <row r="19" spans="1:8">
      <c r="A19" s="175">
        <v>8</v>
      </c>
      <c r="B19" s="485" t="s">
        <v>2580</v>
      </c>
      <c r="C19" s="878" t="s">
        <v>1933</v>
      </c>
      <c r="D19" s="485" t="s">
        <v>2594</v>
      </c>
      <c r="E19" s="514" t="s">
        <v>809</v>
      </c>
      <c r="F19" s="514" t="s">
        <v>2591</v>
      </c>
      <c r="G19" s="485" t="s">
        <v>2595</v>
      </c>
      <c r="H19" s="471"/>
    </row>
    <row r="20" spans="1:8">
      <c r="A20" s="175">
        <v>9</v>
      </c>
      <c r="B20" s="485" t="s">
        <v>2580</v>
      </c>
      <c r="C20" s="878" t="s">
        <v>1933</v>
      </c>
      <c r="D20" s="485" t="s">
        <v>2596</v>
      </c>
      <c r="E20" s="514" t="s">
        <v>809</v>
      </c>
      <c r="F20" s="514" t="s">
        <v>2591</v>
      </c>
      <c r="G20" s="485" t="s">
        <v>816</v>
      </c>
      <c r="H20" s="471"/>
    </row>
    <row r="21" spans="1:8">
      <c r="A21" s="175">
        <v>10</v>
      </c>
      <c r="B21" s="485" t="s">
        <v>2587</v>
      </c>
      <c r="C21" s="878" t="s">
        <v>1934</v>
      </c>
      <c r="D21" s="485" t="s">
        <v>2597</v>
      </c>
      <c r="E21" s="514" t="s">
        <v>809</v>
      </c>
      <c r="F21" s="514" t="s">
        <v>2456</v>
      </c>
      <c r="G21" s="485" t="s">
        <v>732</v>
      </c>
      <c r="H21" s="471"/>
    </row>
    <row r="22" spans="1:8">
      <c r="A22" s="175">
        <v>11</v>
      </c>
      <c r="B22" s="485" t="s">
        <v>2580</v>
      </c>
      <c r="C22" s="878" t="s">
        <v>1934</v>
      </c>
      <c r="D22" s="485" t="s">
        <v>2598</v>
      </c>
      <c r="E22" s="514" t="s">
        <v>809</v>
      </c>
      <c r="F22" s="514" t="s">
        <v>2591</v>
      </c>
      <c r="G22" s="485" t="s">
        <v>2599</v>
      </c>
      <c r="H22" s="471"/>
    </row>
    <row r="23" spans="1:8">
      <c r="A23" s="175">
        <v>12</v>
      </c>
      <c r="B23" s="485" t="s">
        <v>2580</v>
      </c>
      <c r="C23" s="878" t="s">
        <v>1934</v>
      </c>
      <c r="D23" s="485" t="s">
        <v>2600</v>
      </c>
      <c r="E23" s="514" t="s">
        <v>809</v>
      </c>
      <c r="F23" s="514" t="s">
        <v>2591</v>
      </c>
      <c r="G23" s="485" t="s">
        <v>878</v>
      </c>
      <c r="H23" s="471"/>
    </row>
    <row r="24" spans="1:8">
      <c r="A24" s="175">
        <v>13</v>
      </c>
      <c r="B24" s="485" t="s">
        <v>2580</v>
      </c>
      <c r="C24" s="878" t="s">
        <v>1934</v>
      </c>
      <c r="D24" s="485" t="s">
        <v>879</v>
      </c>
      <c r="E24" s="514" t="s">
        <v>809</v>
      </c>
      <c r="F24" s="514" t="s">
        <v>2591</v>
      </c>
      <c r="G24" s="485" t="s">
        <v>880</v>
      </c>
      <c r="H24" s="471"/>
    </row>
    <row r="25" spans="1:8">
      <c r="A25" s="175">
        <v>14</v>
      </c>
      <c r="B25" s="485" t="s">
        <v>2580</v>
      </c>
      <c r="C25" s="878" t="s">
        <v>1934</v>
      </c>
      <c r="D25" s="485" t="s">
        <v>881</v>
      </c>
      <c r="E25" s="514" t="s">
        <v>809</v>
      </c>
      <c r="F25" s="514" t="s">
        <v>2591</v>
      </c>
      <c r="G25" s="485" t="s">
        <v>823</v>
      </c>
      <c r="H25" s="471"/>
    </row>
    <row r="26" spans="1:8">
      <c r="A26" s="175">
        <v>15</v>
      </c>
      <c r="B26" s="485" t="s">
        <v>2587</v>
      </c>
      <c r="C26" s="878" t="s">
        <v>1934</v>
      </c>
      <c r="D26" s="514" t="s">
        <v>882</v>
      </c>
      <c r="E26" s="514" t="s">
        <v>809</v>
      </c>
      <c r="F26" s="514" t="s">
        <v>2591</v>
      </c>
      <c r="G26" s="485" t="s">
        <v>883</v>
      </c>
      <c r="H26" s="478"/>
    </row>
    <row r="27" spans="1:8">
      <c r="A27" s="175">
        <v>16</v>
      </c>
      <c r="B27" s="485" t="s">
        <v>2580</v>
      </c>
      <c r="C27" s="878" t="s">
        <v>1934</v>
      </c>
      <c r="D27" s="514" t="s">
        <v>2465</v>
      </c>
      <c r="E27" s="514" t="s">
        <v>809</v>
      </c>
      <c r="F27" s="514" t="s">
        <v>2456</v>
      </c>
      <c r="G27" s="485" t="s">
        <v>1865</v>
      </c>
      <c r="H27" s="471"/>
    </row>
    <row r="28" spans="1:8">
      <c r="A28" s="175">
        <v>17</v>
      </c>
      <c r="B28" s="470" t="s">
        <v>2580</v>
      </c>
      <c r="C28" s="878" t="s">
        <v>1934</v>
      </c>
      <c r="D28" s="542" t="s">
        <v>2466</v>
      </c>
      <c r="E28" s="542" t="s">
        <v>809</v>
      </c>
      <c r="F28" s="542" t="s">
        <v>2467</v>
      </c>
      <c r="G28" s="470" t="s">
        <v>868</v>
      </c>
      <c r="H28" s="471"/>
    </row>
    <row r="29" spans="1:8">
      <c r="A29" s="175">
        <v>18</v>
      </c>
      <c r="B29" s="527" t="s">
        <v>798</v>
      </c>
      <c r="C29" s="543">
        <v>27015</v>
      </c>
      <c r="D29" s="527" t="s">
        <v>2468</v>
      </c>
      <c r="E29" s="527" t="s">
        <v>815</v>
      </c>
      <c r="F29" s="527" t="s">
        <v>2456</v>
      </c>
      <c r="G29" s="527" t="s">
        <v>2469</v>
      </c>
      <c r="H29" s="471"/>
    </row>
    <row r="30" spans="1:8">
      <c r="A30" s="175">
        <v>19</v>
      </c>
      <c r="B30" s="485" t="s">
        <v>798</v>
      </c>
      <c r="C30" s="485" t="s">
        <v>2470</v>
      </c>
      <c r="D30" s="485" t="s">
        <v>2471</v>
      </c>
      <c r="E30" s="485" t="s">
        <v>815</v>
      </c>
      <c r="F30" s="485" t="s">
        <v>2299</v>
      </c>
      <c r="G30" s="485" t="s">
        <v>2472</v>
      </c>
      <c r="H30" s="471"/>
    </row>
    <row r="31" spans="1:8">
      <c r="A31" s="175">
        <v>20</v>
      </c>
      <c r="B31" s="485" t="s">
        <v>798</v>
      </c>
      <c r="C31" s="485" t="s">
        <v>2470</v>
      </c>
      <c r="D31" s="484" t="s">
        <v>2473</v>
      </c>
      <c r="E31" s="485" t="s">
        <v>815</v>
      </c>
      <c r="F31" s="485" t="s">
        <v>796</v>
      </c>
      <c r="G31" s="485" t="s">
        <v>810</v>
      </c>
      <c r="H31" s="471"/>
    </row>
    <row r="32" spans="1:8">
      <c r="A32" s="175">
        <v>21</v>
      </c>
      <c r="B32" s="485" t="s">
        <v>798</v>
      </c>
      <c r="C32" s="485" t="s">
        <v>2470</v>
      </c>
      <c r="D32" s="485" t="s">
        <v>2474</v>
      </c>
      <c r="E32" s="485" t="s">
        <v>815</v>
      </c>
      <c r="F32" s="485" t="s">
        <v>796</v>
      </c>
      <c r="G32" s="485" t="s">
        <v>810</v>
      </c>
      <c r="H32" s="471"/>
    </row>
    <row r="33" spans="1:8">
      <c r="A33" s="175">
        <v>22</v>
      </c>
      <c r="B33" s="485" t="s">
        <v>798</v>
      </c>
      <c r="C33" s="485" t="s">
        <v>2470</v>
      </c>
      <c r="D33" s="485" t="s">
        <v>2475</v>
      </c>
      <c r="E33" s="485" t="s">
        <v>815</v>
      </c>
      <c r="F33" s="485" t="s">
        <v>2299</v>
      </c>
      <c r="G33" s="485" t="s">
        <v>2476</v>
      </c>
      <c r="H33" s="471"/>
    </row>
    <row r="34" spans="1:8">
      <c r="A34" s="175">
        <v>23</v>
      </c>
      <c r="B34" s="485" t="s">
        <v>798</v>
      </c>
      <c r="C34" s="485" t="s">
        <v>2470</v>
      </c>
      <c r="D34" s="484" t="s">
        <v>2477</v>
      </c>
      <c r="E34" s="485" t="s">
        <v>815</v>
      </c>
      <c r="F34" s="485" t="s">
        <v>2299</v>
      </c>
      <c r="G34" s="485" t="s">
        <v>2476</v>
      </c>
      <c r="H34" s="471"/>
    </row>
    <row r="35" spans="1:8">
      <c r="A35" s="175">
        <v>24</v>
      </c>
      <c r="B35" s="485" t="s">
        <v>798</v>
      </c>
      <c r="C35" s="541" t="s">
        <v>1935</v>
      </c>
      <c r="D35" s="485" t="s">
        <v>2478</v>
      </c>
      <c r="E35" s="514" t="s">
        <v>2479</v>
      </c>
      <c r="F35" s="514" t="s">
        <v>790</v>
      </c>
      <c r="G35" s="485" t="s">
        <v>791</v>
      </c>
      <c r="H35" s="471"/>
    </row>
    <row r="36" spans="1:8">
      <c r="A36" s="175">
        <v>25</v>
      </c>
      <c r="B36" s="485" t="s">
        <v>798</v>
      </c>
      <c r="C36" s="485" t="s">
        <v>2480</v>
      </c>
      <c r="D36" s="485" t="s">
        <v>2481</v>
      </c>
      <c r="E36" s="485" t="s">
        <v>815</v>
      </c>
      <c r="F36" s="485" t="s">
        <v>2482</v>
      </c>
      <c r="G36" s="485" t="s">
        <v>2483</v>
      </c>
      <c r="H36" s="471"/>
    </row>
    <row r="37" spans="1:8">
      <c r="A37" s="175">
        <v>26</v>
      </c>
      <c r="B37" s="470" t="s">
        <v>798</v>
      </c>
      <c r="C37" s="879" t="s">
        <v>1936</v>
      </c>
      <c r="D37" s="470" t="s">
        <v>2484</v>
      </c>
      <c r="E37" s="470" t="s">
        <v>815</v>
      </c>
      <c r="F37" s="470" t="s">
        <v>2299</v>
      </c>
      <c r="G37" s="470" t="s">
        <v>2485</v>
      </c>
      <c r="H37" s="471"/>
    </row>
    <row r="38" spans="1:8">
      <c r="A38" s="175">
        <v>27</v>
      </c>
      <c r="B38" s="527" t="s">
        <v>2486</v>
      </c>
      <c r="C38" s="544">
        <v>27015</v>
      </c>
      <c r="D38" s="527" t="s">
        <v>2487</v>
      </c>
      <c r="E38" s="527" t="s">
        <v>819</v>
      </c>
      <c r="F38" s="527" t="s">
        <v>2291</v>
      </c>
      <c r="G38" s="527" t="s">
        <v>2488</v>
      </c>
      <c r="H38" s="471"/>
    </row>
    <row r="39" spans="1:8">
      <c r="A39" s="175">
        <v>28</v>
      </c>
      <c r="B39" s="485" t="s">
        <v>2486</v>
      </c>
      <c r="C39" s="545">
        <v>27015</v>
      </c>
      <c r="D39" s="485" t="s">
        <v>2489</v>
      </c>
      <c r="E39" s="485" t="s">
        <v>2490</v>
      </c>
      <c r="F39" s="485" t="s">
        <v>2291</v>
      </c>
      <c r="G39" s="485" t="s">
        <v>2345</v>
      </c>
      <c r="H39" s="471"/>
    </row>
    <row r="40" spans="1:8">
      <c r="A40" s="175">
        <v>29</v>
      </c>
      <c r="B40" s="485" t="s">
        <v>2486</v>
      </c>
      <c r="C40" s="541" t="s">
        <v>2491</v>
      </c>
      <c r="D40" s="485" t="s">
        <v>2455</v>
      </c>
      <c r="E40" s="485" t="s">
        <v>819</v>
      </c>
      <c r="F40" s="485" t="s">
        <v>2291</v>
      </c>
      <c r="G40" s="485" t="s">
        <v>745</v>
      </c>
      <c r="H40" s="471"/>
    </row>
    <row r="41" spans="1:8">
      <c r="A41" s="175">
        <v>30</v>
      </c>
      <c r="B41" s="485" t="s">
        <v>2486</v>
      </c>
      <c r="C41" s="541" t="s">
        <v>2470</v>
      </c>
      <c r="D41" s="485" t="s">
        <v>851</v>
      </c>
      <c r="E41" s="485" t="s">
        <v>819</v>
      </c>
      <c r="F41" s="485" t="s">
        <v>820</v>
      </c>
      <c r="G41" s="485" t="s">
        <v>2492</v>
      </c>
      <c r="H41" s="471"/>
    </row>
    <row r="42" spans="1:8">
      <c r="A42" s="175">
        <v>31</v>
      </c>
      <c r="B42" s="485" t="s">
        <v>2486</v>
      </c>
      <c r="C42" s="541" t="s">
        <v>2493</v>
      </c>
      <c r="D42" s="485" t="s">
        <v>818</v>
      </c>
      <c r="E42" s="485" t="s">
        <v>819</v>
      </c>
      <c r="F42" s="485" t="s">
        <v>2299</v>
      </c>
      <c r="G42" s="485" t="s">
        <v>2494</v>
      </c>
      <c r="H42" s="471"/>
    </row>
    <row r="43" spans="1:8">
      <c r="A43" s="175">
        <v>32</v>
      </c>
      <c r="B43" s="485" t="s">
        <v>2486</v>
      </c>
      <c r="C43" s="541" t="s">
        <v>2493</v>
      </c>
      <c r="D43" s="485" t="s">
        <v>2495</v>
      </c>
      <c r="E43" s="485" t="s">
        <v>819</v>
      </c>
      <c r="F43" s="485" t="s">
        <v>820</v>
      </c>
      <c r="G43" s="485" t="s">
        <v>2496</v>
      </c>
      <c r="H43" s="471"/>
    </row>
    <row r="44" spans="1:8">
      <c r="A44" s="175">
        <v>33</v>
      </c>
      <c r="B44" s="485" t="s">
        <v>2486</v>
      </c>
      <c r="C44" s="541" t="s">
        <v>2493</v>
      </c>
      <c r="D44" s="485" t="s">
        <v>2497</v>
      </c>
      <c r="E44" s="485" t="s">
        <v>819</v>
      </c>
      <c r="F44" s="485" t="s">
        <v>2299</v>
      </c>
      <c r="G44" s="485" t="s">
        <v>2496</v>
      </c>
      <c r="H44" s="471"/>
    </row>
    <row r="45" spans="1:8">
      <c r="A45" s="175">
        <v>34</v>
      </c>
      <c r="B45" s="485" t="s">
        <v>2486</v>
      </c>
      <c r="C45" s="541" t="s">
        <v>2493</v>
      </c>
      <c r="D45" s="485" t="s">
        <v>871</v>
      </c>
      <c r="E45" s="485" t="s">
        <v>819</v>
      </c>
      <c r="F45" s="485" t="s">
        <v>2291</v>
      </c>
      <c r="G45" s="485" t="s">
        <v>1097</v>
      </c>
      <c r="H45" s="471"/>
    </row>
    <row r="46" spans="1:8">
      <c r="A46" s="175">
        <v>35</v>
      </c>
      <c r="B46" s="485" t="s">
        <v>2486</v>
      </c>
      <c r="C46" s="878" t="s">
        <v>1937</v>
      </c>
      <c r="D46" s="485" t="s">
        <v>1098</v>
      </c>
      <c r="E46" s="514" t="s">
        <v>819</v>
      </c>
      <c r="F46" s="514" t="s">
        <v>820</v>
      </c>
      <c r="G46" s="485" t="s">
        <v>1099</v>
      </c>
      <c r="H46" s="471"/>
    </row>
    <row r="47" spans="1:8">
      <c r="A47" s="175">
        <v>36</v>
      </c>
      <c r="B47" s="485" t="s">
        <v>2486</v>
      </c>
      <c r="C47" s="878" t="s">
        <v>1937</v>
      </c>
      <c r="D47" s="485" t="s">
        <v>857</v>
      </c>
      <c r="E47" s="514" t="s">
        <v>819</v>
      </c>
      <c r="F47" s="514" t="s">
        <v>820</v>
      </c>
      <c r="G47" s="485" t="s">
        <v>791</v>
      </c>
      <c r="H47" s="471"/>
    </row>
    <row r="48" spans="1:8">
      <c r="A48" s="175">
        <v>37</v>
      </c>
      <c r="B48" s="485" t="s">
        <v>2486</v>
      </c>
      <c r="C48" s="878" t="s">
        <v>1937</v>
      </c>
      <c r="D48" s="485" t="s">
        <v>1100</v>
      </c>
      <c r="E48" s="514" t="s">
        <v>819</v>
      </c>
      <c r="F48" s="514" t="s">
        <v>820</v>
      </c>
      <c r="G48" s="485" t="s">
        <v>1101</v>
      </c>
      <c r="H48" s="471"/>
    </row>
    <row r="49" spans="1:8">
      <c r="A49" s="175">
        <v>38</v>
      </c>
      <c r="B49" s="485" t="s">
        <v>2486</v>
      </c>
      <c r="C49" s="878" t="s">
        <v>1937</v>
      </c>
      <c r="D49" s="485" t="s">
        <v>1102</v>
      </c>
      <c r="E49" s="514" t="s">
        <v>819</v>
      </c>
      <c r="F49" s="514" t="s">
        <v>820</v>
      </c>
      <c r="G49" s="485" t="s">
        <v>1103</v>
      </c>
      <c r="H49" s="471"/>
    </row>
    <row r="50" spans="1:8">
      <c r="A50" s="175">
        <v>39</v>
      </c>
      <c r="B50" s="485" t="s">
        <v>2486</v>
      </c>
      <c r="C50" s="878" t="s">
        <v>1938</v>
      </c>
      <c r="D50" s="485" t="s">
        <v>1104</v>
      </c>
      <c r="E50" s="514" t="s">
        <v>819</v>
      </c>
      <c r="F50" s="514" t="s">
        <v>820</v>
      </c>
      <c r="G50" s="485" t="s">
        <v>1105</v>
      </c>
      <c r="H50" s="471"/>
    </row>
    <row r="51" spans="1:8">
      <c r="A51" s="175">
        <v>40</v>
      </c>
      <c r="B51" s="485" t="s">
        <v>2486</v>
      </c>
      <c r="C51" s="878" t="s">
        <v>1939</v>
      </c>
      <c r="D51" s="485" t="s">
        <v>818</v>
      </c>
      <c r="E51" s="514" t="s">
        <v>819</v>
      </c>
      <c r="F51" s="514" t="s">
        <v>820</v>
      </c>
      <c r="G51" s="485" t="s">
        <v>1106</v>
      </c>
      <c r="H51" s="471"/>
    </row>
    <row r="52" spans="1:8">
      <c r="A52" s="175">
        <v>41</v>
      </c>
      <c r="B52" s="485" t="s">
        <v>2486</v>
      </c>
      <c r="C52" s="878" t="s">
        <v>1940</v>
      </c>
      <c r="D52" s="485" t="s">
        <v>851</v>
      </c>
      <c r="E52" s="514" t="s">
        <v>819</v>
      </c>
      <c r="F52" s="514" t="s">
        <v>2591</v>
      </c>
      <c r="G52" s="485" t="s">
        <v>1107</v>
      </c>
      <c r="H52" s="471"/>
    </row>
    <row r="53" spans="1:8">
      <c r="A53" s="175">
        <v>42</v>
      </c>
      <c r="B53" s="485" t="s">
        <v>2486</v>
      </c>
      <c r="C53" s="878" t="s">
        <v>1935</v>
      </c>
      <c r="D53" s="485" t="s">
        <v>1108</v>
      </c>
      <c r="E53" s="514" t="s">
        <v>819</v>
      </c>
      <c r="F53" s="514" t="s">
        <v>2591</v>
      </c>
      <c r="G53" s="485" t="s">
        <v>1109</v>
      </c>
      <c r="H53" s="471"/>
    </row>
    <row r="54" spans="1:8">
      <c r="A54" s="175">
        <v>43</v>
      </c>
      <c r="B54" s="485" t="s">
        <v>2486</v>
      </c>
      <c r="C54" s="878" t="s">
        <v>805</v>
      </c>
      <c r="D54" s="485" t="s">
        <v>1110</v>
      </c>
      <c r="E54" s="514" t="s">
        <v>819</v>
      </c>
      <c r="F54" s="514" t="s">
        <v>2456</v>
      </c>
      <c r="G54" s="485" t="s">
        <v>732</v>
      </c>
      <c r="H54" s="471"/>
    </row>
    <row r="55" spans="1:8">
      <c r="A55" s="175">
        <v>44</v>
      </c>
      <c r="B55" s="485" t="s">
        <v>2486</v>
      </c>
      <c r="C55" s="878" t="s">
        <v>805</v>
      </c>
      <c r="D55" s="485" t="s">
        <v>1111</v>
      </c>
      <c r="E55" s="514" t="s">
        <v>819</v>
      </c>
      <c r="F55" s="514" t="s">
        <v>2591</v>
      </c>
      <c r="G55" s="485" t="s">
        <v>732</v>
      </c>
      <c r="H55" s="471"/>
    </row>
    <row r="56" spans="1:8">
      <c r="A56" s="175">
        <v>45</v>
      </c>
      <c r="B56" s="485" t="s">
        <v>2486</v>
      </c>
      <c r="C56" s="878" t="s">
        <v>805</v>
      </c>
      <c r="D56" s="485" t="s">
        <v>1112</v>
      </c>
      <c r="E56" s="514" t="s">
        <v>819</v>
      </c>
      <c r="F56" s="514" t="s">
        <v>2591</v>
      </c>
      <c r="G56" s="485" t="s">
        <v>732</v>
      </c>
      <c r="H56" s="471"/>
    </row>
    <row r="57" spans="1:8">
      <c r="A57" s="175">
        <v>46</v>
      </c>
      <c r="B57" s="485" t="s">
        <v>2486</v>
      </c>
      <c r="C57" s="878" t="s">
        <v>805</v>
      </c>
      <c r="D57" s="485" t="s">
        <v>1113</v>
      </c>
      <c r="E57" s="514" t="s">
        <v>819</v>
      </c>
      <c r="F57" s="514" t="s">
        <v>2299</v>
      </c>
      <c r="G57" s="485" t="s">
        <v>732</v>
      </c>
      <c r="H57" s="471"/>
    </row>
    <row r="58" spans="1:8">
      <c r="A58" s="175">
        <v>47</v>
      </c>
      <c r="B58" s="485" t="s">
        <v>2486</v>
      </c>
      <c r="C58" s="878" t="s">
        <v>805</v>
      </c>
      <c r="D58" s="485" t="s">
        <v>818</v>
      </c>
      <c r="E58" s="514" t="s">
        <v>819</v>
      </c>
      <c r="F58" s="514" t="s">
        <v>820</v>
      </c>
      <c r="G58" s="485" t="s">
        <v>816</v>
      </c>
      <c r="H58" s="471"/>
    </row>
    <row r="59" spans="1:8">
      <c r="A59" s="175">
        <v>48</v>
      </c>
      <c r="B59" s="485" t="s">
        <v>2486</v>
      </c>
      <c r="C59" s="878" t="s">
        <v>805</v>
      </c>
      <c r="D59" s="485" t="s">
        <v>828</v>
      </c>
      <c r="E59" s="514" t="s">
        <v>2490</v>
      </c>
      <c r="F59" s="514" t="s">
        <v>2456</v>
      </c>
      <c r="G59" s="485" t="s">
        <v>1114</v>
      </c>
      <c r="H59" s="471"/>
    </row>
  </sheetData>
  <mergeCells count="1">
    <mergeCell ref="E8:F8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&amp;C－４８－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D25" sqref="D25"/>
    </sheetView>
  </sheetViews>
  <sheetFormatPr defaultColWidth="22.5" defaultRowHeight="13.5"/>
  <cols>
    <col min="1" max="1" width="3.5" style="175" bestFit="1" customWidth="1"/>
    <col min="2" max="2" width="11.25" style="175" customWidth="1"/>
    <col min="3" max="3" width="16.75" style="175" customWidth="1"/>
    <col min="4" max="4" width="27.25" style="175" customWidth="1"/>
    <col min="5" max="5" width="7.25" style="175" customWidth="1"/>
    <col min="6" max="6" width="7.5" style="175" customWidth="1"/>
    <col min="7" max="7" width="16.125" style="462" customWidth="1"/>
    <col min="8" max="8" width="22.5" style="175" customWidth="1"/>
    <col min="9" max="9" width="3.5" style="175" bestFit="1" customWidth="1"/>
    <col min="10" max="10" width="29.875" style="175" bestFit="1" customWidth="1"/>
    <col min="11" max="11" width="17.625" style="175" bestFit="1" customWidth="1"/>
    <col min="12" max="12" width="40.5" style="175" bestFit="1" customWidth="1"/>
    <col min="13" max="16384" width="22.5" style="175"/>
  </cols>
  <sheetData>
    <row r="1" spans="1:8">
      <c r="B1" s="176" t="s">
        <v>767</v>
      </c>
      <c r="C1" s="176" t="s">
        <v>1010</v>
      </c>
      <c r="D1" s="176" t="s">
        <v>768</v>
      </c>
      <c r="E1" s="176" t="s">
        <v>769</v>
      </c>
      <c r="F1" s="176"/>
      <c r="G1" s="176" t="s">
        <v>771</v>
      </c>
    </row>
    <row r="2" spans="1:8">
      <c r="A2" s="175">
        <v>49</v>
      </c>
      <c r="B2" s="484" t="s">
        <v>2486</v>
      </c>
      <c r="C2" s="878" t="s">
        <v>1941</v>
      </c>
      <c r="D2" s="484" t="s">
        <v>828</v>
      </c>
      <c r="E2" s="513" t="s">
        <v>2490</v>
      </c>
      <c r="F2" s="513" t="s">
        <v>2467</v>
      </c>
      <c r="G2" s="485" t="s">
        <v>1115</v>
      </c>
      <c r="H2" s="471"/>
    </row>
    <row r="3" spans="1:8">
      <c r="A3" s="175">
        <v>50</v>
      </c>
      <c r="B3" s="484" t="s">
        <v>2486</v>
      </c>
      <c r="C3" s="878" t="s">
        <v>2480</v>
      </c>
      <c r="D3" s="484" t="s">
        <v>871</v>
      </c>
      <c r="E3" s="484" t="s">
        <v>819</v>
      </c>
      <c r="F3" s="484" t="s">
        <v>2291</v>
      </c>
      <c r="G3" s="485" t="s">
        <v>1116</v>
      </c>
      <c r="H3" s="471"/>
    </row>
    <row r="4" spans="1:8">
      <c r="A4" s="175">
        <v>51</v>
      </c>
      <c r="B4" s="484" t="s">
        <v>2486</v>
      </c>
      <c r="C4" s="878" t="s">
        <v>1936</v>
      </c>
      <c r="D4" s="484" t="s">
        <v>1117</v>
      </c>
      <c r="E4" s="469" t="s">
        <v>819</v>
      </c>
      <c r="F4" s="469" t="s">
        <v>2291</v>
      </c>
      <c r="G4" s="485" t="s">
        <v>1118</v>
      </c>
      <c r="H4" s="471"/>
    </row>
    <row r="5" spans="1:8">
      <c r="A5" s="175">
        <v>52</v>
      </c>
      <c r="B5" s="484" t="s">
        <v>2486</v>
      </c>
      <c r="C5" s="878" t="s">
        <v>1942</v>
      </c>
      <c r="D5" s="484" t="s">
        <v>1860</v>
      </c>
      <c r="E5" s="484" t="s">
        <v>819</v>
      </c>
      <c r="F5" s="484" t="s">
        <v>2291</v>
      </c>
      <c r="G5" s="485" t="s">
        <v>2373</v>
      </c>
      <c r="H5" s="471"/>
    </row>
    <row r="6" spans="1:8">
      <c r="A6" s="175">
        <v>53</v>
      </c>
      <c r="B6" s="484" t="s">
        <v>2486</v>
      </c>
      <c r="C6" s="878" t="s">
        <v>1942</v>
      </c>
      <c r="D6" s="504" t="s">
        <v>1861</v>
      </c>
      <c r="E6" s="504" t="s">
        <v>877</v>
      </c>
      <c r="F6" s="504" t="s">
        <v>2299</v>
      </c>
      <c r="G6" s="506" t="s">
        <v>2373</v>
      </c>
      <c r="H6" s="471"/>
    </row>
    <row r="7" spans="1:8">
      <c r="A7" s="175">
        <v>55</v>
      </c>
      <c r="B7" s="529" t="s">
        <v>1119</v>
      </c>
      <c r="C7" s="880" t="s">
        <v>1943</v>
      </c>
      <c r="D7" s="529" t="s">
        <v>1120</v>
      </c>
      <c r="E7" s="529" t="s">
        <v>2453</v>
      </c>
      <c r="F7" s="529" t="s">
        <v>2456</v>
      </c>
      <c r="G7" s="527" t="s">
        <v>804</v>
      </c>
      <c r="H7" s="471"/>
    </row>
    <row r="8" spans="1:8">
      <c r="A8" s="175">
        <v>56</v>
      </c>
      <c r="B8" s="484" t="s">
        <v>1119</v>
      </c>
      <c r="C8" s="879" t="s">
        <v>1937</v>
      </c>
      <c r="D8" s="484" t="s">
        <v>1121</v>
      </c>
      <c r="E8" s="513" t="s">
        <v>2453</v>
      </c>
      <c r="F8" s="513" t="s">
        <v>2482</v>
      </c>
      <c r="G8" s="485" t="s">
        <v>732</v>
      </c>
      <c r="H8" s="471"/>
    </row>
    <row r="9" spans="1:8">
      <c r="A9" s="175">
        <v>57</v>
      </c>
      <c r="B9" s="504" t="s">
        <v>1119</v>
      </c>
      <c r="C9" s="878" t="s">
        <v>1942</v>
      </c>
      <c r="D9" s="504" t="s">
        <v>1862</v>
      </c>
      <c r="E9" s="518" t="s">
        <v>809</v>
      </c>
      <c r="F9" s="518" t="s">
        <v>2299</v>
      </c>
      <c r="G9" s="506" t="s">
        <v>2373</v>
      </c>
      <c r="H9" s="471"/>
    </row>
    <row r="10" spans="1:8">
      <c r="A10" s="175">
        <v>58</v>
      </c>
      <c r="B10" s="529" t="s">
        <v>922</v>
      </c>
      <c r="C10" s="881" t="s">
        <v>1122</v>
      </c>
      <c r="D10" s="529" t="s">
        <v>1123</v>
      </c>
      <c r="E10" s="529" t="s">
        <v>1124</v>
      </c>
      <c r="F10" s="529" t="s">
        <v>1125</v>
      </c>
      <c r="G10" s="527" t="s">
        <v>1126</v>
      </c>
      <c r="H10" s="471"/>
    </row>
    <row r="11" spans="1:8">
      <c r="A11" s="175">
        <v>59</v>
      </c>
      <c r="B11" s="484" t="s">
        <v>922</v>
      </c>
      <c r="C11" s="878" t="s">
        <v>788</v>
      </c>
      <c r="D11" s="484" t="s">
        <v>1127</v>
      </c>
      <c r="E11" s="513" t="s">
        <v>1128</v>
      </c>
      <c r="F11" s="513" t="s">
        <v>1129</v>
      </c>
      <c r="G11" s="485" t="s">
        <v>1130</v>
      </c>
      <c r="H11" s="471"/>
    </row>
    <row r="12" spans="1:8">
      <c r="A12" s="175">
        <v>60</v>
      </c>
      <c r="B12" s="484" t="s">
        <v>922</v>
      </c>
      <c r="C12" s="878" t="s">
        <v>1944</v>
      </c>
      <c r="D12" s="484" t="s">
        <v>1131</v>
      </c>
      <c r="E12" s="513" t="s">
        <v>1132</v>
      </c>
      <c r="F12" s="513" t="s">
        <v>1133</v>
      </c>
      <c r="G12" s="485" t="s">
        <v>2007</v>
      </c>
      <c r="H12" s="471"/>
    </row>
    <row r="13" spans="1:8">
      <c r="A13" s="175">
        <v>61</v>
      </c>
      <c r="B13" s="504" t="s">
        <v>922</v>
      </c>
      <c r="C13" s="882" t="s">
        <v>1945</v>
      </c>
      <c r="D13" s="504" t="s">
        <v>1134</v>
      </c>
      <c r="E13" s="518" t="s">
        <v>1135</v>
      </c>
      <c r="F13" s="518" t="s">
        <v>1136</v>
      </c>
      <c r="G13" s="506" t="s">
        <v>1137</v>
      </c>
      <c r="H13" s="471"/>
    </row>
    <row r="14" spans="1:8">
      <c r="A14" s="175">
        <v>62</v>
      </c>
      <c r="B14" s="469" t="s">
        <v>1138</v>
      </c>
      <c r="C14" s="879" t="s">
        <v>1936</v>
      </c>
      <c r="D14" s="469" t="s">
        <v>1139</v>
      </c>
      <c r="E14" s="469">
        <v>1</v>
      </c>
      <c r="F14" s="469" t="s">
        <v>744</v>
      </c>
      <c r="G14" s="470" t="s">
        <v>1140</v>
      </c>
      <c r="H14" s="471"/>
    </row>
    <row r="15" spans="1:8">
      <c r="A15" s="175">
        <v>63</v>
      </c>
      <c r="B15" s="529" t="s">
        <v>1141</v>
      </c>
      <c r="C15" s="881" t="s">
        <v>1946</v>
      </c>
      <c r="D15" s="529" t="s">
        <v>1142</v>
      </c>
      <c r="E15" s="546">
        <v>1</v>
      </c>
      <c r="F15" s="546" t="s">
        <v>1143</v>
      </c>
      <c r="G15" s="527" t="s">
        <v>1144</v>
      </c>
      <c r="H15" s="471"/>
    </row>
    <row r="16" spans="1:8" ht="18">
      <c r="A16" s="175">
        <v>64</v>
      </c>
      <c r="B16" s="884" t="s">
        <v>1141</v>
      </c>
      <c r="C16" s="885" t="s">
        <v>1947</v>
      </c>
      <c r="D16" s="884" t="s">
        <v>1145</v>
      </c>
      <c r="E16" s="547" t="s">
        <v>1146</v>
      </c>
      <c r="F16" s="886" t="s">
        <v>1147</v>
      </c>
      <c r="G16" s="98" t="s">
        <v>2007</v>
      </c>
      <c r="H16" s="471"/>
    </row>
    <row r="17" spans="1:8">
      <c r="A17" s="175">
        <v>65</v>
      </c>
      <c r="B17" s="504" t="s">
        <v>1148</v>
      </c>
      <c r="C17" s="882" t="s">
        <v>1948</v>
      </c>
      <c r="D17" s="504" t="s">
        <v>1149</v>
      </c>
      <c r="E17" s="518" t="s">
        <v>1150</v>
      </c>
      <c r="F17" s="518" t="s">
        <v>790</v>
      </c>
      <c r="G17" s="506" t="s">
        <v>1151</v>
      </c>
      <c r="H17" s="471"/>
    </row>
    <row r="18" spans="1:8">
      <c r="A18" s="175">
        <v>66</v>
      </c>
      <c r="B18" s="532" t="s">
        <v>1152</v>
      </c>
      <c r="C18" s="882" t="s">
        <v>1948</v>
      </c>
      <c r="D18" s="532" t="s">
        <v>1153</v>
      </c>
      <c r="E18" s="548" t="s">
        <v>1154</v>
      </c>
      <c r="F18" s="534" t="s">
        <v>844</v>
      </c>
      <c r="G18" s="864" t="s">
        <v>1155</v>
      </c>
      <c r="H18" s="473"/>
    </row>
    <row r="19" spans="1:8">
      <c r="A19" s="175">
        <v>67</v>
      </c>
      <c r="B19" s="529" t="s">
        <v>760</v>
      </c>
      <c r="C19" s="881" t="s">
        <v>1156</v>
      </c>
      <c r="D19" s="529" t="s">
        <v>1157</v>
      </c>
      <c r="E19" s="1495" t="s">
        <v>1158</v>
      </c>
      <c r="F19" s="1496"/>
      <c r="G19" s="527" t="s">
        <v>1159</v>
      </c>
      <c r="H19" s="473"/>
    </row>
    <row r="20" spans="1:8">
      <c r="A20" s="175">
        <v>68</v>
      </c>
      <c r="B20" s="469" t="s">
        <v>760</v>
      </c>
      <c r="C20" s="879" t="s">
        <v>2480</v>
      </c>
      <c r="D20" s="469" t="s">
        <v>1160</v>
      </c>
      <c r="E20" s="1497" t="s">
        <v>1161</v>
      </c>
      <c r="F20" s="1498"/>
      <c r="G20" s="469" t="s">
        <v>1162</v>
      </c>
      <c r="H20" s="471"/>
    </row>
    <row r="21" spans="1:8">
      <c r="A21" s="175">
        <v>69</v>
      </c>
      <c r="B21" s="529" t="s">
        <v>1163</v>
      </c>
      <c r="C21" s="881" t="s">
        <v>1156</v>
      </c>
      <c r="D21" s="529" t="s">
        <v>1164</v>
      </c>
      <c r="E21" s="529" t="s">
        <v>809</v>
      </c>
      <c r="F21" s="529" t="s">
        <v>744</v>
      </c>
      <c r="G21" s="527" t="s">
        <v>1165</v>
      </c>
      <c r="H21" s="471"/>
    </row>
    <row r="22" spans="1:8">
      <c r="A22" s="175">
        <v>70</v>
      </c>
      <c r="B22" s="474" t="s">
        <v>1163</v>
      </c>
      <c r="C22" s="876" t="s">
        <v>1932</v>
      </c>
      <c r="D22" s="474" t="s">
        <v>1166</v>
      </c>
      <c r="E22" s="474" t="s">
        <v>1175</v>
      </c>
      <c r="F22" s="474" t="s">
        <v>1167</v>
      </c>
      <c r="G22" s="475" t="s">
        <v>1168</v>
      </c>
      <c r="H22" s="478"/>
    </row>
    <row r="23" spans="1:8">
      <c r="A23" s="175">
        <v>71</v>
      </c>
      <c r="B23" s="504" t="s">
        <v>1163</v>
      </c>
      <c r="C23" s="882" t="s">
        <v>1948</v>
      </c>
      <c r="D23" s="504" t="s">
        <v>1169</v>
      </c>
      <c r="E23" s="504" t="s">
        <v>1170</v>
      </c>
      <c r="F23" s="504" t="s">
        <v>1171</v>
      </c>
      <c r="G23" s="506" t="s">
        <v>1863</v>
      </c>
      <c r="H23" s="471"/>
    </row>
    <row r="24" spans="1:8">
      <c r="A24" s="175">
        <v>71</v>
      </c>
      <c r="B24" s="486" t="s">
        <v>1172</v>
      </c>
      <c r="C24" s="877" t="s">
        <v>1932</v>
      </c>
      <c r="D24" s="486" t="s">
        <v>1173</v>
      </c>
      <c r="E24" s="549" t="s">
        <v>1176</v>
      </c>
      <c r="F24" s="549" t="s">
        <v>790</v>
      </c>
      <c r="G24" s="487" t="s">
        <v>1174</v>
      </c>
    </row>
    <row r="25" spans="1:8">
      <c r="B25" s="863"/>
    </row>
  </sheetData>
  <mergeCells count="2">
    <mergeCell ref="E19:F19"/>
    <mergeCell ref="E20:F20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&amp;C－４９－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85" workbookViewId="0">
      <selection activeCell="J2" sqref="J2:P2"/>
    </sheetView>
  </sheetViews>
  <sheetFormatPr defaultColWidth="22.5" defaultRowHeight="13.5"/>
  <cols>
    <col min="1" max="1" width="0.75" style="175" customWidth="1"/>
    <col min="2" max="3" width="6.875" style="175" customWidth="1"/>
    <col min="4" max="4" width="7.875" style="175" customWidth="1"/>
    <col min="5" max="16" width="5.875" style="175" customWidth="1"/>
    <col min="17" max="16384" width="22.5" style="175"/>
  </cols>
  <sheetData>
    <row r="1" spans="1:35" s="872" customFormat="1" ht="26.25" customHeight="1">
      <c r="A1" s="869" t="s">
        <v>1177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21" customHeight="1">
      <c r="J2" s="1139" t="s">
        <v>1178</v>
      </c>
      <c r="K2" s="1139"/>
      <c r="L2" s="1139"/>
      <c r="M2" s="1139"/>
      <c r="N2" s="1139"/>
      <c r="O2" s="1139"/>
      <c r="P2" s="1139"/>
    </row>
    <row r="3" spans="1:35" ht="23.1" customHeight="1">
      <c r="B3" s="989" t="s">
        <v>519</v>
      </c>
      <c r="C3" s="550" t="s">
        <v>1179</v>
      </c>
      <c r="D3" s="1500" t="s">
        <v>1180</v>
      </c>
      <c r="E3" s="1032" t="s">
        <v>1181</v>
      </c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</row>
    <row r="4" spans="1:35" ht="23.1" customHeight="1">
      <c r="B4" s="990"/>
      <c r="C4" s="551" t="s">
        <v>1182</v>
      </c>
      <c r="D4" s="1501"/>
      <c r="E4" s="27" t="s">
        <v>1210</v>
      </c>
      <c r="F4" s="27" t="s">
        <v>1183</v>
      </c>
      <c r="G4" s="27" t="s">
        <v>1212</v>
      </c>
      <c r="H4" s="27" t="s">
        <v>1213</v>
      </c>
      <c r="I4" s="27" t="s">
        <v>1214</v>
      </c>
      <c r="J4" s="27" t="s">
        <v>1215</v>
      </c>
      <c r="K4" s="27" t="s">
        <v>1216</v>
      </c>
      <c r="L4" s="27" t="s">
        <v>1217</v>
      </c>
      <c r="M4" s="27" t="s">
        <v>1218</v>
      </c>
      <c r="N4" s="27" t="s">
        <v>1219</v>
      </c>
      <c r="O4" s="27" t="s">
        <v>1220</v>
      </c>
      <c r="P4" s="27" t="s">
        <v>1221</v>
      </c>
    </row>
    <row r="5" spans="1:35" ht="21.75" customHeight="1">
      <c r="B5" s="1056" t="s">
        <v>434</v>
      </c>
      <c r="C5" s="553" t="s">
        <v>1179</v>
      </c>
      <c r="D5" s="554">
        <v>1738400</v>
      </c>
      <c r="E5" s="554">
        <v>152000</v>
      </c>
      <c r="F5" s="554">
        <v>77900</v>
      </c>
      <c r="G5" s="554">
        <v>124600</v>
      </c>
      <c r="H5" s="554">
        <v>197700</v>
      </c>
      <c r="I5" s="554">
        <v>210500</v>
      </c>
      <c r="J5" s="554">
        <v>109400</v>
      </c>
      <c r="K5" s="554">
        <v>110600</v>
      </c>
      <c r="L5" s="554">
        <v>126800</v>
      </c>
      <c r="M5" s="554">
        <v>143300</v>
      </c>
      <c r="N5" s="554">
        <v>185000</v>
      </c>
      <c r="O5" s="554">
        <v>218600</v>
      </c>
      <c r="P5" s="554">
        <v>82000</v>
      </c>
    </row>
    <row r="6" spans="1:35" ht="21.75" customHeight="1">
      <c r="B6" s="1056"/>
      <c r="C6" s="555" t="s">
        <v>1182</v>
      </c>
      <c r="D6" s="556">
        <v>13700</v>
      </c>
      <c r="E6" s="556">
        <v>100</v>
      </c>
      <c r="F6" s="556">
        <v>200</v>
      </c>
      <c r="G6" s="556">
        <v>300</v>
      </c>
      <c r="H6" s="556">
        <v>1000</v>
      </c>
      <c r="I6" s="556">
        <v>1800</v>
      </c>
      <c r="J6" s="556">
        <v>500</v>
      </c>
      <c r="K6" s="556">
        <v>2000</v>
      </c>
      <c r="L6" s="556">
        <v>4800</v>
      </c>
      <c r="M6" s="556">
        <v>1500</v>
      </c>
      <c r="N6" s="556">
        <v>800</v>
      </c>
      <c r="O6" s="556">
        <v>500</v>
      </c>
      <c r="P6" s="556">
        <v>200</v>
      </c>
    </row>
    <row r="7" spans="1:35" ht="21.75" customHeight="1">
      <c r="B7" s="1056"/>
      <c r="C7" s="551" t="s">
        <v>2190</v>
      </c>
      <c r="D7" s="557">
        <v>1752100</v>
      </c>
      <c r="E7" s="557">
        <v>152100</v>
      </c>
      <c r="F7" s="557">
        <v>78100</v>
      </c>
      <c r="G7" s="557">
        <f>SUM(G5:G6)</f>
        <v>124900</v>
      </c>
      <c r="H7" s="557">
        <f>SUM(H5:H6)</f>
        <v>198700</v>
      </c>
      <c r="I7" s="557">
        <v>212300</v>
      </c>
      <c r="J7" s="557">
        <f>SUM(J5:J6)</f>
        <v>109900</v>
      </c>
      <c r="K7" s="557">
        <f>SUM(K5:K6)</f>
        <v>112600</v>
      </c>
      <c r="L7" s="557">
        <f>SUM(L5:L6)</f>
        <v>131600</v>
      </c>
      <c r="M7" s="557">
        <v>144800</v>
      </c>
      <c r="N7" s="557">
        <f>SUM(N5:N6)</f>
        <v>185800</v>
      </c>
      <c r="O7" s="557">
        <f>SUM(O5:O6)</f>
        <v>219100</v>
      </c>
      <c r="P7" s="557">
        <f>SUM(P5:P6)</f>
        <v>82200</v>
      </c>
    </row>
    <row r="8" spans="1:35" ht="21.75" customHeight="1">
      <c r="B8" s="1056" t="s">
        <v>417</v>
      </c>
      <c r="C8" s="553" t="s">
        <v>1179</v>
      </c>
      <c r="D8" s="554">
        <v>1525500</v>
      </c>
      <c r="E8" s="554">
        <v>125200</v>
      </c>
      <c r="F8" s="554">
        <v>106400</v>
      </c>
      <c r="G8" s="554">
        <v>106400</v>
      </c>
      <c r="H8" s="554">
        <v>187000</v>
      </c>
      <c r="I8" s="554">
        <v>197100</v>
      </c>
      <c r="J8" s="554">
        <v>108800</v>
      </c>
      <c r="K8" s="554">
        <v>104300</v>
      </c>
      <c r="L8" s="554">
        <v>110100</v>
      </c>
      <c r="M8" s="554">
        <v>112500</v>
      </c>
      <c r="N8" s="554">
        <v>152800</v>
      </c>
      <c r="O8" s="554">
        <v>202300</v>
      </c>
      <c r="P8" s="554">
        <v>60700</v>
      </c>
    </row>
    <row r="9" spans="1:35" ht="21.75" customHeight="1">
      <c r="B9" s="1056"/>
      <c r="C9" s="555" t="s">
        <v>1182</v>
      </c>
      <c r="D9" s="556">
        <v>11800</v>
      </c>
      <c r="E9" s="556">
        <v>100</v>
      </c>
      <c r="F9" s="556">
        <v>200</v>
      </c>
      <c r="G9" s="556">
        <v>200</v>
      </c>
      <c r="H9" s="556">
        <v>600</v>
      </c>
      <c r="I9" s="556">
        <v>1600</v>
      </c>
      <c r="J9" s="556">
        <v>200</v>
      </c>
      <c r="K9" s="556">
        <v>1600</v>
      </c>
      <c r="L9" s="556">
        <v>4600</v>
      </c>
      <c r="M9" s="556">
        <v>1400</v>
      </c>
      <c r="N9" s="556">
        <v>800</v>
      </c>
      <c r="O9" s="556">
        <v>400</v>
      </c>
      <c r="P9" s="556">
        <v>200</v>
      </c>
    </row>
    <row r="10" spans="1:35" ht="21.75" customHeight="1">
      <c r="B10" s="1056"/>
      <c r="C10" s="551" t="s">
        <v>2190</v>
      </c>
      <c r="D10" s="557">
        <v>1537300</v>
      </c>
      <c r="E10" s="557">
        <f t="shared" ref="E10:P10" si="0">SUM(E8:E9)</f>
        <v>125300</v>
      </c>
      <c r="F10" s="557">
        <f t="shared" si="0"/>
        <v>106600</v>
      </c>
      <c r="G10" s="557">
        <f t="shared" si="0"/>
        <v>106600</v>
      </c>
      <c r="H10" s="557">
        <f t="shared" si="0"/>
        <v>187600</v>
      </c>
      <c r="I10" s="557">
        <f t="shared" si="0"/>
        <v>198700</v>
      </c>
      <c r="J10" s="557">
        <f t="shared" si="0"/>
        <v>109000</v>
      </c>
      <c r="K10" s="557">
        <f t="shared" si="0"/>
        <v>105900</v>
      </c>
      <c r="L10" s="557">
        <f t="shared" si="0"/>
        <v>114700</v>
      </c>
      <c r="M10" s="557">
        <f t="shared" si="0"/>
        <v>113900</v>
      </c>
      <c r="N10" s="557">
        <f t="shared" si="0"/>
        <v>153600</v>
      </c>
      <c r="O10" s="557">
        <f t="shared" si="0"/>
        <v>202700</v>
      </c>
      <c r="P10" s="557">
        <f t="shared" si="0"/>
        <v>60900</v>
      </c>
    </row>
    <row r="11" spans="1:35" ht="21.75" customHeight="1">
      <c r="B11" s="1019" t="s">
        <v>1258</v>
      </c>
      <c r="C11" s="553" t="s">
        <v>1179</v>
      </c>
      <c r="D11" s="554">
        <v>1582300</v>
      </c>
      <c r="E11" s="554">
        <v>125100</v>
      </c>
      <c r="F11" s="554">
        <v>52300</v>
      </c>
      <c r="G11" s="554">
        <v>89500</v>
      </c>
      <c r="H11" s="554">
        <v>145400</v>
      </c>
      <c r="I11" s="554">
        <v>207800</v>
      </c>
      <c r="J11" s="554">
        <v>120300</v>
      </c>
      <c r="K11" s="554">
        <v>100300</v>
      </c>
      <c r="L11" s="554">
        <v>126200</v>
      </c>
      <c r="M11" s="554">
        <v>140700</v>
      </c>
      <c r="N11" s="554">
        <v>185200</v>
      </c>
      <c r="O11" s="554">
        <v>215600</v>
      </c>
      <c r="P11" s="554">
        <v>73900</v>
      </c>
    </row>
    <row r="12" spans="1:35" ht="21.75" customHeight="1">
      <c r="B12" s="1502"/>
      <c r="C12" s="555" t="s">
        <v>1182</v>
      </c>
      <c r="D12" s="556">
        <v>11500</v>
      </c>
      <c r="E12" s="556">
        <v>100</v>
      </c>
      <c r="F12" s="556">
        <v>100</v>
      </c>
      <c r="G12" s="556">
        <v>200</v>
      </c>
      <c r="H12" s="556">
        <v>300</v>
      </c>
      <c r="I12" s="556">
        <v>1800</v>
      </c>
      <c r="J12" s="556">
        <v>300</v>
      </c>
      <c r="K12" s="556">
        <v>1700</v>
      </c>
      <c r="L12" s="556">
        <v>4400</v>
      </c>
      <c r="M12" s="556">
        <v>1200</v>
      </c>
      <c r="N12" s="556">
        <v>800</v>
      </c>
      <c r="O12" s="556">
        <v>400</v>
      </c>
      <c r="P12" s="556">
        <v>200</v>
      </c>
    </row>
    <row r="13" spans="1:35" ht="21.75" customHeight="1">
      <c r="B13" s="1020"/>
      <c r="C13" s="551" t="s">
        <v>2190</v>
      </c>
      <c r="D13" s="557">
        <f t="shared" ref="D13:P13" si="1">SUM(D11,D12)</f>
        <v>1593800</v>
      </c>
      <c r="E13" s="557">
        <f t="shared" si="1"/>
        <v>125200</v>
      </c>
      <c r="F13" s="557">
        <f t="shared" si="1"/>
        <v>52400</v>
      </c>
      <c r="G13" s="557">
        <f t="shared" si="1"/>
        <v>89700</v>
      </c>
      <c r="H13" s="557">
        <f t="shared" si="1"/>
        <v>145700</v>
      </c>
      <c r="I13" s="557">
        <f t="shared" si="1"/>
        <v>209600</v>
      </c>
      <c r="J13" s="557">
        <f t="shared" si="1"/>
        <v>120600</v>
      </c>
      <c r="K13" s="557">
        <f t="shared" si="1"/>
        <v>102000</v>
      </c>
      <c r="L13" s="557">
        <f t="shared" si="1"/>
        <v>130600</v>
      </c>
      <c r="M13" s="557">
        <f t="shared" si="1"/>
        <v>141900</v>
      </c>
      <c r="N13" s="557">
        <f t="shared" si="1"/>
        <v>186000</v>
      </c>
      <c r="O13" s="557">
        <f t="shared" si="1"/>
        <v>216000</v>
      </c>
      <c r="P13" s="557">
        <f t="shared" si="1"/>
        <v>74100</v>
      </c>
    </row>
    <row r="14" spans="1:35" ht="23.1" customHeight="1">
      <c r="B14" s="1060"/>
      <c r="C14" s="1499"/>
      <c r="D14" s="1499"/>
      <c r="E14" s="1499"/>
      <c r="F14" s="1499"/>
      <c r="G14" s="1499"/>
      <c r="H14" s="1499"/>
      <c r="I14" s="1499"/>
      <c r="J14" s="1499"/>
      <c r="K14" s="1499"/>
      <c r="L14" s="35"/>
      <c r="M14" s="35"/>
      <c r="N14" s="35"/>
      <c r="O14" s="35"/>
      <c r="P14" s="35"/>
    </row>
    <row r="15" spans="1:35" ht="46.5" customHeight="1"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</row>
    <row r="16" spans="1:35" s="872" customFormat="1" ht="26.25" customHeight="1">
      <c r="A16" s="869" t="s">
        <v>1184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3"/>
      <c r="Y16" s="873"/>
      <c r="Z16" s="873"/>
      <c r="AA16" s="873"/>
      <c r="AB16" s="873"/>
      <c r="AC16" s="873"/>
      <c r="AD16" s="873"/>
      <c r="AE16" s="873"/>
      <c r="AF16" s="873"/>
      <c r="AG16" s="873"/>
      <c r="AH16" s="873"/>
      <c r="AI16" s="873"/>
    </row>
    <row r="17" spans="2:16" ht="21" customHeight="1">
      <c r="C17" s="208"/>
      <c r="D17" s="208"/>
      <c r="E17" s="208"/>
      <c r="F17" s="208"/>
      <c r="G17" s="208"/>
      <c r="H17" s="1139" t="s">
        <v>1178</v>
      </c>
      <c r="I17" s="1139"/>
      <c r="J17" s="1139"/>
      <c r="K17" s="1139"/>
      <c r="L17" s="1139"/>
      <c r="M17" s="1139"/>
      <c r="N17" s="1139"/>
      <c r="O17" s="887"/>
      <c r="P17" s="887"/>
    </row>
    <row r="18" spans="2:16" ht="24.95" customHeight="1">
      <c r="B18" s="989" t="s">
        <v>519</v>
      </c>
      <c r="C18" s="558" t="s">
        <v>1179</v>
      </c>
      <c r="D18" s="1503" t="s">
        <v>1185</v>
      </c>
      <c r="E18" s="1503" t="s">
        <v>1186</v>
      </c>
      <c r="F18" s="1504" t="s">
        <v>1187</v>
      </c>
      <c r="G18" s="1504" t="s">
        <v>1188</v>
      </c>
      <c r="H18" s="1503" t="s">
        <v>2319</v>
      </c>
      <c r="I18" s="1503" t="s">
        <v>1189</v>
      </c>
      <c r="J18" s="1503" t="s">
        <v>1190</v>
      </c>
      <c r="K18" s="1503" t="s">
        <v>1193</v>
      </c>
      <c r="L18" s="1503" t="s">
        <v>1191</v>
      </c>
      <c r="M18" s="1503" t="s">
        <v>1192</v>
      </c>
      <c r="N18" s="1503" t="s">
        <v>1194</v>
      </c>
    </row>
    <row r="19" spans="2:16" ht="24.95" customHeight="1">
      <c r="B19" s="990"/>
      <c r="C19" s="57" t="s">
        <v>1182</v>
      </c>
      <c r="D19" s="1503"/>
      <c r="E19" s="1503"/>
      <c r="F19" s="1505"/>
      <c r="G19" s="1505"/>
      <c r="H19" s="1503"/>
      <c r="I19" s="1503"/>
      <c r="J19" s="1503"/>
      <c r="K19" s="1503"/>
      <c r="L19" s="1503"/>
      <c r="M19" s="1503"/>
      <c r="N19" s="1503"/>
      <c r="O19" s="208"/>
    </row>
    <row r="20" spans="2:16" ht="23.1" customHeight="1">
      <c r="B20" s="1056" t="s">
        <v>434</v>
      </c>
      <c r="C20" s="56" t="s">
        <v>1179</v>
      </c>
      <c r="D20" s="554">
        <v>615400</v>
      </c>
      <c r="E20" s="554">
        <v>292000</v>
      </c>
      <c r="F20" s="554">
        <v>1100</v>
      </c>
      <c r="G20" s="554">
        <v>12400</v>
      </c>
      <c r="H20" s="554">
        <v>65200</v>
      </c>
      <c r="I20" s="554">
        <v>20100</v>
      </c>
      <c r="J20" s="554">
        <v>494700</v>
      </c>
      <c r="K20" s="554">
        <v>19600</v>
      </c>
      <c r="L20" s="554">
        <v>130000</v>
      </c>
      <c r="M20" s="554">
        <v>10200</v>
      </c>
      <c r="N20" s="554">
        <v>66500</v>
      </c>
      <c r="O20" s="208"/>
      <c r="P20" s="208"/>
    </row>
    <row r="21" spans="2:16" ht="23.1" customHeight="1">
      <c r="B21" s="1056"/>
      <c r="C21" s="559" t="s">
        <v>1182</v>
      </c>
      <c r="D21" s="556">
        <v>0</v>
      </c>
      <c r="E21" s="556">
        <v>3000</v>
      </c>
      <c r="F21" s="556"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10500</v>
      </c>
      <c r="L21" s="556">
        <v>0</v>
      </c>
      <c r="M21" s="556">
        <v>200</v>
      </c>
      <c r="N21" s="556">
        <v>0</v>
      </c>
      <c r="O21" s="208"/>
      <c r="P21" s="208"/>
    </row>
    <row r="22" spans="2:16" ht="23.1" customHeight="1">
      <c r="B22" s="1056"/>
      <c r="C22" s="57" t="s">
        <v>2190</v>
      </c>
      <c r="D22" s="557">
        <f t="shared" ref="D22:N22" si="2">SUM(D20:D21)</f>
        <v>615400</v>
      </c>
      <c r="E22" s="557">
        <f t="shared" si="2"/>
        <v>295000</v>
      </c>
      <c r="F22" s="557">
        <f t="shared" si="2"/>
        <v>1100</v>
      </c>
      <c r="G22" s="557">
        <f t="shared" si="2"/>
        <v>12400</v>
      </c>
      <c r="H22" s="557">
        <f t="shared" si="2"/>
        <v>65200</v>
      </c>
      <c r="I22" s="557">
        <f t="shared" si="2"/>
        <v>20100</v>
      </c>
      <c r="J22" s="557">
        <f t="shared" si="2"/>
        <v>494700</v>
      </c>
      <c r="K22" s="557">
        <f t="shared" si="2"/>
        <v>30100</v>
      </c>
      <c r="L22" s="557">
        <f t="shared" si="2"/>
        <v>130000</v>
      </c>
      <c r="M22" s="557">
        <f t="shared" si="2"/>
        <v>10400</v>
      </c>
      <c r="N22" s="557">
        <f t="shared" si="2"/>
        <v>66500</v>
      </c>
      <c r="O22" s="208"/>
      <c r="P22" s="208"/>
    </row>
    <row r="23" spans="2:16" ht="23.1" customHeight="1">
      <c r="B23" s="1056" t="s">
        <v>417</v>
      </c>
      <c r="C23" s="56" t="s">
        <v>1179</v>
      </c>
      <c r="D23" s="554">
        <v>450000</v>
      </c>
      <c r="E23" s="554">
        <v>268800</v>
      </c>
      <c r="F23" s="554">
        <v>1300</v>
      </c>
      <c r="G23" s="554">
        <v>11400</v>
      </c>
      <c r="H23" s="554">
        <v>65200</v>
      </c>
      <c r="I23" s="554">
        <v>21000</v>
      </c>
      <c r="J23" s="554">
        <v>466100</v>
      </c>
      <c r="K23" s="554">
        <v>18800</v>
      </c>
      <c r="L23" s="554">
        <v>131000</v>
      </c>
      <c r="M23" s="554">
        <v>10100</v>
      </c>
      <c r="N23" s="554">
        <v>72100</v>
      </c>
      <c r="O23" s="208"/>
      <c r="P23" s="208"/>
    </row>
    <row r="24" spans="2:16" ht="23.1" customHeight="1">
      <c r="B24" s="1056"/>
      <c r="C24" s="559" t="s">
        <v>1182</v>
      </c>
      <c r="D24" s="556">
        <v>0</v>
      </c>
      <c r="E24" s="556">
        <v>2600</v>
      </c>
      <c r="F24" s="556">
        <v>0</v>
      </c>
      <c r="G24" s="556">
        <v>0</v>
      </c>
      <c r="H24" s="556">
        <v>0</v>
      </c>
      <c r="I24" s="556">
        <v>0</v>
      </c>
      <c r="J24" s="556">
        <v>0</v>
      </c>
      <c r="K24" s="556">
        <v>9000</v>
      </c>
      <c r="L24" s="556">
        <v>0</v>
      </c>
      <c r="M24" s="556">
        <v>200</v>
      </c>
      <c r="N24" s="556">
        <v>0</v>
      </c>
      <c r="O24" s="208"/>
      <c r="P24" s="208"/>
    </row>
    <row r="25" spans="2:16" ht="23.1" customHeight="1">
      <c r="B25" s="1056"/>
      <c r="C25" s="57" t="s">
        <v>2190</v>
      </c>
      <c r="D25" s="557">
        <f t="shared" ref="D25:N25" si="3">SUM(D23:D24)</f>
        <v>450000</v>
      </c>
      <c r="E25" s="557">
        <f t="shared" si="3"/>
        <v>271400</v>
      </c>
      <c r="F25" s="557">
        <f t="shared" si="3"/>
        <v>1300</v>
      </c>
      <c r="G25" s="557">
        <f t="shared" si="3"/>
        <v>11400</v>
      </c>
      <c r="H25" s="557">
        <f t="shared" si="3"/>
        <v>65200</v>
      </c>
      <c r="I25" s="557">
        <f t="shared" si="3"/>
        <v>21000</v>
      </c>
      <c r="J25" s="557">
        <f t="shared" si="3"/>
        <v>466100</v>
      </c>
      <c r="K25" s="557">
        <f t="shared" si="3"/>
        <v>27800</v>
      </c>
      <c r="L25" s="557">
        <f t="shared" si="3"/>
        <v>131000</v>
      </c>
      <c r="M25" s="557">
        <f t="shared" si="3"/>
        <v>10300</v>
      </c>
      <c r="N25" s="557">
        <f t="shared" si="3"/>
        <v>72100</v>
      </c>
      <c r="O25" s="208"/>
      <c r="P25" s="208"/>
    </row>
    <row r="26" spans="2:16" ht="23.1" customHeight="1">
      <c r="B26" s="1019" t="s">
        <v>1258</v>
      </c>
      <c r="C26" s="56" t="s">
        <v>1179</v>
      </c>
      <c r="D26" s="554">
        <v>490500</v>
      </c>
      <c r="E26" s="554">
        <v>305900</v>
      </c>
      <c r="F26" s="554">
        <v>1300</v>
      </c>
      <c r="G26" s="554">
        <v>12600</v>
      </c>
      <c r="H26" s="554">
        <v>65200</v>
      </c>
      <c r="I26" s="554">
        <v>21800</v>
      </c>
      <c r="J26" s="554">
        <v>448800</v>
      </c>
      <c r="K26" s="554">
        <v>21000</v>
      </c>
      <c r="L26" s="554">
        <v>131000</v>
      </c>
      <c r="M26" s="554">
        <v>10300</v>
      </c>
      <c r="N26" s="554">
        <v>73900</v>
      </c>
      <c r="O26" s="208"/>
      <c r="P26" s="208"/>
    </row>
    <row r="27" spans="2:16" ht="23.1" customHeight="1">
      <c r="B27" s="1502"/>
      <c r="C27" s="559" t="s">
        <v>1182</v>
      </c>
      <c r="D27" s="556">
        <v>0</v>
      </c>
      <c r="E27" s="556">
        <v>2800</v>
      </c>
      <c r="F27" s="556"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8600</v>
      </c>
      <c r="L27" s="556">
        <v>0</v>
      </c>
      <c r="M27" s="556">
        <v>100</v>
      </c>
      <c r="N27" s="556">
        <v>0</v>
      </c>
      <c r="O27" s="208"/>
      <c r="P27" s="208"/>
    </row>
    <row r="28" spans="2:16" ht="23.1" customHeight="1">
      <c r="B28" s="1020"/>
      <c r="C28" s="57" t="s">
        <v>2190</v>
      </c>
      <c r="D28" s="557">
        <v>490500</v>
      </c>
      <c r="E28" s="557">
        <v>308700</v>
      </c>
      <c r="F28" s="557">
        <v>1300</v>
      </c>
      <c r="G28" s="557">
        <v>12600</v>
      </c>
      <c r="H28" s="557">
        <v>65200</v>
      </c>
      <c r="I28" s="557">
        <v>21800</v>
      </c>
      <c r="J28" s="557">
        <v>448800</v>
      </c>
      <c r="K28" s="557">
        <v>29600</v>
      </c>
      <c r="L28" s="557">
        <v>131000</v>
      </c>
      <c r="M28" s="557">
        <v>10400</v>
      </c>
      <c r="N28" s="557">
        <v>73900</v>
      </c>
      <c r="O28" s="208"/>
      <c r="P28" s="208"/>
    </row>
    <row r="29" spans="2:16"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</row>
    <row r="30" spans="2:16"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</row>
    <row r="31" spans="2:16"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</row>
    <row r="32" spans="2:16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</row>
    <row r="33" spans="3:16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</row>
  </sheetData>
  <mergeCells count="24">
    <mergeCell ref="B26:B28"/>
    <mergeCell ref="N18:N19"/>
    <mergeCell ref="H18:H19"/>
    <mergeCell ref="I18:I19"/>
    <mergeCell ref="J18:J19"/>
    <mergeCell ref="K18:K19"/>
    <mergeCell ref="B23:B25"/>
    <mergeCell ref="M18:M19"/>
    <mergeCell ref="E18:E19"/>
    <mergeCell ref="F18:F19"/>
    <mergeCell ref="B20:B22"/>
    <mergeCell ref="L18:L19"/>
    <mergeCell ref="G18:G19"/>
    <mergeCell ref="B18:B19"/>
    <mergeCell ref="D18:D19"/>
    <mergeCell ref="J2:P2"/>
    <mergeCell ref="H17:N17"/>
    <mergeCell ref="B14:K14"/>
    <mergeCell ref="E3:P3"/>
    <mergeCell ref="B8:B10"/>
    <mergeCell ref="B5:B7"/>
    <mergeCell ref="B3:B4"/>
    <mergeCell ref="D3:D4"/>
    <mergeCell ref="B11:B13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&amp;C－５０－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zoomScaleNormal="100" workbookViewId="0">
      <selection activeCell="E15" sqref="E15"/>
    </sheetView>
  </sheetViews>
  <sheetFormatPr defaultRowHeight="14.45" customHeight="1"/>
  <cols>
    <col min="1" max="1" width="1.875" style="66" customWidth="1"/>
    <col min="2" max="3" width="4.625" style="66" customWidth="1"/>
    <col min="4" max="19" width="5" style="66" customWidth="1"/>
    <col min="20" max="22" width="4.625" style="66" customWidth="1"/>
    <col min="23" max="16384" width="9" style="66"/>
  </cols>
  <sheetData>
    <row r="1" spans="1:35" s="872" customFormat="1" ht="26.25" customHeight="1">
      <c r="A1" s="869" t="s">
        <v>1195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45" customHeight="1">
      <c r="Q2" s="957" t="s">
        <v>1196</v>
      </c>
      <c r="R2" s="957"/>
      <c r="S2" s="957"/>
    </row>
    <row r="3" spans="1:35" ht="16.5" customHeight="1">
      <c r="B3" s="1184" t="s">
        <v>561</v>
      </c>
      <c r="C3" s="1184"/>
      <c r="D3" s="1032" t="s">
        <v>1197</v>
      </c>
      <c r="E3" s="1032"/>
      <c r="F3" s="1032"/>
      <c r="G3" s="1032"/>
      <c r="H3" s="1032" t="s">
        <v>1198</v>
      </c>
      <c r="I3" s="1032"/>
      <c r="J3" s="1032"/>
      <c r="K3" s="1032"/>
      <c r="L3" s="1032" t="s">
        <v>1199</v>
      </c>
      <c r="M3" s="1032"/>
      <c r="N3" s="1032"/>
      <c r="O3" s="1032"/>
      <c r="P3" s="1032" t="s">
        <v>1200</v>
      </c>
      <c r="Q3" s="1032"/>
      <c r="R3" s="1032"/>
      <c r="S3" s="1032"/>
    </row>
    <row r="4" spans="1:35" ht="27.75" customHeight="1">
      <c r="B4" s="1184"/>
      <c r="C4" s="1184"/>
      <c r="D4" s="1184" t="s">
        <v>1201</v>
      </c>
      <c r="E4" s="1032"/>
      <c r="F4" s="1184" t="s">
        <v>1202</v>
      </c>
      <c r="G4" s="1032"/>
      <c r="H4" s="1184" t="s">
        <v>1201</v>
      </c>
      <c r="I4" s="1032"/>
      <c r="J4" s="1184" t="s">
        <v>1202</v>
      </c>
      <c r="K4" s="1032"/>
      <c r="L4" s="1184" t="s">
        <v>1201</v>
      </c>
      <c r="M4" s="1032"/>
      <c r="N4" s="1184" t="s">
        <v>1202</v>
      </c>
      <c r="O4" s="1032"/>
      <c r="P4" s="1184" t="s">
        <v>1201</v>
      </c>
      <c r="Q4" s="1032"/>
      <c r="R4" s="1184" t="s">
        <v>1202</v>
      </c>
      <c r="S4" s="1032"/>
    </row>
    <row r="5" spans="1:35" ht="18.75" customHeight="1">
      <c r="B5" s="1032" t="s">
        <v>434</v>
      </c>
      <c r="C5" s="1032"/>
      <c r="D5" s="1511">
        <f>H5+L5+P5</f>
        <v>14</v>
      </c>
      <c r="E5" s="1351"/>
      <c r="F5" s="1152">
        <f>J5+N5+R5</f>
        <v>2168</v>
      </c>
      <c r="G5" s="1152"/>
      <c r="H5" s="1152">
        <v>6</v>
      </c>
      <c r="I5" s="1152"/>
      <c r="J5" s="1152">
        <v>1641</v>
      </c>
      <c r="K5" s="1152"/>
      <c r="L5" s="1152">
        <v>4</v>
      </c>
      <c r="M5" s="1152"/>
      <c r="N5" s="1152">
        <v>393</v>
      </c>
      <c r="O5" s="1152"/>
      <c r="P5" s="1152">
        <v>4</v>
      </c>
      <c r="Q5" s="1152"/>
      <c r="R5" s="1152">
        <v>134</v>
      </c>
      <c r="S5" s="1152"/>
    </row>
    <row r="6" spans="1:35" ht="18.75" customHeight="1">
      <c r="B6" s="1032" t="s">
        <v>417</v>
      </c>
      <c r="C6" s="1032"/>
      <c r="D6" s="1511">
        <v>19</v>
      </c>
      <c r="E6" s="1351"/>
      <c r="F6" s="1152">
        <v>10062</v>
      </c>
      <c r="G6" s="1152"/>
      <c r="H6" s="1152">
        <v>15</v>
      </c>
      <c r="I6" s="1152"/>
      <c r="J6" s="1152">
        <v>9990</v>
      </c>
      <c r="K6" s="1152"/>
      <c r="L6" s="1152">
        <v>2</v>
      </c>
      <c r="M6" s="1152"/>
      <c r="N6" s="1152">
        <v>70</v>
      </c>
      <c r="O6" s="1152"/>
      <c r="P6" s="1152">
        <v>2</v>
      </c>
      <c r="Q6" s="1152"/>
      <c r="R6" s="1152">
        <v>2</v>
      </c>
      <c r="S6" s="1152"/>
    </row>
    <row r="7" spans="1:35" ht="18.75" customHeight="1">
      <c r="B7" s="1032" t="s">
        <v>1258</v>
      </c>
      <c r="C7" s="1032"/>
      <c r="D7" s="1511">
        <v>15</v>
      </c>
      <c r="E7" s="1351"/>
      <c r="F7" s="1152">
        <v>79325</v>
      </c>
      <c r="G7" s="1152"/>
      <c r="H7" s="1152">
        <v>8</v>
      </c>
      <c r="I7" s="1152"/>
      <c r="J7" s="1152">
        <v>78523</v>
      </c>
      <c r="K7" s="1152"/>
      <c r="L7" s="1152">
        <v>4</v>
      </c>
      <c r="M7" s="1152"/>
      <c r="N7" s="1152">
        <v>802</v>
      </c>
      <c r="O7" s="1152"/>
      <c r="P7" s="1152">
        <v>3</v>
      </c>
      <c r="Q7" s="1152"/>
      <c r="R7" s="1152">
        <v>0</v>
      </c>
      <c r="S7" s="1152"/>
    </row>
    <row r="8" spans="1:35" ht="14.45" customHeight="1">
      <c r="B8" s="971"/>
      <c r="C8" s="971"/>
      <c r="D8" s="971"/>
      <c r="E8" s="971"/>
      <c r="F8" s="971"/>
      <c r="G8" s="971"/>
      <c r="H8" s="971"/>
      <c r="I8" s="971"/>
      <c r="J8" s="971"/>
      <c r="K8" s="971"/>
      <c r="L8" s="971"/>
      <c r="M8" s="971"/>
      <c r="N8" s="35"/>
      <c r="O8" s="35"/>
      <c r="P8" s="35"/>
      <c r="Q8" s="35"/>
      <c r="R8" s="35"/>
      <c r="S8" s="35"/>
    </row>
    <row r="9" spans="1:35" ht="46.5" customHeight="1">
      <c r="B9" s="103"/>
      <c r="C9" s="103"/>
      <c r="D9" s="214"/>
      <c r="E9" s="214"/>
      <c r="F9" s="214"/>
      <c r="G9" s="214"/>
      <c r="H9" s="560"/>
      <c r="I9" s="561"/>
      <c r="J9" s="561"/>
      <c r="K9" s="214"/>
      <c r="L9" s="214"/>
      <c r="M9" s="214"/>
      <c r="N9" s="214"/>
      <c r="O9" s="560"/>
      <c r="P9" s="561"/>
      <c r="Q9" s="561"/>
      <c r="R9" s="214"/>
      <c r="S9" s="214"/>
    </row>
    <row r="10" spans="1:35" s="872" customFormat="1" ht="26.25" customHeight="1">
      <c r="A10" s="869" t="s">
        <v>1203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4"/>
      <c r="X10" s="873"/>
      <c r="Y10" s="87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</row>
    <row r="11" spans="1:35" ht="15" customHeight="1">
      <c r="B11" s="103"/>
      <c r="C11" s="103"/>
      <c r="D11" s="214"/>
      <c r="E11" s="214"/>
      <c r="F11" s="214"/>
      <c r="G11" s="214"/>
      <c r="H11" s="560"/>
      <c r="I11" s="561"/>
      <c r="J11" s="561"/>
      <c r="K11" s="214"/>
      <c r="L11" s="214"/>
      <c r="M11" s="957" t="s">
        <v>1204</v>
      </c>
      <c r="N11" s="1061"/>
      <c r="O11" s="1061"/>
      <c r="P11" s="1061"/>
      <c r="Q11" s="1061"/>
      <c r="R11" s="214"/>
      <c r="S11" s="214"/>
    </row>
    <row r="12" spans="1:35" ht="18.75" customHeight="1">
      <c r="B12" s="1032" t="s">
        <v>1205</v>
      </c>
      <c r="C12" s="907"/>
      <c r="D12" s="1506" t="s">
        <v>362</v>
      </c>
      <c r="E12" s="1506" t="s">
        <v>1921</v>
      </c>
      <c r="F12" s="1506" t="s">
        <v>1206</v>
      </c>
      <c r="G12" s="1506" t="s">
        <v>1918</v>
      </c>
      <c r="H12" s="1506" t="s">
        <v>1919</v>
      </c>
      <c r="I12" s="1506" t="s">
        <v>1207</v>
      </c>
      <c r="J12" s="1506" t="s">
        <v>1334</v>
      </c>
      <c r="K12" s="1506" t="s">
        <v>1335</v>
      </c>
      <c r="L12" s="1506" t="s">
        <v>1336</v>
      </c>
      <c r="M12" s="1506" t="s">
        <v>1052</v>
      </c>
      <c r="N12" s="1506" t="s">
        <v>1337</v>
      </c>
      <c r="O12" s="1506" t="s">
        <v>1920</v>
      </c>
      <c r="P12" s="1506" t="s">
        <v>1338</v>
      </c>
      <c r="Q12" s="1506" t="s">
        <v>2189</v>
      </c>
      <c r="R12" s="1509"/>
      <c r="S12" s="1509"/>
    </row>
    <row r="13" spans="1:35" ht="18.75" customHeight="1">
      <c r="B13" s="907"/>
      <c r="C13" s="907"/>
      <c r="D13" s="1507"/>
      <c r="E13" s="1507"/>
      <c r="F13" s="1507"/>
      <c r="G13" s="1507"/>
      <c r="H13" s="1507"/>
      <c r="I13" s="1507"/>
      <c r="J13" s="1507"/>
      <c r="K13" s="1507"/>
      <c r="L13" s="1507"/>
      <c r="M13" s="1507"/>
      <c r="N13" s="1507"/>
      <c r="O13" s="1507"/>
      <c r="P13" s="1507"/>
      <c r="Q13" s="1507"/>
      <c r="R13" s="1510"/>
      <c r="S13" s="1510"/>
    </row>
    <row r="14" spans="1:35" ht="36.75" customHeight="1">
      <c r="B14" s="907"/>
      <c r="C14" s="907"/>
      <c r="D14" s="1508"/>
      <c r="E14" s="1508"/>
      <c r="F14" s="1508"/>
      <c r="G14" s="1508"/>
      <c r="H14" s="1508"/>
      <c r="I14" s="1508"/>
      <c r="J14" s="1508"/>
      <c r="K14" s="1508"/>
      <c r="L14" s="1508"/>
      <c r="M14" s="1508"/>
      <c r="N14" s="1508"/>
      <c r="O14" s="1508"/>
      <c r="P14" s="1508"/>
      <c r="Q14" s="1508"/>
      <c r="R14" s="1510"/>
      <c r="S14" s="1510"/>
    </row>
    <row r="15" spans="1:35" ht="18.75" customHeight="1">
      <c r="B15" s="1032" t="s">
        <v>434</v>
      </c>
      <c r="C15" s="1032"/>
      <c r="D15" s="298">
        <f>SUM(E15:Q15)</f>
        <v>14</v>
      </c>
      <c r="E15" s="298">
        <v>8</v>
      </c>
      <c r="F15" s="307" t="s">
        <v>410</v>
      </c>
      <c r="G15" s="307" t="s">
        <v>410</v>
      </c>
      <c r="H15" s="307">
        <v>1</v>
      </c>
      <c r="I15" s="307" t="s">
        <v>410</v>
      </c>
      <c r="J15" s="307" t="s">
        <v>410</v>
      </c>
      <c r="K15" s="307" t="s">
        <v>410</v>
      </c>
      <c r="L15" s="307" t="s">
        <v>410</v>
      </c>
      <c r="M15" s="307">
        <v>1</v>
      </c>
      <c r="N15" s="307">
        <v>1</v>
      </c>
      <c r="O15" s="307" t="s">
        <v>410</v>
      </c>
      <c r="P15" s="298">
        <v>2</v>
      </c>
      <c r="Q15" s="298">
        <v>1</v>
      </c>
      <c r="R15" s="103"/>
      <c r="S15" s="103"/>
    </row>
    <row r="16" spans="1:35" ht="18.75" customHeight="1">
      <c r="B16" s="1032" t="s">
        <v>417</v>
      </c>
      <c r="C16" s="1032"/>
      <c r="D16" s="298">
        <v>19</v>
      </c>
      <c r="E16" s="298">
        <v>5</v>
      </c>
      <c r="F16" s="307" t="s">
        <v>410</v>
      </c>
      <c r="G16" s="307" t="s">
        <v>410</v>
      </c>
      <c r="H16" s="307">
        <v>3</v>
      </c>
      <c r="I16" s="307">
        <v>1</v>
      </c>
      <c r="J16" s="307">
        <v>1</v>
      </c>
      <c r="K16" s="307" t="s">
        <v>410</v>
      </c>
      <c r="L16" s="307" t="s">
        <v>410</v>
      </c>
      <c r="M16" s="307">
        <v>2</v>
      </c>
      <c r="N16" s="307" t="s">
        <v>410</v>
      </c>
      <c r="O16" s="307">
        <v>1</v>
      </c>
      <c r="P16" s="298">
        <v>1</v>
      </c>
      <c r="Q16" s="298">
        <v>5</v>
      </c>
      <c r="R16" s="214"/>
      <c r="S16" s="214"/>
    </row>
    <row r="17" spans="1:19" ht="18.75" customHeight="1">
      <c r="B17" s="1032" t="s">
        <v>1258</v>
      </c>
      <c r="C17" s="1032"/>
      <c r="D17" s="298">
        <v>15</v>
      </c>
      <c r="E17" s="298">
        <v>3</v>
      </c>
      <c r="F17" s="307" t="s">
        <v>997</v>
      </c>
      <c r="G17" s="307" t="s">
        <v>997</v>
      </c>
      <c r="H17" s="307" t="s">
        <v>997</v>
      </c>
      <c r="I17" s="307">
        <v>1</v>
      </c>
      <c r="J17" s="307" t="s">
        <v>997</v>
      </c>
      <c r="K17" s="307">
        <v>1</v>
      </c>
      <c r="L17" s="307">
        <v>1</v>
      </c>
      <c r="M17" s="307">
        <v>1</v>
      </c>
      <c r="N17" s="307">
        <v>1</v>
      </c>
      <c r="O17" s="307">
        <v>1</v>
      </c>
      <c r="P17" s="307" t="s">
        <v>410</v>
      </c>
      <c r="Q17" s="298">
        <v>6</v>
      </c>
      <c r="R17" s="214"/>
      <c r="S17" s="214"/>
    </row>
    <row r="18" spans="1:19" ht="18.75" customHeight="1">
      <c r="B18" s="1060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214"/>
      <c r="O18" s="422"/>
      <c r="P18" s="563"/>
      <c r="Q18" s="563"/>
      <c r="R18" s="1509"/>
      <c r="S18" s="1509"/>
    </row>
    <row r="19" spans="1:19" ht="18.75" customHeight="1">
      <c r="B19" s="8"/>
      <c r="C19" s="8"/>
      <c r="D19" s="8"/>
      <c r="E19" s="564"/>
      <c r="F19" s="129"/>
      <c r="G19" s="294"/>
      <c r="H19" s="564"/>
      <c r="I19" s="129"/>
      <c r="J19" s="129"/>
      <c r="K19" s="129"/>
      <c r="L19" s="564"/>
      <c r="M19" s="129"/>
      <c r="N19" s="129"/>
      <c r="O19" s="294"/>
      <c r="P19" s="564"/>
      <c r="Q19" s="564"/>
      <c r="R19" s="1510"/>
      <c r="S19" s="1510"/>
    </row>
    <row r="20" spans="1:19" ht="18.75" customHeight="1">
      <c r="B20" s="8"/>
      <c r="C20" s="8"/>
      <c r="D20" s="8"/>
      <c r="E20" s="564"/>
      <c r="F20" s="129"/>
      <c r="G20" s="294"/>
      <c r="H20" s="564"/>
      <c r="I20" s="129"/>
      <c r="J20" s="129"/>
      <c r="K20" s="129"/>
      <c r="L20" s="564"/>
      <c r="M20" s="129"/>
      <c r="N20" s="129"/>
      <c r="O20" s="294"/>
      <c r="P20" s="564"/>
      <c r="Q20" s="564"/>
      <c r="R20" s="1510"/>
      <c r="S20" s="1510"/>
    </row>
    <row r="21" spans="1:19" ht="18.75" customHeight="1">
      <c r="B21" s="35"/>
      <c r="C21" s="35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R21" s="1073"/>
      <c r="S21" s="1073"/>
    </row>
    <row r="22" spans="1:19" ht="18.75" customHeight="1">
      <c r="B22" s="35"/>
      <c r="C22" s="35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R22" s="103"/>
      <c r="S22" s="103"/>
    </row>
    <row r="23" spans="1:19" ht="18.75" customHeight="1">
      <c r="B23" s="35"/>
      <c r="C23" s="3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R23" s="103"/>
      <c r="S23" s="103"/>
    </row>
    <row r="24" spans="1:19" ht="18.75" customHeight="1">
      <c r="B24" s="103"/>
      <c r="C24" s="103"/>
      <c r="D24" s="2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3"/>
      <c r="S24" s="103"/>
    </row>
    <row r="25" spans="1:19" ht="18.75" customHeight="1">
      <c r="B25" s="35"/>
      <c r="C25" s="8"/>
      <c r="D25" s="220"/>
      <c r="E25" s="563"/>
      <c r="F25" s="214"/>
      <c r="G25" s="422"/>
      <c r="H25" s="563"/>
      <c r="I25" s="214"/>
      <c r="J25" s="214"/>
      <c r="K25" s="214"/>
      <c r="L25" s="563"/>
      <c r="M25" s="214"/>
      <c r="N25" s="214"/>
      <c r="O25" s="422"/>
      <c r="P25" s="563"/>
      <c r="Q25" s="563"/>
      <c r="R25" s="103"/>
      <c r="S25" s="103"/>
    </row>
    <row r="26" spans="1:19" ht="18.75" customHeight="1">
      <c r="B26" s="8"/>
      <c r="C26" s="8"/>
      <c r="D26" s="8"/>
      <c r="E26" s="564"/>
      <c r="F26" s="129"/>
      <c r="G26" s="294"/>
      <c r="H26" s="564"/>
      <c r="I26" s="129"/>
      <c r="J26" s="129"/>
      <c r="K26" s="129"/>
      <c r="L26" s="564"/>
      <c r="M26" s="129"/>
      <c r="N26" s="129"/>
      <c r="O26" s="294"/>
      <c r="P26" s="564"/>
      <c r="Q26" s="564"/>
      <c r="R26" s="103"/>
      <c r="S26" s="103"/>
    </row>
    <row r="27" spans="1:19" ht="18.75" customHeight="1">
      <c r="B27" s="8"/>
      <c r="C27" s="8"/>
      <c r="D27" s="8"/>
      <c r="E27" s="564"/>
      <c r="F27" s="129"/>
      <c r="G27" s="294"/>
      <c r="H27" s="564"/>
      <c r="I27" s="129"/>
      <c r="J27" s="129"/>
      <c r="K27" s="129"/>
      <c r="L27" s="564"/>
      <c r="M27" s="129"/>
      <c r="N27" s="129"/>
      <c r="O27" s="294"/>
      <c r="P27" s="564"/>
      <c r="Q27" s="564"/>
      <c r="R27" s="103"/>
      <c r="S27" s="103"/>
    </row>
    <row r="28" spans="1:19" ht="18.75" customHeight="1">
      <c r="R28" s="103"/>
      <c r="S28" s="103"/>
    </row>
    <row r="29" spans="1:19" ht="18.75" customHeight="1">
      <c r="R29" s="103"/>
      <c r="S29" s="103"/>
    </row>
    <row r="30" spans="1:19" ht="17.25" customHeight="1">
      <c r="A30" s="565"/>
    </row>
    <row r="31" spans="1:19" ht="14.45" customHeight="1">
      <c r="A31" s="565"/>
    </row>
    <row r="32" spans="1:19" ht="14.4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2:19" ht="14.45" customHeight="1">
      <c r="B33" s="35"/>
      <c r="C33" s="35"/>
      <c r="D33" s="35"/>
      <c r="E33" s="35"/>
      <c r="F33" s="35"/>
      <c r="G33" s="35"/>
      <c r="H33" s="35"/>
      <c r="I33" s="224"/>
      <c r="J33" s="35"/>
      <c r="K33" s="35"/>
      <c r="L33" s="35"/>
      <c r="M33" s="35"/>
      <c r="N33" s="224"/>
      <c r="O33" s="35"/>
      <c r="P33" s="35"/>
      <c r="Q33" s="35"/>
      <c r="R33" s="35"/>
      <c r="S33" s="566"/>
    </row>
    <row r="34" spans="2:19" ht="14.45" customHeight="1">
      <c r="B34" s="37"/>
      <c r="C34" s="37"/>
      <c r="D34" s="37"/>
      <c r="E34" s="214"/>
      <c r="F34" s="214"/>
      <c r="G34" s="214"/>
      <c r="H34" s="214"/>
      <c r="I34" s="436"/>
      <c r="J34" s="214"/>
      <c r="K34" s="214"/>
      <c r="L34" s="214"/>
      <c r="M34" s="214"/>
      <c r="N34" s="436"/>
      <c r="O34" s="214"/>
      <c r="P34" s="214"/>
      <c r="Q34" s="214"/>
      <c r="R34" s="214"/>
      <c r="S34" s="436"/>
    </row>
    <row r="35" spans="2:19" ht="14.45" customHeight="1">
      <c r="B35" s="37"/>
      <c r="C35" s="37"/>
      <c r="D35" s="37"/>
      <c r="E35" s="214"/>
      <c r="F35" s="214"/>
      <c r="G35" s="214"/>
      <c r="H35" s="214"/>
      <c r="I35" s="436"/>
      <c r="J35" s="214"/>
      <c r="K35" s="214"/>
      <c r="L35" s="214"/>
      <c r="M35" s="214"/>
      <c r="N35" s="436"/>
      <c r="O35" s="214"/>
      <c r="P35" s="214"/>
      <c r="Q35" s="214"/>
      <c r="R35" s="214"/>
      <c r="S35" s="436"/>
    </row>
    <row r="36" spans="2:19" ht="14.45" customHeight="1">
      <c r="B36" s="37"/>
      <c r="C36" s="37"/>
      <c r="D36" s="37"/>
      <c r="E36" s="214"/>
      <c r="F36" s="214"/>
      <c r="G36" s="214"/>
      <c r="H36" s="214"/>
      <c r="I36" s="436"/>
      <c r="J36" s="214"/>
      <c r="K36" s="214"/>
      <c r="L36" s="214"/>
      <c r="M36" s="214"/>
      <c r="N36" s="436"/>
      <c r="O36" s="214"/>
      <c r="P36" s="214"/>
      <c r="Q36" s="214"/>
      <c r="R36" s="214"/>
      <c r="S36" s="436"/>
    </row>
    <row r="37" spans="2:19" ht="14.45" customHeight="1">
      <c r="B37" s="37"/>
      <c r="C37" s="37"/>
      <c r="D37" s="37"/>
      <c r="E37" s="214"/>
      <c r="F37" s="214"/>
      <c r="G37" s="214"/>
      <c r="H37" s="214"/>
      <c r="I37" s="436"/>
      <c r="J37" s="214"/>
      <c r="K37" s="214"/>
      <c r="L37" s="214"/>
      <c r="M37" s="214"/>
      <c r="N37" s="436"/>
      <c r="O37" s="214"/>
      <c r="P37" s="214"/>
      <c r="Q37" s="214"/>
      <c r="R37" s="214"/>
      <c r="S37" s="436"/>
    </row>
    <row r="38" spans="2:19" ht="14.45" customHeight="1">
      <c r="B38" s="567"/>
      <c r="C38" s="567"/>
      <c r="D38" s="567"/>
      <c r="E38" s="214"/>
      <c r="F38" s="214"/>
      <c r="G38" s="214"/>
      <c r="H38" s="214"/>
      <c r="I38" s="436"/>
      <c r="J38" s="214"/>
      <c r="K38" s="214"/>
      <c r="L38" s="214"/>
      <c r="M38" s="214"/>
      <c r="N38" s="436"/>
      <c r="O38" s="214"/>
      <c r="P38" s="214"/>
      <c r="Q38" s="214"/>
      <c r="R38" s="214"/>
      <c r="S38" s="436"/>
    </row>
    <row r="39" spans="2:19" ht="14.45" customHeight="1">
      <c r="B39" s="567"/>
      <c r="C39" s="567"/>
      <c r="D39" s="567"/>
      <c r="E39" s="214"/>
      <c r="F39" s="214"/>
      <c r="G39" s="214"/>
      <c r="H39" s="214"/>
      <c r="I39" s="436"/>
      <c r="J39" s="214"/>
      <c r="K39" s="214"/>
      <c r="L39" s="214"/>
      <c r="M39" s="214"/>
      <c r="N39" s="436"/>
      <c r="O39" s="214"/>
      <c r="P39" s="214"/>
      <c r="Q39" s="214"/>
      <c r="R39" s="214"/>
      <c r="S39" s="436"/>
    </row>
    <row r="40" spans="2:19" ht="14.45" customHeight="1">
      <c r="B40" s="568"/>
      <c r="C40" s="568"/>
      <c r="D40" s="568"/>
      <c r="E40" s="214"/>
      <c r="F40" s="214"/>
      <c r="G40" s="214"/>
      <c r="H40" s="214"/>
      <c r="I40" s="436"/>
      <c r="J40" s="214"/>
      <c r="K40" s="214"/>
      <c r="L40" s="214"/>
      <c r="M40" s="214"/>
      <c r="N40" s="436"/>
      <c r="O40" s="214"/>
      <c r="P40" s="214"/>
      <c r="Q40" s="214"/>
      <c r="R40" s="214"/>
      <c r="S40" s="436"/>
    </row>
    <row r="41" spans="2:19" ht="14.45" customHeight="1">
      <c r="B41" s="37"/>
      <c r="C41" s="37"/>
      <c r="D41" s="37"/>
      <c r="E41" s="214"/>
      <c r="F41" s="214"/>
      <c r="G41" s="214"/>
      <c r="H41" s="214"/>
      <c r="I41" s="436"/>
      <c r="J41" s="214"/>
      <c r="K41" s="214"/>
      <c r="L41" s="214"/>
      <c r="M41" s="214"/>
      <c r="N41" s="436"/>
      <c r="O41" s="214"/>
      <c r="P41" s="214"/>
      <c r="Q41" s="214"/>
      <c r="R41" s="214"/>
      <c r="S41" s="436"/>
    </row>
    <row r="42" spans="2:19" ht="14.45" customHeight="1">
      <c r="B42" s="37"/>
      <c r="C42" s="37"/>
      <c r="D42" s="37"/>
      <c r="E42" s="214"/>
      <c r="F42" s="214"/>
      <c r="G42" s="214"/>
      <c r="H42" s="214"/>
      <c r="I42" s="436"/>
      <c r="J42" s="214"/>
      <c r="K42" s="214"/>
      <c r="L42" s="214"/>
      <c r="M42" s="214"/>
      <c r="N42" s="436"/>
      <c r="O42" s="214"/>
      <c r="P42" s="214"/>
      <c r="Q42" s="214"/>
      <c r="R42" s="214"/>
      <c r="S42" s="436"/>
    </row>
    <row r="43" spans="2:19" ht="14.45" customHeight="1">
      <c r="B43" s="567"/>
      <c r="C43" s="567"/>
      <c r="D43" s="567"/>
      <c r="E43" s="214"/>
      <c r="F43" s="214"/>
      <c r="G43" s="214"/>
      <c r="H43" s="214"/>
      <c r="I43" s="436"/>
      <c r="J43" s="214"/>
      <c r="K43" s="214"/>
      <c r="L43" s="214"/>
      <c r="M43" s="214"/>
      <c r="N43" s="436"/>
      <c r="O43" s="214"/>
      <c r="P43" s="214"/>
      <c r="Q43" s="214"/>
      <c r="R43" s="214"/>
      <c r="S43" s="436"/>
    </row>
    <row r="44" spans="2:19" ht="14.45" customHeight="1">
      <c r="B44" s="35"/>
      <c r="C44" s="35"/>
      <c r="D44" s="35"/>
      <c r="E44" s="214"/>
      <c r="F44" s="214"/>
      <c r="G44" s="214"/>
      <c r="H44" s="214"/>
      <c r="I44" s="436"/>
      <c r="J44" s="569"/>
      <c r="K44" s="569"/>
      <c r="L44" s="569"/>
      <c r="M44" s="569"/>
      <c r="N44" s="436"/>
      <c r="O44" s="569"/>
      <c r="P44" s="569"/>
      <c r="Q44" s="569"/>
      <c r="R44" s="569"/>
      <c r="S44" s="436"/>
    </row>
    <row r="45" spans="2:19" ht="14.45" customHeight="1">
      <c r="B45" s="37"/>
      <c r="C45" s="37"/>
      <c r="D45" s="37"/>
      <c r="E45" s="214"/>
      <c r="F45" s="214"/>
      <c r="G45" s="214"/>
      <c r="H45" s="214"/>
      <c r="I45" s="436"/>
      <c r="J45" s="214"/>
      <c r="K45" s="214"/>
      <c r="L45" s="214"/>
      <c r="M45" s="214"/>
      <c r="N45" s="436"/>
      <c r="O45" s="214"/>
      <c r="P45" s="214"/>
      <c r="Q45" s="214"/>
      <c r="R45" s="214"/>
      <c r="S45" s="436"/>
    </row>
    <row r="46" spans="2:19" ht="14.45" customHeight="1">
      <c r="B46" s="37"/>
      <c r="C46" s="37"/>
      <c r="D46" s="37"/>
      <c r="E46" s="214"/>
      <c r="F46" s="214"/>
      <c r="G46" s="214"/>
      <c r="H46" s="214"/>
      <c r="I46" s="436"/>
      <c r="J46" s="214"/>
      <c r="K46" s="214"/>
      <c r="L46" s="214"/>
      <c r="M46" s="214"/>
      <c r="N46" s="436"/>
      <c r="O46" s="214"/>
      <c r="P46" s="214"/>
      <c r="Q46" s="214"/>
      <c r="R46" s="214"/>
      <c r="S46" s="436"/>
    </row>
    <row r="47" spans="2:19" ht="14.45" customHeight="1">
      <c r="B47" s="37"/>
      <c r="C47" s="37"/>
      <c r="D47" s="37"/>
      <c r="E47" s="214"/>
      <c r="F47" s="214"/>
      <c r="G47" s="214"/>
      <c r="H47" s="214"/>
      <c r="I47" s="436"/>
      <c r="J47" s="214"/>
      <c r="K47" s="214"/>
      <c r="L47" s="214"/>
      <c r="M47" s="214"/>
      <c r="N47" s="436"/>
      <c r="O47" s="214"/>
      <c r="P47" s="214"/>
      <c r="Q47" s="214"/>
      <c r="R47" s="214"/>
      <c r="S47" s="436"/>
    </row>
    <row r="48" spans="2:19" ht="14.45" customHeight="1">
      <c r="B48" s="37"/>
      <c r="C48" s="37"/>
      <c r="D48" s="37"/>
      <c r="E48" s="214"/>
      <c r="F48" s="214"/>
      <c r="G48" s="214"/>
      <c r="H48" s="214"/>
      <c r="I48" s="436"/>
      <c r="J48" s="214"/>
      <c r="K48" s="214"/>
      <c r="L48" s="214"/>
      <c r="M48" s="214"/>
      <c r="N48" s="436"/>
      <c r="O48" s="214"/>
      <c r="P48" s="214"/>
      <c r="Q48" s="214"/>
      <c r="R48" s="214"/>
      <c r="S48" s="436"/>
    </row>
    <row r="49" spans="2:19" ht="14.45" customHeight="1">
      <c r="B49" s="37"/>
      <c r="C49" s="37"/>
      <c r="D49" s="37"/>
      <c r="E49" s="214"/>
      <c r="F49" s="214"/>
      <c r="G49" s="214"/>
      <c r="H49" s="214"/>
      <c r="I49" s="436"/>
      <c r="J49" s="214"/>
      <c r="K49" s="214"/>
      <c r="L49" s="214"/>
      <c r="M49" s="214"/>
      <c r="N49" s="436"/>
      <c r="O49" s="214"/>
      <c r="P49" s="214"/>
      <c r="Q49" s="214"/>
      <c r="R49" s="214"/>
      <c r="S49" s="436"/>
    </row>
    <row r="50" spans="2:19" ht="14.45" customHeight="1">
      <c r="B50" s="37"/>
      <c r="C50" s="37"/>
      <c r="D50" s="37"/>
      <c r="E50" s="214"/>
      <c r="F50" s="214"/>
      <c r="G50" s="214"/>
      <c r="H50" s="214"/>
      <c r="I50" s="436"/>
      <c r="J50" s="214"/>
      <c r="K50" s="214"/>
      <c r="L50" s="214"/>
      <c r="M50" s="214"/>
      <c r="N50" s="436"/>
      <c r="O50" s="214"/>
      <c r="P50" s="214"/>
      <c r="Q50" s="214"/>
      <c r="R50" s="214"/>
      <c r="S50" s="436"/>
    </row>
    <row r="51" spans="2:19" ht="14.45" customHeight="1">
      <c r="B51" s="37"/>
      <c r="C51" s="37"/>
      <c r="D51" s="37"/>
      <c r="E51" s="214"/>
      <c r="F51" s="214"/>
      <c r="G51" s="214"/>
      <c r="H51" s="214"/>
      <c r="I51" s="436"/>
      <c r="J51" s="214"/>
      <c r="K51" s="214"/>
      <c r="L51" s="214"/>
      <c r="M51" s="214"/>
      <c r="N51" s="436"/>
      <c r="O51" s="214"/>
      <c r="P51" s="214"/>
      <c r="Q51" s="214"/>
      <c r="R51" s="214"/>
      <c r="S51" s="436"/>
    </row>
    <row r="52" spans="2:19" ht="14.45" customHeight="1">
      <c r="B52" s="37"/>
      <c r="C52" s="37"/>
      <c r="D52" s="37"/>
      <c r="E52" s="214"/>
      <c r="F52" s="214"/>
      <c r="G52" s="214"/>
      <c r="H52" s="214"/>
      <c r="I52" s="436"/>
      <c r="J52" s="214"/>
      <c r="K52" s="214"/>
      <c r="L52" s="214"/>
      <c r="M52" s="214"/>
      <c r="N52" s="436"/>
      <c r="O52" s="214"/>
      <c r="P52" s="214"/>
      <c r="Q52" s="214"/>
      <c r="R52" s="214"/>
      <c r="S52" s="436"/>
    </row>
    <row r="53" spans="2:19" ht="14.45" customHeight="1">
      <c r="B53" s="37"/>
      <c r="C53" s="37"/>
      <c r="D53" s="37"/>
      <c r="E53" s="214"/>
      <c r="F53" s="214"/>
      <c r="G53" s="214"/>
      <c r="H53" s="214"/>
      <c r="I53" s="436"/>
      <c r="J53" s="214"/>
      <c r="K53" s="214"/>
      <c r="L53" s="214"/>
      <c r="M53" s="214"/>
      <c r="N53" s="436"/>
      <c r="O53" s="214"/>
      <c r="P53" s="214"/>
      <c r="Q53" s="214"/>
      <c r="R53" s="214"/>
      <c r="S53" s="436"/>
    </row>
    <row r="54" spans="2:19" ht="14.45" customHeight="1">
      <c r="B54" s="37"/>
      <c r="C54" s="37"/>
      <c r="D54" s="37"/>
      <c r="E54" s="214"/>
      <c r="F54" s="214"/>
      <c r="G54" s="214"/>
      <c r="H54" s="214"/>
      <c r="I54" s="436"/>
      <c r="J54" s="214"/>
      <c r="K54" s="214"/>
      <c r="L54" s="214"/>
      <c r="M54" s="214"/>
      <c r="N54" s="436"/>
      <c r="O54" s="214"/>
      <c r="P54" s="214"/>
      <c r="Q54" s="214"/>
      <c r="R54" s="214"/>
      <c r="S54" s="436"/>
    </row>
    <row r="55" spans="2:19" ht="14.45" customHeight="1">
      <c r="B55" s="37"/>
      <c r="C55" s="37"/>
      <c r="D55" s="37"/>
      <c r="E55" s="214"/>
      <c r="F55" s="214"/>
      <c r="G55" s="214"/>
      <c r="H55" s="214"/>
      <c r="I55" s="436"/>
      <c r="J55" s="569"/>
      <c r="K55" s="569"/>
      <c r="L55" s="569"/>
      <c r="M55" s="569"/>
      <c r="N55" s="436"/>
      <c r="O55" s="569"/>
      <c r="P55" s="569"/>
      <c r="Q55" s="569"/>
      <c r="R55" s="569"/>
      <c r="S55" s="436"/>
    </row>
    <row r="56" spans="2:19" ht="14.45" customHeight="1">
      <c r="B56" s="35"/>
      <c r="C56" s="35"/>
      <c r="D56" s="35"/>
      <c r="E56" s="214"/>
      <c r="F56" s="214"/>
      <c r="G56" s="214"/>
      <c r="H56" s="214"/>
      <c r="I56" s="220"/>
      <c r="J56" s="214"/>
      <c r="K56" s="214"/>
      <c r="L56" s="214"/>
      <c r="M56" s="214"/>
      <c r="N56" s="436"/>
      <c r="O56" s="214"/>
      <c r="P56" s="214"/>
      <c r="Q56" s="214"/>
      <c r="R56" s="214"/>
      <c r="S56" s="436"/>
    </row>
    <row r="57" spans="2:19" ht="14.45" customHeight="1">
      <c r="B57" s="37"/>
      <c r="C57" s="37"/>
      <c r="D57" s="37"/>
      <c r="E57" s="214"/>
      <c r="F57" s="214"/>
      <c r="G57" s="214"/>
      <c r="H57" s="214"/>
      <c r="I57" s="436"/>
      <c r="J57" s="214"/>
      <c r="K57" s="214"/>
      <c r="L57" s="214"/>
      <c r="M57" s="214"/>
      <c r="N57" s="436"/>
      <c r="O57" s="214"/>
      <c r="P57" s="214"/>
      <c r="Q57" s="214"/>
      <c r="R57" s="214"/>
      <c r="S57" s="436"/>
    </row>
    <row r="58" spans="2:19" ht="14.45" customHeight="1">
      <c r="B58" s="37"/>
      <c r="C58" s="37"/>
      <c r="D58" s="37"/>
      <c r="E58" s="214"/>
      <c r="F58" s="214"/>
      <c r="G58" s="214"/>
      <c r="H58" s="214"/>
      <c r="I58" s="436"/>
      <c r="J58" s="214"/>
      <c r="K58" s="214"/>
      <c r="L58" s="214"/>
      <c r="M58" s="214"/>
      <c r="N58" s="436"/>
      <c r="O58" s="214"/>
      <c r="P58" s="214"/>
      <c r="Q58" s="214"/>
      <c r="R58" s="214"/>
      <c r="S58" s="436"/>
    </row>
    <row r="59" spans="2:19" ht="14.45" customHeight="1">
      <c r="B59" s="37"/>
      <c r="C59" s="37"/>
      <c r="D59" s="37"/>
      <c r="E59" s="214"/>
      <c r="F59" s="214"/>
      <c r="G59" s="214"/>
      <c r="H59" s="214"/>
      <c r="I59" s="436"/>
      <c r="J59" s="569"/>
      <c r="K59" s="569"/>
      <c r="L59" s="569"/>
      <c r="M59" s="569"/>
      <c r="N59" s="436"/>
      <c r="O59" s="569"/>
      <c r="P59" s="569"/>
      <c r="Q59" s="569"/>
      <c r="R59" s="569"/>
      <c r="S59" s="436"/>
    </row>
    <row r="60" spans="2:19" ht="14.45" customHeight="1">
      <c r="B60" s="568"/>
      <c r="C60" s="568"/>
      <c r="D60" s="568"/>
      <c r="E60" s="214"/>
      <c r="F60" s="214"/>
      <c r="G60" s="214"/>
      <c r="H60" s="214"/>
      <c r="I60" s="436"/>
      <c r="J60" s="214"/>
      <c r="K60" s="214"/>
      <c r="L60" s="214"/>
      <c r="M60" s="214"/>
      <c r="N60" s="436"/>
      <c r="O60" s="214"/>
      <c r="P60" s="214"/>
      <c r="Q60" s="214"/>
      <c r="R60" s="214"/>
      <c r="S60" s="436"/>
    </row>
    <row r="61" spans="2:19" ht="14.45" customHeight="1">
      <c r="B61" s="567"/>
      <c r="C61" s="567"/>
      <c r="D61" s="567"/>
      <c r="E61" s="214"/>
      <c r="F61" s="214"/>
      <c r="G61" s="214"/>
      <c r="H61" s="214"/>
      <c r="I61" s="436"/>
      <c r="J61" s="214"/>
      <c r="K61" s="214"/>
      <c r="L61" s="214"/>
      <c r="M61" s="214"/>
      <c r="N61" s="436"/>
      <c r="O61" s="214"/>
      <c r="P61" s="214"/>
      <c r="Q61" s="214"/>
      <c r="R61" s="214"/>
      <c r="S61" s="436"/>
    </row>
    <row r="62" spans="2:19" ht="14.45" customHeight="1">
      <c r="B62" s="35"/>
      <c r="C62" s="35"/>
      <c r="D62" s="35"/>
      <c r="E62" s="214"/>
      <c r="F62" s="214"/>
      <c r="G62" s="214"/>
      <c r="H62" s="214"/>
      <c r="I62" s="436"/>
      <c r="J62" s="569"/>
      <c r="K62" s="569"/>
      <c r="L62" s="569"/>
      <c r="M62" s="569"/>
      <c r="N62" s="436"/>
      <c r="O62" s="569"/>
      <c r="P62" s="569"/>
      <c r="Q62" s="569"/>
      <c r="R62" s="569"/>
      <c r="S62" s="436"/>
    </row>
    <row r="63" spans="2:19" ht="14.45" customHeight="1">
      <c r="B63" s="37"/>
      <c r="C63" s="37"/>
      <c r="D63" s="37"/>
      <c r="E63" s="214"/>
      <c r="F63" s="214"/>
      <c r="G63" s="214"/>
      <c r="H63" s="214"/>
      <c r="I63" s="436"/>
      <c r="J63" s="214"/>
      <c r="K63" s="214"/>
      <c r="L63" s="214"/>
      <c r="M63" s="214"/>
      <c r="N63" s="436"/>
      <c r="O63" s="214"/>
      <c r="P63" s="214"/>
      <c r="Q63" s="214"/>
      <c r="R63" s="214"/>
      <c r="S63" s="436"/>
    </row>
    <row r="64" spans="2:19" ht="14.45" customHeight="1">
      <c r="B64" s="37"/>
      <c r="C64" s="37"/>
      <c r="D64" s="37"/>
      <c r="E64" s="214"/>
      <c r="F64" s="214"/>
      <c r="G64" s="214"/>
      <c r="H64" s="214"/>
      <c r="I64" s="436"/>
      <c r="J64" s="214"/>
      <c r="K64" s="214"/>
      <c r="L64" s="214"/>
      <c r="M64" s="214"/>
      <c r="N64" s="436"/>
      <c r="O64" s="214"/>
      <c r="P64" s="214"/>
      <c r="Q64" s="214"/>
      <c r="R64" s="214"/>
      <c r="S64" s="436"/>
    </row>
    <row r="65" spans="2:19" ht="14.45" customHeight="1">
      <c r="B65" s="37"/>
      <c r="C65" s="37"/>
      <c r="D65" s="37"/>
      <c r="E65" s="214"/>
      <c r="F65" s="214"/>
      <c r="G65" s="214"/>
      <c r="H65" s="214"/>
      <c r="I65" s="436"/>
      <c r="J65" s="214"/>
      <c r="K65" s="214"/>
      <c r="L65" s="214"/>
      <c r="M65" s="214"/>
      <c r="N65" s="436"/>
      <c r="O65" s="214"/>
      <c r="P65" s="214"/>
      <c r="Q65" s="214"/>
      <c r="R65" s="214"/>
      <c r="S65" s="436"/>
    </row>
    <row r="66" spans="2:19" ht="14.45" customHeight="1">
      <c r="B66" s="35"/>
      <c r="C66" s="35"/>
      <c r="D66" s="35"/>
      <c r="E66" s="214"/>
      <c r="F66" s="214"/>
      <c r="G66" s="214"/>
      <c r="H66" s="214"/>
      <c r="I66" s="436"/>
      <c r="J66" s="569"/>
      <c r="K66" s="569"/>
      <c r="L66" s="569"/>
      <c r="M66" s="569"/>
      <c r="N66" s="436"/>
      <c r="O66" s="569"/>
      <c r="P66" s="569"/>
      <c r="Q66" s="569"/>
      <c r="R66" s="569"/>
      <c r="S66" s="436"/>
    </row>
    <row r="67" spans="2:19" ht="14.45" customHeight="1">
      <c r="B67" s="37"/>
      <c r="C67" s="37"/>
      <c r="D67" s="37"/>
      <c r="E67" s="214"/>
      <c r="F67" s="214"/>
      <c r="G67" s="214"/>
      <c r="H67" s="214"/>
      <c r="I67" s="436"/>
      <c r="J67" s="214"/>
      <c r="K67" s="214"/>
      <c r="L67" s="214"/>
      <c r="M67" s="214"/>
      <c r="N67" s="436"/>
      <c r="O67" s="214"/>
      <c r="P67" s="214"/>
      <c r="Q67" s="214"/>
      <c r="R67" s="214"/>
      <c r="S67" s="436"/>
    </row>
    <row r="68" spans="2:19" ht="14.45" customHeight="1">
      <c r="B68" s="568"/>
      <c r="C68" s="568"/>
      <c r="D68" s="568"/>
      <c r="E68" s="214"/>
      <c r="F68" s="214"/>
      <c r="G68" s="214"/>
      <c r="H68" s="214"/>
      <c r="I68" s="436"/>
      <c r="J68" s="214"/>
      <c r="K68" s="214"/>
      <c r="L68" s="214"/>
      <c r="M68" s="214"/>
      <c r="N68" s="436"/>
      <c r="O68" s="214"/>
      <c r="P68" s="214"/>
      <c r="Q68" s="214"/>
      <c r="R68" s="214"/>
      <c r="S68" s="436"/>
    </row>
    <row r="69" spans="2:19" ht="14.45" customHeight="1">
      <c r="B69" s="37"/>
      <c r="C69" s="37"/>
      <c r="D69" s="37"/>
      <c r="E69" s="214"/>
      <c r="F69" s="214"/>
      <c r="G69" s="214"/>
      <c r="H69" s="214"/>
      <c r="I69" s="436"/>
      <c r="J69" s="214"/>
      <c r="K69" s="214"/>
      <c r="L69" s="214"/>
      <c r="M69" s="214"/>
      <c r="N69" s="436"/>
      <c r="O69" s="214"/>
      <c r="P69" s="214"/>
      <c r="Q69" s="214"/>
      <c r="R69" s="214"/>
      <c r="S69" s="436"/>
    </row>
    <row r="70" spans="2:19" ht="14.45" customHeight="1">
      <c r="B70" s="35"/>
      <c r="C70" s="35"/>
      <c r="D70" s="35"/>
      <c r="E70" s="214"/>
      <c r="F70" s="214"/>
      <c r="G70" s="214"/>
      <c r="H70" s="214"/>
      <c r="I70" s="436"/>
      <c r="J70" s="569"/>
      <c r="K70" s="569"/>
      <c r="L70" s="569"/>
      <c r="M70" s="569"/>
      <c r="N70" s="436"/>
      <c r="O70" s="569"/>
      <c r="P70" s="569"/>
      <c r="Q70" s="569"/>
      <c r="R70" s="569"/>
      <c r="S70" s="436"/>
    </row>
    <row r="71" spans="2:19" ht="14.45" customHeight="1">
      <c r="B71" s="570"/>
      <c r="C71" s="568"/>
      <c r="D71" s="568"/>
      <c r="E71" s="214"/>
      <c r="F71" s="214"/>
      <c r="G71" s="214"/>
      <c r="H71" s="214"/>
      <c r="I71" s="436"/>
      <c r="J71" s="569"/>
      <c r="K71" s="569"/>
      <c r="L71" s="569"/>
      <c r="M71" s="569"/>
      <c r="N71" s="436"/>
      <c r="O71" s="569"/>
      <c r="P71" s="569"/>
      <c r="Q71" s="569"/>
      <c r="R71" s="569"/>
      <c r="S71" s="436"/>
    </row>
    <row r="72" spans="2:19" ht="14.45" customHeight="1">
      <c r="B72" s="570"/>
      <c r="C72" s="37"/>
      <c r="D72" s="37"/>
      <c r="E72" s="214"/>
      <c r="F72" s="214"/>
      <c r="G72" s="214"/>
      <c r="H72" s="214"/>
      <c r="I72" s="436"/>
      <c r="J72" s="214"/>
      <c r="K72" s="214"/>
      <c r="L72" s="214"/>
      <c r="M72" s="214"/>
      <c r="N72" s="436"/>
      <c r="O72" s="214"/>
      <c r="P72" s="214"/>
      <c r="Q72" s="214"/>
      <c r="R72" s="214"/>
      <c r="S72" s="436"/>
    </row>
    <row r="73" spans="2:19" ht="14.45" customHeight="1">
      <c r="B73" s="570"/>
      <c r="C73" s="37"/>
      <c r="D73" s="37"/>
      <c r="E73" s="214"/>
      <c r="F73" s="214"/>
      <c r="G73" s="214"/>
      <c r="H73" s="214"/>
      <c r="I73" s="436"/>
      <c r="J73" s="214"/>
      <c r="K73" s="214"/>
      <c r="L73" s="214"/>
      <c r="M73" s="214"/>
      <c r="N73" s="436"/>
      <c r="O73" s="214"/>
      <c r="P73" s="214"/>
      <c r="Q73" s="214"/>
      <c r="R73" s="214"/>
      <c r="S73" s="436"/>
    </row>
    <row r="74" spans="2:19" ht="17.25" customHeight="1">
      <c r="B74" s="570"/>
      <c r="C74" s="571"/>
      <c r="D74" s="571"/>
      <c r="E74" s="214"/>
      <c r="F74" s="214"/>
      <c r="G74" s="214"/>
      <c r="H74" s="214"/>
      <c r="I74" s="436"/>
      <c r="J74" s="214"/>
      <c r="K74" s="214"/>
      <c r="L74" s="214"/>
      <c r="M74" s="214"/>
      <c r="N74" s="436"/>
      <c r="O74" s="214"/>
      <c r="P74" s="214"/>
      <c r="Q74" s="214"/>
      <c r="R74" s="214"/>
      <c r="S74" s="436"/>
    </row>
    <row r="75" spans="2:19" ht="15.75" customHeight="1">
      <c r="B75" s="570"/>
      <c r="C75" s="572"/>
      <c r="D75" s="572"/>
      <c r="E75" s="214"/>
      <c r="F75" s="214"/>
      <c r="G75" s="214"/>
      <c r="H75" s="214"/>
      <c r="I75" s="436"/>
      <c r="J75" s="214"/>
      <c r="K75" s="214"/>
      <c r="L75" s="214"/>
      <c r="M75" s="214"/>
      <c r="N75" s="436"/>
      <c r="O75" s="214"/>
      <c r="P75" s="214"/>
      <c r="Q75" s="214"/>
      <c r="R75" s="214"/>
      <c r="S75" s="436"/>
    </row>
    <row r="76" spans="2:19" ht="14.45" customHeight="1">
      <c r="B76" s="570"/>
      <c r="C76" s="37"/>
      <c r="D76" s="37"/>
      <c r="E76" s="214"/>
      <c r="F76" s="214"/>
      <c r="G76" s="214"/>
      <c r="H76" s="214"/>
      <c r="I76" s="436"/>
      <c r="J76" s="214"/>
      <c r="K76" s="214"/>
      <c r="L76" s="214"/>
      <c r="M76" s="214"/>
      <c r="N76" s="436"/>
      <c r="O76" s="214"/>
      <c r="P76" s="214"/>
      <c r="Q76" s="214"/>
      <c r="R76" s="214"/>
      <c r="S76" s="436"/>
    </row>
    <row r="77" spans="2:19" ht="14.45" customHeight="1">
      <c r="B77" s="570"/>
      <c r="C77" s="37"/>
      <c r="D77" s="37"/>
      <c r="E77" s="214"/>
      <c r="F77" s="214"/>
      <c r="G77" s="214"/>
      <c r="H77" s="214"/>
      <c r="I77" s="436"/>
      <c r="J77" s="214"/>
      <c r="K77" s="214"/>
      <c r="L77" s="214"/>
      <c r="M77" s="214"/>
      <c r="N77" s="436"/>
      <c r="O77" s="214"/>
      <c r="P77" s="214"/>
      <c r="Q77" s="214"/>
      <c r="R77" s="214"/>
      <c r="S77" s="436"/>
    </row>
    <row r="78" spans="2:19" ht="14.45" customHeight="1">
      <c r="B78" s="570"/>
      <c r="C78" s="37"/>
      <c r="D78" s="37"/>
      <c r="E78" s="214"/>
      <c r="F78" s="214"/>
      <c r="G78" s="214"/>
      <c r="H78" s="214"/>
      <c r="I78" s="436"/>
      <c r="J78" s="214"/>
      <c r="K78" s="214"/>
      <c r="L78" s="214"/>
      <c r="M78" s="214"/>
      <c r="N78" s="436"/>
      <c r="O78" s="214"/>
      <c r="P78" s="214"/>
      <c r="Q78" s="214"/>
      <c r="R78" s="214"/>
      <c r="S78" s="436"/>
    </row>
    <row r="79" spans="2:19" ht="14.45" customHeight="1">
      <c r="B79" s="35"/>
      <c r="C79" s="35"/>
      <c r="D79" s="35"/>
      <c r="E79" s="214"/>
      <c r="F79" s="214"/>
      <c r="G79" s="214"/>
      <c r="H79" s="214"/>
      <c r="I79" s="436"/>
      <c r="J79" s="214"/>
      <c r="K79" s="214"/>
      <c r="L79" s="214"/>
      <c r="M79" s="214"/>
      <c r="N79" s="436"/>
      <c r="O79" s="214"/>
      <c r="P79" s="214"/>
      <c r="Q79" s="214"/>
      <c r="R79" s="214"/>
      <c r="S79" s="436"/>
    </row>
    <row r="80" spans="2:19" ht="14.45" customHeight="1">
      <c r="B80" s="35"/>
      <c r="C80" s="35"/>
      <c r="D80" s="35"/>
      <c r="E80" s="214"/>
      <c r="F80" s="214"/>
      <c r="G80" s="214"/>
      <c r="H80" s="214"/>
      <c r="I80" s="436"/>
      <c r="J80" s="214"/>
      <c r="K80" s="214"/>
      <c r="L80" s="569"/>
      <c r="M80" s="569"/>
      <c r="N80" s="436"/>
      <c r="O80" s="569"/>
      <c r="P80" s="569"/>
      <c r="Q80" s="569"/>
      <c r="R80" s="569"/>
      <c r="S80" s="436"/>
    </row>
    <row r="83" spans="1:19" ht="18" customHeight="1">
      <c r="A83" s="565"/>
    </row>
    <row r="84" spans="1:19" ht="14.45" customHeight="1">
      <c r="A84" s="565"/>
    </row>
    <row r="85" spans="1:19" ht="14.45" customHeight="1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2.75" customHeight="1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4.45" customHeight="1">
      <c r="B87" s="37"/>
      <c r="C87" s="37"/>
      <c r="D87" s="37"/>
      <c r="E87" s="37"/>
      <c r="F87" s="37"/>
      <c r="G87" s="37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1:19" ht="14.45" customHeight="1">
      <c r="D88" s="573"/>
      <c r="E88" s="573"/>
      <c r="F88" s="573"/>
      <c r="G88" s="573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</row>
    <row r="89" spans="1:19" ht="14.45" customHeight="1">
      <c r="D89" s="573"/>
      <c r="E89" s="573"/>
      <c r="F89" s="573"/>
      <c r="G89" s="573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</row>
    <row r="90" spans="1:19" ht="14.45" customHeight="1">
      <c r="D90" s="573"/>
      <c r="E90" s="573"/>
      <c r="F90" s="573"/>
      <c r="G90" s="573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</row>
    <row r="91" spans="1:19" ht="14.45" customHeight="1">
      <c r="D91" s="573"/>
      <c r="E91" s="573"/>
      <c r="F91" s="573"/>
      <c r="G91" s="573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</row>
    <row r="92" spans="1:19" ht="14.45" customHeight="1">
      <c r="D92" s="573"/>
      <c r="E92" s="573"/>
      <c r="F92" s="573"/>
      <c r="G92" s="573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</row>
    <row r="93" spans="1:19" ht="14.45" customHeight="1">
      <c r="D93" s="573"/>
      <c r="E93" s="573"/>
      <c r="F93" s="573"/>
      <c r="G93" s="573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</row>
    <row r="94" spans="1:19" ht="14.45" customHeight="1">
      <c r="D94" s="573"/>
      <c r="E94" s="573"/>
      <c r="F94" s="573"/>
      <c r="G94" s="573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</row>
    <row r="95" spans="1:19" ht="11.25" customHeight="1">
      <c r="D95" s="573"/>
      <c r="E95" s="573"/>
      <c r="F95" s="573"/>
      <c r="G95" s="573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</row>
    <row r="96" spans="1:19" ht="14.45" customHeight="1">
      <c r="B96" s="37"/>
      <c r="C96" s="37"/>
      <c r="D96" s="37"/>
      <c r="E96" s="37"/>
      <c r="F96" s="37"/>
      <c r="G96" s="37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</row>
    <row r="97" spans="1:19" ht="14.45" customHeight="1">
      <c r="C97" s="37"/>
      <c r="D97" s="37"/>
      <c r="E97" s="37"/>
      <c r="F97" s="37"/>
      <c r="G97" s="37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</row>
    <row r="98" spans="1:19" ht="14.45" customHeight="1">
      <c r="D98" s="573"/>
      <c r="E98" s="573"/>
      <c r="F98" s="573"/>
      <c r="G98" s="573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</row>
    <row r="99" spans="1:19" ht="14.45" customHeight="1">
      <c r="D99" s="573"/>
      <c r="E99" s="573"/>
      <c r="F99" s="573"/>
      <c r="G99" s="573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</row>
    <row r="100" spans="1:19" ht="14.45" customHeight="1">
      <c r="C100" s="37"/>
      <c r="D100" s="37"/>
      <c r="E100" s="37"/>
      <c r="F100" s="37"/>
      <c r="G100" s="37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</row>
    <row r="101" spans="1:19" ht="14.45" customHeight="1">
      <c r="D101" s="573"/>
      <c r="E101" s="573"/>
      <c r="F101" s="573"/>
      <c r="G101" s="573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</row>
    <row r="102" spans="1:19" ht="14.45" customHeight="1">
      <c r="D102" s="573"/>
      <c r="E102" s="573"/>
      <c r="F102" s="573"/>
      <c r="G102" s="573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</row>
    <row r="103" spans="1:19" ht="14.45" customHeight="1">
      <c r="D103" s="573"/>
      <c r="E103" s="573"/>
      <c r="F103" s="573"/>
      <c r="G103" s="573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</row>
    <row r="104" spans="1:19" ht="14.45" customHeight="1">
      <c r="D104" s="573"/>
      <c r="E104" s="573"/>
      <c r="F104" s="573"/>
      <c r="G104" s="573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</row>
    <row r="105" spans="1:19" ht="14.45" customHeight="1">
      <c r="D105" s="35"/>
      <c r="E105" s="35"/>
      <c r="F105" s="35"/>
      <c r="G105" s="35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</row>
    <row r="106" spans="1:19" ht="11.25" customHeight="1">
      <c r="D106" s="35"/>
      <c r="E106" s="35"/>
      <c r="F106" s="35"/>
      <c r="G106" s="3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1:19" ht="28.5" customHeight="1"/>
    <row r="108" spans="1:19" ht="18" customHeight="1">
      <c r="A108" s="565"/>
    </row>
    <row r="109" spans="1:19" ht="14.45" customHeight="1">
      <c r="A109" s="565"/>
    </row>
    <row r="110" spans="1:19" ht="14.45" customHeight="1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8.25" customHeight="1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4.45" customHeight="1">
      <c r="B112" s="37"/>
      <c r="C112" s="37"/>
      <c r="D112" s="37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</row>
    <row r="113" spans="1:19" ht="10.5" customHeight="1">
      <c r="B113" s="35"/>
      <c r="C113" s="35"/>
      <c r="D113" s="35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</row>
    <row r="114" spans="1:19" ht="14.45" customHeight="1">
      <c r="B114" s="37"/>
      <c r="C114" s="37"/>
      <c r="D114" s="37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</row>
    <row r="115" spans="1:19" ht="14.45" customHeight="1">
      <c r="C115" s="37"/>
      <c r="D115" s="37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</row>
    <row r="116" spans="1:19" ht="30.75" customHeight="1">
      <c r="C116" s="296"/>
      <c r="D116" s="37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</row>
    <row r="117" spans="1:19" ht="14.45" customHeight="1"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</row>
    <row r="118" spans="1:19" ht="10.5" customHeight="1">
      <c r="B118" s="103"/>
      <c r="C118" s="103"/>
      <c r="D118" s="103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</row>
    <row r="119" spans="1:19" ht="14.45" customHeight="1">
      <c r="B119" s="37"/>
      <c r="C119" s="37"/>
      <c r="D119" s="37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</row>
    <row r="120" spans="1:19" ht="14.45" customHeight="1">
      <c r="C120" s="37"/>
      <c r="D120" s="37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</row>
    <row r="121" spans="1:19" ht="14.45" customHeight="1">
      <c r="C121" s="37"/>
      <c r="D121" s="37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</row>
    <row r="122" spans="1:19" ht="14.45" customHeight="1">
      <c r="C122" s="37"/>
      <c r="D122" s="37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</row>
    <row r="123" spans="1:19" ht="14.45" customHeight="1">
      <c r="C123" s="37"/>
      <c r="D123" s="37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</row>
    <row r="124" spans="1:19" ht="10.5" customHeight="1">
      <c r="C124" s="37"/>
      <c r="D124" s="37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</row>
    <row r="125" spans="1:19" ht="14.45" customHeight="1">
      <c r="B125" s="103"/>
    </row>
    <row r="127" spans="1:19" ht="18.75" customHeight="1">
      <c r="A127" s="565"/>
    </row>
    <row r="128" spans="1:19" ht="14.45" customHeight="1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O128" s="35"/>
      <c r="P128" s="35"/>
      <c r="Q128" s="35"/>
      <c r="R128" s="35"/>
      <c r="S128" s="35"/>
    </row>
    <row r="129" spans="2:22" ht="19.5" customHeight="1">
      <c r="B129" s="296"/>
      <c r="C129" s="296"/>
      <c r="D129" s="296"/>
      <c r="E129" s="35"/>
      <c r="F129" s="35"/>
      <c r="G129" s="35"/>
      <c r="H129" s="212"/>
      <c r="I129" s="212"/>
      <c r="J129" s="212"/>
      <c r="K129" s="35"/>
      <c r="L129" s="35"/>
      <c r="M129" s="35"/>
      <c r="N129" s="212"/>
      <c r="O129" s="35"/>
      <c r="P129" s="212"/>
      <c r="Q129" s="212"/>
    </row>
    <row r="130" spans="2:22" ht="14.45" customHeight="1">
      <c r="B130" s="296"/>
      <c r="C130" s="296"/>
      <c r="D130" s="296"/>
      <c r="E130" s="239"/>
      <c r="F130" s="239"/>
      <c r="G130" s="572"/>
      <c r="H130" s="212"/>
      <c r="I130" s="212"/>
      <c r="J130" s="572"/>
      <c r="K130" s="212"/>
      <c r="L130" s="212"/>
      <c r="M130" s="572"/>
      <c r="N130" s="35"/>
      <c r="O130" s="35"/>
      <c r="P130" s="212"/>
      <c r="Q130" s="212"/>
    </row>
    <row r="131" spans="2:22" ht="14.45" customHeight="1">
      <c r="B131" s="296"/>
      <c r="C131" s="296"/>
      <c r="D131" s="296"/>
      <c r="E131" s="239"/>
      <c r="F131" s="239"/>
      <c r="G131" s="572"/>
      <c r="H131" s="212"/>
      <c r="I131" s="212"/>
      <c r="J131" s="572"/>
      <c r="K131" s="212"/>
      <c r="L131" s="212"/>
      <c r="M131" s="572"/>
      <c r="N131" s="35"/>
      <c r="O131" s="35"/>
      <c r="P131" s="35"/>
      <c r="Q131" s="35"/>
    </row>
    <row r="132" spans="2:22" ht="14.45" customHeight="1">
      <c r="B132" s="296"/>
      <c r="C132" s="296"/>
      <c r="D132" s="296"/>
      <c r="E132" s="35"/>
      <c r="F132" s="35"/>
      <c r="H132" s="35"/>
      <c r="K132" s="35"/>
      <c r="L132" s="35"/>
      <c r="N132" s="35"/>
      <c r="O132" s="35"/>
      <c r="P132" s="35"/>
    </row>
    <row r="133" spans="2:22" ht="14.45" customHeight="1">
      <c r="B133" s="37"/>
      <c r="C133" s="37"/>
      <c r="D133" s="37"/>
      <c r="E133" s="214"/>
      <c r="F133" s="214"/>
      <c r="G133" s="436"/>
      <c r="H133" s="214"/>
      <c r="I133" s="214"/>
      <c r="J133" s="423"/>
      <c r="K133" s="214"/>
      <c r="L133" s="214"/>
      <c r="M133" s="423"/>
      <c r="N133" s="436"/>
      <c r="O133" s="436"/>
      <c r="P133" s="214"/>
      <c r="Q133" s="214"/>
    </row>
    <row r="134" spans="2:22" ht="14.45" customHeight="1">
      <c r="B134" s="37"/>
      <c r="C134" s="37"/>
      <c r="D134" s="37"/>
      <c r="E134" s="214"/>
      <c r="F134" s="214"/>
      <c r="G134" s="436"/>
      <c r="H134" s="214"/>
      <c r="I134" s="214"/>
      <c r="J134" s="423"/>
      <c r="K134" s="214"/>
      <c r="L134" s="214"/>
      <c r="M134" s="423"/>
      <c r="N134" s="436"/>
      <c r="O134" s="436"/>
      <c r="P134" s="214"/>
      <c r="Q134" s="214"/>
    </row>
    <row r="135" spans="2:22" ht="14.45" customHeight="1">
      <c r="B135" s="37"/>
      <c r="C135" s="37"/>
      <c r="D135" s="37"/>
      <c r="E135" s="214"/>
      <c r="F135" s="214"/>
      <c r="G135" s="436"/>
      <c r="H135" s="214"/>
      <c r="I135" s="214"/>
      <c r="J135" s="423"/>
      <c r="K135" s="214"/>
      <c r="L135" s="214"/>
      <c r="M135" s="423"/>
      <c r="N135" s="436"/>
      <c r="O135" s="436"/>
      <c r="P135" s="214"/>
      <c r="Q135" s="214"/>
    </row>
    <row r="136" spans="2:22" ht="14.45" customHeight="1">
      <c r="B136" s="574"/>
      <c r="C136" s="574"/>
      <c r="D136" s="574"/>
      <c r="E136" s="214"/>
      <c r="F136" s="214"/>
      <c r="G136" s="436"/>
      <c r="H136" s="214"/>
      <c r="I136" s="214"/>
      <c r="J136" s="423"/>
      <c r="K136" s="214"/>
      <c r="L136" s="214"/>
      <c r="M136" s="423"/>
      <c r="N136" s="436"/>
      <c r="O136" s="436"/>
      <c r="P136" s="214"/>
      <c r="Q136" s="214"/>
    </row>
    <row r="137" spans="2:22" ht="14.45" customHeight="1">
      <c r="B137" s="37"/>
      <c r="C137" s="37"/>
      <c r="D137" s="37"/>
      <c r="E137" s="214"/>
      <c r="F137" s="214"/>
      <c r="G137" s="436"/>
      <c r="H137" s="214"/>
      <c r="I137" s="214"/>
      <c r="J137" s="423"/>
      <c r="K137" s="214"/>
      <c r="L137" s="214"/>
      <c r="M137" s="423"/>
      <c r="N137" s="436"/>
      <c r="O137" s="436"/>
      <c r="P137" s="214"/>
      <c r="Q137" s="214"/>
    </row>
    <row r="138" spans="2:22" ht="14.45" customHeight="1">
      <c r="B138" s="37"/>
      <c r="C138" s="37"/>
      <c r="D138" s="37"/>
      <c r="E138" s="214"/>
      <c r="F138" s="214"/>
      <c r="G138" s="436"/>
      <c r="H138" s="214"/>
      <c r="I138" s="214"/>
      <c r="J138" s="423"/>
      <c r="K138" s="214"/>
      <c r="L138" s="214"/>
      <c r="M138" s="423"/>
      <c r="N138" s="436"/>
      <c r="O138" s="436"/>
      <c r="P138" s="214"/>
      <c r="Q138" s="214"/>
    </row>
    <row r="139" spans="2:22" ht="8.25" customHeight="1">
      <c r="B139" s="37"/>
      <c r="C139" s="37"/>
      <c r="D139" s="37"/>
      <c r="E139" s="214"/>
      <c r="F139" s="214"/>
      <c r="G139" s="436"/>
      <c r="H139" s="214"/>
      <c r="I139" s="103"/>
      <c r="J139" s="423"/>
      <c r="K139" s="214"/>
      <c r="L139" s="214"/>
      <c r="M139" s="423"/>
      <c r="N139" s="436"/>
      <c r="O139" s="436"/>
      <c r="P139" s="214"/>
      <c r="Q139" s="103"/>
    </row>
    <row r="140" spans="2:22" ht="14.45" customHeight="1">
      <c r="B140" s="35"/>
      <c r="C140" s="35"/>
      <c r="D140" s="35"/>
      <c r="E140" s="214"/>
      <c r="F140" s="214"/>
      <c r="G140" s="436"/>
      <c r="H140" s="214"/>
      <c r="I140" s="214"/>
      <c r="J140" s="423"/>
      <c r="K140" s="214"/>
      <c r="L140" s="214"/>
      <c r="M140" s="423"/>
      <c r="N140" s="436"/>
      <c r="O140" s="436"/>
      <c r="P140" s="214"/>
      <c r="Q140" s="214"/>
    </row>
    <row r="141" spans="2:22" ht="9.75" customHeight="1">
      <c r="B141" s="35"/>
      <c r="C141" s="35"/>
      <c r="D141" s="35"/>
      <c r="E141" s="214"/>
      <c r="F141" s="214"/>
      <c r="G141" s="436"/>
      <c r="H141" s="214"/>
      <c r="I141" s="214"/>
      <c r="J141" s="436"/>
      <c r="K141" s="220"/>
      <c r="L141" s="220"/>
      <c r="M141" s="436"/>
      <c r="N141" s="436"/>
      <c r="O141" s="436"/>
      <c r="P141" s="214"/>
      <c r="Q141" s="214"/>
    </row>
    <row r="142" spans="2:22" ht="14.45" customHeight="1">
      <c r="B142" s="103"/>
      <c r="C142" s="37"/>
      <c r="D142" s="37"/>
      <c r="E142" s="37"/>
    </row>
    <row r="143" spans="2:22" ht="14.45" customHeight="1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U143" s="37"/>
      <c r="V143" s="37"/>
    </row>
    <row r="144" spans="2:22" ht="14.45" customHeight="1">
      <c r="B144" s="296"/>
      <c r="C144" s="296"/>
      <c r="D144" s="296"/>
      <c r="E144" s="35"/>
      <c r="F144" s="35"/>
      <c r="G144" s="35"/>
      <c r="H144" s="212"/>
      <c r="I144" s="212"/>
      <c r="J144" s="212"/>
      <c r="K144" s="35"/>
      <c r="L144" s="35"/>
      <c r="M144" s="35"/>
      <c r="N144" s="212"/>
      <c r="O144" s="35"/>
    </row>
    <row r="145" spans="2:15" ht="14.45" customHeight="1">
      <c r="B145" s="296"/>
      <c r="C145" s="296"/>
      <c r="D145" s="296"/>
      <c r="E145" s="239"/>
      <c r="F145" s="239"/>
      <c r="G145" s="572"/>
      <c r="H145" s="212"/>
      <c r="I145" s="212"/>
      <c r="J145" s="572"/>
      <c r="K145" s="212"/>
      <c r="L145" s="212"/>
      <c r="M145" s="572"/>
      <c r="N145" s="35"/>
      <c r="O145" s="35"/>
    </row>
    <row r="146" spans="2:15" ht="14.45" customHeight="1">
      <c r="B146" s="296"/>
      <c r="C146" s="296"/>
      <c r="D146" s="296"/>
      <c r="E146" s="239"/>
      <c r="F146" s="239"/>
      <c r="G146" s="572"/>
      <c r="H146" s="212"/>
      <c r="I146" s="212"/>
      <c r="J146" s="572"/>
      <c r="K146" s="212"/>
      <c r="L146" s="212"/>
      <c r="M146" s="572"/>
      <c r="N146" s="35"/>
      <c r="O146" s="35"/>
    </row>
    <row r="147" spans="2:15" ht="14.45" customHeight="1">
      <c r="B147" s="296"/>
      <c r="C147" s="296"/>
      <c r="D147" s="296"/>
    </row>
    <row r="148" spans="2:15" ht="14.45" customHeight="1">
      <c r="B148" s="37"/>
      <c r="C148" s="37"/>
      <c r="D148" s="37"/>
      <c r="E148" s="214"/>
      <c r="F148" s="214"/>
      <c r="G148" s="423"/>
      <c r="H148" s="214"/>
      <c r="I148" s="214"/>
      <c r="J148" s="423"/>
      <c r="K148" s="214"/>
      <c r="L148" s="214"/>
      <c r="M148" s="423"/>
      <c r="N148" s="436"/>
      <c r="O148" s="436"/>
    </row>
    <row r="149" spans="2:15" ht="14.45" customHeight="1">
      <c r="B149" s="37"/>
      <c r="C149" s="37"/>
      <c r="D149" s="37"/>
      <c r="E149" s="214"/>
      <c r="F149" s="214"/>
      <c r="G149" s="423"/>
      <c r="H149" s="214"/>
      <c r="I149" s="214"/>
      <c r="J149" s="423"/>
      <c r="K149" s="214"/>
      <c r="L149" s="214"/>
      <c r="M149" s="423"/>
      <c r="N149" s="436"/>
      <c r="O149" s="436"/>
    </row>
    <row r="150" spans="2:15" ht="14.45" customHeight="1">
      <c r="B150" s="37"/>
      <c r="C150" s="37"/>
      <c r="D150" s="37"/>
      <c r="E150" s="214"/>
      <c r="F150" s="214"/>
      <c r="G150" s="423"/>
      <c r="H150" s="214"/>
      <c r="I150" s="214"/>
      <c r="J150" s="423"/>
      <c r="K150" s="214"/>
      <c r="L150" s="214"/>
      <c r="M150" s="423"/>
      <c r="N150" s="436"/>
      <c r="O150" s="436"/>
    </row>
    <row r="151" spans="2:15" ht="14.45" customHeight="1">
      <c r="B151" s="574"/>
      <c r="C151" s="574"/>
      <c r="D151" s="574"/>
      <c r="E151" s="214"/>
      <c r="F151" s="214"/>
      <c r="G151" s="423"/>
      <c r="H151" s="214"/>
      <c r="I151" s="214"/>
      <c r="J151" s="423"/>
      <c r="K151" s="214"/>
      <c r="L151" s="214"/>
      <c r="M151" s="423"/>
      <c r="N151" s="436"/>
      <c r="O151" s="436"/>
    </row>
    <row r="152" spans="2:15" ht="14.45" customHeight="1">
      <c r="B152" s="37"/>
      <c r="C152" s="37"/>
      <c r="D152" s="37"/>
      <c r="E152" s="214"/>
      <c r="F152" s="214"/>
      <c r="G152" s="423"/>
      <c r="H152" s="214"/>
      <c r="I152" s="214"/>
      <c r="J152" s="423"/>
      <c r="K152" s="214"/>
      <c r="L152" s="214"/>
      <c r="M152" s="423"/>
      <c r="N152" s="436"/>
      <c r="O152" s="436"/>
    </row>
    <row r="153" spans="2:15" ht="14.45" customHeight="1">
      <c r="B153" s="37"/>
      <c r="C153" s="37"/>
      <c r="D153" s="37"/>
      <c r="E153" s="214"/>
      <c r="F153" s="214"/>
      <c r="G153" s="423"/>
      <c r="H153" s="214"/>
      <c r="I153" s="214"/>
      <c r="J153" s="423"/>
      <c r="K153" s="214"/>
      <c r="L153" s="214"/>
      <c r="M153" s="423"/>
      <c r="N153" s="436"/>
      <c r="O153" s="436"/>
    </row>
    <row r="154" spans="2:15" ht="9" customHeight="1">
      <c r="B154" s="37"/>
      <c r="C154" s="37"/>
      <c r="D154" s="37"/>
      <c r="E154" s="103"/>
      <c r="F154" s="103"/>
      <c r="G154" s="294"/>
      <c r="H154" s="103"/>
      <c r="I154" s="103"/>
      <c r="J154" s="294"/>
      <c r="K154" s="103"/>
      <c r="L154" s="103"/>
      <c r="M154" s="294"/>
      <c r="N154" s="103"/>
      <c r="O154" s="103"/>
    </row>
    <row r="155" spans="2:15" ht="14.45" customHeight="1">
      <c r="B155" s="35"/>
      <c r="C155" s="35"/>
      <c r="D155" s="35"/>
      <c r="E155" s="214"/>
      <c r="F155" s="214"/>
      <c r="G155" s="423"/>
      <c r="H155" s="214"/>
      <c r="I155" s="214"/>
      <c r="J155" s="423"/>
      <c r="K155" s="214"/>
      <c r="L155" s="214"/>
      <c r="M155" s="423"/>
      <c r="N155" s="436"/>
      <c r="O155" s="436"/>
    </row>
    <row r="156" spans="2:15" ht="9" customHeight="1">
      <c r="G156" s="218"/>
      <c r="J156" s="218"/>
      <c r="M156" s="218"/>
    </row>
    <row r="157" spans="2:15" ht="14.45" customHeight="1">
      <c r="B157" s="103"/>
      <c r="C157" s="37"/>
    </row>
  </sheetData>
  <mergeCells count="67">
    <mergeCell ref="N7:O7"/>
    <mergeCell ref="B7:C7"/>
    <mergeCell ref="D7:E7"/>
    <mergeCell ref="F7:G7"/>
    <mergeCell ref="B12:C14"/>
    <mergeCell ref="H7:I7"/>
    <mergeCell ref="D12:D14"/>
    <mergeCell ref="M11:Q11"/>
    <mergeCell ref="P7:Q7"/>
    <mergeCell ref="Q2:S2"/>
    <mergeCell ref="R5:S5"/>
    <mergeCell ref="P5:Q5"/>
    <mergeCell ref="R6:S6"/>
    <mergeCell ref="P6:Q6"/>
    <mergeCell ref="P3:S3"/>
    <mergeCell ref="P4:Q4"/>
    <mergeCell ref="R4:S4"/>
    <mergeCell ref="R7:S7"/>
    <mergeCell ref="B18:M18"/>
    <mergeCell ref="B16:C16"/>
    <mergeCell ref="J6:K6"/>
    <mergeCell ref="L6:M6"/>
    <mergeCell ref="B15:C15"/>
    <mergeCell ref="B6:C6"/>
    <mergeCell ref="D6:E6"/>
    <mergeCell ref="M12:M14"/>
    <mergeCell ref="J12:J14"/>
    <mergeCell ref="H12:H14"/>
    <mergeCell ref="O12:O14"/>
    <mergeCell ref="N12:N14"/>
    <mergeCell ref="N6:O6"/>
    <mergeCell ref="H6:I6"/>
    <mergeCell ref="B17:C17"/>
    <mergeCell ref="E12:E14"/>
    <mergeCell ref="F12:F14"/>
    <mergeCell ref="G12:G14"/>
    <mergeCell ref="D5:E5"/>
    <mergeCell ref="F6:G6"/>
    <mergeCell ref="B8:M8"/>
    <mergeCell ref="H5:I5"/>
    <mergeCell ref="J7:K7"/>
    <mergeCell ref="L7:M7"/>
    <mergeCell ref="B3:C4"/>
    <mergeCell ref="L3:O3"/>
    <mergeCell ref="J5:K5"/>
    <mergeCell ref="L5:M5"/>
    <mergeCell ref="N5:O5"/>
    <mergeCell ref="D4:E4"/>
    <mergeCell ref="F4:G4"/>
    <mergeCell ref="H4:I4"/>
    <mergeCell ref="J4:K4"/>
    <mergeCell ref="B5:C5"/>
    <mergeCell ref="F5:G5"/>
    <mergeCell ref="D3:G3"/>
    <mergeCell ref="H3:K3"/>
    <mergeCell ref="L4:M4"/>
    <mergeCell ref="N4:O4"/>
    <mergeCell ref="R21:S21"/>
    <mergeCell ref="I12:I14"/>
    <mergeCell ref="L12:L14"/>
    <mergeCell ref="S18:S20"/>
    <mergeCell ref="Q12:Q14"/>
    <mergeCell ref="R18:R20"/>
    <mergeCell ref="S12:S14"/>
    <mergeCell ref="R12:R14"/>
    <mergeCell ref="K12:K14"/>
    <mergeCell ref="P12:P14"/>
  </mergeCells>
  <phoneticPr fontId="2"/>
  <pageMargins left="0.78740157480314965" right="0.78740157480314965" top="0.59055118110236227" bottom="0.59055118110236227" header="0.39370078740157483" footer="0.39370078740157483"/>
  <pageSetup paperSize="9" scale="93" orientation="portrait" useFirstPageNumber="1" r:id="rId1"/>
  <headerFooter alignWithMargins="0">
    <oddHeader>&amp;R&amp;A</oddHeader>
    <oddFooter>&amp;C－５１－</oddFooter>
  </headerFooter>
  <rowBreaks count="3" manualBreakCount="3">
    <brk id="29" max="16383" man="1"/>
    <brk id="82" max="16383" man="1"/>
    <brk id="126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9"/>
  <sheetViews>
    <sheetView zoomScaleNormal="100" workbookViewId="0">
      <selection activeCell="R38" sqref="R38"/>
    </sheetView>
  </sheetViews>
  <sheetFormatPr defaultRowHeight="14.45" customHeight="1"/>
  <cols>
    <col min="1" max="1" width="1.875" style="66" customWidth="1"/>
    <col min="2" max="17" width="5" style="66" customWidth="1"/>
    <col min="18" max="22" width="4.625" style="66" customWidth="1"/>
    <col min="23" max="16384" width="9" style="66"/>
  </cols>
  <sheetData>
    <row r="1" spans="1:35" s="872" customFormat="1" ht="26.25" customHeight="1">
      <c r="A1" s="869" t="s">
        <v>1339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B2" s="103"/>
      <c r="C2" s="103"/>
      <c r="D2" s="214"/>
      <c r="E2" s="214"/>
      <c r="F2" s="214"/>
      <c r="G2" s="957" t="s">
        <v>1511</v>
      </c>
      <c r="H2" s="957"/>
      <c r="I2" s="957"/>
      <c r="J2" s="957"/>
      <c r="K2" s="957"/>
      <c r="L2" s="957"/>
      <c r="N2" s="214"/>
      <c r="P2" s="561"/>
      <c r="Q2" s="561"/>
      <c r="R2" s="214"/>
      <c r="S2" s="214"/>
    </row>
    <row r="3" spans="1:35" ht="18.75" customHeight="1">
      <c r="B3" s="1032" t="s">
        <v>1205</v>
      </c>
      <c r="C3" s="907"/>
      <c r="D3" s="1512" t="s">
        <v>355</v>
      </c>
      <c r="E3" s="1512" t="s">
        <v>1512</v>
      </c>
      <c r="F3" s="1512" t="s">
        <v>1513</v>
      </c>
      <c r="G3" s="1512" t="s">
        <v>1514</v>
      </c>
      <c r="H3" s="1512" t="s">
        <v>1515</v>
      </c>
      <c r="I3" s="1512" t="s">
        <v>1516</v>
      </c>
      <c r="J3" s="1512" t="s">
        <v>1517</v>
      </c>
      <c r="K3" s="1512" t="s">
        <v>1518</v>
      </c>
      <c r="L3" s="1512" t="s">
        <v>2189</v>
      </c>
      <c r="M3" s="1509"/>
      <c r="N3" s="1509"/>
      <c r="O3" s="1509"/>
      <c r="P3" s="1509"/>
      <c r="Q3" s="1509"/>
      <c r="R3" s="1509"/>
      <c r="S3" s="1509"/>
      <c r="U3" s="1509"/>
      <c r="V3" s="1509"/>
      <c r="W3" s="1509"/>
      <c r="X3" s="1509"/>
      <c r="Y3" s="1509"/>
      <c r="Z3" s="1509"/>
      <c r="AA3" s="1509"/>
      <c r="AB3" s="1509"/>
      <c r="AC3" s="1509"/>
      <c r="AD3" s="1509"/>
      <c r="AE3" s="1509"/>
      <c r="AF3" s="1509"/>
    </row>
    <row r="4" spans="1:35" ht="18.75" customHeight="1">
      <c r="B4" s="907"/>
      <c r="C4" s="907"/>
      <c r="D4" s="1513"/>
      <c r="E4" s="1513"/>
      <c r="F4" s="1513"/>
      <c r="G4" s="1513"/>
      <c r="H4" s="1513"/>
      <c r="I4" s="1513"/>
      <c r="J4" s="1513"/>
      <c r="K4" s="1513"/>
      <c r="L4" s="1513"/>
      <c r="M4" s="1509"/>
      <c r="N4" s="1509"/>
      <c r="O4" s="1509"/>
      <c r="P4" s="1509"/>
      <c r="Q4" s="1509"/>
      <c r="R4" s="1509"/>
      <c r="S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</row>
    <row r="5" spans="1:35" ht="18.75" customHeight="1">
      <c r="B5" s="907"/>
      <c r="C5" s="907"/>
      <c r="D5" s="1514"/>
      <c r="E5" s="1514"/>
      <c r="F5" s="1514"/>
      <c r="G5" s="1514"/>
      <c r="H5" s="1514"/>
      <c r="I5" s="1514"/>
      <c r="J5" s="1514"/>
      <c r="K5" s="1514"/>
      <c r="L5" s="1514"/>
      <c r="M5" s="1509"/>
      <c r="N5" s="1509"/>
      <c r="O5" s="1509"/>
      <c r="P5" s="1509"/>
      <c r="Q5" s="1509"/>
      <c r="R5" s="1509"/>
      <c r="S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</row>
    <row r="6" spans="1:35" ht="18.75" customHeight="1">
      <c r="B6" s="1032" t="s">
        <v>348</v>
      </c>
      <c r="C6" s="1032"/>
      <c r="D6" s="852">
        <f>SUM(E6:L6)</f>
        <v>1340</v>
      </c>
      <c r="E6" s="298">
        <v>274</v>
      </c>
      <c r="F6" s="298">
        <v>15</v>
      </c>
      <c r="G6" s="298">
        <v>9</v>
      </c>
      <c r="H6" s="298">
        <v>162</v>
      </c>
      <c r="I6" s="298">
        <v>6</v>
      </c>
      <c r="J6" s="298">
        <v>16</v>
      </c>
      <c r="K6" s="298">
        <v>755</v>
      </c>
      <c r="L6" s="298">
        <v>103</v>
      </c>
      <c r="R6" s="1073"/>
      <c r="S6" s="1073"/>
    </row>
    <row r="7" spans="1:35" ht="18.75" customHeight="1">
      <c r="B7" s="1032" t="s">
        <v>358</v>
      </c>
      <c r="C7" s="1032"/>
      <c r="D7" s="852">
        <f>SUM(E7:L7)</f>
        <v>1359</v>
      </c>
      <c r="E7" s="298">
        <v>300</v>
      </c>
      <c r="F7" s="298">
        <v>31</v>
      </c>
      <c r="G7" s="298">
        <v>19</v>
      </c>
      <c r="H7" s="298">
        <v>139</v>
      </c>
      <c r="I7" s="298">
        <v>10</v>
      </c>
      <c r="J7" s="298">
        <v>12</v>
      </c>
      <c r="K7" s="298">
        <v>773</v>
      </c>
      <c r="L7" s="298">
        <v>75</v>
      </c>
      <c r="R7" s="103"/>
      <c r="S7" s="103"/>
    </row>
    <row r="8" spans="1:35" ht="18.75" customHeight="1">
      <c r="B8" s="1032" t="s">
        <v>434</v>
      </c>
      <c r="C8" s="1032"/>
      <c r="D8" s="852">
        <f>SUM(E8:L8)</f>
        <v>1677</v>
      </c>
      <c r="E8" s="298">
        <v>336</v>
      </c>
      <c r="F8" s="298">
        <v>24</v>
      </c>
      <c r="G8" s="298">
        <v>19</v>
      </c>
      <c r="H8" s="298">
        <v>197</v>
      </c>
      <c r="I8" s="298">
        <v>14</v>
      </c>
      <c r="J8" s="298">
        <v>17</v>
      </c>
      <c r="K8" s="298">
        <v>941</v>
      </c>
      <c r="L8" s="298">
        <v>129</v>
      </c>
      <c r="R8" s="103"/>
      <c r="S8" s="103"/>
    </row>
    <row r="9" spans="1:35" ht="18.75" customHeight="1">
      <c r="B9" s="1032" t="s">
        <v>417</v>
      </c>
      <c r="C9" s="1032"/>
      <c r="D9" s="852">
        <v>1656</v>
      </c>
      <c r="E9" s="298">
        <v>305</v>
      </c>
      <c r="F9" s="298">
        <v>21</v>
      </c>
      <c r="G9" s="298">
        <v>15</v>
      </c>
      <c r="H9" s="298">
        <v>229</v>
      </c>
      <c r="I9" s="298">
        <v>4</v>
      </c>
      <c r="J9" s="298">
        <v>11</v>
      </c>
      <c r="K9" s="298">
        <v>973</v>
      </c>
      <c r="L9" s="298">
        <v>98</v>
      </c>
      <c r="M9" s="8"/>
      <c r="N9" s="8"/>
      <c r="O9" s="8"/>
      <c r="P9" s="561"/>
      <c r="Q9" s="561"/>
      <c r="R9" s="214"/>
      <c r="S9" s="214"/>
    </row>
    <row r="10" spans="1:35" ht="18.75" customHeight="1">
      <c r="B10" s="1032" t="s">
        <v>1258</v>
      </c>
      <c r="C10" s="1032"/>
      <c r="D10" s="852">
        <v>1846</v>
      </c>
      <c r="E10" s="298">
        <v>275</v>
      </c>
      <c r="F10" s="298">
        <v>34</v>
      </c>
      <c r="G10" s="298">
        <v>13</v>
      </c>
      <c r="H10" s="298">
        <v>242</v>
      </c>
      <c r="I10" s="298">
        <v>7</v>
      </c>
      <c r="J10" s="298">
        <v>23</v>
      </c>
      <c r="K10" s="298">
        <v>1110</v>
      </c>
      <c r="L10" s="298">
        <v>142</v>
      </c>
      <c r="M10" s="8"/>
      <c r="N10" s="8"/>
      <c r="O10" s="8"/>
      <c r="P10" s="561"/>
      <c r="Q10" s="561"/>
      <c r="R10" s="214"/>
      <c r="S10" s="214"/>
    </row>
    <row r="11" spans="1:35" ht="18.75" customHeight="1">
      <c r="B11" s="971"/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562"/>
      <c r="N11" s="562"/>
      <c r="O11" s="562"/>
      <c r="P11" s="562"/>
      <c r="Q11" s="562"/>
      <c r="R11" s="562"/>
      <c r="S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</row>
    <row r="12" spans="1:35" ht="47.25" customHeight="1"/>
    <row r="13" spans="1:35" s="872" customFormat="1" ht="26.25" customHeight="1">
      <c r="A13" s="869" t="s">
        <v>1519</v>
      </c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3"/>
      <c r="Y13" s="87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</row>
    <row r="14" spans="1:35" ht="18.75" customHeight="1">
      <c r="B14" s="35"/>
      <c r="C14" s="35"/>
      <c r="D14" s="212"/>
      <c r="E14" s="212"/>
      <c r="F14" s="212"/>
      <c r="G14" s="212"/>
      <c r="I14" s="957" t="s">
        <v>1520</v>
      </c>
      <c r="J14" s="957"/>
      <c r="K14" s="957"/>
      <c r="L14" s="957"/>
      <c r="M14" s="957"/>
      <c r="N14" s="957"/>
      <c r="O14" s="957"/>
      <c r="P14" s="957"/>
      <c r="Q14" s="214"/>
      <c r="R14" s="214"/>
      <c r="S14" s="214"/>
      <c r="T14" s="214"/>
      <c r="U14" s="214"/>
    </row>
    <row r="15" spans="1:35" ht="18.75" customHeight="1">
      <c r="B15" s="1074" t="s">
        <v>1205</v>
      </c>
      <c r="C15" s="899"/>
      <c r="D15" s="900"/>
      <c r="E15" s="1032" t="s">
        <v>1521</v>
      </c>
      <c r="F15" s="907"/>
      <c r="G15" s="907"/>
      <c r="H15" s="1032" t="s">
        <v>1522</v>
      </c>
      <c r="I15" s="907"/>
      <c r="J15" s="907"/>
      <c r="K15" s="1032" t="s">
        <v>1523</v>
      </c>
      <c r="L15" s="907"/>
      <c r="M15" s="907"/>
      <c r="N15" s="1032" t="s">
        <v>1524</v>
      </c>
      <c r="O15" s="907"/>
      <c r="P15" s="907"/>
      <c r="Q15" s="214"/>
      <c r="R15" s="214"/>
      <c r="S15" s="214"/>
      <c r="T15" s="214"/>
      <c r="U15" s="214"/>
    </row>
    <row r="16" spans="1:35" ht="18.75" customHeight="1">
      <c r="B16" s="1032" t="s">
        <v>348</v>
      </c>
      <c r="C16" s="1032"/>
      <c r="D16" s="1032"/>
      <c r="E16" s="1351">
        <v>337</v>
      </c>
      <c r="F16" s="1351"/>
      <c r="G16" s="1351"/>
      <c r="H16" s="1351">
        <v>1</v>
      </c>
      <c r="I16" s="1351"/>
      <c r="J16" s="1351"/>
      <c r="K16" s="1351">
        <v>471</v>
      </c>
      <c r="L16" s="1351"/>
      <c r="M16" s="1351"/>
      <c r="N16" s="1351">
        <v>472</v>
      </c>
      <c r="O16" s="1351"/>
      <c r="P16" s="1351"/>
      <c r="Q16" s="214"/>
      <c r="R16" s="214"/>
      <c r="S16" s="214"/>
      <c r="T16" s="214"/>
      <c r="U16" s="214"/>
    </row>
    <row r="17" spans="1:35" ht="18.75" customHeight="1">
      <c r="B17" s="1032" t="s">
        <v>358</v>
      </c>
      <c r="C17" s="1032"/>
      <c r="D17" s="1032"/>
      <c r="E17" s="1351">
        <v>365</v>
      </c>
      <c r="F17" s="1351"/>
      <c r="G17" s="1351"/>
      <c r="H17" s="1351">
        <v>5</v>
      </c>
      <c r="I17" s="1351"/>
      <c r="J17" s="1351"/>
      <c r="K17" s="1351">
        <v>477</v>
      </c>
      <c r="L17" s="1351"/>
      <c r="M17" s="1351"/>
      <c r="N17" s="1351">
        <v>482</v>
      </c>
      <c r="O17" s="1351"/>
      <c r="P17" s="1351"/>
      <c r="Q17" s="214"/>
      <c r="R17" s="214"/>
      <c r="S17" s="214"/>
      <c r="T17" s="214"/>
      <c r="U17" s="214"/>
    </row>
    <row r="18" spans="1:35" ht="18.75" customHeight="1">
      <c r="B18" s="1032" t="s">
        <v>434</v>
      </c>
      <c r="C18" s="907"/>
      <c r="D18" s="907"/>
      <c r="E18" s="1351">
        <v>363</v>
      </c>
      <c r="F18" s="1351"/>
      <c r="G18" s="1351"/>
      <c r="H18" s="1351">
        <v>1</v>
      </c>
      <c r="I18" s="1351"/>
      <c r="J18" s="1351"/>
      <c r="K18" s="1351">
        <v>484</v>
      </c>
      <c r="L18" s="1351"/>
      <c r="M18" s="1351"/>
      <c r="N18" s="1351">
        <v>485</v>
      </c>
      <c r="O18" s="1351"/>
      <c r="P18" s="1351"/>
      <c r="Q18" s="214"/>
      <c r="R18" s="214"/>
      <c r="S18" s="214"/>
      <c r="T18" s="214"/>
      <c r="U18" s="214"/>
    </row>
    <row r="19" spans="1:35" ht="18.75" customHeight="1">
      <c r="B19" s="1032" t="s">
        <v>417</v>
      </c>
      <c r="C19" s="907"/>
      <c r="D19" s="907"/>
      <c r="E19" s="1351">
        <v>340</v>
      </c>
      <c r="F19" s="1351"/>
      <c r="G19" s="1351"/>
      <c r="H19" s="1351">
        <v>6</v>
      </c>
      <c r="I19" s="1351"/>
      <c r="J19" s="1351"/>
      <c r="K19" s="1351">
        <v>428</v>
      </c>
      <c r="L19" s="1351"/>
      <c r="M19" s="1351"/>
      <c r="N19" s="1351">
        <f>SUM(H19:M19)</f>
        <v>434</v>
      </c>
      <c r="O19" s="1351"/>
      <c r="P19" s="1351"/>
      <c r="Q19" s="214"/>
      <c r="R19" s="214"/>
      <c r="S19" s="214"/>
      <c r="T19" s="214"/>
      <c r="U19" s="214"/>
    </row>
    <row r="20" spans="1:35" ht="18.75" customHeight="1">
      <c r="B20" s="1032" t="s">
        <v>1258</v>
      </c>
      <c r="C20" s="907"/>
      <c r="D20" s="907"/>
      <c r="E20" s="1351">
        <v>372</v>
      </c>
      <c r="F20" s="1351"/>
      <c r="G20" s="1351"/>
      <c r="H20" s="1351">
        <v>1</v>
      </c>
      <c r="I20" s="1351"/>
      <c r="J20" s="1351"/>
      <c r="K20" s="1351">
        <v>462</v>
      </c>
      <c r="L20" s="1351"/>
      <c r="M20" s="1351"/>
      <c r="N20" s="1351">
        <v>463</v>
      </c>
      <c r="O20" s="1351"/>
      <c r="P20" s="1351"/>
      <c r="Q20" s="214"/>
      <c r="R20" s="214"/>
      <c r="S20" s="214"/>
      <c r="T20" s="214"/>
      <c r="U20" s="214"/>
    </row>
    <row r="21" spans="1:35" ht="18.75" customHeight="1">
      <c r="B21" s="1032" t="s">
        <v>996</v>
      </c>
      <c r="C21" s="907"/>
      <c r="D21" s="907"/>
      <c r="E21" s="1351">
        <v>318</v>
      </c>
      <c r="F21" s="1182"/>
      <c r="G21" s="1182"/>
      <c r="H21" s="1351">
        <v>5</v>
      </c>
      <c r="I21" s="1182"/>
      <c r="J21" s="1182"/>
      <c r="K21" s="1351">
        <v>406</v>
      </c>
      <c r="L21" s="1182"/>
      <c r="M21" s="1182"/>
      <c r="N21" s="1351">
        <v>411</v>
      </c>
      <c r="O21" s="1182"/>
      <c r="P21" s="1182"/>
      <c r="Q21" s="214"/>
      <c r="R21" s="214"/>
      <c r="S21" s="214"/>
      <c r="T21" s="214"/>
      <c r="U21" s="214"/>
    </row>
    <row r="22" spans="1:35" ht="18.75" customHeight="1">
      <c r="B22" s="162" t="s">
        <v>1525</v>
      </c>
      <c r="C22" s="214"/>
      <c r="D22" s="214"/>
      <c r="E22" s="35"/>
      <c r="F22" s="35"/>
      <c r="G22" s="35"/>
      <c r="H22" s="35"/>
      <c r="I22" s="35"/>
      <c r="J22" s="35"/>
      <c r="K22" s="35"/>
      <c r="L22" s="35"/>
      <c r="M22" s="35"/>
      <c r="Q22" s="214"/>
      <c r="R22" s="214"/>
      <c r="S22" s="214"/>
      <c r="T22" s="214"/>
      <c r="U22" s="214"/>
    </row>
    <row r="23" spans="1:35" ht="18.75" customHeight="1">
      <c r="B23" s="1060"/>
      <c r="C23" s="1060"/>
      <c r="D23" s="1060"/>
      <c r="E23" s="1060"/>
      <c r="F23" s="1060"/>
      <c r="G23" s="1060"/>
      <c r="H23" s="1060"/>
      <c r="I23" s="1060"/>
      <c r="J23" s="1060"/>
      <c r="K23" s="35"/>
      <c r="L23" s="35"/>
      <c r="M23" s="35"/>
      <c r="N23" s="35"/>
      <c r="O23" s="35"/>
      <c r="P23" s="35"/>
      <c r="Q23" s="214"/>
      <c r="R23" s="214"/>
      <c r="S23" s="214"/>
      <c r="T23" s="214"/>
      <c r="U23" s="214"/>
    </row>
    <row r="24" spans="1:35" ht="47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14"/>
      <c r="R24" s="214"/>
      <c r="S24" s="214"/>
      <c r="T24" s="214"/>
      <c r="U24" s="214"/>
    </row>
    <row r="25" spans="1:35" s="872" customFormat="1" ht="26.25" customHeight="1">
      <c r="A25" s="869" t="s">
        <v>1526</v>
      </c>
      <c r="B25" s="874"/>
      <c r="C25" s="874"/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3"/>
      <c r="Y25" s="873"/>
      <c r="Z25" s="873"/>
      <c r="AA25" s="873"/>
      <c r="AB25" s="873"/>
      <c r="AC25" s="873"/>
      <c r="AD25" s="873"/>
      <c r="AE25" s="873"/>
      <c r="AF25" s="873"/>
      <c r="AG25" s="873"/>
      <c r="AH25" s="873"/>
      <c r="AI25" s="873"/>
    </row>
    <row r="26" spans="1:35" ht="18" customHeight="1">
      <c r="A26" s="23"/>
      <c r="B26" s="194"/>
      <c r="C26" s="194"/>
      <c r="D26" s="194"/>
      <c r="E26" s="194"/>
      <c r="F26" s="194"/>
      <c r="G26" s="194"/>
      <c r="H26" s="194"/>
      <c r="I26" s="957" t="s">
        <v>1527</v>
      </c>
      <c r="J26" s="957"/>
      <c r="K26" s="957"/>
      <c r="L26" s="957"/>
      <c r="M26" s="957"/>
      <c r="N26" s="957"/>
      <c r="O26" s="957"/>
    </row>
    <row r="27" spans="1:35" ht="18.75" customHeight="1">
      <c r="B27" s="1032" t="s">
        <v>1205</v>
      </c>
      <c r="C27" s="1032"/>
      <c r="D27" s="1074" t="s">
        <v>1528</v>
      </c>
      <c r="E27" s="1079"/>
      <c r="F27" s="1074" t="s">
        <v>1529</v>
      </c>
      <c r="G27" s="1079"/>
      <c r="H27" s="1074" t="s">
        <v>1530</v>
      </c>
      <c r="I27" s="1079"/>
      <c r="J27" s="1074" t="s">
        <v>1531</v>
      </c>
      <c r="K27" s="1079"/>
      <c r="L27" s="1074" t="s">
        <v>1532</v>
      </c>
      <c r="M27" s="1079"/>
      <c r="N27" s="1074" t="s">
        <v>2189</v>
      </c>
      <c r="O27" s="1079"/>
      <c r="R27" s="103"/>
    </row>
    <row r="28" spans="1:35" ht="18.75" customHeight="1">
      <c r="B28" s="1032" t="s">
        <v>348</v>
      </c>
      <c r="C28" s="1112"/>
      <c r="D28" s="1362">
        <v>1</v>
      </c>
      <c r="E28" s="1363"/>
      <c r="F28" s="1362">
        <v>17</v>
      </c>
      <c r="G28" s="1363"/>
      <c r="H28" s="1362">
        <v>781</v>
      </c>
      <c r="I28" s="1363"/>
      <c r="J28" s="1362">
        <v>19</v>
      </c>
      <c r="K28" s="1363"/>
      <c r="L28" s="1362">
        <v>0</v>
      </c>
      <c r="M28" s="1363"/>
      <c r="N28" s="1362">
        <v>131</v>
      </c>
      <c r="O28" s="1363"/>
      <c r="R28" s="35"/>
      <c r="S28" s="436"/>
      <c r="T28" s="436"/>
      <c r="U28" s="436"/>
    </row>
    <row r="29" spans="1:35" ht="18.75" customHeight="1">
      <c r="B29" s="1032" t="s">
        <v>358</v>
      </c>
      <c r="C29" s="1112"/>
      <c r="D29" s="1362">
        <v>0</v>
      </c>
      <c r="E29" s="1363"/>
      <c r="F29" s="1362">
        <v>13</v>
      </c>
      <c r="G29" s="1363"/>
      <c r="H29" s="1362">
        <v>665</v>
      </c>
      <c r="I29" s="1363"/>
      <c r="J29" s="1362">
        <v>19</v>
      </c>
      <c r="K29" s="1363"/>
      <c r="L29" s="1362">
        <v>8</v>
      </c>
      <c r="M29" s="1363"/>
      <c r="N29" s="1362">
        <v>139</v>
      </c>
      <c r="O29" s="1363"/>
      <c r="R29" s="35"/>
      <c r="S29" s="436"/>
      <c r="T29" s="436"/>
      <c r="U29" s="436"/>
    </row>
    <row r="30" spans="1:35" ht="18.75" customHeight="1">
      <c r="B30" s="1101" t="s">
        <v>434</v>
      </c>
      <c r="C30" s="1102"/>
      <c r="D30" s="1362">
        <v>6</v>
      </c>
      <c r="E30" s="1363"/>
      <c r="F30" s="1362">
        <v>22</v>
      </c>
      <c r="G30" s="1363"/>
      <c r="H30" s="1362">
        <v>660</v>
      </c>
      <c r="I30" s="1363"/>
      <c r="J30" s="1362">
        <v>33</v>
      </c>
      <c r="K30" s="1363"/>
      <c r="L30" s="1362">
        <v>1</v>
      </c>
      <c r="M30" s="1363"/>
      <c r="N30" s="1362">
        <v>113</v>
      </c>
      <c r="O30" s="1363"/>
      <c r="R30" s="436"/>
      <c r="S30" s="436"/>
      <c r="T30" s="436"/>
      <c r="U30" s="436"/>
    </row>
    <row r="31" spans="1:35" ht="18.75" customHeight="1">
      <c r="B31" s="1032" t="s">
        <v>417</v>
      </c>
      <c r="C31" s="1032"/>
      <c r="D31" s="1362">
        <v>2</v>
      </c>
      <c r="E31" s="1363"/>
      <c r="F31" s="1362">
        <v>11</v>
      </c>
      <c r="G31" s="1363"/>
      <c r="H31" s="1362">
        <v>542</v>
      </c>
      <c r="I31" s="1363"/>
      <c r="J31" s="1362">
        <v>34</v>
      </c>
      <c r="K31" s="1363"/>
      <c r="L31" s="1362">
        <v>5</v>
      </c>
      <c r="M31" s="1363"/>
      <c r="N31" s="1351">
        <v>99</v>
      </c>
      <c r="O31" s="1351"/>
      <c r="R31" s="436"/>
      <c r="S31" s="436"/>
      <c r="T31" s="436"/>
      <c r="U31" s="436"/>
    </row>
    <row r="32" spans="1:35" ht="18.75" customHeight="1">
      <c r="B32" s="1032" t="s">
        <v>1258</v>
      </c>
      <c r="C32" s="1032"/>
      <c r="D32" s="1351">
        <v>4</v>
      </c>
      <c r="E32" s="1351"/>
      <c r="F32" s="1351">
        <v>11</v>
      </c>
      <c r="G32" s="1351"/>
      <c r="H32" s="1351">
        <v>372</v>
      </c>
      <c r="I32" s="1351"/>
      <c r="J32" s="1351">
        <v>37</v>
      </c>
      <c r="K32" s="1351"/>
      <c r="L32" s="1351">
        <v>4</v>
      </c>
      <c r="M32" s="1351"/>
      <c r="N32" s="1351">
        <v>71</v>
      </c>
      <c r="O32" s="1351"/>
      <c r="R32" s="436"/>
      <c r="S32" s="436"/>
      <c r="T32" s="436"/>
      <c r="U32" s="436"/>
    </row>
    <row r="33" spans="2:22" ht="18.75" customHeight="1">
      <c r="B33" s="1515" t="s">
        <v>1525</v>
      </c>
      <c r="C33" s="1515"/>
      <c r="D33" s="1515"/>
      <c r="E33" s="1515"/>
      <c r="F33" s="214"/>
      <c r="G33" s="214"/>
      <c r="H33" s="214"/>
      <c r="I33" s="214"/>
      <c r="J33" s="214"/>
      <c r="K33" s="214"/>
      <c r="P33" s="214"/>
      <c r="Q33" s="214"/>
      <c r="R33" s="214"/>
    </row>
    <row r="34" spans="2:22" ht="14.45" customHeight="1">
      <c r="B34" s="571"/>
      <c r="C34" s="571"/>
      <c r="D34" s="35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</row>
    <row r="35" spans="2:22" ht="14.45" customHeight="1">
      <c r="B35" s="572"/>
      <c r="C35" s="572"/>
      <c r="D35" s="35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</row>
    <row r="36" spans="2:22" ht="14.45" customHeight="1">
      <c r="B36" s="572"/>
      <c r="C36" s="572"/>
      <c r="D36" s="35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</row>
    <row r="37" spans="2:22" ht="14.45" customHeight="1">
      <c r="B37" s="572"/>
      <c r="C37" s="572"/>
      <c r="D37" s="35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35"/>
      <c r="U37" s="35"/>
      <c r="V37" s="35"/>
    </row>
    <row r="38" spans="2:22" ht="14.4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2:22" ht="14.45" customHeight="1">
      <c r="B39" s="571"/>
      <c r="C39" s="224"/>
      <c r="D39" s="35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35"/>
      <c r="U39" s="35"/>
      <c r="V39" s="35"/>
    </row>
    <row r="40" spans="2:22" ht="14.45" customHeight="1">
      <c r="B40" s="224"/>
      <c r="C40" s="224"/>
      <c r="D40" s="35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35"/>
      <c r="U40" s="35"/>
      <c r="V40" s="35"/>
    </row>
    <row r="41" spans="2:22" ht="14.45" customHeight="1">
      <c r="B41" s="571"/>
      <c r="C41" s="224"/>
      <c r="D41" s="35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35"/>
      <c r="U41" s="35"/>
      <c r="V41" s="35"/>
    </row>
    <row r="42" spans="2:22" ht="14.45" customHeight="1">
      <c r="B42" s="224"/>
      <c r="C42" s="224"/>
      <c r="D42" s="35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35"/>
      <c r="U42" s="35"/>
      <c r="V42" s="35"/>
    </row>
    <row r="43" spans="2:22" ht="14.45" customHeight="1">
      <c r="B43" s="571"/>
      <c r="C43" s="224"/>
      <c r="D43" s="35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35"/>
      <c r="U43" s="35"/>
      <c r="V43" s="35"/>
    </row>
    <row r="44" spans="2:22" ht="14.45" customHeight="1">
      <c r="B44" s="224"/>
      <c r="C44" s="224"/>
      <c r="D44" s="35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35"/>
      <c r="U44" s="35"/>
      <c r="V44" s="35"/>
    </row>
    <row r="45" spans="2:22" ht="14.45" customHeight="1">
      <c r="B45" s="571"/>
      <c r="C45" s="224"/>
      <c r="D45" s="35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35"/>
      <c r="U45" s="35"/>
      <c r="V45" s="35"/>
    </row>
    <row r="46" spans="2:22" ht="14.45" customHeight="1">
      <c r="B46" s="224"/>
      <c r="C46" s="224"/>
      <c r="D46" s="35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35"/>
      <c r="U46" s="35"/>
      <c r="V46" s="35"/>
    </row>
    <row r="47" spans="2:22" ht="14.45" customHeight="1">
      <c r="B47" s="571"/>
      <c r="C47" s="224"/>
      <c r="D47" s="35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35"/>
      <c r="U47" s="35"/>
      <c r="V47" s="35"/>
    </row>
    <row r="48" spans="2:22" ht="14.45" customHeight="1">
      <c r="B48" s="224"/>
      <c r="C48" s="224"/>
      <c r="D48" s="35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35"/>
      <c r="U48" s="35"/>
      <c r="V48" s="35"/>
    </row>
    <row r="49" spans="1:22" ht="14.45" customHeight="1">
      <c r="B49" s="571"/>
      <c r="C49" s="224"/>
      <c r="D49" s="35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35"/>
      <c r="U49" s="35"/>
      <c r="V49" s="35"/>
    </row>
    <row r="50" spans="1:22" ht="14.45" customHeight="1">
      <c r="B50" s="224"/>
      <c r="C50" s="224"/>
      <c r="D50" s="35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35"/>
      <c r="U50" s="35"/>
      <c r="V50" s="35"/>
    </row>
    <row r="51" spans="1:22" ht="14.45" customHeight="1">
      <c r="B51" s="572"/>
      <c r="C51" s="572"/>
      <c r="D51" s="35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35"/>
      <c r="U51" s="35"/>
      <c r="V51" s="35"/>
    </row>
    <row r="52" spans="1:22" ht="17.25" customHeight="1">
      <c r="A52" s="565"/>
    </row>
    <row r="53" spans="1:22" ht="14.45" customHeight="1">
      <c r="A53" s="565"/>
    </row>
    <row r="54" spans="1:22" ht="14.4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22" ht="14.45" customHeight="1">
      <c r="B55" s="35"/>
      <c r="C55" s="35"/>
      <c r="D55" s="35"/>
      <c r="E55" s="35"/>
      <c r="F55" s="35"/>
      <c r="G55" s="35"/>
      <c r="H55" s="35"/>
      <c r="I55" s="224"/>
      <c r="J55" s="35"/>
      <c r="K55" s="35"/>
      <c r="L55" s="35"/>
      <c r="M55" s="35"/>
      <c r="N55" s="224"/>
      <c r="O55" s="35"/>
      <c r="P55" s="35"/>
      <c r="Q55" s="35"/>
      <c r="R55" s="35"/>
      <c r="S55" s="566"/>
    </row>
    <row r="56" spans="1:22" ht="14.45" customHeight="1">
      <c r="B56" s="37"/>
      <c r="C56" s="37"/>
      <c r="D56" s="37"/>
      <c r="E56" s="214"/>
      <c r="F56" s="214"/>
      <c r="G56" s="214"/>
      <c r="H56" s="214"/>
      <c r="I56" s="436"/>
      <c r="J56" s="214"/>
      <c r="K56" s="214"/>
      <c r="L56" s="214"/>
      <c r="M56" s="214"/>
      <c r="N56" s="436"/>
      <c r="O56" s="214"/>
      <c r="P56" s="214"/>
      <c r="Q56" s="214"/>
      <c r="R56" s="214"/>
      <c r="S56" s="436"/>
    </row>
    <row r="57" spans="1:22" ht="14.45" customHeight="1">
      <c r="B57" s="37"/>
      <c r="C57" s="37"/>
      <c r="D57" s="37"/>
      <c r="E57" s="214"/>
      <c r="F57" s="214"/>
      <c r="G57" s="214"/>
      <c r="H57" s="214"/>
      <c r="I57" s="436"/>
      <c r="J57" s="214"/>
      <c r="K57" s="214"/>
      <c r="L57" s="214"/>
      <c r="M57" s="214"/>
      <c r="N57" s="436"/>
      <c r="O57" s="214"/>
      <c r="P57" s="214"/>
      <c r="Q57" s="214"/>
      <c r="R57" s="214"/>
      <c r="S57" s="436"/>
    </row>
    <row r="58" spans="1:22" ht="14.45" customHeight="1">
      <c r="B58" s="37"/>
      <c r="C58" s="37"/>
      <c r="D58" s="37"/>
      <c r="E58" s="214"/>
      <c r="F58" s="214"/>
      <c r="G58" s="214"/>
      <c r="H58" s="214"/>
      <c r="I58" s="436"/>
      <c r="J58" s="214"/>
      <c r="K58" s="214"/>
      <c r="L58" s="214"/>
      <c r="M58" s="214"/>
      <c r="N58" s="436"/>
      <c r="O58" s="214"/>
      <c r="P58" s="214"/>
      <c r="Q58" s="214"/>
      <c r="R58" s="214"/>
      <c r="S58" s="436"/>
    </row>
    <row r="59" spans="1:22" ht="14.45" customHeight="1">
      <c r="B59" s="37"/>
      <c r="C59" s="37"/>
      <c r="D59" s="37"/>
      <c r="E59" s="214"/>
      <c r="F59" s="214"/>
      <c r="G59" s="214"/>
      <c r="H59" s="214"/>
      <c r="I59" s="436"/>
      <c r="J59" s="214"/>
      <c r="K59" s="214"/>
      <c r="L59" s="214"/>
      <c r="M59" s="214"/>
      <c r="N59" s="436"/>
      <c r="O59" s="214"/>
      <c r="P59" s="214"/>
      <c r="Q59" s="214"/>
      <c r="R59" s="214"/>
      <c r="S59" s="436"/>
    </row>
    <row r="60" spans="1:22" ht="14.45" customHeight="1">
      <c r="B60" s="567"/>
      <c r="C60" s="567"/>
      <c r="D60" s="567"/>
      <c r="E60" s="214"/>
      <c r="F60" s="214"/>
      <c r="G60" s="214"/>
      <c r="H60" s="214"/>
      <c r="I60" s="436"/>
      <c r="J60" s="214"/>
      <c r="K60" s="214"/>
      <c r="L60" s="214"/>
      <c r="M60" s="214"/>
      <c r="N60" s="436"/>
      <c r="O60" s="214"/>
      <c r="P60" s="214"/>
      <c r="Q60" s="214"/>
      <c r="R60" s="214"/>
      <c r="S60" s="436"/>
    </row>
    <row r="61" spans="1:22" ht="14.45" customHeight="1">
      <c r="B61" s="567"/>
      <c r="C61" s="567"/>
      <c r="D61" s="567"/>
      <c r="E61" s="214"/>
      <c r="F61" s="214"/>
      <c r="G61" s="214"/>
      <c r="H61" s="214"/>
      <c r="I61" s="436"/>
      <c r="J61" s="214"/>
      <c r="K61" s="214"/>
      <c r="L61" s="214"/>
      <c r="M61" s="214"/>
      <c r="N61" s="436"/>
      <c r="O61" s="214"/>
      <c r="P61" s="214"/>
      <c r="Q61" s="214"/>
      <c r="R61" s="214"/>
      <c r="S61" s="436"/>
    </row>
    <row r="62" spans="1:22" ht="14.45" customHeight="1">
      <c r="B62" s="568"/>
      <c r="C62" s="568"/>
      <c r="D62" s="568"/>
      <c r="E62" s="214"/>
      <c r="F62" s="214"/>
      <c r="G62" s="214"/>
      <c r="H62" s="214"/>
      <c r="I62" s="436"/>
      <c r="J62" s="214"/>
      <c r="K62" s="214"/>
      <c r="L62" s="214"/>
      <c r="M62" s="214"/>
      <c r="N62" s="436"/>
      <c r="O62" s="214"/>
      <c r="P62" s="214"/>
      <c r="Q62" s="214"/>
      <c r="R62" s="214"/>
      <c r="S62" s="436"/>
    </row>
    <row r="63" spans="1:22" ht="14.45" customHeight="1">
      <c r="B63" s="37"/>
      <c r="C63" s="37"/>
      <c r="D63" s="37"/>
      <c r="E63" s="214"/>
      <c r="F63" s="214"/>
      <c r="G63" s="214"/>
      <c r="H63" s="214"/>
      <c r="I63" s="436"/>
      <c r="J63" s="214"/>
      <c r="K63" s="214"/>
      <c r="L63" s="214"/>
      <c r="M63" s="214"/>
      <c r="N63" s="436"/>
      <c r="O63" s="214"/>
      <c r="P63" s="214"/>
      <c r="Q63" s="214"/>
      <c r="R63" s="214"/>
      <c r="S63" s="436"/>
    </row>
    <row r="64" spans="1:22" ht="14.45" customHeight="1">
      <c r="B64" s="37"/>
      <c r="C64" s="37"/>
      <c r="D64" s="37"/>
      <c r="E64" s="214"/>
      <c r="F64" s="214"/>
      <c r="G64" s="214"/>
      <c r="H64" s="214"/>
      <c r="I64" s="436"/>
      <c r="J64" s="214"/>
      <c r="K64" s="214"/>
      <c r="L64" s="214"/>
      <c r="M64" s="214"/>
      <c r="N64" s="436"/>
      <c r="O64" s="214"/>
      <c r="P64" s="214"/>
      <c r="Q64" s="214"/>
      <c r="R64" s="214"/>
      <c r="S64" s="436"/>
    </row>
    <row r="65" spans="2:19" ht="14.45" customHeight="1">
      <c r="B65" s="567"/>
      <c r="C65" s="567"/>
      <c r="D65" s="567"/>
      <c r="E65" s="214"/>
      <c r="F65" s="214"/>
      <c r="G65" s="214"/>
      <c r="H65" s="214"/>
      <c r="I65" s="436"/>
      <c r="J65" s="214"/>
      <c r="K65" s="214"/>
      <c r="L65" s="214"/>
      <c r="M65" s="214"/>
      <c r="N65" s="436"/>
      <c r="O65" s="214"/>
      <c r="P65" s="214"/>
      <c r="Q65" s="214"/>
      <c r="R65" s="214"/>
      <c r="S65" s="436"/>
    </row>
    <row r="66" spans="2:19" ht="14.45" customHeight="1">
      <c r="B66" s="35"/>
      <c r="C66" s="35"/>
      <c r="D66" s="35"/>
      <c r="E66" s="214"/>
      <c r="F66" s="214"/>
      <c r="G66" s="214"/>
      <c r="H66" s="214"/>
      <c r="I66" s="436"/>
      <c r="J66" s="569"/>
      <c r="K66" s="569"/>
      <c r="L66" s="569"/>
      <c r="M66" s="569"/>
      <c r="N66" s="436"/>
      <c r="O66" s="569"/>
      <c r="P66" s="569"/>
      <c r="Q66" s="569"/>
      <c r="R66" s="569"/>
      <c r="S66" s="436"/>
    </row>
    <row r="67" spans="2:19" ht="14.45" customHeight="1">
      <c r="B67" s="37"/>
      <c r="C67" s="37"/>
      <c r="D67" s="37"/>
      <c r="E67" s="214"/>
      <c r="F67" s="214"/>
      <c r="G67" s="214"/>
      <c r="H67" s="214"/>
      <c r="I67" s="436"/>
      <c r="J67" s="214"/>
      <c r="K67" s="214"/>
      <c r="L67" s="214"/>
      <c r="M67" s="214"/>
      <c r="N67" s="436"/>
      <c r="O67" s="214"/>
      <c r="P67" s="214"/>
      <c r="Q67" s="214"/>
      <c r="R67" s="214"/>
      <c r="S67" s="436"/>
    </row>
    <row r="68" spans="2:19" ht="14.45" customHeight="1">
      <c r="B68" s="37"/>
      <c r="C68" s="37"/>
      <c r="D68" s="37"/>
      <c r="E68" s="214"/>
      <c r="F68" s="214"/>
      <c r="G68" s="214"/>
      <c r="H68" s="214"/>
      <c r="I68" s="436"/>
      <c r="J68" s="214"/>
      <c r="K68" s="214"/>
      <c r="L68" s="214"/>
      <c r="M68" s="214"/>
      <c r="N68" s="436"/>
      <c r="O68" s="214"/>
      <c r="P68" s="214"/>
      <c r="Q68" s="214"/>
      <c r="R68" s="214"/>
      <c r="S68" s="436"/>
    </row>
    <row r="69" spans="2:19" ht="14.45" customHeight="1">
      <c r="B69" s="37"/>
      <c r="C69" s="37"/>
      <c r="D69" s="37"/>
      <c r="E69" s="214"/>
      <c r="F69" s="214"/>
      <c r="G69" s="214"/>
      <c r="H69" s="214"/>
      <c r="I69" s="436"/>
      <c r="J69" s="214"/>
      <c r="K69" s="214"/>
      <c r="L69" s="214"/>
      <c r="M69" s="214"/>
      <c r="N69" s="436"/>
      <c r="O69" s="214"/>
      <c r="P69" s="214"/>
      <c r="Q69" s="214"/>
      <c r="R69" s="214"/>
      <c r="S69" s="436"/>
    </row>
    <row r="70" spans="2:19" ht="14.45" customHeight="1">
      <c r="B70" s="37"/>
      <c r="C70" s="37"/>
      <c r="D70" s="37"/>
      <c r="E70" s="214"/>
      <c r="F70" s="214"/>
      <c r="G70" s="214"/>
      <c r="H70" s="214"/>
      <c r="I70" s="436"/>
      <c r="J70" s="214"/>
      <c r="K70" s="214"/>
      <c r="L70" s="214"/>
      <c r="M70" s="214"/>
      <c r="N70" s="436"/>
      <c r="O70" s="214"/>
      <c r="P70" s="214"/>
      <c r="Q70" s="214"/>
      <c r="R70" s="214"/>
      <c r="S70" s="436"/>
    </row>
    <row r="71" spans="2:19" ht="14.45" customHeight="1">
      <c r="B71" s="37"/>
      <c r="C71" s="37"/>
      <c r="D71" s="37"/>
      <c r="E71" s="214"/>
      <c r="F71" s="214"/>
      <c r="G71" s="214"/>
      <c r="H71" s="214"/>
      <c r="I71" s="436"/>
      <c r="J71" s="214"/>
      <c r="K71" s="214"/>
      <c r="L71" s="214"/>
      <c r="M71" s="214"/>
      <c r="N71" s="436"/>
      <c r="O71" s="214"/>
      <c r="P71" s="214"/>
      <c r="Q71" s="214"/>
      <c r="R71" s="214"/>
      <c r="S71" s="436"/>
    </row>
    <row r="72" spans="2:19" ht="14.45" customHeight="1">
      <c r="B72" s="37"/>
      <c r="C72" s="37"/>
      <c r="D72" s="37"/>
      <c r="E72" s="214"/>
      <c r="F72" s="214"/>
      <c r="G72" s="214"/>
      <c r="H72" s="214"/>
      <c r="I72" s="436"/>
      <c r="J72" s="214"/>
      <c r="K72" s="214"/>
      <c r="L72" s="214"/>
      <c r="M72" s="214"/>
      <c r="N72" s="436"/>
      <c r="O72" s="214"/>
      <c r="P72" s="214"/>
      <c r="Q72" s="214"/>
      <c r="R72" s="214"/>
      <c r="S72" s="436"/>
    </row>
    <row r="73" spans="2:19" ht="14.45" customHeight="1">
      <c r="B73" s="37"/>
      <c r="C73" s="37"/>
      <c r="D73" s="37"/>
      <c r="E73" s="214"/>
      <c r="F73" s="214"/>
      <c r="G73" s="214"/>
      <c r="H73" s="214"/>
      <c r="I73" s="436"/>
      <c r="J73" s="214"/>
      <c r="K73" s="214"/>
      <c r="L73" s="214"/>
      <c r="M73" s="214"/>
      <c r="N73" s="436"/>
      <c r="O73" s="214"/>
      <c r="P73" s="214"/>
      <c r="Q73" s="214"/>
      <c r="R73" s="214"/>
      <c r="S73" s="436"/>
    </row>
    <row r="74" spans="2:19" ht="14.45" customHeight="1">
      <c r="B74" s="37"/>
      <c r="C74" s="37"/>
      <c r="D74" s="37"/>
      <c r="E74" s="214"/>
      <c r="F74" s="214"/>
      <c r="G74" s="214"/>
      <c r="H74" s="214"/>
      <c r="I74" s="436"/>
      <c r="J74" s="214"/>
      <c r="K74" s="214"/>
      <c r="L74" s="214"/>
      <c r="M74" s="214"/>
      <c r="N74" s="436"/>
      <c r="O74" s="214"/>
      <c r="P74" s="214"/>
      <c r="Q74" s="214"/>
      <c r="R74" s="214"/>
      <c r="S74" s="436"/>
    </row>
    <row r="75" spans="2:19" ht="14.45" customHeight="1">
      <c r="B75" s="37"/>
      <c r="C75" s="37"/>
      <c r="D75" s="37"/>
      <c r="E75" s="214"/>
      <c r="F75" s="214"/>
      <c r="G75" s="214"/>
      <c r="H75" s="214"/>
      <c r="I75" s="436"/>
      <c r="J75" s="214"/>
      <c r="K75" s="214"/>
      <c r="L75" s="214"/>
      <c r="M75" s="214"/>
      <c r="N75" s="436"/>
      <c r="O75" s="214"/>
      <c r="P75" s="214"/>
      <c r="Q75" s="214"/>
      <c r="R75" s="214"/>
      <c r="S75" s="436"/>
    </row>
    <row r="76" spans="2:19" ht="14.45" customHeight="1">
      <c r="B76" s="37"/>
      <c r="C76" s="37"/>
      <c r="D76" s="37"/>
      <c r="E76" s="214"/>
      <c r="F76" s="214"/>
      <c r="G76" s="214"/>
      <c r="H76" s="214"/>
      <c r="I76" s="436"/>
      <c r="J76" s="214"/>
      <c r="K76" s="214"/>
      <c r="L76" s="214"/>
      <c r="M76" s="214"/>
      <c r="N76" s="436"/>
      <c r="O76" s="214"/>
      <c r="P76" s="214"/>
      <c r="Q76" s="214"/>
      <c r="R76" s="214"/>
      <c r="S76" s="436"/>
    </row>
    <row r="77" spans="2:19" ht="14.45" customHeight="1">
      <c r="B77" s="37"/>
      <c r="C77" s="37"/>
      <c r="D77" s="37"/>
      <c r="E77" s="214"/>
      <c r="F77" s="214"/>
      <c r="G77" s="214"/>
      <c r="H77" s="214"/>
      <c r="I77" s="436"/>
      <c r="J77" s="569"/>
      <c r="K77" s="569"/>
      <c r="L77" s="569"/>
      <c r="M77" s="569"/>
      <c r="N77" s="436"/>
      <c r="O77" s="569"/>
      <c r="P77" s="569"/>
      <c r="Q77" s="569"/>
      <c r="R77" s="569"/>
      <c r="S77" s="436"/>
    </row>
    <row r="78" spans="2:19" ht="14.45" customHeight="1">
      <c r="B78" s="35"/>
      <c r="C78" s="35"/>
      <c r="D78" s="35"/>
      <c r="E78" s="214"/>
      <c r="F78" s="214"/>
      <c r="G78" s="214"/>
      <c r="H78" s="214"/>
      <c r="I78" s="220"/>
      <c r="J78" s="214"/>
      <c r="K78" s="214"/>
      <c r="L78" s="214"/>
      <c r="M78" s="214"/>
      <c r="N78" s="436"/>
      <c r="O78" s="214"/>
      <c r="P78" s="214"/>
      <c r="Q78" s="214"/>
      <c r="R78" s="214"/>
      <c r="S78" s="436"/>
    </row>
    <row r="79" spans="2:19" ht="14.45" customHeight="1">
      <c r="B79" s="37"/>
      <c r="C79" s="37"/>
      <c r="D79" s="37"/>
      <c r="E79" s="214"/>
      <c r="F79" s="214"/>
      <c r="G79" s="214"/>
      <c r="H79" s="214"/>
      <c r="I79" s="436"/>
      <c r="J79" s="214"/>
      <c r="K79" s="214"/>
      <c r="L79" s="214"/>
      <c r="M79" s="214"/>
      <c r="N79" s="436"/>
      <c r="O79" s="214"/>
      <c r="P79" s="214"/>
      <c r="Q79" s="214"/>
      <c r="R79" s="214"/>
      <c r="S79" s="436"/>
    </row>
    <row r="80" spans="2:19" ht="14.45" customHeight="1">
      <c r="B80" s="37"/>
      <c r="C80" s="37"/>
      <c r="D80" s="37"/>
      <c r="E80" s="214"/>
      <c r="F80" s="214"/>
      <c r="G80" s="214"/>
      <c r="H80" s="214"/>
      <c r="I80" s="436"/>
      <c r="J80" s="214"/>
      <c r="K80" s="214"/>
      <c r="L80" s="214"/>
      <c r="M80" s="214"/>
      <c r="N80" s="436"/>
      <c r="O80" s="214"/>
      <c r="P80" s="214"/>
      <c r="Q80" s="214"/>
      <c r="R80" s="214"/>
      <c r="S80" s="436"/>
    </row>
    <row r="81" spans="2:19" ht="14.45" customHeight="1">
      <c r="B81" s="37"/>
      <c r="C81" s="37"/>
      <c r="D81" s="37"/>
      <c r="E81" s="214"/>
      <c r="F81" s="214"/>
      <c r="G81" s="214"/>
      <c r="H81" s="214"/>
      <c r="I81" s="436"/>
      <c r="J81" s="569"/>
      <c r="K81" s="569"/>
      <c r="L81" s="569"/>
      <c r="M81" s="569"/>
      <c r="N81" s="436"/>
      <c r="O81" s="569"/>
      <c r="P81" s="569"/>
      <c r="Q81" s="569"/>
      <c r="R81" s="569"/>
      <c r="S81" s="436"/>
    </row>
    <row r="82" spans="2:19" ht="14.45" customHeight="1">
      <c r="B82" s="568"/>
      <c r="C82" s="568"/>
      <c r="D82" s="568"/>
      <c r="E82" s="214"/>
      <c r="F82" s="214"/>
      <c r="G82" s="214"/>
      <c r="H82" s="214"/>
      <c r="I82" s="436"/>
      <c r="J82" s="214"/>
      <c r="K82" s="214"/>
      <c r="L82" s="214"/>
      <c r="M82" s="214"/>
      <c r="N82" s="436"/>
      <c r="O82" s="214"/>
      <c r="P82" s="214"/>
      <c r="Q82" s="214"/>
      <c r="R82" s="214"/>
      <c r="S82" s="436"/>
    </row>
    <row r="83" spans="2:19" ht="14.45" customHeight="1">
      <c r="B83" s="567"/>
      <c r="C83" s="567"/>
      <c r="D83" s="567"/>
      <c r="E83" s="214"/>
      <c r="F83" s="214"/>
      <c r="G83" s="214"/>
      <c r="H83" s="214"/>
      <c r="I83" s="436"/>
      <c r="J83" s="214"/>
      <c r="K83" s="214"/>
      <c r="L83" s="214"/>
      <c r="M83" s="214"/>
      <c r="N83" s="436"/>
      <c r="O83" s="214"/>
      <c r="P83" s="214"/>
      <c r="Q83" s="214"/>
      <c r="R83" s="214"/>
      <c r="S83" s="436"/>
    </row>
    <row r="84" spans="2:19" ht="14.45" customHeight="1">
      <c r="B84" s="35"/>
      <c r="C84" s="35"/>
      <c r="D84" s="35"/>
      <c r="E84" s="214"/>
      <c r="F84" s="214"/>
      <c r="G84" s="214"/>
      <c r="H84" s="214"/>
      <c r="I84" s="436"/>
      <c r="J84" s="569"/>
      <c r="K84" s="569"/>
      <c r="L84" s="569"/>
      <c r="M84" s="569"/>
      <c r="N84" s="436"/>
      <c r="O84" s="569"/>
      <c r="P84" s="569"/>
      <c r="Q84" s="569"/>
      <c r="R84" s="569"/>
      <c r="S84" s="436"/>
    </row>
    <row r="85" spans="2:19" ht="14.45" customHeight="1">
      <c r="B85" s="37"/>
      <c r="C85" s="37"/>
      <c r="D85" s="37"/>
      <c r="E85" s="214"/>
      <c r="F85" s="214"/>
      <c r="G85" s="214"/>
      <c r="H85" s="214"/>
      <c r="I85" s="436"/>
      <c r="J85" s="214"/>
      <c r="K85" s="214"/>
      <c r="L85" s="214"/>
      <c r="M85" s="214"/>
      <c r="N85" s="436"/>
      <c r="O85" s="214"/>
      <c r="P85" s="214"/>
      <c r="Q85" s="214"/>
      <c r="R85" s="214"/>
      <c r="S85" s="436"/>
    </row>
    <row r="86" spans="2:19" ht="14.45" customHeight="1">
      <c r="B86" s="37"/>
      <c r="C86" s="37"/>
      <c r="D86" s="37"/>
      <c r="E86" s="214"/>
      <c r="F86" s="214"/>
      <c r="G86" s="214"/>
      <c r="H86" s="214"/>
      <c r="I86" s="436"/>
      <c r="J86" s="214"/>
      <c r="K86" s="214"/>
      <c r="L86" s="214"/>
      <c r="M86" s="214"/>
      <c r="N86" s="436"/>
      <c r="O86" s="214"/>
      <c r="P86" s="214"/>
      <c r="Q86" s="214"/>
      <c r="R86" s="214"/>
      <c r="S86" s="436"/>
    </row>
    <row r="87" spans="2:19" ht="14.45" customHeight="1">
      <c r="B87" s="37"/>
      <c r="C87" s="37"/>
      <c r="D87" s="37"/>
      <c r="E87" s="214"/>
      <c r="F87" s="214"/>
      <c r="G87" s="214"/>
      <c r="H87" s="214"/>
      <c r="I87" s="436"/>
      <c r="J87" s="214"/>
      <c r="K87" s="214"/>
      <c r="L87" s="214"/>
      <c r="M87" s="214"/>
      <c r="N87" s="436"/>
      <c r="O87" s="214"/>
      <c r="P87" s="214"/>
      <c r="Q87" s="214"/>
      <c r="R87" s="214"/>
      <c r="S87" s="436"/>
    </row>
    <row r="88" spans="2:19" ht="14.45" customHeight="1">
      <c r="B88" s="35"/>
      <c r="C88" s="35"/>
      <c r="D88" s="35"/>
      <c r="E88" s="214"/>
      <c r="F88" s="214"/>
      <c r="G88" s="214"/>
      <c r="H88" s="214"/>
      <c r="I88" s="436"/>
      <c r="J88" s="569"/>
      <c r="K88" s="569"/>
      <c r="L88" s="569"/>
      <c r="M88" s="569"/>
      <c r="N88" s="436"/>
      <c r="O88" s="569"/>
      <c r="P88" s="569"/>
      <c r="Q88" s="569"/>
      <c r="R88" s="569"/>
      <c r="S88" s="436"/>
    </row>
    <row r="89" spans="2:19" ht="14.45" customHeight="1">
      <c r="B89" s="37"/>
      <c r="C89" s="37"/>
      <c r="D89" s="37"/>
      <c r="E89" s="214"/>
      <c r="F89" s="214"/>
      <c r="G89" s="214"/>
      <c r="H89" s="214"/>
      <c r="I89" s="436"/>
      <c r="J89" s="214"/>
      <c r="K89" s="214"/>
      <c r="L89" s="214"/>
      <c r="M89" s="214"/>
      <c r="N89" s="436"/>
      <c r="O89" s="214"/>
      <c r="P89" s="214"/>
      <c r="Q89" s="214"/>
      <c r="R89" s="214"/>
      <c r="S89" s="436"/>
    </row>
    <row r="90" spans="2:19" ht="14.45" customHeight="1">
      <c r="B90" s="568"/>
      <c r="C90" s="568"/>
      <c r="D90" s="568"/>
      <c r="E90" s="214"/>
      <c r="F90" s="214"/>
      <c r="G90" s="214"/>
      <c r="H90" s="214"/>
      <c r="I90" s="436"/>
      <c r="J90" s="214"/>
      <c r="K90" s="214"/>
      <c r="L90" s="214"/>
      <c r="M90" s="214"/>
      <c r="N90" s="436"/>
      <c r="O90" s="214"/>
      <c r="P90" s="214"/>
      <c r="Q90" s="214"/>
      <c r="R90" s="214"/>
      <c r="S90" s="436"/>
    </row>
    <row r="91" spans="2:19" ht="14.45" customHeight="1">
      <c r="B91" s="37"/>
      <c r="C91" s="37"/>
      <c r="D91" s="37"/>
      <c r="E91" s="214"/>
      <c r="F91" s="214"/>
      <c r="G91" s="214"/>
      <c r="H91" s="214"/>
      <c r="I91" s="436"/>
      <c r="J91" s="214"/>
      <c r="K91" s="214"/>
      <c r="L91" s="214"/>
      <c r="M91" s="214"/>
      <c r="N91" s="436"/>
      <c r="O91" s="214"/>
      <c r="P91" s="214"/>
      <c r="Q91" s="214"/>
      <c r="R91" s="214"/>
      <c r="S91" s="436"/>
    </row>
    <row r="92" spans="2:19" ht="14.45" customHeight="1">
      <c r="B92" s="35"/>
      <c r="C92" s="35"/>
      <c r="D92" s="35"/>
      <c r="E92" s="214"/>
      <c r="F92" s="214"/>
      <c r="G92" s="214"/>
      <c r="H92" s="214"/>
      <c r="I92" s="436"/>
      <c r="J92" s="569"/>
      <c r="K92" s="569"/>
      <c r="L92" s="569"/>
      <c r="M92" s="569"/>
      <c r="N92" s="436"/>
      <c r="O92" s="569"/>
      <c r="P92" s="569"/>
      <c r="Q92" s="569"/>
      <c r="R92" s="569"/>
      <c r="S92" s="436"/>
    </row>
    <row r="93" spans="2:19" ht="14.45" customHeight="1">
      <c r="B93" s="570"/>
      <c r="C93" s="568"/>
      <c r="D93" s="568"/>
      <c r="E93" s="214"/>
      <c r="F93" s="214"/>
      <c r="G93" s="214"/>
      <c r="H93" s="214"/>
      <c r="I93" s="436"/>
      <c r="J93" s="569"/>
      <c r="K93" s="569"/>
      <c r="L93" s="569"/>
      <c r="M93" s="569"/>
      <c r="N93" s="436"/>
      <c r="O93" s="569"/>
      <c r="P93" s="569"/>
      <c r="Q93" s="569"/>
      <c r="R93" s="569"/>
      <c r="S93" s="436"/>
    </row>
    <row r="94" spans="2:19" ht="14.45" customHeight="1">
      <c r="B94" s="570"/>
      <c r="C94" s="37"/>
      <c r="D94" s="37"/>
      <c r="E94" s="214"/>
      <c r="F94" s="214"/>
      <c r="G94" s="214"/>
      <c r="H94" s="214"/>
      <c r="I94" s="436"/>
      <c r="J94" s="214"/>
      <c r="K94" s="214"/>
      <c r="L94" s="214"/>
      <c r="M94" s="214"/>
      <c r="N94" s="436"/>
      <c r="O94" s="214"/>
      <c r="P94" s="214"/>
      <c r="Q94" s="214"/>
      <c r="R94" s="214"/>
      <c r="S94" s="436"/>
    </row>
    <row r="95" spans="2:19" ht="14.45" customHeight="1">
      <c r="B95" s="570"/>
      <c r="C95" s="37"/>
      <c r="D95" s="37"/>
      <c r="E95" s="214"/>
      <c r="F95" s="214"/>
      <c r="G95" s="214"/>
      <c r="H95" s="214"/>
      <c r="I95" s="436"/>
      <c r="J95" s="214"/>
      <c r="K95" s="214"/>
      <c r="L95" s="214"/>
      <c r="M95" s="214"/>
      <c r="N95" s="436"/>
      <c r="O95" s="214"/>
      <c r="P95" s="214"/>
      <c r="Q95" s="214"/>
      <c r="R95" s="214"/>
      <c r="S95" s="436"/>
    </row>
    <row r="96" spans="2:19" ht="17.25" customHeight="1">
      <c r="B96" s="570"/>
      <c r="C96" s="571"/>
      <c r="D96" s="571"/>
      <c r="E96" s="214"/>
      <c r="F96" s="214"/>
      <c r="G96" s="214"/>
      <c r="H96" s="214"/>
      <c r="I96" s="436"/>
      <c r="J96" s="214"/>
      <c r="K96" s="214"/>
      <c r="L96" s="214"/>
      <c r="M96" s="214"/>
      <c r="N96" s="436"/>
      <c r="O96" s="214"/>
      <c r="P96" s="214"/>
      <c r="Q96" s="214"/>
      <c r="R96" s="214"/>
      <c r="S96" s="436"/>
    </row>
    <row r="97" spans="1:19" ht="15.75" customHeight="1">
      <c r="B97" s="570"/>
      <c r="C97" s="572"/>
      <c r="D97" s="572"/>
      <c r="E97" s="214"/>
      <c r="F97" s="214"/>
      <c r="G97" s="214"/>
      <c r="H97" s="214"/>
      <c r="I97" s="436"/>
      <c r="J97" s="214"/>
      <c r="K97" s="214"/>
      <c r="L97" s="214"/>
      <c r="M97" s="214"/>
      <c r="N97" s="436"/>
      <c r="O97" s="214"/>
      <c r="P97" s="214"/>
      <c r="Q97" s="214"/>
      <c r="R97" s="214"/>
      <c r="S97" s="436"/>
    </row>
    <row r="98" spans="1:19" ht="14.45" customHeight="1">
      <c r="B98" s="570"/>
      <c r="C98" s="37"/>
      <c r="D98" s="37"/>
      <c r="E98" s="214"/>
      <c r="F98" s="214"/>
      <c r="G98" s="214"/>
      <c r="H98" s="214"/>
      <c r="I98" s="436"/>
      <c r="J98" s="214"/>
      <c r="K98" s="214"/>
      <c r="L98" s="214"/>
      <c r="M98" s="214"/>
      <c r="N98" s="436"/>
      <c r="O98" s="214"/>
      <c r="P98" s="214"/>
      <c r="Q98" s="214"/>
      <c r="R98" s="214"/>
      <c r="S98" s="436"/>
    </row>
    <row r="99" spans="1:19" ht="14.45" customHeight="1">
      <c r="B99" s="570"/>
      <c r="C99" s="37"/>
      <c r="D99" s="37"/>
      <c r="E99" s="214"/>
      <c r="F99" s="214"/>
      <c r="G99" s="214"/>
      <c r="H99" s="214"/>
      <c r="I99" s="436"/>
      <c r="J99" s="214"/>
      <c r="K99" s="214"/>
      <c r="L99" s="214"/>
      <c r="M99" s="214"/>
      <c r="N99" s="436"/>
      <c r="O99" s="214"/>
      <c r="P99" s="214"/>
      <c r="Q99" s="214"/>
      <c r="R99" s="214"/>
      <c r="S99" s="436"/>
    </row>
    <row r="100" spans="1:19" ht="14.45" customHeight="1">
      <c r="B100" s="570"/>
      <c r="C100" s="37"/>
      <c r="D100" s="37"/>
      <c r="E100" s="214"/>
      <c r="F100" s="214"/>
      <c r="G100" s="214"/>
      <c r="H100" s="214"/>
      <c r="I100" s="436"/>
      <c r="J100" s="214"/>
      <c r="K100" s="214"/>
      <c r="L100" s="214"/>
      <c r="M100" s="214"/>
      <c r="N100" s="436"/>
      <c r="O100" s="214"/>
      <c r="P100" s="214"/>
      <c r="Q100" s="214"/>
      <c r="R100" s="214"/>
      <c r="S100" s="436"/>
    </row>
    <row r="101" spans="1:19" ht="14.45" customHeight="1">
      <c r="B101" s="35"/>
      <c r="C101" s="35"/>
      <c r="D101" s="35"/>
      <c r="E101" s="214"/>
      <c r="F101" s="214"/>
      <c r="G101" s="214"/>
      <c r="H101" s="214"/>
      <c r="I101" s="436"/>
      <c r="J101" s="214"/>
      <c r="K101" s="214"/>
      <c r="L101" s="214"/>
      <c r="M101" s="214"/>
      <c r="N101" s="436"/>
      <c r="O101" s="214"/>
      <c r="P101" s="214"/>
      <c r="Q101" s="214"/>
      <c r="R101" s="214"/>
      <c r="S101" s="436"/>
    </row>
    <row r="102" spans="1:19" ht="14.45" customHeight="1">
      <c r="B102" s="35"/>
      <c r="C102" s="35"/>
      <c r="D102" s="35"/>
      <c r="E102" s="214"/>
      <c r="F102" s="214"/>
      <c r="G102" s="214"/>
      <c r="H102" s="214"/>
      <c r="I102" s="436"/>
      <c r="J102" s="214"/>
      <c r="K102" s="214"/>
      <c r="L102" s="569"/>
      <c r="M102" s="569"/>
      <c r="N102" s="436"/>
      <c r="O102" s="569"/>
      <c r="P102" s="569"/>
      <c r="Q102" s="569"/>
      <c r="R102" s="569"/>
      <c r="S102" s="436"/>
    </row>
    <row r="105" spans="1:19" ht="18" customHeight="1">
      <c r="A105" s="565"/>
    </row>
    <row r="106" spans="1:19" ht="14.45" customHeight="1">
      <c r="A106" s="565"/>
    </row>
    <row r="107" spans="1:19" ht="14.45" customHeight="1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2.75" customHeight="1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4.45" customHeight="1">
      <c r="B109" s="37"/>
      <c r="C109" s="37"/>
      <c r="D109" s="37"/>
      <c r="E109" s="37"/>
      <c r="F109" s="37"/>
      <c r="G109" s="37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1:19" ht="14.45" customHeight="1">
      <c r="D110" s="573"/>
      <c r="E110" s="573"/>
      <c r="F110" s="573"/>
      <c r="G110" s="573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</row>
    <row r="111" spans="1:19" ht="14.45" customHeight="1">
      <c r="D111" s="573"/>
      <c r="E111" s="573"/>
      <c r="F111" s="573"/>
      <c r="G111" s="573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</row>
    <row r="112" spans="1:19" ht="14.45" customHeight="1">
      <c r="D112" s="573"/>
      <c r="E112" s="573"/>
      <c r="F112" s="573"/>
      <c r="G112" s="573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</row>
    <row r="113" spans="2:19" ht="14.45" customHeight="1">
      <c r="D113" s="573"/>
      <c r="E113" s="573"/>
      <c r="F113" s="573"/>
      <c r="G113" s="573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</row>
    <row r="114" spans="2:19" ht="14.45" customHeight="1">
      <c r="D114" s="573"/>
      <c r="E114" s="573"/>
      <c r="F114" s="573"/>
      <c r="G114" s="573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</row>
    <row r="115" spans="2:19" ht="14.45" customHeight="1">
      <c r="D115" s="573"/>
      <c r="E115" s="573"/>
      <c r="F115" s="573"/>
      <c r="G115" s="573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</row>
    <row r="116" spans="2:19" ht="14.45" customHeight="1">
      <c r="D116" s="573"/>
      <c r="E116" s="573"/>
      <c r="F116" s="573"/>
      <c r="G116" s="573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</row>
    <row r="117" spans="2:19" ht="11.25" customHeight="1">
      <c r="D117" s="573"/>
      <c r="E117" s="573"/>
      <c r="F117" s="573"/>
      <c r="G117" s="573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</row>
    <row r="118" spans="2:19" ht="14.45" customHeight="1">
      <c r="B118" s="37"/>
      <c r="C118" s="37"/>
      <c r="D118" s="37"/>
      <c r="E118" s="37"/>
      <c r="F118" s="37"/>
      <c r="G118" s="37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</row>
    <row r="119" spans="2:19" ht="14.45" customHeight="1">
      <c r="C119" s="37"/>
      <c r="D119" s="37"/>
      <c r="E119" s="37"/>
      <c r="F119" s="37"/>
      <c r="G119" s="37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</row>
    <row r="120" spans="2:19" ht="14.45" customHeight="1">
      <c r="D120" s="573"/>
      <c r="E120" s="573"/>
      <c r="F120" s="573"/>
      <c r="G120" s="573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</row>
    <row r="121" spans="2:19" ht="14.45" customHeight="1">
      <c r="D121" s="573"/>
      <c r="E121" s="573"/>
      <c r="F121" s="573"/>
      <c r="G121" s="573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</row>
    <row r="122" spans="2:19" ht="14.45" customHeight="1">
      <c r="C122" s="37"/>
      <c r="D122" s="37"/>
      <c r="E122" s="37"/>
      <c r="F122" s="37"/>
      <c r="G122" s="37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</row>
    <row r="123" spans="2:19" ht="14.45" customHeight="1">
      <c r="D123" s="573"/>
      <c r="E123" s="573"/>
      <c r="F123" s="573"/>
      <c r="G123" s="573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</row>
    <row r="124" spans="2:19" ht="14.45" customHeight="1">
      <c r="D124" s="573"/>
      <c r="E124" s="573"/>
      <c r="F124" s="573"/>
      <c r="G124" s="573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</row>
    <row r="125" spans="2:19" ht="14.45" customHeight="1">
      <c r="D125" s="573"/>
      <c r="E125" s="573"/>
      <c r="F125" s="573"/>
      <c r="G125" s="573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</row>
    <row r="126" spans="2:19" ht="14.45" customHeight="1">
      <c r="D126" s="573"/>
      <c r="E126" s="573"/>
      <c r="F126" s="573"/>
      <c r="G126" s="573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</row>
    <row r="127" spans="2:19" ht="14.45" customHeight="1">
      <c r="D127" s="35"/>
      <c r="E127" s="35"/>
      <c r="F127" s="35"/>
      <c r="G127" s="35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</row>
    <row r="128" spans="2:19" ht="11.25" customHeight="1">
      <c r="D128" s="35"/>
      <c r="E128" s="35"/>
      <c r="F128" s="35"/>
      <c r="G128" s="35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1:19" ht="28.5" customHeight="1"/>
    <row r="130" spans="1:19" ht="18" customHeight="1">
      <c r="A130" s="565"/>
    </row>
    <row r="131" spans="1:19" ht="14.45" customHeight="1">
      <c r="A131" s="565"/>
    </row>
    <row r="132" spans="1:19" ht="14.45" customHeight="1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8.25" customHeight="1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4.45" customHeight="1">
      <c r="B134" s="37"/>
      <c r="C134" s="37"/>
      <c r="D134" s="37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</row>
    <row r="135" spans="1:19" ht="10.5" customHeight="1">
      <c r="B135" s="35"/>
      <c r="C135" s="35"/>
      <c r="D135" s="35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</row>
    <row r="136" spans="1:19" ht="14.45" customHeight="1">
      <c r="B136" s="37"/>
      <c r="C136" s="37"/>
      <c r="D136" s="37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</row>
    <row r="137" spans="1:19" ht="14.45" customHeight="1">
      <c r="C137" s="37"/>
      <c r="D137" s="37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</row>
    <row r="138" spans="1:19" ht="30.75" customHeight="1">
      <c r="C138" s="296"/>
      <c r="D138" s="37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</row>
    <row r="139" spans="1:19" ht="14.45" customHeight="1"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</row>
    <row r="140" spans="1:19" ht="10.5" customHeight="1">
      <c r="B140" s="103"/>
      <c r="C140" s="103"/>
      <c r="D140" s="103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</row>
    <row r="141" spans="1:19" ht="14.45" customHeight="1">
      <c r="B141" s="37"/>
      <c r="C141" s="37"/>
      <c r="D141" s="37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</row>
    <row r="142" spans="1:19" ht="14.45" customHeight="1">
      <c r="C142" s="37"/>
      <c r="D142" s="37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</row>
    <row r="143" spans="1:19" ht="14.45" customHeight="1">
      <c r="C143" s="37"/>
      <c r="D143" s="37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</row>
    <row r="144" spans="1:19" ht="14.45" customHeight="1">
      <c r="C144" s="37"/>
      <c r="D144" s="37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</row>
    <row r="145" spans="1:19" ht="14.45" customHeight="1">
      <c r="C145" s="37"/>
      <c r="D145" s="37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</row>
    <row r="146" spans="1:19" ht="10.5" customHeight="1">
      <c r="C146" s="37"/>
      <c r="D146" s="37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</row>
    <row r="147" spans="1:19" ht="14.45" customHeight="1">
      <c r="B147" s="103"/>
    </row>
    <row r="149" spans="1:19" ht="18.75" customHeight="1">
      <c r="A149" s="565"/>
    </row>
    <row r="150" spans="1:19" ht="14.45" customHeight="1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O150" s="35"/>
      <c r="P150" s="35"/>
      <c r="Q150" s="35"/>
      <c r="R150" s="35"/>
      <c r="S150" s="35"/>
    </row>
    <row r="151" spans="1:19" ht="19.5" customHeight="1">
      <c r="B151" s="296"/>
      <c r="C151" s="296"/>
      <c r="D151" s="296"/>
      <c r="E151" s="35"/>
      <c r="F151" s="35"/>
      <c r="G151" s="35"/>
      <c r="H151" s="212"/>
      <c r="I151" s="212"/>
      <c r="J151" s="212"/>
      <c r="K151" s="35"/>
      <c r="L151" s="35"/>
      <c r="M151" s="35"/>
      <c r="N151" s="212"/>
      <c r="O151" s="35"/>
      <c r="P151" s="212"/>
      <c r="Q151" s="212"/>
    </row>
    <row r="152" spans="1:19" ht="14.45" customHeight="1">
      <c r="B152" s="296"/>
      <c r="C152" s="296"/>
      <c r="D152" s="296"/>
      <c r="E152" s="239"/>
      <c r="F152" s="239"/>
      <c r="G152" s="572"/>
      <c r="H152" s="212"/>
      <c r="I152" s="212"/>
      <c r="J152" s="572"/>
      <c r="K152" s="212"/>
      <c r="L152" s="212"/>
      <c r="M152" s="572"/>
      <c r="N152" s="35"/>
      <c r="O152" s="35"/>
      <c r="P152" s="212"/>
      <c r="Q152" s="212"/>
    </row>
    <row r="153" spans="1:19" ht="14.45" customHeight="1">
      <c r="B153" s="296"/>
      <c r="C153" s="296"/>
      <c r="D153" s="296"/>
      <c r="E153" s="239"/>
      <c r="F153" s="239"/>
      <c r="G153" s="572"/>
      <c r="H153" s="212"/>
      <c r="I153" s="212"/>
      <c r="J153" s="572"/>
      <c r="K153" s="212"/>
      <c r="L153" s="212"/>
      <c r="M153" s="572"/>
      <c r="N153" s="35"/>
      <c r="O153" s="35"/>
      <c r="P153" s="35"/>
      <c r="Q153" s="35"/>
    </row>
    <row r="154" spans="1:19" ht="14.45" customHeight="1">
      <c r="B154" s="296"/>
      <c r="C154" s="296"/>
      <c r="D154" s="296"/>
      <c r="E154" s="35"/>
      <c r="F154" s="35"/>
      <c r="H154" s="35"/>
      <c r="K154" s="35"/>
      <c r="L154" s="35"/>
      <c r="N154" s="35"/>
      <c r="O154" s="35"/>
      <c r="P154" s="35"/>
    </row>
    <row r="155" spans="1:19" ht="14.45" customHeight="1">
      <c r="B155" s="37"/>
      <c r="C155" s="37"/>
      <c r="D155" s="37"/>
      <c r="E155" s="214"/>
      <c r="F155" s="214"/>
      <c r="G155" s="436"/>
      <c r="H155" s="214"/>
      <c r="I155" s="214"/>
      <c r="J155" s="423"/>
      <c r="K155" s="214"/>
      <c r="L155" s="214"/>
      <c r="M155" s="423"/>
      <c r="N155" s="436"/>
      <c r="O155" s="436"/>
      <c r="P155" s="214"/>
      <c r="Q155" s="214"/>
    </row>
    <row r="156" spans="1:19" ht="14.45" customHeight="1">
      <c r="B156" s="37"/>
      <c r="C156" s="37"/>
      <c r="D156" s="37"/>
      <c r="E156" s="214"/>
      <c r="F156" s="214"/>
      <c r="G156" s="436"/>
      <c r="H156" s="214"/>
      <c r="I156" s="214"/>
      <c r="J156" s="423"/>
      <c r="K156" s="214"/>
      <c r="L156" s="214"/>
      <c r="M156" s="423"/>
      <c r="N156" s="436"/>
      <c r="O156" s="436"/>
      <c r="P156" s="214"/>
      <c r="Q156" s="214"/>
    </row>
    <row r="157" spans="1:19" ht="14.45" customHeight="1">
      <c r="B157" s="37"/>
      <c r="C157" s="37"/>
      <c r="D157" s="37"/>
      <c r="E157" s="214"/>
      <c r="F157" s="214"/>
      <c r="G157" s="436"/>
      <c r="H157" s="214"/>
      <c r="I157" s="214"/>
      <c r="J157" s="423"/>
      <c r="K157" s="214"/>
      <c r="L157" s="214"/>
      <c r="M157" s="423"/>
      <c r="N157" s="436"/>
      <c r="O157" s="436"/>
      <c r="P157" s="214"/>
      <c r="Q157" s="214"/>
    </row>
    <row r="158" spans="1:19" ht="14.45" customHeight="1">
      <c r="B158" s="574"/>
      <c r="C158" s="574"/>
      <c r="D158" s="574"/>
      <c r="E158" s="214"/>
      <c r="F158" s="214"/>
      <c r="G158" s="436"/>
      <c r="H158" s="214"/>
      <c r="I158" s="214"/>
      <c r="J158" s="423"/>
      <c r="K158" s="214"/>
      <c r="L158" s="214"/>
      <c r="M158" s="423"/>
      <c r="N158" s="436"/>
      <c r="O158" s="436"/>
      <c r="P158" s="214"/>
      <c r="Q158" s="214"/>
    </row>
    <row r="159" spans="1:19" ht="14.45" customHeight="1">
      <c r="B159" s="37"/>
      <c r="C159" s="37"/>
      <c r="D159" s="37"/>
      <c r="E159" s="214"/>
      <c r="F159" s="214"/>
      <c r="G159" s="436"/>
      <c r="H159" s="214"/>
      <c r="I159" s="214"/>
      <c r="J159" s="423"/>
      <c r="K159" s="214"/>
      <c r="L159" s="214"/>
      <c r="M159" s="423"/>
      <c r="N159" s="436"/>
      <c r="O159" s="436"/>
      <c r="P159" s="214"/>
      <c r="Q159" s="214"/>
    </row>
    <row r="160" spans="1:19" ht="14.45" customHeight="1">
      <c r="B160" s="37"/>
      <c r="C160" s="37"/>
      <c r="D160" s="37"/>
      <c r="E160" s="214"/>
      <c r="F160" s="214"/>
      <c r="G160" s="436"/>
      <c r="H160" s="214"/>
      <c r="I160" s="214"/>
      <c r="J160" s="423"/>
      <c r="K160" s="214"/>
      <c r="L160" s="214"/>
      <c r="M160" s="423"/>
      <c r="N160" s="436"/>
      <c r="O160" s="436"/>
      <c r="P160" s="214"/>
      <c r="Q160" s="214"/>
    </row>
    <row r="161" spans="2:22" ht="8.25" customHeight="1">
      <c r="B161" s="37"/>
      <c r="C161" s="37"/>
      <c r="D161" s="37"/>
      <c r="E161" s="214"/>
      <c r="F161" s="214"/>
      <c r="G161" s="436"/>
      <c r="H161" s="214"/>
      <c r="I161" s="103"/>
      <c r="J161" s="423"/>
      <c r="K161" s="214"/>
      <c r="L161" s="214"/>
      <c r="M161" s="423"/>
      <c r="N161" s="436"/>
      <c r="O161" s="436"/>
      <c r="P161" s="214"/>
      <c r="Q161" s="103"/>
    </row>
    <row r="162" spans="2:22" ht="14.45" customHeight="1">
      <c r="B162" s="35"/>
      <c r="C162" s="35"/>
      <c r="D162" s="35"/>
      <c r="E162" s="214"/>
      <c r="F162" s="214"/>
      <c r="G162" s="436"/>
      <c r="H162" s="214"/>
      <c r="I162" s="214"/>
      <c r="J162" s="423"/>
      <c r="K162" s="214"/>
      <c r="L162" s="214"/>
      <c r="M162" s="423"/>
      <c r="N162" s="436"/>
      <c r="O162" s="436"/>
      <c r="P162" s="214"/>
      <c r="Q162" s="214"/>
    </row>
    <row r="163" spans="2:22" ht="9.75" customHeight="1">
      <c r="B163" s="35"/>
      <c r="C163" s="35"/>
      <c r="D163" s="35"/>
      <c r="E163" s="214"/>
      <c r="F163" s="214"/>
      <c r="G163" s="436"/>
      <c r="H163" s="214"/>
      <c r="I163" s="214"/>
      <c r="J163" s="436"/>
      <c r="K163" s="220"/>
      <c r="L163" s="220"/>
      <c r="M163" s="436"/>
      <c r="N163" s="436"/>
      <c r="O163" s="436"/>
      <c r="P163" s="214"/>
      <c r="Q163" s="214"/>
    </row>
    <row r="164" spans="2:22" ht="14.45" customHeight="1">
      <c r="B164" s="103"/>
      <c r="C164" s="37"/>
      <c r="D164" s="37"/>
      <c r="E164" s="37"/>
    </row>
    <row r="165" spans="2:22" ht="14.45" customHeight="1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U165" s="37"/>
      <c r="V165" s="37"/>
    </row>
    <row r="166" spans="2:22" ht="14.45" customHeight="1">
      <c r="B166" s="296"/>
      <c r="C166" s="296"/>
      <c r="D166" s="296"/>
      <c r="E166" s="35"/>
      <c r="F166" s="35"/>
      <c r="G166" s="35"/>
      <c r="H166" s="212"/>
      <c r="I166" s="212"/>
      <c r="J166" s="212"/>
      <c r="K166" s="35"/>
      <c r="L166" s="35"/>
      <c r="M166" s="35"/>
      <c r="N166" s="212"/>
      <c r="O166" s="35"/>
    </row>
    <row r="167" spans="2:22" ht="14.45" customHeight="1">
      <c r="B167" s="296"/>
      <c r="C167" s="296"/>
      <c r="D167" s="296"/>
      <c r="E167" s="239"/>
      <c r="F167" s="239"/>
      <c r="G167" s="572"/>
      <c r="H167" s="212"/>
      <c r="I167" s="212"/>
      <c r="J167" s="572"/>
      <c r="K167" s="212"/>
      <c r="L167" s="212"/>
      <c r="M167" s="572"/>
      <c r="N167" s="35"/>
      <c r="O167" s="35"/>
    </row>
    <row r="168" spans="2:22" ht="14.45" customHeight="1">
      <c r="B168" s="296"/>
      <c r="C168" s="296"/>
      <c r="D168" s="296"/>
      <c r="E168" s="239"/>
      <c r="F168" s="239"/>
      <c r="G168" s="572"/>
      <c r="H168" s="212"/>
      <c r="I168" s="212"/>
      <c r="J168" s="572"/>
      <c r="K168" s="212"/>
      <c r="L168" s="212"/>
      <c r="M168" s="572"/>
      <c r="N168" s="35"/>
      <c r="O168" s="35"/>
    </row>
    <row r="169" spans="2:22" ht="14.45" customHeight="1">
      <c r="B169" s="296"/>
      <c r="C169" s="296"/>
      <c r="D169" s="296"/>
    </row>
    <row r="170" spans="2:22" ht="14.45" customHeight="1">
      <c r="B170" s="37"/>
      <c r="C170" s="37"/>
      <c r="D170" s="37"/>
      <c r="E170" s="214"/>
      <c r="F170" s="214"/>
      <c r="G170" s="423"/>
      <c r="H170" s="214"/>
      <c r="I170" s="214"/>
      <c r="J170" s="423"/>
      <c r="K170" s="214"/>
      <c r="L170" s="214"/>
      <c r="M170" s="423"/>
      <c r="N170" s="436"/>
      <c r="O170" s="436"/>
    </row>
    <row r="171" spans="2:22" ht="14.45" customHeight="1">
      <c r="B171" s="37"/>
      <c r="C171" s="37"/>
      <c r="D171" s="37"/>
      <c r="E171" s="214"/>
      <c r="F171" s="214"/>
      <c r="G171" s="423"/>
      <c r="H171" s="214"/>
      <c r="I171" s="214"/>
      <c r="J171" s="423"/>
      <c r="K171" s="214"/>
      <c r="L171" s="214"/>
      <c r="M171" s="423"/>
      <c r="N171" s="436"/>
      <c r="O171" s="436"/>
    </row>
    <row r="172" spans="2:22" ht="14.45" customHeight="1">
      <c r="B172" s="37"/>
      <c r="C172" s="37"/>
      <c r="D172" s="37"/>
      <c r="E172" s="214"/>
      <c r="F172" s="214"/>
      <c r="G172" s="423"/>
      <c r="H172" s="214"/>
      <c r="I172" s="214"/>
      <c r="J172" s="423"/>
      <c r="K172" s="214"/>
      <c r="L172" s="214"/>
      <c r="M172" s="423"/>
      <c r="N172" s="436"/>
      <c r="O172" s="436"/>
    </row>
    <row r="173" spans="2:22" ht="14.45" customHeight="1">
      <c r="B173" s="574"/>
      <c r="C173" s="574"/>
      <c r="D173" s="574"/>
      <c r="E173" s="214"/>
      <c r="F173" s="214"/>
      <c r="G173" s="423"/>
      <c r="H173" s="214"/>
      <c r="I173" s="214"/>
      <c r="J173" s="423"/>
      <c r="K173" s="214"/>
      <c r="L173" s="214"/>
      <c r="M173" s="423"/>
      <c r="N173" s="436"/>
      <c r="O173" s="436"/>
    </row>
    <row r="174" spans="2:22" ht="14.45" customHeight="1">
      <c r="B174" s="37"/>
      <c r="C174" s="37"/>
      <c r="D174" s="37"/>
      <c r="E174" s="214"/>
      <c r="F174" s="214"/>
      <c r="G174" s="423"/>
      <c r="H174" s="214"/>
      <c r="I174" s="214"/>
      <c r="J174" s="423"/>
      <c r="K174" s="214"/>
      <c r="L174" s="214"/>
      <c r="M174" s="423"/>
      <c r="N174" s="436"/>
      <c r="O174" s="436"/>
    </row>
    <row r="175" spans="2:22" ht="14.45" customHeight="1">
      <c r="B175" s="37"/>
      <c r="C175" s="37"/>
      <c r="D175" s="37"/>
      <c r="E175" s="214"/>
      <c r="F175" s="214"/>
      <c r="G175" s="423"/>
      <c r="H175" s="214"/>
      <c r="I175" s="214"/>
      <c r="J175" s="423"/>
      <c r="K175" s="214"/>
      <c r="L175" s="214"/>
      <c r="M175" s="423"/>
      <c r="N175" s="436"/>
      <c r="O175" s="436"/>
    </row>
    <row r="176" spans="2:22" ht="9" customHeight="1">
      <c r="B176" s="37"/>
      <c r="C176" s="37"/>
      <c r="D176" s="37"/>
      <c r="E176" s="103"/>
      <c r="F176" s="103"/>
      <c r="G176" s="294"/>
      <c r="H176" s="103"/>
      <c r="I176" s="103"/>
      <c r="J176" s="294"/>
      <c r="K176" s="103"/>
      <c r="L176" s="103"/>
      <c r="M176" s="294"/>
      <c r="N176" s="103"/>
      <c r="O176" s="103"/>
    </row>
    <row r="177" spans="2:15" ht="14.45" customHeight="1">
      <c r="B177" s="35"/>
      <c r="C177" s="35"/>
      <c r="D177" s="35"/>
      <c r="E177" s="214"/>
      <c r="F177" s="214"/>
      <c r="G177" s="423"/>
      <c r="H177" s="214"/>
      <c r="I177" s="214"/>
      <c r="J177" s="423"/>
      <c r="K177" s="214"/>
      <c r="L177" s="214"/>
      <c r="M177" s="423"/>
      <c r="N177" s="436"/>
      <c r="O177" s="436"/>
    </row>
    <row r="178" spans="2:15" ht="9" customHeight="1">
      <c r="G178" s="218"/>
      <c r="J178" s="218"/>
      <c r="M178" s="218"/>
    </row>
    <row r="179" spans="2:15" ht="14.45" customHeight="1">
      <c r="B179" s="103"/>
      <c r="C179" s="37"/>
    </row>
  </sheetData>
  <mergeCells count="118">
    <mergeCell ref="G2:L2"/>
    <mergeCell ref="I26:O26"/>
    <mergeCell ref="E18:G18"/>
    <mergeCell ref="K17:M17"/>
    <mergeCell ref="K18:M18"/>
    <mergeCell ref="K20:M20"/>
    <mergeCell ref="K19:M19"/>
    <mergeCell ref="H19:J19"/>
    <mergeCell ref="M3:M5"/>
    <mergeCell ref="N18:P18"/>
    <mergeCell ref="N16:P16"/>
    <mergeCell ref="N17:P17"/>
    <mergeCell ref="B33:E33"/>
    <mergeCell ref="N21:P21"/>
    <mergeCell ref="J32:K32"/>
    <mergeCell ref="L32:M32"/>
    <mergeCell ref="N32:O32"/>
    <mergeCell ref="H21:J21"/>
    <mergeCell ref="L28:M28"/>
    <mergeCell ref="L31:M31"/>
    <mergeCell ref="N31:O31"/>
    <mergeCell ref="K21:M21"/>
    <mergeCell ref="L27:M27"/>
    <mergeCell ref="N27:O27"/>
    <mergeCell ref="J28:K28"/>
    <mergeCell ref="B32:C32"/>
    <mergeCell ref="D32:E32"/>
    <mergeCell ref="F32:G32"/>
    <mergeCell ref="B23:J23"/>
    <mergeCell ref="H27:I27"/>
    <mergeCell ref="B28:C28"/>
    <mergeCell ref="B20:D20"/>
    <mergeCell ref="E20:G20"/>
    <mergeCell ref="J27:K27"/>
    <mergeCell ref="B27:C27"/>
    <mergeCell ref="D27:E27"/>
    <mergeCell ref="B21:D21"/>
    <mergeCell ref="F27:G27"/>
    <mergeCell ref="E21:G21"/>
    <mergeCell ref="H20:J20"/>
    <mergeCell ref="B31:C31"/>
    <mergeCell ref="J31:K31"/>
    <mergeCell ref="H31:I31"/>
    <mergeCell ref="F31:G31"/>
    <mergeCell ref="D31:E31"/>
    <mergeCell ref="H32:I32"/>
    <mergeCell ref="D28:E28"/>
    <mergeCell ref="B29:C29"/>
    <mergeCell ref="J29:K29"/>
    <mergeCell ref="B10:C10"/>
    <mergeCell ref="B16:D16"/>
    <mergeCell ref="E16:G16"/>
    <mergeCell ref="B9:C9"/>
    <mergeCell ref="E15:G15"/>
    <mergeCell ref="B17:D17"/>
    <mergeCell ref="G3:G5"/>
    <mergeCell ref="J3:J5"/>
    <mergeCell ref="K3:K5"/>
    <mergeCell ref="B8:C8"/>
    <mergeCell ref="B7:C7"/>
    <mergeCell ref="H17:J17"/>
    <mergeCell ref="H16:J16"/>
    <mergeCell ref="H15:J15"/>
    <mergeCell ref="K15:M15"/>
    <mergeCell ref="I14:P14"/>
    <mergeCell ref="R3:R5"/>
    <mergeCell ref="L3:L5"/>
    <mergeCell ref="H3:H5"/>
    <mergeCell ref="O3:O5"/>
    <mergeCell ref="K16:M16"/>
    <mergeCell ref="N15:P15"/>
    <mergeCell ref="P3:P5"/>
    <mergeCell ref="AF3:AF5"/>
    <mergeCell ref="Y3:Y5"/>
    <mergeCell ref="Z3:Z5"/>
    <mergeCell ref="AA3:AA5"/>
    <mergeCell ref="AB3:AB5"/>
    <mergeCell ref="AD3:AD5"/>
    <mergeCell ref="AC3:AC5"/>
    <mergeCell ref="AE3:AE5"/>
    <mergeCell ref="B15:D15"/>
    <mergeCell ref="V3:V5"/>
    <mergeCell ref="Q3:Q5"/>
    <mergeCell ref="I3:I5"/>
    <mergeCell ref="S3:S5"/>
    <mergeCell ref="N3:N5"/>
    <mergeCell ref="U3:U5"/>
    <mergeCell ref="B11:L11"/>
    <mergeCell ref="R6:S6"/>
    <mergeCell ref="B6:C6"/>
    <mergeCell ref="B3:C5"/>
    <mergeCell ref="D3:D5"/>
    <mergeCell ref="E3:E5"/>
    <mergeCell ref="F3:F5"/>
    <mergeCell ref="W3:W5"/>
    <mergeCell ref="X3:X5"/>
    <mergeCell ref="B18:D18"/>
    <mergeCell ref="E17:G17"/>
    <mergeCell ref="B30:C30"/>
    <mergeCell ref="F30:G30"/>
    <mergeCell ref="D30:E30"/>
    <mergeCell ref="N28:O28"/>
    <mergeCell ref="F28:G28"/>
    <mergeCell ref="H28:I28"/>
    <mergeCell ref="L29:M29"/>
    <mergeCell ref="N29:O29"/>
    <mergeCell ref="J30:K30"/>
    <mergeCell ref="L30:M30"/>
    <mergeCell ref="N30:O30"/>
    <mergeCell ref="H30:I30"/>
    <mergeCell ref="D29:E29"/>
    <mergeCell ref="F29:G29"/>
    <mergeCell ref="H29:I29"/>
    <mergeCell ref="B19:D19"/>
    <mergeCell ref="E19:G19"/>
    <mergeCell ref="H18:J18"/>
    <mergeCell ref="N20:P20"/>
    <mergeCell ref="N19:P19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&amp;C－５２－</oddFooter>
  </headerFooter>
  <rowBreaks count="3" manualBreakCount="3">
    <brk id="51" max="16383" man="1"/>
    <brk id="104" max="16383" man="1"/>
    <brk id="148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workbookViewId="0">
      <selection activeCell="T24" sqref="T24"/>
    </sheetView>
  </sheetViews>
  <sheetFormatPr defaultRowHeight="12"/>
  <cols>
    <col min="1" max="1" width="2" style="42" customWidth="1"/>
    <col min="2" max="3" width="4" style="42" customWidth="1"/>
    <col min="4" max="4" width="5.625" style="42" customWidth="1"/>
    <col min="5" max="5" width="4" style="42" customWidth="1"/>
    <col min="6" max="6" width="5.25" style="42" customWidth="1"/>
    <col min="7" max="8" width="4" style="42" customWidth="1"/>
    <col min="9" max="9" width="3.25" style="42" customWidth="1"/>
    <col min="10" max="18" width="5.625" style="42" customWidth="1"/>
    <col min="19" max="24" width="4" style="42" customWidth="1"/>
    <col min="25" max="16384" width="9" style="42"/>
  </cols>
  <sheetData>
    <row r="1" spans="1:35" s="872" customFormat="1" ht="26.25" customHeight="1">
      <c r="A1" s="869" t="s">
        <v>1533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66" customFormat="1" ht="14.25">
      <c r="A2" s="23"/>
      <c r="M2" s="957" t="s">
        <v>1534</v>
      </c>
      <c r="N2" s="957"/>
      <c r="O2" s="957"/>
      <c r="P2" s="957"/>
    </row>
    <row r="3" spans="1:35" s="66" customFormat="1" ht="13.5">
      <c r="A3" s="1032" t="s">
        <v>1535</v>
      </c>
      <c r="B3" s="1112"/>
      <c r="C3" s="1112"/>
      <c r="D3" s="1112"/>
      <c r="E3" s="1032" t="s">
        <v>1536</v>
      </c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35"/>
      <c r="R3" s="35"/>
    </row>
    <row r="4" spans="1:35" ht="15" customHeight="1">
      <c r="A4" s="1032" t="s">
        <v>1561</v>
      </c>
      <c r="B4" s="1112"/>
      <c r="C4" s="1112"/>
      <c r="D4" s="1112"/>
      <c r="E4" s="1032" t="s">
        <v>1562</v>
      </c>
      <c r="F4" s="1032"/>
      <c r="G4" s="1032"/>
      <c r="H4" s="1032"/>
      <c r="I4" s="1032" t="s">
        <v>1563</v>
      </c>
      <c r="J4" s="1032"/>
      <c r="K4" s="1032"/>
      <c r="L4" s="1032"/>
      <c r="M4" s="1032" t="s">
        <v>1564</v>
      </c>
      <c r="N4" s="1032"/>
      <c r="O4" s="1032"/>
      <c r="P4" s="1032"/>
      <c r="Q4" s="35"/>
      <c r="R4" s="35"/>
      <c r="S4" s="35"/>
      <c r="T4" s="35"/>
      <c r="U4" s="66"/>
    </row>
    <row r="5" spans="1:35" ht="17.45" customHeight="1">
      <c r="A5" s="1032" t="s">
        <v>1565</v>
      </c>
      <c r="B5" s="1112"/>
      <c r="C5" s="1112"/>
      <c r="D5" s="1112"/>
      <c r="E5" s="1540">
        <v>29378</v>
      </c>
      <c r="F5" s="907"/>
      <c r="G5" s="907"/>
      <c r="H5" s="907"/>
      <c r="I5" s="1485">
        <v>14725</v>
      </c>
      <c r="J5" s="907"/>
      <c r="K5" s="907"/>
      <c r="L5" s="907"/>
      <c r="M5" s="1485">
        <v>14653</v>
      </c>
      <c r="N5" s="1485"/>
      <c r="O5" s="1032"/>
      <c r="P5" s="1485"/>
      <c r="Q5" s="220"/>
      <c r="R5" s="220"/>
      <c r="S5" s="66"/>
      <c r="T5" s="66"/>
      <c r="U5" s="66"/>
    </row>
    <row r="6" spans="1:35" ht="17.45" customHeight="1">
      <c r="A6" s="1032" t="s">
        <v>1566</v>
      </c>
      <c r="B6" s="1112"/>
      <c r="C6" s="1112"/>
      <c r="D6" s="1112"/>
      <c r="E6" s="1540">
        <v>29510</v>
      </c>
      <c r="F6" s="907"/>
      <c r="G6" s="907"/>
      <c r="H6" s="907"/>
      <c r="I6" s="1485">
        <v>14757</v>
      </c>
      <c r="J6" s="907"/>
      <c r="K6" s="907"/>
      <c r="L6" s="907"/>
      <c r="M6" s="1485">
        <v>14753</v>
      </c>
      <c r="N6" s="1485"/>
      <c r="O6" s="1032"/>
      <c r="P6" s="1485"/>
      <c r="Q6" s="220"/>
      <c r="R6" s="220"/>
      <c r="S6" s="66"/>
      <c r="T6" s="66"/>
      <c r="U6" s="66"/>
    </row>
    <row r="7" spans="1:35" ht="12.75" customHeight="1">
      <c r="B7" s="35"/>
      <c r="C7" s="35"/>
      <c r="D7" s="35"/>
      <c r="E7" s="35"/>
      <c r="F7" s="35"/>
      <c r="G7" s="576"/>
      <c r="H7" s="576"/>
      <c r="I7" s="576"/>
      <c r="J7" s="576"/>
      <c r="K7" s="220"/>
      <c r="L7" s="220"/>
      <c r="M7" s="220"/>
      <c r="N7" s="220"/>
      <c r="O7" s="220"/>
      <c r="P7" s="220"/>
      <c r="Q7" s="220"/>
      <c r="R7" s="220"/>
      <c r="S7" s="66"/>
      <c r="T7" s="66"/>
      <c r="U7" s="66"/>
    </row>
    <row r="8" spans="1:35" s="66" customFormat="1" ht="17.45" customHeight="1">
      <c r="A8" s="1032" t="s">
        <v>1372</v>
      </c>
      <c r="B8" s="907"/>
      <c r="C8" s="907"/>
      <c r="D8" s="907"/>
      <c r="E8" s="1540" t="s">
        <v>1567</v>
      </c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220"/>
      <c r="R8" s="220"/>
    </row>
    <row r="9" spans="1:35" s="66" customFormat="1" ht="17.45" customHeight="1">
      <c r="A9" s="1032" t="s">
        <v>1561</v>
      </c>
      <c r="B9" s="907"/>
      <c r="C9" s="907"/>
      <c r="D9" s="907"/>
      <c r="E9" s="1540" t="s">
        <v>1562</v>
      </c>
      <c r="F9" s="907"/>
      <c r="G9" s="907"/>
      <c r="H9" s="907"/>
      <c r="I9" s="1485" t="s">
        <v>1563</v>
      </c>
      <c r="J9" s="907"/>
      <c r="K9" s="907"/>
      <c r="L9" s="907"/>
      <c r="M9" s="1485" t="s">
        <v>1564</v>
      </c>
      <c r="N9" s="1485"/>
      <c r="O9" s="1032"/>
      <c r="P9" s="1485"/>
      <c r="Q9" s="220"/>
      <c r="R9" s="220"/>
    </row>
    <row r="10" spans="1:35" ht="15" customHeight="1">
      <c r="A10" s="1032" t="s">
        <v>1565</v>
      </c>
      <c r="B10" s="907"/>
      <c r="C10" s="907"/>
      <c r="D10" s="907"/>
      <c r="E10" s="1560">
        <v>9533</v>
      </c>
      <c r="F10" s="907"/>
      <c r="G10" s="907"/>
      <c r="H10" s="907"/>
      <c r="I10" s="1560">
        <v>4547</v>
      </c>
      <c r="J10" s="907"/>
      <c r="K10" s="907"/>
      <c r="L10" s="907"/>
      <c r="M10" s="1560">
        <v>4986</v>
      </c>
      <c r="N10" s="907"/>
      <c r="O10" s="907"/>
      <c r="P10" s="907"/>
      <c r="Q10" s="66"/>
      <c r="R10" s="66"/>
      <c r="S10" s="35"/>
      <c r="T10" s="35"/>
      <c r="U10" s="66"/>
    </row>
    <row r="11" spans="1:35" ht="15" customHeight="1">
      <c r="A11" s="1032" t="s">
        <v>1373</v>
      </c>
      <c r="B11" s="907"/>
      <c r="C11" s="907"/>
      <c r="D11" s="907"/>
      <c r="E11" s="1560">
        <v>9537</v>
      </c>
      <c r="F11" s="907"/>
      <c r="G11" s="907"/>
      <c r="H11" s="907"/>
      <c r="I11" s="1560">
        <v>4555</v>
      </c>
      <c r="J11" s="907"/>
      <c r="K11" s="907"/>
      <c r="L11" s="907"/>
      <c r="M11" s="1560">
        <v>4982</v>
      </c>
      <c r="N11" s="907"/>
      <c r="O11" s="907"/>
      <c r="P11" s="907"/>
      <c r="Q11" s="66"/>
      <c r="R11" s="66"/>
      <c r="S11" s="35"/>
      <c r="T11" s="35"/>
      <c r="U11" s="66"/>
    </row>
    <row r="12" spans="1:35" ht="11.25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35"/>
      <c r="T12" s="35"/>
      <c r="U12" s="66"/>
    </row>
    <row r="13" spans="1:35" ht="15" customHeight="1">
      <c r="A13" s="1032" t="s">
        <v>1535</v>
      </c>
      <c r="B13" s="1112"/>
      <c r="C13" s="1112"/>
      <c r="D13" s="1112"/>
      <c r="E13" s="1032" t="s">
        <v>1568</v>
      </c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66"/>
      <c r="R13" s="66"/>
      <c r="S13" s="35"/>
      <c r="T13" s="35"/>
      <c r="U13" s="66"/>
    </row>
    <row r="14" spans="1:35" ht="15" customHeight="1">
      <c r="A14" s="1032" t="s">
        <v>1561</v>
      </c>
      <c r="B14" s="1112"/>
      <c r="C14" s="1112"/>
      <c r="D14" s="1112"/>
      <c r="E14" s="1032" t="s">
        <v>1562</v>
      </c>
      <c r="F14" s="1032"/>
      <c r="G14" s="1032"/>
      <c r="H14" s="1032"/>
      <c r="I14" s="1032" t="s">
        <v>1563</v>
      </c>
      <c r="J14" s="1032"/>
      <c r="K14" s="1032"/>
      <c r="L14" s="1032"/>
      <c r="M14" s="1032" t="s">
        <v>1564</v>
      </c>
      <c r="N14" s="1032"/>
      <c r="O14" s="1032"/>
      <c r="P14" s="1032"/>
      <c r="Q14" s="66"/>
      <c r="R14" s="66"/>
      <c r="S14" s="35"/>
      <c r="T14" s="35"/>
      <c r="U14" s="66"/>
    </row>
    <row r="15" spans="1:35" ht="15" customHeight="1">
      <c r="A15" s="1032" t="s">
        <v>1374</v>
      </c>
      <c r="B15" s="1112"/>
      <c r="C15" s="1112"/>
      <c r="D15" s="1112"/>
      <c r="E15" s="1541">
        <v>39476</v>
      </c>
      <c r="F15" s="1542"/>
      <c r="G15" s="1542"/>
      <c r="H15" s="1543"/>
      <c r="I15" s="1541">
        <v>19538</v>
      </c>
      <c r="J15" s="1542"/>
      <c r="K15" s="1542"/>
      <c r="L15" s="1543"/>
      <c r="M15" s="1541">
        <v>19938</v>
      </c>
      <c r="N15" s="1542"/>
      <c r="O15" s="1542"/>
      <c r="P15" s="1543"/>
      <c r="Q15" s="8"/>
      <c r="R15" s="8"/>
      <c r="S15" s="66"/>
      <c r="T15" s="66"/>
      <c r="U15" s="66"/>
    </row>
    <row r="16" spans="1:35" ht="15" customHeight="1">
      <c r="A16" s="1074" t="s">
        <v>996</v>
      </c>
      <c r="B16" s="1192"/>
      <c r="C16" s="1192"/>
      <c r="D16" s="1079"/>
      <c r="E16" s="1617">
        <v>39882</v>
      </c>
      <c r="F16" s="1617"/>
      <c r="G16" s="1617"/>
      <c r="H16" s="1617"/>
      <c r="I16" s="1617">
        <v>19777</v>
      </c>
      <c r="J16" s="1618"/>
      <c r="K16" s="1618"/>
      <c r="L16" s="1618"/>
      <c r="M16" s="1617">
        <v>20105</v>
      </c>
      <c r="N16" s="1617"/>
      <c r="O16" s="1617"/>
      <c r="P16" s="1617"/>
      <c r="Q16" s="8"/>
      <c r="R16" s="8"/>
      <c r="S16" s="66"/>
      <c r="T16" s="66"/>
      <c r="U16" s="66"/>
    </row>
    <row r="17" spans="1:35" ht="15" customHeight="1">
      <c r="B17" s="1057"/>
      <c r="C17" s="1057"/>
      <c r="D17" s="1057"/>
      <c r="E17" s="37"/>
      <c r="F17" s="37"/>
      <c r="G17" s="37"/>
      <c r="H17" s="37"/>
      <c r="I17" s="37"/>
      <c r="J17" s="8"/>
      <c r="K17" s="220"/>
      <c r="L17" s="8"/>
      <c r="M17" s="1614" t="s">
        <v>2134</v>
      </c>
      <c r="N17" s="1614"/>
      <c r="O17" s="1614"/>
      <c r="P17" s="1614"/>
      <c r="Q17" s="8"/>
      <c r="R17" s="8"/>
      <c r="S17" s="66"/>
      <c r="T17" s="66"/>
      <c r="U17" s="66"/>
    </row>
    <row r="18" spans="1:35" s="872" customFormat="1" ht="26.25" customHeight="1">
      <c r="A18" s="869" t="s">
        <v>1569</v>
      </c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</row>
    <row r="19" spans="1:3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957" t="s">
        <v>1570</v>
      </c>
      <c r="P19" s="957"/>
      <c r="Q19" s="957"/>
      <c r="R19" s="957"/>
    </row>
    <row r="20" spans="1:35">
      <c r="B20" s="1074" t="s">
        <v>2045</v>
      </c>
      <c r="C20" s="1192"/>
      <c r="D20" s="1079"/>
      <c r="E20" s="1032" t="s">
        <v>1571</v>
      </c>
      <c r="F20" s="1032"/>
      <c r="G20" s="1032"/>
      <c r="H20" s="1032"/>
      <c r="I20" s="1032"/>
      <c r="J20" s="1032"/>
      <c r="K20" s="1032"/>
      <c r="L20" s="1032"/>
      <c r="M20" s="1032"/>
      <c r="N20" s="1032"/>
      <c r="O20" s="1032"/>
      <c r="P20" s="1032"/>
      <c r="Q20" s="1032"/>
      <c r="R20" s="1032"/>
    </row>
    <row r="21" spans="1:35">
      <c r="B21" s="1101" t="s">
        <v>519</v>
      </c>
      <c r="C21" s="1331"/>
      <c r="D21" s="1331"/>
      <c r="E21" s="1566" t="s">
        <v>1572</v>
      </c>
      <c r="F21" s="1315"/>
      <c r="G21" s="1101" t="s">
        <v>1573</v>
      </c>
      <c r="H21" s="1566" t="s">
        <v>1574</v>
      </c>
      <c r="I21" s="1315"/>
      <c r="J21" s="1101" t="s">
        <v>1575</v>
      </c>
      <c r="K21" s="1218"/>
      <c r="L21" s="1102"/>
      <c r="M21" s="1101" t="s">
        <v>1576</v>
      </c>
      <c r="N21" s="1218"/>
      <c r="O21" s="1102"/>
      <c r="P21" s="1218" t="s">
        <v>1577</v>
      </c>
      <c r="Q21" s="1218"/>
      <c r="R21" s="1102"/>
    </row>
    <row r="22" spans="1:35" ht="13.5">
      <c r="B22" s="1333"/>
      <c r="C22" s="1207"/>
      <c r="D22" s="1207"/>
      <c r="E22" s="1567"/>
      <c r="F22" s="1309"/>
      <c r="G22" s="976"/>
      <c r="H22" s="1567"/>
      <c r="I22" s="1309"/>
      <c r="J22" s="1074" t="s">
        <v>362</v>
      </c>
      <c r="K22" s="1192"/>
      <c r="L22" s="1079"/>
      <c r="M22" s="1074" t="s">
        <v>362</v>
      </c>
      <c r="N22" s="1192"/>
      <c r="O22" s="1079"/>
      <c r="P22" s="1074" t="s">
        <v>362</v>
      </c>
      <c r="Q22" s="899"/>
      <c r="R22" s="900"/>
      <c r="S22" s="66"/>
    </row>
    <row r="23" spans="1:35">
      <c r="B23" s="1185" t="s">
        <v>1578</v>
      </c>
      <c r="C23" s="1482"/>
      <c r="D23" s="1482"/>
      <c r="E23" s="1520">
        <v>37934</v>
      </c>
      <c r="F23" s="1521"/>
      <c r="G23" s="203">
        <v>1</v>
      </c>
      <c r="H23" s="251"/>
      <c r="I23" s="261">
        <v>4</v>
      </c>
      <c r="J23" s="1524">
        <v>29316</v>
      </c>
      <c r="K23" s="1525"/>
      <c r="L23" s="1526"/>
      <c r="M23" s="1524">
        <v>18378</v>
      </c>
      <c r="N23" s="1525"/>
      <c r="O23" s="1526"/>
      <c r="P23" s="1550">
        <v>62.69</v>
      </c>
      <c r="Q23" s="1550"/>
      <c r="R23" s="1551"/>
    </row>
    <row r="24" spans="1:35">
      <c r="B24" s="264"/>
      <c r="C24" s="194" t="s">
        <v>1579</v>
      </c>
      <c r="D24" s="194"/>
      <c r="E24" s="1518"/>
      <c r="F24" s="1519"/>
      <c r="G24" s="326"/>
      <c r="H24" s="264"/>
      <c r="I24" s="304"/>
      <c r="J24" s="1527"/>
      <c r="K24" s="1528"/>
      <c r="L24" s="1529"/>
      <c r="M24" s="1527"/>
      <c r="N24" s="1528"/>
      <c r="O24" s="1529"/>
      <c r="P24" s="1552"/>
      <c r="Q24" s="1552"/>
      <c r="R24" s="1553"/>
    </row>
    <row r="25" spans="1:35">
      <c r="B25" s="267" t="s">
        <v>1359</v>
      </c>
      <c r="C25" s="66"/>
      <c r="D25" s="66"/>
      <c r="E25" s="1520">
        <v>38178</v>
      </c>
      <c r="F25" s="1521"/>
      <c r="G25" s="203">
        <v>1</v>
      </c>
      <c r="H25" s="251"/>
      <c r="I25" s="261">
        <v>3</v>
      </c>
      <c r="J25" s="1524">
        <v>29402</v>
      </c>
      <c r="K25" s="1525"/>
      <c r="L25" s="1526"/>
      <c r="M25" s="1524">
        <v>17227</v>
      </c>
      <c r="N25" s="1525"/>
      <c r="O25" s="1526"/>
      <c r="P25" s="1561">
        <v>58.59</v>
      </c>
      <c r="Q25" s="1561"/>
      <c r="R25" s="1562"/>
    </row>
    <row r="26" spans="1:35">
      <c r="B26" s="264"/>
      <c r="C26" s="194" t="s">
        <v>1360</v>
      </c>
      <c r="D26" s="194"/>
      <c r="E26" s="1518"/>
      <c r="F26" s="1519"/>
      <c r="G26" s="326"/>
      <c r="H26" s="264"/>
      <c r="I26" s="304"/>
      <c r="J26" s="1527"/>
      <c r="K26" s="1528"/>
      <c r="L26" s="1529"/>
      <c r="M26" s="1527"/>
      <c r="N26" s="1528"/>
      <c r="O26" s="1529"/>
      <c r="P26" s="1552"/>
      <c r="Q26" s="1552"/>
      <c r="R26" s="1553"/>
    </row>
    <row r="27" spans="1:35">
      <c r="B27" s="251" t="s">
        <v>1361</v>
      </c>
      <c r="C27" s="253"/>
      <c r="D27" s="253"/>
      <c r="E27" s="1520">
        <v>37444</v>
      </c>
      <c r="F27" s="1521"/>
      <c r="G27" s="203">
        <v>1</v>
      </c>
      <c r="H27" s="251"/>
      <c r="I27" s="261">
        <v>4</v>
      </c>
      <c r="J27" s="1547">
        <v>28255</v>
      </c>
      <c r="K27" s="1548"/>
      <c r="L27" s="1549"/>
      <c r="M27" s="1547">
        <v>10247</v>
      </c>
      <c r="N27" s="1548"/>
      <c r="O27" s="1549"/>
      <c r="P27" s="1561">
        <v>36.270000000000003</v>
      </c>
      <c r="Q27" s="1561"/>
      <c r="R27" s="1562"/>
    </row>
    <row r="28" spans="1:35" ht="7.5" customHeight="1">
      <c r="B28" s="264"/>
      <c r="C28" s="194"/>
      <c r="D28" s="194"/>
      <c r="E28" s="1518"/>
      <c r="F28" s="1519"/>
      <c r="G28" s="326"/>
      <c r="H28" s="264"/>
      <c r="I28" s="304"/>
      <c r="J28" s="1537"/>
      <c r="K28" s="1538"/>
      <c r="L28" s="1539"/>
      <c r="M28" s="1537"/>
      <c r="N28" s="1538"/>
      <c r="O28" s="1539"/>
      <c r="P28" s="1552"/>
      <c r="Q28" s="1552"/>
      <c r="R28" s="1553"/>
    </row>
    <row r="29" spans="1:35" ht="7.5" customHeight="1">
      <c r="B29" s="1554" t="s">
        <v>1366</v>
      </c>
      <c r="C29" s="1591"/>
      <c r="D29" s="1555"/>
      <c r="E29" s="1594">
        <v>37724</v>
      </c>
      <c r="F29" s="1595"/>
      <c r="G29" s="1600">
        <v>2</v>
      </c>
      <c r="H29" s="1554">
        <v>2</v>
      </c>
      <c r="I29" s="1555"/>
      <c r="J29" s="1571" t="s">
        <v>1367</v>
      </c>
      <c r="K29" s="1572"/>
      <c r="L29" s="1573"/>
      <c r="M29" s="1580" t="s">
        <v>62</v>
      </c>
      <c r="N29" s="1581"/>
      <c r="O29" s="1582"/>
      <c r="P29" s="1580" t="s">
        <v>62</v>
      </c>
      <c r="Q29" s="1581"/>
      <c r="R29" s="1582"/>
    </row>
    <row r="30" spans="1:35" ht="7.5" customHeight="1">
      <c r="B30" s="1556"/>
      <c r="C30" s="1592"/>
      <c r="D30" s="1557"/>
      <c r="E30" s="1596"/>
      <c r="F30" s="1597"/>
      <c r="G30" s="1601"/>
      <c r="H30" s="1556"/>
      <c r="I30" s="1557"/>
      <c r="J30" s="1574"/>
      <c r="K30" s="1575"/>
      <c r="L30" s="1576"/>
      <c r="M30" s="1583"/>
      <c r="N30" s="1584"/>
      <c r="O30" s="1585"/>
      <c r="P30" s="1583"/>
      <c r="Q30" s="1584"/>
      <c r="R30" s="1585"/>
    </row>
    <row r="31" spans="1:35" ht="7.5" customHeight="1">
      <c r="B31" s="1558"/>
      <c r="C31" s="1593"/>
      <c r="D31" s="1559"/>
      <c r="E31" s="1598"/>
      <c r="F31" s="1599"/>
      <c r="G31" s="1602"/>
      <c r="H31" s="1558"/>
      <c r="I31" s="1559"/>
      <c r="J31" s="1577"/>
      <c r="K31" s="1578"/>
      <c r="L31" s="1579"/>
      <c r="M31" s="1586"/>
      <c r="N31" s="1587"/>
      <c r="O31" s="1588"/>
      <c r="P31" s="1586"/>
      <c r="Q31" s="1587"/>
      <c r="R31" s="1588"/>
    </row>
    <row r="32" spans="1:35" ht="14.1" customHeight="1">
      <c r="B32" s="267" t="s">
        <v>1362</v>
      </c>
      <c r="C32" s="66"/>
      <c r="D32" s="66"/>
      <c r="E32" s="1522">
        <v>37738</v>
      </c>
      <c r="F32" s="1523"/>
      <c r="G32" s="295">
        <v>1</v>
      </c>
      <c r="H32" s="267"/>
      <c r="I32" s="258">
        <v>2</v>
      </c>
      <c r="J32" s="1544">
        <v>28682</v>
      </c>
      <c r="K32" s="1545"/>
      <c r="L32" s="1546"/>
      <c r="M32" s="1544">
        <v>14405</v>
      </c>
      <c r="N32" s="1545"/>
      <c r="O32" s="1546"/>
      <c r="P32" s="1550">
        <v>50.22</v>
      </c>
      <c r="Q32" s="1550"/>
      <c r="R32" s="1551"/>
    </row>
    <row r="33" spans="2:19" ht="7.5" customHeight="1">
      <c r="B33" s="264"/>
      <c r="C33" s="194"/>
      <c r="D33" s="194"/>
      <c r="E33" s="1518"/>
      <c r="F33" s="1615"/>
      <c r="G33" s="326"/>
      <c r="H33" s="264"/>
      <c r="I33" s="304"/>
      <c r="J33" s="264"/>
      <c r="K33" s="194"/>
      <c r="L33" s="304"/>
      <c r="M33" s="1534"/>
      <c r="N33" s="1535"/>
      <c r="O33" s="1536"/>
      <c r="P33" s="1534"/>
      <c r="Q33" s="1535"/>
      <c r="R33" s="1536"/>
    </row>
    <row r="34" spans="2:19" ht="14.1" customHeight="1">
      <c r="B34" s="267" t="s">
        <v>1363</v>
      </c>
      <c r="C34" s="66"/>
      <c r="D34" s="66"/>
      <c r="E34" s="1522">
        <v>38028</v>
      </c>
      <c r="F34" s="1523"/>
      <c r="G34" s="295">
        <v>20</v>
      </c>
      <c r="H34" s="267"/>
      <c r="I34" s="258">
        <v>21</v>
      </c>
      <c r="J34" s="1544">
        <v>28951</v>
      </c>
      <c r="K34" s="1545"/>
      <c r="L34" s="1546"/>
      <c r="M34" s="1544">
        <v>16012</v>
      </c>
      <c r="N34" s="1545"/>
      <c r="O34" s="1546"/>
      <c r="P34" s="1550">
        <v>55.31</v>
      </c>
      <c r="Q34" s="1550"/>
      <c r="R34" s="1551"/>
    </row>
    <row r="35" spans="2:19" ht="7.5" customHeight="1">
      <c r="B35" s="264"/>
      <c r="C35" s="194"/>
      <c r="D35" s="194"/>
      <c r="E35" s="1616"/>
      <c r="F35" s="1338"/>
      <c r="G35" s="326"/>
      <c r="H35" s="264"/>
      <c r="I35" s="304"/>
      <c r="J35" s="1527"/>
      <c r="K35" s="1528"/>
      <c r="L35" s="1529"/>
      <c r="M35" s="1527"/>
      <c r="N35" s="1528"/>
      <c r="O35" s="1529"/>
      <c r="P35" s="1552"/>
      <c r="Q35" s="1552"/>
      <c r="R35" s="1553"/>
    </row>
    <row r="36" spans="2:19" ht="5.25" customHeight="1">
      <c r="B36" s="66"/>
      <c r="C36" s="66"/>
      <c r="D36" s="66"/>
      <c r="E36" s="582"/>
      <c r="F36" s="66"/>
      <c r="G36" s="66"/>
      <c r="H36" s="66"/>
      <c r="I36" s="66"/>
      <c r="J36" s="579"/>
      <c r="K36" s="579"/>
      <c r="L36" s="579"/>
      <c r="M36" s="579"/>
      <c r="N36" s="579"/>
      <c r="O36" s="579"/>
      <c r="P36" s="577"/>
      <c r="Q36" s="577"/>
      <c r="R36" s="577"/>
    </row>
    <row r="37" spans="2:19">
      <c r="B37" s="1074" t="s">
        <v>2045</v>
      </c>
      <c r="C37" s="1192"/>
      <c r="D37" s="1079"/>
      <c r="E37" s="1032" t="s">
        <v>1364</v>
      </c>
      <c r="F37" s="1032"/>
      <c r="G37" s="1032"/>
      <c r="H37" s="1032"/>
      <c r="I37" s="1032"/>
      <c r="J37" s="1032"/>
      <c r="K37" s="1032"/>
      <c r="L37" s="1032"/>
      <c r="M37" s="1032"/>
      <c r="N37" s="1032"/>
      <c r="O37" s="1032"/>
      <c r="P37" s="1032"/>
      <c r="Q37" s="1032"/>
      <c r="R37" s="1032"/>
    </row>
    <row r="38" spans="2:19">
      <c r="B38" s="1101" t="s">
        <v>519</v>
      </c>
      <c r="C38" s="1331"/>
      <c r="D38" s="1331"/>
      <c r="E38" s="1566" t="s">
        <v>1365</v>
      </c>
      <c r="F38" s="1315"/>
      <c r="G38" s="1101" t="s">
        <v>1573</v>
      </c>
      <c r="H38" s="1566" t="s">
        <v>1574</v>
      </c>
      <c r="I38" s="1315"/>
      <c r="J38" s="1101" t="s">
        <v>1575</v>
      </c>
      <c r="K38" s="1218"/>
      <c r="L38" s="1102"/>
      <c r="M38" s="1101" t="s">
        <v>1576</v>
      </c>
      <c r="N38" s="1218"/>
      <c r="O38" s="1102"/>
      <c r="P38" s="1218" t="s">
        <v>1577</v>
      </c>
      <c r="Q38" s="1218"/>
      <c r="R38" s="1102"/>
    </row>
    <row r="39" spans="2:19" ht="13.5">
      <c r="B39" s="1333"/>
      <c r="C39" s="1207"/>
      <c r="D39" s="1207"/>
      <c r="E39" s="1567"/>
      <c r="F39" s="1309"/>
      <c r="G39" s="976"/>
      <c r="H39" s="1567"/>
      <c r="I39" s="1309"/>
      <c r="J39" s="1074" t="s">
        <v>362</v>
      </c>
      <c r="K39" s="1192"/>
      <c r="L39" s="1079"/>
      <c r="M39" s="1074" t="s">
        <v>362</v>
      </c>
      <c r="N39" s="1192"/>
      <c r="O39" s="1079"/>
      <c r="P39" s="1074" t="s">
        <v>362</v>
      </c>
      <c r="Q39" s="899"/>
      <c r="R39" s="900"/>
      <c r="S39" s="66"/>
    </row>
    <row r="40" spans="2:19" ht="14.1" customHeight="1">
      <c r="B40" s="1185" t="s">
        <v>1578</v>
      </c>
      <c r="C40" s="1482"/>
      <c r="D40" s="1482"/>
      <c r="E40" s="1520">
        <v>37934</v>
      </c>
      <c r="F40" s="1521"/>
      <c r="G40" s="203">
        <v>1</v>
      </c>
      <c r="H40" s="251"/>
      <c r="I40" s="261">
        <v>4</v>
      </c>
      <c r="J40" s="1524">
        <v>9528</v>
      </c>
      <c r="K40" s="1525"/>
      <c r="L40" s="1526"/>
      <c r="M40" s="1524">
        <v>6755</v>
      </c>
      <c r="N40" s="1525"/>
      <c r="O40" s="1526"/>
      <c r="P40" s="1550">
        <v>70.900000000000006</v>
      </c>
      <c r="Q40" s="1550"/>
      <c r="R40" s="1551"/>
    </row>
    <row r="41" spans="2:19">
      <c r="B41" s="264"/>
      <c r="C41" s="194" t="s">
        <v>1579</v>
      </c>
      <c r="D41" s="194"/>
      <c r="E41" s="1518"/>
      <c r="F41" s="1519"/>
      <c r="G41" s="326"/>
      <c r="H41" s="264"/>
      <c r="I41" s="304"/>
      <c r="J41" s="1527"/>
      <c r="K41" s="1528"/>
      <c r="L41" s="1529"/>
      <c r="M41" s="1527"/>
      <c r="N41" s="1528"/>
      <c r="O41" s="1529"/>
      <c r="P41" s="1552"/>
      <c r="Q41" s="1552"/>
      <c r="R41" s="1553"/>
    </row>
    <row r="42" spans="2:19" ht="14.1" customHeight="1">
      <c r="B42" s="267" t="s">
        <v>1359</v>
      </c>
      <c r="C42" s="66"/>
      <c r="D42" s="66"/>
      <c r="E42" s="1520">
        <v>38178</v>
      </c>
      <c r="F42" s="1521"/>
      <c r="G42" s="203">
        <v>1</v>
      </c>
      <c r="H42" s="251"/>
      <c r="I42" s="261">
        <v>3</v>
      </c>
      <c r="J42" s="1524">
        <v>9538</v>
      </c>
      <c r="K42" s="1525"/>
      <c r="L42" s="1526"/>
      <c r="M42" s="1524">
        <v>6158</v>
      </c>
      <c r="N42" s="1525"/>
      <c r="O42" s="1526"/>
      <c r="P42" s="1561">
        <v>64.56</v>
      </c>
      <c r="Q42" s="1561"/>
      <c r="R42" s="1562"/>
    </row>
    <row r="43" spans="2:19" ht="10.5" customHeight="1">
      <c r="B43" s="264"/>
      <c r="C43" s="194" t="s">
        <v>1360</v>
      </c>
      <c r="D43" s="194"/>
      <c r="E43" s="1518"/>
      <c r="F43" s="1519"/>
      <c r="G43" s="326"/>
      <c r="H43" s="264"/>
      <c r="I43" s="304"/>
      <c r="J43" s="1527"/>
      <c r="K43" s="1528"/>
      <c r="L43" s="1529"/>
      <c r="M43" s="1527"/>
      <c r="N43" s="1528"/>
      <c r="O43" s="1529"/>
      <c r="P43" s="1552"/>
      <c r="Q43" s="1552"/>
      <c r="R43" s="1553"/>
    </row>
    <row r="44" spans="2:19" ht="14.1" customHeight="1">
      <c r="B44" s="251" t="s">
        <v>1361</v>
      </c>
      <c r="C44" s="253"/>
      <c r="D44" s="253"/>
      <c r="E44" s="1520">
        <v>37444</v>
      </c>
      <c r="F44" s="1521"/>
      <c r="G44" s="203">
        <v>1</v>
      </c>
      <c r="H44" s="251"/>
      <c r="I44" s="261">
        <v>4</v>
      </c>
      <c r="J44" s="1547">
        <v>9365</v>
      </c>
      <c r="K44" s="1548"/>
      <c r="L44" s="1549"/>
      <c r="M44" s="1547">
        <v>4859</v>
      </c>
      <c r="N44" s="1548"/>
      <c r="O44" s="1549"/>
      <c r="P44" s="1561">
        <v>51.88</v>
      </c>
      <c r="Q44" s="1561"/>
      <c r="R44" s="1562"/>
    </row>
    <row r="45" spans="2:19" ht="7.5" customHeight="1">
      <c r="B45" s="264"/>
      <c r="C45" s="194"/>
      <c r="D45" s="194"/>
      <c r="E45" s="1518"/>
      <c r="F45" s="1519"/>
      <c r="G45" s="326"/>
      <c r="H45" s="264"/>
      <c r="I45" s="304"/>
      <c r="J45" s="1537"/>
      <c r="K45" s="1538"/>
      <c r="L45" s="1539"/>
      <c r="M45" s="1537"/>
      <c r="N45" s="1538"/>
      <c r="O45" s="1539"/>
      <c r="P45" s="1552"/>
      <c r="Q45" s="1552"/>
      <c r="R45" s="1553"/>
    </row>
    <row r="46" spans="2:19" ht="14.1" customHeight="1">
      <c r="B46" s="267" t="s">
        <v>1362</v>
      </c>
      <c r="C46" s="66"/>
      <c r="D46" s="66"/>
      <c r="E46" s="1522">
        <v>37402</v>
      </c>
      <c r="F46" s="1523"/>
      <c r="G46" s="295">
        <v>1</v>
      </c>
      <c r="H46" s="267"/>
      <c r="I46" s="258">
        <v>1</v>
      </c>
      <c r="J46" s="267"/>
      <c r="K46" s="66" t="s">
        <v>1367</v>
      </c>
      <c r="L46" s="258"/>
      <c r="M46" s="1531" t="s">
        <v>2080</v>
      </c>
      <c r="N46" s="1532"/>
      <c r="O46" s="1533"/>
      <c r="P46" s="1532" t="s">
        <v>2080</v>
      </c>
      <c r="Q46" s="1532"/>
      <c r="R46" s="1533"/>
    </row>
    <row r="47" spans="2:19" ht="7.5" customHeight="1">
      <c r="B47" s="264"/>
      <c r="C47" s="194"/>
      <c r="D47" s="194"/>
      <c r="E47" s="1518"/>
      <c r="F47" s="1519"/>
      <c r="G47" s="326"/>
      <c r="H47" s="264"/>
      <c r="I47" s="304"/>
      <c r="J47" s="264"/>
      <c r="K47" s="194"/>
      <c r="L47" s="304"/>
      <c r="M47" s="1534"/>
      <c r="N47" s="1535"/>
      <c r="O47" s="1536"/>
      <c r="P47" s="1535"/>
      <c r="Q47" s="1535"/>
      <c r="R47" s="1536"/>
    </row>
    <row r="48" spans="2:19" ht="14.1" customHeight="1">
      <c r="B48" s="298" t="s">
        <v>1363</v>
      </c>
      <c r="C48" s="298"/>
      <c r="D48" s="298"/>
      <c r="E48" s="1516">
        <v>37885</v>
      </c>
      <c r="F48" s="1590"/>
      <c r="G48" s="298">
        <v>14</v>
      </c>
      <c r="H48" s="1603">
        <v>14</v>
      </c>
      <c r="I48" s="1293"/>
      <c r="J48" s="1074" t="s">
        <v>1367</v>
      </c>
      <c r="K48" s="1192"/>
      <c r="L48" s="1079"/>
      <c r="M48" s="1530" t="s">
        <v>1375</v>
      </c>
      <c r="N48" s="1530"/>
      <c r="O48" s="1530"/>
      <c r="P48" s="1530" t="s">
        <v>1375</v>
      </c>
      <c r="Q48" s="1530"/>
      <c r="R48" s="1530"/>
    </row>
    <row r="49" spans="1:18" ht="7.5" customHeight="1">
      <c r="A49" s="66"/>
      <c r="B49" s="66"/>
      <c r="C49" s="194"/>
      <c r="D49" s="194"/>
      <c r="E49" s="1589"/>
      <c r="F49" s="1127"/>
      <c r="G49" s="194"/>
      <c r="H49" s="194"/>
      <c r="I49" s="194"/>
      <c r="J49" s="1528"/>
      <c r="K49" s="1528"/>
      <c r="L49" s="1528"/>
      <c r="M49" s="1528"/>
      <c r="N49" s="1528"/>
      <c r="O49" s="1528"/>
      <c r="P49" s="1552"/>
      <c r="Q49" s="1552"/>
      <c r="R49" s="1552"/>
    </row>
    <row r="50" spans="1:18">
      <c r="B50" s="1183" t="s">
        <v>2045</v>
      </c>
      <c r="C50" s="1183"/>
      <c r="D50" s="1183"/>
      <c r="E50" s="1032" t="s">
        <v>2007</v>
      </c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</row>
    <row r="51" spans="1:18">
      <c r="B51" s="1101" t="s">
        <v>519</v>
      </c>
      <c r="C51" s="1331"/>
      <c r="D51" s="1331"/>
      <c r="E51" s="1566" t="s">
        <v>1365</v>
      </c>
      <c r="F51" s="1315"/>
      <c r="G51" s="1101" t="s">
        <v>1573</v>
      </c>
      <c r="H51" s="1566" t="s">
        <v>1574</v>
      </c>
      <c r="I51" s="1315"/>
      <c r="J51" s="1101" t="s">
        <v>1575</v>
      </c>
      <c r="K51" s="1218"/>
      <c r="L51" s="1102"/>
      <c r="M51" s="1101" t="s">
        <v>1576</v>
      </c>
      <c r="N51" s="1218"/>
      <c r="O51" s="1102"/>
      <c r="P51" s="1218" t="s">
        <v>1577</v>
      </c>
      <c r="Q51" s="1218"/>
      <c r="R51" s="1102"/>
    </row>
    <row r="52" spans="1:18" ht="13.5">
      <c r="B52" s="1333"/>
      <c r="C52" s="1207"/>
      <c r="D52" s="1207"/>
      <c r="E52" s="1567"/>
      <c r="F52" s="1309"/>
      <c r="G52" s="976"/>
      <c r="H52" s="1567"/>
      <c r="I52" s="1309"/>
      <c r="J52" s="1074" t="s">
        <v>362</v>
      </c>
      <c r="K52" s="1192"/>
      <c r="L52" s="1079"/>
      <c r="M52" s="1074" t="s">
        <v>362</v>
      </c>
      <c r="N52" s="1192"/>
      <c r="O52" s="1079"/>
      <c r="P52" s="1074" t="s">
        <v>362</v>
      </c>
      <c r="Q52" s="899"/>
      <c r="R52" s="900"/>
    </row>
    <row r="53" spans="1:18">
      <c r="B53" s="267" t="s">
        <v>1368</v>
      </c>
      <c r="C53" s="66"/>
      <c r="D53" s="66"/>
      <c r="E53" s="1520">
        <v>38291</v>
      </c>
      <c r="F53" s="1521"/>
      <c r="G53" s="295">
        <v>1</v>
      </c>
      <c r="H53" s="267"/>
      <c r="I53" s="258">
        <v>1</v>
      </c>
      <c r="J53" s="267"/>
      <c r="K53" s="66" t="s">
        <v>1367</v>
      </c>
      <c r="L53" s="258"/>
      <c r="M53" s="1531" t="s">
        <v>2082</v>
      </c>
      <c r="N53" s="1532"/>
      <c r="O53" s="1533"/>
      <c r="P53" s="1532" t="s">
        <v>2082</v>
      </c>
      <c r="Q53" s="1532"/>
      <c r="R53" s="1533"/>
    </row>
    <row r="54" spans="1:18" ht="7.5" customHeight="1">
      <c r="B54" s="264"/>
      <c r="C54" s="194"/>
      <c r="D54" s="194"/>
      <c r="E54" s="1518"/>
      <c r="F54" s="1519"/>
      <c r="G54" s="326"/>
      <c r="H54" s="264"/>
      <c r="I54" s="304"/>
      <c r="J54" s="264"/>
      <c r="K54" s="194"/>
      <c r="L54" s="304"/>
      <c r="M54" s="1534"/>
      <c r="N54" s="1535"/>
      <c r="O54" s="1536"/>
      <c r="P54" s="1535"/>
      <c r="Q54" s="1535"/>
      <c r="R54" s="1536"/>
    </row>
    <row r="55" spans="1:18" ht="13.5">
      <c r="B55" s="1185" t="s">
        <v>1578</v>
      </c>
      <c r="C55" s="1482"/>
      <c r="D55" s="1482"/>
      <c r="E55" s="1520">
        <v>38606</v>
      </c>
      <c r="F55" s="1521"/>
      <c r="G55" s="295">
        <v>1</v>
      </c>
      <c r="H55" s="267"/>
      <c r="I55" s="258">
        <v>3</v>
      </c>
      <c r="J55" s="1568">
        <v>39036</v>
      </c>
      <c r="K55" s="1331"/>
      <c r="L55" s="1332"/>
      <c r="M55" s="1531">
        <v>28491</v>
      </c>
      <c r="N55" s="1532"/>
      <c r="O55" s="1533"/>
      <c r="P55" s="1569">
        <v>72.989999999999995</v>
      </c>
      <c r="Q55" s="1569"/>
      <c r="R55" s="1570"/>
    </row>
    <row r="56" spans="1:18">
      <c r="B56" s="264"/>
      <c r="C56" s="194" t="s">
        <v>1579</v>
      </c>
      <c r="D56" s="194"/>
      <c r="E56" s="1518"/>
      <c r="F56" s="1519"/>
      <c r="G56" s="326"/>
      <c r="H56" s="264"/>
      <c r="I56" s="304"/>
      <c r="J56" s="264"/>
      <c r="K56" s="194"/>
      <c r="L56" s="304"/>
      <c r="M56" s="1534"/>
      <c r="N56" s="1535"/>
      <c r="O56" s="1536"/>
      <c r="P56" s="1535"/>
      <c r="Q56" s="1535"/>
      <c r="R56" s="1536"/>
    </row>
    <row r="57" spans="1:18" ht="13.5">
      <c r="B57" s="267" t="s">
        <v>1369</v>
      </c>
      <c r="C57" s="66"/>
      <c r="D57" s="66"/>
      <c r="E57" s="1520">
        <v>38648</v>
      </c>
      <c r="F57" s="1521"/>
      <c r="G57" s="295">
        <v>24</v>
      </c>
      <c r="H57" s="267"/>
      <c r="I57" s="258">
        <v>27</v>
      </c>
      <c r="J57" s="1568">
        <v>38646</v>
      </c>
      <c r="K57" s="1331"/>
      <c r="L57" s="1332"/>
      <c r="M57" s="1531">
        <v>25056</v>
      </c>
      <c r="N57" s="1532"/>
      <c r="O57" s="1533"/>
      <c r="P57" s="1569">
        <v>64.83</v>
      </c>
      <c r="Q57" s="1569"/>
      <c r="R57" s="1570"/>
    </row>
    <row r="58" spans="1:18" ht="13.5" customHeight="1">
      <c r="B58" s="298" t="s">
        <v>1361</v>
      </c>
      <c r="C58" s="298"/>
      <c r="D58" s="298"/>
      <c r="E58" s="1516">
        <v>38900</v>
      </c>
      <c r="F58" s="1590"/>
      <c r="G58" s="298">
        <v>1</v>
      </c>
      <c r="H58" s="255"/>
      <c r="I58" s="252">
        <v>3</v>
      </c>
      <c r="J58" s="1229">
        <v>38586</v>
      </c>
      <c r="K58" s="1058"/>
      <c r="L58" s="1059"/>
      <c r="M58" s="1563">
        <v>18654</v>
      </c>
      <c r="N58" s="1564"/>
      <c r="O58" s="1565"/>
      <c r="P58" s="1607">
        <v>48.34</v>
      </c>
      <c r="Q58" s="1607"/>
      <c r="R58" s="1608"/>
    </row>
    <row r="59" spans="1:18" ht="13.5" customHeight="1">
      <c r="B59" s="1603" t="s">
        <v>1366</v>
      </c>
      <c r="C59" s="1425"/>
      <c r="D59" s="1293"/>
      <c r="E59" s="1516">
        <v>39180</v>
      </c>
      <c r="F59" s="1517"/>
      <c r="G59" s="203">
        <v>2</v>
      </c>
      <c r="H59" s="251"/>
      <c r="I59" s="261">
        <v>2</v>
      </c>
      <c r="J59" s="862"/>
      <c r="K59" s="253" t="s">
        <v>1367</v>
      </c>
      <c r="L59" s="861"/>
      <c r="M59" s="1530" t="s">
        <v>1375</v>
      </c>
      <c r="N59" s="1530"/>
      <c r="O59" s="1530"/>
      <c r="P59" s="1530" t="s">
        <v>1375</v>
      </c>
      <c r="Q59" s="1530"/>
      <c r="R59" s="1530"/>
    </row>
    <row r="60" spans="1:18" ht="13.5" customHeight="1">
      <c r="B60" s="267" t="s">
        <v>1359</v>
      </c>
      <c r="C60" s="66"/>
      <c r="D60" s="66"/>
      <c r="E60" s="1609">
        <v>39292</v>
      </c>
      <c r="F60" s="1610"/>
      <c r="G60" s="203">
        <v>1</v>
      </c>
      <c r="H60" s="251"/>
      <c r="I60" s="261">
        <v>3</v>
      </c>
      <c r="J60" s="1568">
        <v>39640</v>
      </c>
      <c r="K60" s="1331"/>
      <c r="L60" s="1332"/>
      <c r="M60" s="1611">
        <v>25631</v>
      </c>
      <c r="N60" s="1612"/>
      <c r="O60" s="1613"/>
      <c r="P60" s="1604">
        <v>64.66</v>
      </c>
      <c r="Q60" s="1605"/>
      <c r="R60" s="1606"/>
    </row>
    <row r="61" spans="1:18" ht="13.5" customHeight="1">
      <c r="B61" s="264"/>
      <c r="C61" s="194" t="s">
        <v>1360</v>
      </c>
      <c r="D61" s="304"/>
      <c r="E61" s="578"/>
      <c r="F61" s="293"/>
      <c r="G61" s="326"/>
      <c r="H61" s="264"/>
      <c r="I61" s="304"/>
      <c r="J61" s="583"/>
      <c r="K61" s="225"/>
      <c r="L61" s="250"/>
      <c r="M61" s="580"/>
      <c r="N61" s="580"/>
      <c r="O61" s="581"/>
      <c r="P61" s="584"/>
      <c r="Q61" s="584"/>
      <c r="R61" s="585"/>
    </row>
    <row r="62" spans="1:18" ht="13.5" customHeight="1">
      <c r="C62" s="42" t="s">
        <v>1376</v>
      </c>
      <c r="D62" s="42" t="s">
        <v>1370</v>
      </c>
      <c r="H62" s="42" t="s">
        <v>1377</v>
      </c>
      <c r="I62" s="42" t="s">
        <v>1371</v>
      </c>
    </row>
    <row r="63" spans="1:18" ht="13.5" customHeight="1"/>
  </sheetData>
  <mergeCells count="199">
    <mergeCell ref="M2:P2"/>
    <mergeCell ref="M17:P17"/>
    <mergeCell ref="E34:F34"/>
    <mergeCell ref="E33:F33"/>
    <mergeCell ref="H38:I39"/>
    <mergeCell ref="J39:L39"/>
    <mergeCell ref="J34:L34"/>
    <mergeCell ref="E35:F35"/>
    <mergeCell ref="E16:H16"/>
    <mergeCell ref="E13:P13"/>
    <mergeCell ref="O19:R19"/>
    <mergeCell ref="I16:L16"/>
    <mergeCell ref="I14:L14"/>
    <mergeCell ref="M14:P14"/>
    <mergeCell ref="M16:P16"/>
    <mergeCell ref="M25:O25"/>
    <mergeCell ref="P26:R26"/>
    <mergeCell ref="M26:O26"/>
    <mergeCell ref="I4:L4"/>
    <mergeCell ref="M10:P10"/>
    <mergeCell ref="M11:P11"/>
    <mergeCell ref="M9:P9"/>
    <mergeCell ref="M4:P4"/>
    <mergeCell ref="I9:L9"/>
    <mergeCell ref="P60:R60"/>
    <mergeCell ref="H48:I48"/>
    <mergeCell ref="P58:R58"/>
    <mergeCell ref="E27:F27"/>
    <mergeCell ref="E28:F28"/>
    <mergeCell ref="E60:F60"/>
    <mergeCell ref="E46:F46"/>
    <mergeCell ref="E44:F44"/>
    <mergeCell ref="E55:F55"/>
    <mergeCell ref="J49:L49"/>
    <mergeCell ref="E58:F58"/>
    <mergeCell ref="M60:O60"/>
    <mergeCell ref="J58:L58"/>
    <mergeCell ref="P40:R40"/>
    <mergeCell ref="M32:O32"/>
    <mergeCell ref="M28:O28"/>
    <mergeCell ref="M33:O33"/>
    <mergeCell ref="M38:O38"/>
    <mergeCell ref="M27:O27"/>
    <mergeCell ref="M55:O55"/>
    <mergeCell ref="P55:R55"/>
    <mergeCell ref="M56:O56"/>
    <mergeCell ref="P56:R56"/>
    <mergeCell ref="P44:R44"/>
    <mergeCell ref="B21:D22"/>
    <mergeCell ref="E21:F22"/>
    <mergeCell ref="H21:I22"/>
    <mergeCell ref="B23:D23"/>
    <mergeCell ref="J60:L60"/>
    <mergeCell ref="E42:F42"/>
    <mergeCell ref="J42:L42"/>
    <mergeCell ref="E43:F43"/>
    <mergeCell ref="E49:F49"/>
    <mergeCell ref="E48:F48"/>
    <mergeCell ref="G21:G22"/>
    <mergeCell ref="J32:L32"/>
    <mergeCell ref="J38:L38"/>
    <mergeCell ref="J28:L28"/>
    <mergeCell ref="J21:L21"/>
    <mergeCell ref="J22:L22"/>
    <mergeCell ref="J26:L26"/>
    <mergeCell ref="J57:L57"/>
    <mergeCell ref="E57:F57"/>
    <mergeCell ref="E56:F56"/>
    <mergeCell ref="B29:D31"/>
    <mergeCell ref="E29:F31"/>
    <mergeCell ref="G29:G31"/>
    <mergeCell ref="B59:D59"/>
    <mergeCell ref="J44:L44"/>
    <mergeCell ref="J35:L35"/>
    <mergeCell ref="E26:F26"/>
    <mergeCell ref="J23:L23"/>
    <mergeCell ref="J25:L25"/>
    <mergeCell ref="E24:F24"/>
    <mergeCell ref="E25:F25"/>
    <mergeCell ref="E23:F23"/>
    <mergeCell ref="E20:R20"/>
    <mergeCell ref="P21:R21"/>
    <mergeCell ref="J29:L31"/>
    <mergeCell ref="M29:O31"/>
    <mergeCell ref="P29:R31"/>
    <mergeCell ref="P22:R22"/>
    <mergeCell ref="P23:R23"/>
    <mergeCell ref="P45:R45"/>
    <mergeCell ref="M42:O42"/>
    <mergeCell ref="M52:O52"/>
    <mergeCell ref="M41:O41"/>
    <mergeCell ref="P52:R52"/>
    <mergeCell ref="M46:O46"/>
    <mergeCell ref="P46:R46"/>
    <mergeCell ref="P41:R41"/>
    <mergeCell ref="P33:R33"/>
    <mergeCell ref="P28:R28"/>
    <mergeCell ref="P27:R27"/>
    <mergeCell ref="P24:R24"/>
    <mergeCell ref="P25:R25"/>
    <mergeCell ref="M24:O24"/>
    <mergeCell ref="P38:R38"/>
    <mergeCell ref="P32:R32"/>
    <mergeCell ref="M45:O45"/>
    <mergeCell ref="M49:O49"/>
    <mergeCell ref="P49:R49"/>
    <mergeCell ref="P47:R47"/>
    <mergeCell ref="M47:O47"/>
    <mergeCell ref="M48:O48"/>
    <mergeCell ref="A3:D3"/>
    <mergeCell ref="E4:H4"/>
    <mergeCell ref="A14:D14"/>
    <mergeCell ref="E3:P3"/>
    <mergeCell ref="E9:H9"/>
    <mergeCell ref="E10:H10"/>
    <mergeCell ref="E11:H11"/>
    <mergeCell ref="A5:D5"/>
    <mergeCell ref="A6:D6"/>
    <mergeCell ref="E14:H14"/>
    <mergeCell ref="A8:D8"/>
    <mergeCell ref="M5:P5"/>
    <mergeCell ref="M6:P6"/>
    <mergeCell ref="E6:H6"/>
    <mergeCell ref="I5:L5"/>
    <mergeCell ref="I6:L6"/>
    <mergeCell ref="I10:L10"/>
    <mergeCell ref="I11:L11"/>
    <mergeCell ref="B17:D17"/>
    <mergeCell ref="A10:D10"/>
    <mergeCell ref="A11:D11"/>
    <mergeCell ref="A15:D15"/>
    <mergeCell ref="A13:D13"/>
    <mergeCell ref="A16:D16"/>
    <mergeCell ref="A4:D4"/>
    <mergeCell ref="E45:F45"/>
    <mergeCell ref="J45:L45"/>
    <mergeCell ref="E8:P8"/>
    <mergeCell ref="E5:H5"/>
    <mergeCell ref="A9:D9"/>
    <mergeCell ref="B20:D20"/>
    <mergeCell ref="B37:D37"/>
    <mergeCell ref="E37:R37"/>
    <mergeCell ref="E15:H15"/>
    <mergeCell ref="I15:L15"/>
    <mergeCell ref="M15:P15"/>
    <mergeCell ref="M34:O34"/>
    <mergeCell ref="J24:L24"/>
    <mergeCell ref="J27:L27"/>
    <mergeCell ref="P34:R34"/>
    <mergeCell ref="P35:R35"/>
    <mergeCell ref="H29:I31"/>
    <mergeCell ref="P39:R39"/>
    <mergeCell ref="M35:O35"/>
    <mergeCell ref="J41:L41"/>
    <mergeCell ref="M59:O59"/>
    <mergeCell ref="P59:R59"/>
    <mergeCell ref="P48:R48"/>
    <mergeCell ref="M53:O53"/>
    <mergeCell ref="P53:R53"/>
    <mergeCell ref="M54:O54"/>
    <mergeCell ref="P54:R54"/>
    <mergeCell ref="P43:R43"/>
    <mergeCell ref="P42:R42"/>
    <mergeCell ref="M58:O58"/>
    <mergeCell ref="M57:O57"/>
    <mergeCell ref="J52:L52"/>
    <mergeCell ref="J55:L55"/>
    <mergeCell ref="P57:R57"/>
    <mergeCell ref="J48:L48"/>
    <mergeCell ref="E50:R50"/>
    <mergeCell ref="J51:L51"/>
    <mergeCell ref="M51:O51"/>
    <mergeCell ref="P51:R51"/>
    <mergeCell ref="E51:F52"/>
    <mergeCell ref="G51:G52"/>
    <mergeCell ref="E59:F59"/>
    <mergeCell ref="E54:F54"/>
    <mergeCell ref="B40:D40"/>
    <mergeCell ref="E40:F40"/>
    <mergeCell ref="E32:F32"/>
    <mergeCell ref="B38:D39"/>
    <mergeCell ref="M21:O21"/>
    <mergeCell ref="M22:O22"/>
    <mergeCell ref="M23:O23"/>
    <mergeCell ref="B55:D55"/>
    <mergeCell ref="H51:I52"/>
    <mergeCell ref="E47:F47"/>
    <mergeCell ref="E53:F53"/>
    <mergeCell ref="B50:D50"/>
    <mergeCell ref="B51:D52"/>
    <mergeCell ref="M44:O44"/>
    <mergeCell ref="J43:L43"/>
    <mergeCell ref="M43:O43"/>
    <mergeCell ref="E38:F39"/>
    <mergeCell ref="E41:F41"/>
    <mergeCell ref="J40:L40"/>
    <mergeCell ref="M40:O40"/>
    <mergeCell ref="M39:O39"/>
    <mergeCell ref="G38:G39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&amp;C－５３－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B2" sqref="B2:P2"/>
    </sheetView>
  </sheetViews>
  <sheetFormatPr defaultRowHeight="13.5"/>
  <cols>
    <col min="1" max="1" width="1.375" style="586" customWidth="1"/>
    <col min="2" max="3" width="3.625" style="586" customWidth="1"/>
    <col min="4" max="4" width="14.625" style="586" customWidth="1"/>
    <col min="5" max="5" width="12.375" style="586" hidden="1" customWidth="1"/>
    <col min="6" max="6" width="7.375" style="586" hidden="1" customWidth="1"/>
    <col min="7" max="7" width="12.375" style="586" hidden="1" customWidth="1"/>
    <col min="8" max="8" width="7.375" style="586" hidden="1" customWidth="1"/>
    <col min="9" max="9" width="11.75" style="586" hidden="1" customWidth="1"/>
    <col min="10" max="10" width="7.375" style="586" hidden="1" customWidth="1"/>
    <col min="11" max="11" width="12.375" style="586" hidden="1" customWidth="1"/>
    <col min="12" max="12" width="9.25" style="586" hidden="1" customWidth="1"/>
    <col min="13" max="13" width="11.875" style="586" hidden="1" customWidth="1"/>
    <col min="14" max="14" width="9.25" style="586" hidden="1" customWidth="1"/>
    <col min="15" max="15" width="13.75" style="586" customWidth="1"/>
    <col min="16" max="16" width="9.875" style="586" bestFit="1" customWidth="1"/>
    <col min="17" max="17" width="13.75" style="586" customWidth="1"/>
    <col min="18" max="18" width="9.875" style="586" bestFit="1" customWidth="1"/>
    <col min="19" max="19" width="13.75" style="586" customWidth="1"/>
    <col min="20" max="20" width="8.75" style="586" customWidth="1"/>
    <col min="21" max="21" width="12.375" style="586" customWidth="1"/>
    <col min="22" max="22" width="9.25" style="586" customWidth="1"/>
    <col min="23" max="23" width="12.375" style="586" customWidth="1"/>
    <col min="24" max="24" width="9.25" style="586" customWidth="1"/>
    <col min="25" max="25" width="12.375" style="586" customWidth="1"/>
    <col min="26" max="26" width="9.25" style="586" customWidth="1"/>
    <col min="27" max="27" width="12.375" style="586" customWidth="1"/>
    <col min="28" max="28" width="9.25" style="586" customWidth="1"/>
    <col min="29" max="16384" width="9" style="586"/>
  </cols>
  <sheetData>
    <row r="1" spans="1:35" s="872" customFormat="1" ht="26.25" customHeight="1">
      <c r="A1" s="869" t="s">
        <v>1378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25">
      <c r="B2" s="1630" t="s">
        <v>1379</v>
      </c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  <c r="O2" s="1631"/>
      <c r="P2" s="1631"/>
      <c r="Q2" s="1632"/>
      <c r="R2" s="1632"/>
      <c r="S2" s="1633" t="s">
        <v>1441</v>
      </c>
      <c r="T2" s="1632"/>
    </row>
    <row r="3" spans="1:35">
      <c r="B3" s="587"/>
      <c r="C3" s="588"/>
      <c r="D3" s="588"/>
      <c r="E3" s="1634" t="s">
        <v>1380</v>
      </c>
      <c r="F3" s="1235"/>
      <c r="G3" s="1634" t="s">
        <v>1381</v>
      </c>
      <c r="H3" s="1235"/>
      <c r="I3" s="1634" t="s">
        <v>1382</v>
      </c>
      <c r="J3" s="1235"/>
      <c r="K3" s="1634" t="s">
        <v>1383</v>
      </c>
      <c r="L3" s="1235"/>
      <c r="M3" s="1634" t="s">
        <v>1384</v>
      </c>
      <c r="N3" s="1234"/>
      <c r="O3" s="1634" t="s">
        <v>1385</v>
      </c>
      <c r="P3" s="1635"/>
      <c r="Q3" s="1634" t="s">
        <v>1386</v>
      </c>
      <c r="R3" s="1234"/>
      <c r="S3" s="1634" t="s">
        <v>1387</v>
      </c>
      <c r="T3" s="1235"/>
    </row>
    <row r="4" spans="1:35">
      <c r="B4" s="590"/>
      <c r="C4" s="591"/>
      <c r="D4" s="591"/>
      <c r="E4" s="592" t="s">
        <v>1388</v>
      </c>
      <c r="F4" s="592" t="s">
        <v>1389</v>
      </c>
      <c r="G4" s="592" t="s">
        <v>1388</v>
      </c>
      <c r="H4" s="592" t="s">
        <v>1389</v>
      </c>
      <c r="I4" s="592" t="s">
        <v>1388</v>
      </c>
      <c r="J4" s="592" t="s">
        <v>1389</v>
      </c>
      <c r="K4" s="592" t="s">
        <v>1388</v>
      </c>
      <c r="L4" s="592" t="s">
        <v>1389</v>
      </c>
      <c r="M4" s="592" t="s">
        <v>1388</v>
      </c>
      <c r="N4" s="593" t="s">
        <v>1389</v>
      </c>
      <c r="O4" s="592" t="s">
        <v>1388</v>
      </c>
      <c r="P4" s="593" t="s">
        <v>1389</v>
      </c>
      <c r="Q4" s="592" t="s">
        <v>1388</v>
      </c>
      <c r="R4" s="593" t="s">
        <v>1389</v>
      </c>
      <c r="S4" s="592" t="s">
        <v>1388</v>
      </c>
      <c r="T4" s="592" t="s">
        <v>1389</v>
      </c>
    </row>
    <row r="5" spans="1:35">
      <c r="B5" s="1619" t="s">
        <v>1390</v>
      </c>
      <c r="C5" s="1624"/>
      <c r="D5" s="1625"/>
      <c r="E5" s="594">
        <v>6712779</v>
      </c>
      <c r="F5" s="595">
        <f>ROUND(E5/E26*100,1)</f>
        <v>59.2</v>
      </c>
      <c r="G5" s="594">
        <v>7218792</v>
      </c>
      <c r="H5" s="595">
        <f>ROUND(G5/G26*100,1)</f>
        <v>62.8</v>
      </c>
      <c r="I5" s="594">
        <v>8162946</v>
      </c>
      <c r="J5" s="595">
        <f>ROUND(I5/I26*100,1)</f>
        <v>62</v>
      </c>
      <c r="K5" s="594">
        <v>7361350</v>
      </c>
      <c r="L5" s="595">
        <f>ROUND(K5/K26*100,1)</f>
        <v>55.5</v>
      </c>
      <c r="M5" s="594">
        <v>7439799</v>
      </c>
      <c r="N5" s="596">
        <f>ROUND(M5/M26*100,1)</f>
        <v>54.6</v>
      </c>
      <c r="O5" s="597">
        <v>8392725</v>
      </c>
      <c r="P5" s="598">
        <f>ROUND(O5/O26*100,1)</f>
        <v>55.5</v>
      </c>
      <c r="Q5" s="597">
        <v>6669134</v>
      </c>
      <c r="R5" s="598">
        <f>ROUND(Q5/Q26*100,1)</f>
        <v>44.1</v>
      </c>
      <c r="S5" s="597">
        <v>7037391</v>
      </c>
      <c r="T5" s="598">
        <f>ROUND(S5/S26*100,1)</f>
        <v>54</v>
      </c>
    </row>
    <row r="6" spans="1:35">
      <c r="B6" s="1619" t="s">
        <v>1391</v>
      </c>
      <c r="C6" s="1624"/>
      <c r="D6" s="1625"/>
      <c r="E6" s="594">
        <v>276255</v>
      </c>
      <c r="F6" s="595">
        <f>ROUND(E6/E26*100,1)</f>
        <v>2.4</v>
      </c>
      <c r="G6" s="594">
        <v>288366</v>
      </c>
      <c r="H6" s="595">
        <f>ROUND(G6/G26*100,1)</f>
        <v>2.5</v>
      </c>
      <c r="I6" s="594">
        <v>172806</v>
      </c>
      <c r="J6" s="595">
        <f>ROUND(I6/I26*100,1)</f>
        <v>1.3</v>
      </c>
      <c r="K6" s="599">
        <v>103324</v>
      </c>
      <c r="L6" s="596">
        <f>ROUND(K6/K26*100,1)</f>
        <v>0.8</v>
      </c>
      <c r="M6" s="594">
        <v>106289</v>
      </c>
      <c r="N6" s="596">
        <f>ROUND(M6/M26*100,1)</f>
        <v>0.8</v>
      </c>
      <c r="O6" s="597">
        <v>113100</v>
      </c>
      <c r="P6" s="598">
        <f>ROUND(O6/O26*100,1)</f>
        <v>0.7</v>
      </c>
      <c r="Q6" s="597">
        <v>115746</v>
      </c>
      <c r="R6" s="598">
        <f>ROUND(Q6/Q26*100,1)</f>
        <v>0.8</v>
      </c>
      <c r="S6" s="597">
        <v>123439</v>
      </c>
      <c r="T6" s="598">
        <f>ROUND(S6/S26*100,1)</f>
        <v>0.9</v>
      </c>
    </row>
    <row r="7" spans="1:35">
      <c r="B7" s="1619" t="s">
        <v>1392</v>
      </c>
      <c r="C7" s="1624"/>
      <c r="D7" s="1625"/>
      <c r="E7" s="594">
        <v>123916</v>
      </c>
      <c r="F7" s="595">
        <f>ROUND(E7/E26*100,1)</f>
        <v>1.1000000000000001</v>
      </c>
      <c r="G7" s="594">
        <v>73126</v>
      </c>
      <c r="H7" s="595">
        <f>ROUND(G7/G26*100,1)</f>
        <v>0.6</v>
      </c>
      <c r="I7" s="594">
        <v>58440</v>
      </c>
      <c r="J7" s="595">
        <f>ROUND(I7/I26*100,1)</f>
        <v>0.4</v>
      </c>
      <c r="K7" s="599">
        <v>43668</v>
      </c>
      <c r="L7" s="596">
        <f>ROUND(K7/K26*100,1)</f>
        <v>0.3</v>
      </c>
      <c r="M7" s="594">
        <v>45999</v>
      </c>
      <c r="N7" s="596">
        <f>ROUND(M7/M26*100,1)</f>
        <v>0.3</v>
      </c>
      <c r="O7" s="597">
        <v>194802</v>
      </c>
      <c r="P7" s="598">
        <f>ROUND(O7/O26*100,1)</f>
        <v>1.3</v>
      </c>
      <c r="Q7" s="597">
        <v>62881</v>
      </c>
      <c r="R7" s="598">
        <f>ROUND(Q7/Q26*100,1)</f>
        <v>0.4</v>
      </c>
      <c r="S7" s="597">
        <v>43871</v>
      </c>
      <c r="T7" s="598">
        <f>ROUND(S7/S26*100,1)</f>
        <v>0.3</v>
      </c>
    </row>
    <row r="8" spans="1:35">
      <c r="B8" s="1619" t="s">
        <v>1393</v>
      </c>
      <c r="C8" s="1624"/>
      <c r="D8" s="1625"/>
      <c r="E8" s="594"/>
      <c r="F8" s="595"/>
      <c r="G8" s="600" t="s">
        <v>1442</v>
      </c>
      <c r="H8" s="601" t="s">
        <v>1442</v>
      </c>
      <c r="I8" s="594">
        <v>78081</v>
      </c>
      <c r="J8" s="595">
        <f>ROUND(I8/I26*100,1)</f>
        <v>0.6</v>
      </c>
      <c r="K8" s="599">
        <v>341849</v>
      </c>
      <c r="L8" s="596">
        <f>ROUND(K8/K26*100,1)</f>
        <v>2.6</v>
      </c>
      <c r="M8" s="594">
        <v>319521</v>
      </c>
      <c r="N8" s="596">
        <f>ROUND(M8/M26*100,1)</f>
        <v>2.2999999999999998</v>
      </c>
      <c r="O8" s="597">
        <v>324523</v>
      </c>
      <c r="P8" s="598">
        <f>ROUND(O8/O26*100,1)</f>
        <v>2.1</v>
      </c>
      <c r="Q8" s="597">
        <v>293778</v>
      </c>
      <c r="R8" s="598">
        <f>ROUND(Q8/Q26*100,1)</f>
        <v>1.9</v>
      </c>
      <c r="S8" s="597">
        <v>355301</v>
      </c>
      <c r="T8" s="598">
        <f>ROUND(S8/S26*100,1)</f>
        <v>2.7</v>
      </c>
    </row>
    <row r="9" spans="1:35">
      <c r="B9" s="1619" t="s">
        <v>1394</v>
      </c>
      <c r="C9" s="1624"/>
      <c r="D9" s="1625"/>
      <c r="E9" s="594">
        <v>116255</v>
      </c>
      <c r="F9" s="595">
        <f>ROUND(E9/E26*100,1)</f>
        <v>1</v>
      </c>
      <c r="G9" s="594">
        <v>126866</v>
      </c>
      <c r="H9" s="595">
        <f>ROUND(G9/G26*100,1)</f>
        <v>1.1000000000000001</v>
      </c>
      <c r="I9" s="594">
        <v>112703</v>
      </c>
      <c r="J9" s="595">
        <f>ROUND(I9/I26*100,1)</f>
        <v>0.9</v>
      </c>
      <c r="K9" s="599">
        <v>88624</v>
      </c>
      <c r="L9" s="596">
        <f>ROUND(K9/K26*100,1)</f>
        <v>0.7</v>
      </c>
      <c r="M9" s="594">
        <v>87121</v>
      </c>
      <c r="N9" s="596">
        <f>ROUND(M9/M26*100,1)</f>
        <v>0.6</v>
      </c>
      <c r="O9" s="597">
        <v>85514</v>
      </c>
      <c r="P9" s="598">
        <f>ROUND(O9/O26*100,1)</f>
        <v>0.6</v>
      </c>
      <c r="Q9" s="597">
        <v>73791</v>
      </c>
      <c r="R9" s="598">
        <f>ROUND(Q9/Q26*100,1)</f>
        <v>0.5</v>
      </c>
      <c r="S9" s="597">
        <v>83387</v>
      </c>
      <c r="T9" s="598">
        <f>ROUND(S9/S26*100,1)</f>
        <v>0.6</v>
      </c>
    </row>
    <row r="10" spans="1:35">
      <c r="B10" s="1619" t="s">
        <v>1395</v>
      </c>
      <c r="C10" s="1624"/>
      <c r="D10" s="1625"/>
      <c r="E10" s="594"/>
      <c r="F10" s="595"/>
      <c r="G10" s="594"/>
      <c r="H10" s="595"/>
      <c r="I10" s="589" t="s">
        <v>1443</v>
      </c>
      <c r="J10" s="602" t="s">
        <v>1443</v>
      </c>
      <c r="K10" s="603" t="s">
        <v>1443</v>
      </c>
      <c r="L10" s="604" t="s">
        <v>1443</v>
      </c>
      <c r="M10" s="605">
        <v>163378</v>
      </c>
      <c r="N10" s="596">
        <f>ROUND(M10/M26*100,1)</f>
        <v>1.2</v>
      </c>
      <c r="O10" s="606">
        <v>358732</v>
      </c>
      <c r="P10" s="598">
        <f>ROUND(O10/O26*100,1)</f>
        <v>2.4</v>
      </c>
      <c r="Q10" s="606">
        <v>418853</v>
      </c>
      <c r="R10" s="598">
        <f>ROUND(Q10/Q26*100,1)</f>
        <v>2.8</v>
      </c>
      <c r="S10" s="606">
        <v>158823</v>
      </c>
      <c r="T10" s="598">
        <f>ROUND(S10/S26*100,1)</f>
        <v>1.2</v>
      </c>
    </row>
    <row r="11" spans="1:35">
      <c r="B11" s="1619" t="s">
        <v>1396</v>
      </c>
      <c r="C11" s="1624"/>
      <c r="D11" s="1625"/>
      <c r="E11" s="594">
        <v>152884</v>
      </c>
      <c r="F11" s="595">
        <v>1.4</v>
      </c>
      <c r="G11" s="594">
        <v>159074</v>
      </c>
      <c r="H11" s="595">
        <f>ROUND(G11/G26*100,1)</f>
        <v>1.4</v>
      </c>
      <c r="I11" s="594">
        <v>163631</v>
      </c>
      <c r="J11" s="595">
        <f>ROUND(I11/I26*100,1)</f>
        <v>1.2</v>
      </c>
      <c r="K11" s="599">
        <v>178337</v>
      </c>
      <c r="L11" s="596">
        <f>ROUND(K11/K26*100,1)</f>
        <v>1.3</v>
      </c>
      <c r="M11" s="594">
        <v>244849</v>
      </c>
      <c r="N11" s="596">
        <f>ROUND(M11/M26*100,1)</f>
        <v>1.8</v>
      </c>
      <c r="O11" s="597">
        <v>187467</v>
      </c>
      <c r="P11" s="598">
        <f>ROUND(O11/O26*100,1)</f>
        <v>1.2</v>
      </c>
      <c r="Q11" s="597">
        <v>178700</v>
      </c>
      <c r="R11" s="598">
        <f>ROUND(Q11/Q26*100,1)</f>
        <v>1.2</v>
      </c>
      <c r="S11" s="597">
        <v>535670</v>
      </c>
      <c r="T11" s="598">
        <f>ROUND(S11/S26*100,1)</f>
        <v>4.0999999999999996</v>
      </c>
    </row>
    <row r="12" spans="1:35">
      <c r="B12" s="1619" t="s">
        <v>1397</v>
      </c>
      <c r="C12" s="1624"/>
      <c r="D12" s="1625"/>
      <c r="E12" s="594">
        <v>7292</v>
      </c>
      <c r="F12" s="595">
        <f>ROUND(E12/E26*100,1)</f>
        <v>0.1</v>
      </c>
      <c r="G12" s="594">
        <v>7393</v>
      </c>
      <c r="H12" s="595">
        <f>ROUND(G12/G26*100,1)</f>
        <v>0.1</v>
      </c>
      <c r="I12" s="594">
        <v>7462</v>
      </c>
      <c r="J12" s="595">
        <f>ROUND(I12/I26*100,1)</f>
        <v>0.1</v>
      </c>
      <c r="K12" s="599">
        <v>7098</v>
      </c>
      <c r="L12" s="596">
        <f>ROUND(K12/K26*100,1)</f>
        <v>0.1</v>
      </c>
      <c r="M12" s="594">
        <v>6963</v>
      </c>
      <c r="N12" s="596">
        <f>ROUND(M12/M26*100,1)</f>
        <v>0.1</v>
      </c>
      <c r="O12" s="597">
        <v>6237</v>
      </c>
      <c r="P12" s="598">
        <f>ROUND(O12/O26*100,1)</f>
        <v>0</v>
      </c>
      <c r="Q12" s="597">
        <v>6267</v>
      </c>
      <c r="R12" s="598">
        <f>ROUND(Q12/Q26*100,1)</f>
        <v>0</v>
      </c>
      <c r="S12" s="597">
        <v>7265</v>
      </c>
      <c r="T12" s="598">
        <f>ROUND(S12/S26*100,1)</f>
        <v>0.1</v>
      </c>
    </row>
    <row r="13" spans="1:35">
      <c r="B13" s="1619" t="s">
        <v>1398</v>
      </c>
      <c r="C13" s="1624"/>
      <c r="D13" s="1625"/>
      <c r="E13" s="607">
        <f>SUM(E5:E12)</f>
        <v>7389381</v>
      </c>
      <c r="F13" s="608">
        <f>ROUND(E13/E26*100,1)</f>
        <v>65.2</v>
      </c>
      <c r="G13" s="607">
        <f>SUM(G5:G12)</f>
        <v>7873617</v>
      </c>
      <c r="H13" s="608">
        <f>ROUND(G13/G26*100,1)</f>
        <v>68.5</v>
      </c>
      <c r="I13" s="607">
        <f>SUM(I5:I12)</f>
        <v>8756069</v>
      </c>
      <c r="J13" s="608">
        <f>ROUND(I13/I26*100,1)</f>
        <v>66.5</v>
      </c>
      <c r="K13" s="609">
        <f>SUM(K5:K12)</f>
        <v>8124250</v>
      </c>
      <c r="L13" s="610">
        <f>ROUND(K13/K26*100,1)</f>
        <v>61.3</v>
      </c>
      <c r="M13" s="607">
        <f>SUM(M5:M12)</f>
        <v>8413919</v>
      </c>
      <c r="N13" s="610">
        <f>ROUND(M13/M26*100,1)</f>
        <v>61.7</v>
      </c>
      <c r="O13" s="611">
        <f>SUM(O5:O12)</f>
        <v>9663100</v>
      </c>
      <c r="P13" s="612">
        <f>ROUND(O13/O26*100,1)</f>
        <v>63.9</v>
      </c>
      <c r="Q13" s="611">
        <f>SUM(Q5:Q12)</f>
        <v>7819150</v>
      </c>
      <c r="R13" s="612">
        <f>ROUND(Q13/Q26*100,1)</f>
        <v>51.7</v>
      </c>
      <c r="S13" s="611">
        <f>SUM(S5:S12)</f>
        <v>8345147</v>
      </c>
      <c r="T13" s="612">
        <f>ROUND(S13/S26*100,1)</f>
        <v>64</v>
      </c>
    </row>
    <row r="14" spans="1:35">
      <c r="B14" s="1619" t="s">
        <v>1399</v>
      </c>
      <c r="C14" s="1624"/>
      <c r="D14" s="1625"/>
      <c r="E14" s="594">
        <v>208470</v>
      </c>
      <c r="F14" s="595">
        <f>ROUND(E14/E26*100,1)</f>
        <v>1.8</v>
      </c>
      <c r="G14" s="594">
        <v>171633</v>
      </c>
      <c r="H14" s="595">
        <f>ROUND(G14/G26*100,1)</f>
        <v>1.5</v>
      </c>
      <c r="I14" s="594">
        <v>184523</v>
      </c>
      <c r="J14" s="595">
        <f>ROUND(I14/I26*100,1)</f>
        <v>1.4</v>
      </c>
      <c r="K14" s="599">
        <v>227725</v>
      </c>
      <c r="L14" s="596">
        <f>ROUND(K14/K26*100,1)</f>
        <v>1.7</v>
      </c>
      <c r="M14" s="594">
        <v>227109</v>
      </c>
      <c r="N14" s="596">
        <f>ROUND(M14/M26*100,1)</f>
        <v>1.7</v>
      </c>
      <c r="O14" s="597">
        <v>178454</v>
      </c>
      <c r="P14" s="598">
        <f>ROUND(O14/O26*100,1)</f>
        <v>1.2</v>
      </c>
      <c r="Q14" s="597">
        <v>195891</v>
      </c>
      <c r="R14" s="598">
        <f>ROUND(Q14/Q26*100,1)</f>
        <v>1.3</v>
      </c>
      <c r="S14" s="597">
        <v>183099</v>
      </c>
      <c r="T14" s="598">
        <f>ROUND(S14/S26*100,1)</f>
        <v>1.4</v>
      </c>
    </row>
    <row r="15" spans="1:35">
      <c r="B15" s="1619" t="s">
        <v>1400</v>
      </c>
      <c r="C15" s="1624"/>
      <c r="D15" s="1625"/>
      <c r="E15" s="594">
        <v>287581</v>
      </c>
      <c r="F15" s="595">
        <f>ROUND(E15/E26*100,1)</f>
        <v>2.5</v>
      </c>
      <c r="G15" s="594">
        <v>281246</v>
      </c>
      <c r="H15" s="595">
        <f>ROUND(G15/G26*100,1)</f>
        <v>2.4</v>
      </c>
      <c r="I15" s="594">
        <v>294388</v>
      </c>
      <c r="J15" s="595">
        <f>ROUND(I15/I26*100,1)</f>
        <v>2.2000000000000002</v>
      </c>
      <c r="K15" s="599">
        <v>307178</v>
      </c>
      <c r="L15" s="596">
        <f>ROUND(K15/K26*100,1)</f>
        <v>2.2999999999999998</v>
      </c>
      <c r="M15" s="594">
        <v>323558</v>
      </c>
      <c r="N15" s="596">
        <f>ROUND(M15/M26*100,1)</f>
        <v>2.4</v>
      </c>
      <c r="O15" s="597">
        <v>362794</v>
      </c>
      <c r="P15" s="598">
        <f>ROUND(O15/O26*100,1)</f>
        <v>2.4</v>
      </c>
      <c r="Q15" s="597">
        <v>388457</v>
      </c>
      <c r="R15" s="598">
        <f>ROUND(Q15/Q26*100,1)</f>
        <v>2.6</v>
      </c>
      <c r="S15" s="597">
        <v>385592</v>
      </c>
      <c r="T15" s="598">
        <f>ROUND(S15/S26*100,1)</f>
        <v>3</v>
      </c>
    </row>
    <row r="16" spans="1:35">
      <c r="B16" s="1619" t="s">
        <v>1401</v>
      </c>
      <c r="C16" s="1624"/>
      <c r="D16" s="1625"/>
      <c r="E16" s="594">
        <v>533780</v>
      </c>
      <c r="F16" s="595">
        <f>ROUND(E16/E26*100,1)</f>
        <v>4.7</v>
      </c>
      <c r="G16" s="594">
        <v>498950</v>
      </c>
      <c r="H16" s="595">
        <v>4.4000000000000004</v>
      </c>
      <c r="I16" s="594">
        <v>808233</v>
      </c>
      <c r="J16" s="595">
        <f>ROUND(I16/I26*100,1)</f>
        <v>6.1</v>
      </c>
      <c r="K16" s="599">
        <v>789557</v>
      </c>
      <c r="L16" s="596">
        <f>ROUND(K16/K26*100,1)</f>
        <v>6</v>
      </c>
      <c r="M16" s="594">
        <v>1237076</v>
      </c>
      <c r="N16" s="596">
        <f>ROUND(M16/M26*100,1)</f>
        <v>9.1</v>
      </c>
      <c r="O16" s="597">
        <v>632880</v>
      </c>
      <c r="P16" s="598">
        <f>ROUND(O16/O26*100,1)</f>
        <v>4.2</v>
      </c>
      <c r="Q16" s="597">
        <v>573756</v>
      </c>
      <c r="R16" s="598">
        <f>ROUND(Q16/Q26*100,1)</f>
        <v>3.8</v>
      </c>
      <c r="S16" s="597">
        <v>654442</v>
      </c>
      <c r="T16" s="598">
        <f>ROUND(S16/S26*100,1)</f>
        <v>5</v>
      </c>
    </row>
    <row r="17" spans="2:20">
      <c r="B17" s="1619" t="s">
        <v>1402</v>
      </c>
      <c r="C17" s="1624"/>
      <c r="D17" s="1625"/>
      <c r="E17" s="594">
        <v>463507</v>
      </c>
      <c r="F17" s="595">
        <f>ROUND(E17/E26*100,1)</f>
        <v>4.0999999999999996</v>
      </c>
      <c r="G17" s="594">
        <v>563952</v>
      </c>
      <c r="H17" s="595">
        <f>ROUND(G17/G26*100,1)</f>
        <v>4.9000000000000004</v>
      </c>
      <c r="I17" s="594">
        <v>648176</v>
      </c>
      <c r="J17" s="595">
        <f>ROUND(I17/I26*100,1)</f>
        <v>4.9000000000000004</v>
      </c>
      <c r="K17" s="599">
        <v>663565</v>
      </c>
      <c r="L17" s="596">
        <f>ROUND(K17/K26*100,1)</f>
        <v>5</v>
      </c>
      <c r="M17" s="594">
        <v>622725</v>
      </c>
      <c r="N17" s="596">
        <f>ROUND(M17/M26*100,1)</f>
        <v>4.5999999999999996</v>
      </c>
      <c r="O17" s="597">
        <v>676279</v>
      </c>
      <c r="P17" s="598">
        <f>ROUND(O17/O26*100,1)</f>
        <v>4.5</v>
      </c>
      <c r="Q17" s="597">
        <v>686470</v>
      </c>
      <c r="R17" s="598">
        <f>ROUND(Q17/Q26*100,1)</f>
        <v>4.5</v>
      </c>
      <c r="S17" s="597">
        <v>517837</v>
      </c>
      <c r="T17" s="598">
        <f>ROUND(S17/S26*100,1)</f>
        <v>4</v>
      </c>
    </row>
    <row r="18" spans="2:20">
      <c r="B18" s="1619" t="s">
        <v>1403</v>
      </c>
      <c r="C18" s="1624"/>
      <c r="D18" s="1625"/>
      <c r="E18" s="594">
        <v>248161</v>
      </c>
      <c r="F18" s="595">
        <f>ROUND(E18/E26*100,1)</f>
        <v>2.2000000000000002</v>
      </c>
      <c r="G18" s="594">
        <v>131732</v>
      </c>
      <c r="H18" s="595">
        <v>1.2</v>
      </c>
      <c r="I18" s="594">
        <v>136960</v>
      </c>
      <c r="J18" s="595">
        <f>ROUND(I18/I26*100,1)</f>
        <v>1</v>
      </c>
      <c r="K18" s="599">
        <v>110778</v>
      </c>
      <c r="L18" s="596">
        <f>ROUND(K18/K26*100,1)</f>
        <v>0.8</v>
      </c>
      <c r="M18" s="594">
        <v>141044</v>
      </c>
      <c r="N18" s="596">
        <f>ROUND(M18/M26*100,1)</f>
        <v>1</v>
      </c>
      <c r="O18" s="597">
        <v>116585</v>
      </c>
      <c r="P18" s="598">
        <f>ROUND(O18/O26*100,1)</f>
        <v>0.8</v>
      </c>
      <c r="Q18" s="597">
        <v>59202</v>
      </c>
      <c r="R18" s="598">
        <f>ROUND(Q18/Q26*100,1)</f>
        <v>0.4</v>
      </c>
      <c r="S18" s="597">
        <v>72172</v>
      </c>
      <c r="T18" s="598">
        <f>ROUND(S18/S26*100,1)</f>
        <v>0.6</v>
      </c>
    </row>
    <row r="19" spans="2:20">
      <c r="B19" s="1619" t="s">
        <v>1404</v>
      </c>
      <c r="C19" s="1624"/>
      <c r="D19" s="1625"/>
      <c r="E19" s="594">
        <v>29549</v>
      </c>
      <c r="F19" s="595">
        <f>ROUND(E19/E26*100,1)</f>
        <v>0.3</v>
      </c>
      <c r="G19" s="594">
        <v>29290</v>
      </c>
      <c r="H19" s="595">
        <f>ROUND(G19/G26*100,1)</f>
        <v>0.3</v>
      </c>
      <c r="I19" s="594">
        <v>59900</v>
      </c>
      <c r="J19" s="595">
        <f>ROUND(I19/I26*100,1)</f>
        <v>0.5</v>
      </c>
      <c r="K19" s="599">
        <v>28521</v>
      </c>
      <c r="L19" s="596">
        <f>ROUND(K19/K26*100,1)</f>
        <v>0.2</v>
      </c>
      <c r="M19" s="594">
        <v>6634</v>
      </c>
      <c r="N19" s="596">
        <f>ROUND(M19/M26*100,1)</f>
        <v>0</v>
      </c>
      <c r="O19" s="597">
        <v>0</v>
      </c>
      <c r="P19" s="598">
        <f>ROUND(O19/O26*100,1)</f>
        <v>0</v>
      </c>
      <c r="Q19" s="597">
        <v>94654</v>
      </c>
      <c r="R19" s="598">
        <f>ROUND(Q19/Q26*100,1)</f>
        <v>0.6</v>
      </c>
      <c r="S19" s="597">
        <v>6046</v>
      </c>
      <c r="T19" s="598">
        <f>ROUND(S19/S26*100,1)</f>
        <v>0</v>
      </c>
    </row>
    <row r="20" spans="2:20">
      <c r="B20" s="1619" t="s">
        <v>1405</v>
      </c>
      <c r="C20" s="1624"/>
      <c r="D20" s="1625"/>
      <c r="E20" s="594">
        <v>474467</v>
      </c>
      <c r="F20" s="595">
        <f>ROUND(E20/E26*100,1)</f>
        <v>4.2</v>
      </c>
      <c r="G20" s="594">
        <v>487928</v>
      </c>
      <c r="H20" s="595">
        <f>ROUND(G20/G26*100,1)</f>
        <v>4.2</v>
      </c>
      <c r="I20" s="594">
        <v>74000</v>
      </c>
      <c r="J20" s="595">
        <f>ROUND(I20/I26*100,1)</f>
        <v>0.6</v>
      </c>
      <c r="K20" s="599">
        <v>886710</v>
      </c>
      <c r="L20" s="596">
        <f>ROUND(K20/K26*100,1)</f>
        <v>6.7</v>
      </c>
      <c r="M20" s="594">
        <v>285000</v>
      </c>
      <c r="N20" s="596">
        <f>ROUND(M20/M26*100,1)</f>
        <v>2.1</v>
      </c>
      <c r="O20" s="597">
        <v>272700</v>
      </c>
      <c r="P20" s="598">
        <f>ROUND(O20/O26*100,1)</f>
        <v>1.8</v>
      </c>
      <c r="Q20" s="597">
        <v>1598194</v>
      </c>
      <c r="R20" s="598">
        <f>ROUND(Q20/Q26*100,1)</f>
        <v>10.6</v>
      </c>
      <c r="S20" s="597">
        <v>895300</v>
      </c>
      <c r="T20" s="598">
        <f>ROUND(S20/S26*100,1)</f>
        <v>6.9</v>
      </c>
    </row>
    <row r="21" spans="2:20">
      <c r="B21" s="1619" t="s">
        <v>1406</v>
      </c>
      <c r="C21" s="1624"/>
      <c r="D21" s="1625"/>
      <c r="E21" s="594">
        <v>249870</v>
      </c>
      <c r="F21" s="595">
        <f>ROUND(E21/E26*100,1)</f>
        <v>2.2000000000000002</v>
      </c>
      <c r="G21" s="594">
        <v>207492</v>
      </c>
      <c r="H21" s="595">
        <f>ROUND(G21/G26*100,1)</f>
        <v>1.8</v>
      </c>
      <c r="I21" s="594">
        <v>288297</v>
      </c>
      <c r="J21" s="595">
        <f>ROUND(I21/I26*100,1)</f>
        <v>2.2000000000000002</v>
      </c>
      <c r="K21" s="599">
        <v>392349</v>
      </c>
      <c r="L21" s="596">
        <f>ROUND(K21/K26*100,1)</f>
        <v>3</v>
      </c>
      <c r="M21" s="594">
        <v>568521</v>
      </c>
      <c r="N21" s="596">
        <f>ROUND(M21/M26*100,1)</f>
        <v>4.2</v>
      </c>
      <c r="O21" s="597">
        <v>363467</v>
      </c>
      <c r="P21" s="598">
        <f>ROUND(O21/O26*100,1)</f>
        <v>2.4</v>
      </c>
      <c r="Q21" s="597">
        <v>501809</v>
      </c>
      <c r="R21" s="598">
        <f>ROUND(Q21/Q26*100,1)</f>
        <v>3.3</v>
      </c>
      <c r="S21" s="597">
        <v>383267</v>
      </c>
      <c r="T21" s="598">
        <f>ROUND(S21/S26*100,1)</f>
        <v>2.9</v>
      </c>
    </row>
    <row r="22" spans="2:20">
      <c r="B22" s="1619" t="s">
        <v>1407</v>
      </c>
      <c r="C22" s="1624"/>
      <c r="D22" s="1625"/>
      <c r="E22" s="594">
        <v>351109</v>
      </c>
      <c r="F22" s="595">
        <f>ROUND(E22/E26*100,1)</f>
        <v>3.1</v>
      </c>
      <c r="G22" s="594">
        <v>338069</v>
      </c>
      <c r="H22" s="595">
        <f>ROUND(G22/G26*100,1)</f>
        <v>2.9</v>
      </c>
      <c r="I22" s="594">
        <v>394589</v>
      </c>
      <c r="J22" s="595">
        <f>ROUND(I22/I26*100,1)</f>
        <v>3</v>
      </c>
      <c r="K22" s="599">
        <v>377196</v>
      </c>
      <c r="L22" s="596">
        <f>ROUND(K22/K26*100,1)</f>
        <v>2.8</v>
      </c>
      <c r="M22" s="594">
        <v>396602</v>
      </c>
      <c r="N22" s="596">
        <f>ROUND(M22/M26*100,1)</f>
        <v>2.9</v>
      </c>
      <c r="O22" s="597">
        <v>400436</v>
      </c>
      <c r="P22" s="598">
        <f>ROUND(O22/O26*100,1)</f>
        <v>2.6</v>
      </c>
      <c r="Q22" s="597">
        <v>328804</v>
      </c>
      <c r="R22" s="598">
        <f>ROUND(Q22/Q26*100,1)</f>
        <v>2.2000000000000002</v>
      </c>
      <c r="S22" s="597">
        <v>398641</v>
      </c>
      <c r="T22" s="598">
        <f>ROUND(S22/S26*100,1)</f>
        <v>3.1</v>
      </c>
    </row>
    <row r="23" spans="2:20">
      <c r="B23" s="1626" t="s">
        <v>1408</v>
      </c>
      <c r="C23" s="1624"/>
      <c r="D23" s="1625"/>
      <c r="E23" s="594">
        <v>1097960</v>
      </c>
      <c r="F23" s="595">
        <f>ROUND(E23/E26*100,1)</f>
        <v>9.6999999999999993</v>
      </c>
      <c r="G23" s="594">
        <v>910500</v>
      </c>
      <c r="H23" s="595">
        <f>ROUND(G23/G26*100,1)</f>
        <v>7.9</v>
      </c>
      <c r="I23" s="594">
        <v>1525700</v>
      </c>
      <c r="J23" s="595">
        <f>ROUND(I23/I26*100,1)</f>
        <v>11.6</v>
      </c>
      <c r="K23" s="599">
        <v>1350600</v>
      </c>
      <c r="L23" s="596">
        <f>ROUND(K23/K26*100,1)</f>
        <v>10.199999999999999</v>
      </c>
      <c r="M23" s="594">
        <v>1415600</v>
      </c>
      <c r="N23" s="596">
        <f>ROUND(M23/M26*100,1)</f>
        <v>10.4</v>
      </c>
      <c r="O23" s="597">
        <v>2448600</v>
      </c>
      <c r="P23" s="598">
        <f>ROUND(O23/O26*100,1)</f>
        <v>16.2</v>
      </c>
      <c r="Q23" s="597">
        <v>2891100</v>
      </c>
      <c r="R23" s="598">
        <f>ROUND(Q23/Q26*100,1)</f>
        <v>19.100000000000001</v>
      </c>
      <c r="S23" s="597">
        <v>1194800</v>
      </c>
      <c r="T23" s="598">
        <f>ROUND(S23/S26*100,1)</f>
        <v>9.1999999999999993</v>
      </c>
    </row>
    <row r="24" spans="2:20">
      <c r="B24" s="613"/>
      <c r="C24" s="1619" t="s">
        <v>1409</v>
      </c>
      <c r="D24" s="1620"/>
      <c r="E24" s="594">
        <v>360800</v>
      </c>
      <c r="F24" s="595">
        <f>ROUND(E24/E26*100,1)</f>
        <v>3.2</v>
      </c>
      <c r="G24" s="594">
        <v>438200</v>
      </c>
      <c r="H24" s="595">
        <f>ROUND(G24/G26*100,1)</f>
        <v>3.8</v>
      </c>
      <c r="I24" s="594">
        <v>220500</v>
      </c>
      <c r="J24" s="595"/>
      <c r="K24" s="599">
        <v>240300</v>
      </c>
      <c r="L24" s="596">
        <f>ROUND(K24/K26*100,1)</f>
        <v>1.8</v>
      </c>
      <c r="M24" s="594">
        <v>68400</v>
      </c>
      <c r="N24" s="596">
        <f>ROUND(M24/M26*100,1)</f>
        <v>0.5</v>
      </c>
      <c r="O24" s="597">
        <v>127200</v>
      </c>
      <c r="P24" s="598">
        <f>ROUND(O24/O26*100,1)</f>
        <v>0.8</v>
      </c>
      <c r="Q24" s="597">
        <v>146100</v>
      </c>
      <c r="R24" s="598">
        <f>ROUND(Q24/Q26*100,1)</f>
        <v>1</v>
      </c>
      <c r="S24" s="597">
        <v>56600</v>
      </c>
      <c r="T24" s="598">
        <f>ROUND(S24/S26*100,1)</f>
        <v>0.4</v>
      </c>
    </row>
    <row r="25" spans="2:20">
      <c r="B25" s="614"/>
      <c r="C25" s="1619" t="s">
        <v>1410</v>
      </c>
      <c r="D25" s="1620"/>
      <c r="E25" s="594"/>
      <c r="F25" s="595"/>
      <c r="G25" s="594"/>
      <c r="H25" s="595"/>
      <c r="I25" s="594"/>
      <c r="J25" s="595"/>
      <c r="K25" s="599"/>
      <c r="L25" s="596"/>
      <c r="M25" s="594"/>
      <c r="N25" s="596"/>
      <c r="O25" s="597"/>
      <c r="P25" s="598"/>
      <c r="Q25" s="597">
        <v>344200</v>
      </c>
      <c r="R25" s="598">
        <f>ROUND(Q25/Q26*100,1)</f>
        <v>2.2999999999999998</v>
      </c>
      <c r="S25" s="597">
        <v>782200</v>
      </c>
      <c r="T25" s="598">
        <f>ROUND(S25/S26*100,1)</f>
        <v>6</v>
      </c>
    </row>
    <row r="26" spans="2:20">
      <c r="B26" s="1621" t="s">
        <v>1411</v>
      </c>
      <c r="C26" s="1622"/>
      <c r="D26" s="1623"/>
      <c r="E26" s="615">
        <f>SUM(E13:E23)</f>
        <v>11333835</v>
      </c>
      <c r="F26" s="616">
        <f>ROUND(E26/E26*100,1)</f>
        <v>100</v>
      </c>
      <c r="G26" s="615">
        <f>SUM(G13:G23)</f>
        <v>11494409</v>
      </c>
      <c r="H26" s="616">
        <f>ROUND(G26/G26*100,1)</f>
        <v>100</v>
      </c>
      <c r="I26" s="615">
        <f>SUM(I13:I23)</f>
        <v>13170835</v>
      </c>
      <c r="J26" s="616">
        <f>ROUND(I26/I26*100,1)</f>
        <v>100</v>
      </c>
      <c r="K26" s="617">
        <f>SUM(K13:K23)</f>
        <v>13258429</v>
      </c>
      <c r="L26" s="618">
        <f>ROUND(K26/K26*100,1)</f>
        <v>100</v>
      </c>
      <c r="M26" s="615">
        <f>SUM(M13:M23)</f>
        <v>13637788</v>
      </c>
      <c r="N26" s="618">
        <f>ROUND(M26/M26*100,1)</f>
        <v>100</v>
      </c>
      <c r="O26" s="619">
        <f>SUM(O13:O23)</f>
        <v>15115295</v>
      </c>
      <c r="P26" s="620">
        <f>ROUND(O26/O26*100,1)</f>
        <v>100</v>
      </c>
      <c r="Q26" s="619">
        <f>SUM(Q13:Q23)</f>
        <v>15137487</v>
      </c>
      <c r="R26" s="620">
        <f>ROUND(Q26/Q26*100,1)</f>
        <v>100</v>
      </c>
      <c r="S26" s="619">
        <f>SUM(S13:S23)</f>
        <v>13036343</v>
      </c>
      <c r="T26" s="620">
        <f>ROUND(S26/S26*100,1)</f>
        <v>100</v>
      </c>
    </row>
    <row r="27" spans="2:20">
      <c r="B27" s="1619" t="s">
        <v>1412</v>
      </c>
      <c r="C27" s="1624"/>
      <c r="D27" s="1625"/>
      <c r="E27" s="594">
        <v>2811958</v>
      </c>
      <c r="F27" s="595">
        <f>ROUND(E27/E51*100,1)</f>
        <v>25.3</v>
      </c>
      <c r="G27" s="594">
        <v>2924101</v>
      </c>
      <c r="H27" s="595">
        <f>ROUND(G27/G51*100,1)</f>
        <v>26.1</v>
      </c>
      <c r="I27" s="594">
        <v>3003187</v>
      </c>
      <c r="J27" s="595">
        <f>ROUND(I27/I51*100,1)</f>
        <v>23.5</v>
      </c>
      <c r="K27" s="599">
        <v>3024235</v>
      </c>
      <c r="L27" s="596">
        <f>ROUND(K27/K51*100,1)</f>
        <v>23.8</v>
      </c>
      <c r="M27" s="594">
        <v>3069145</v>
      </c>
      <c r="N27" s="596">
        <f>ROUND(M27/M51*100,1)</f>
        <v>23.2</v>
      </c>
      <c r="O27" s="597">
        <v>3026706</v>
      </c>
      <c r="P27" s="598">
        <f>ROUND(O27/O51*100,1)</f>
        <v>20.7</v>
      </c>
      <c r="Q27" s="597">
        <v>3106153</v>
      </c>
      <c r="R27" s="598">
        <f>ROUND(Q27/Q51*100,1)</f>
        <v>21.1</v>
      </c>
      <c r="S27" s="597">
        <v>3092457</v>
      </c>
      <c r="T27" s="598">
        <f>ROUND(S27/S51*100,1)</f>
        <v>26.2</v>
      </c>
    </row>
    <row r="28" spans="2:20">
      <c r="B28" s="1619" t="s">
        <v>1413</v>
      </c>
      <c r="C28" s="1624"/>
      <c r="D28" s="1625"/>
      <c r="E28" s="594">
        <v>434749</v>
      </c>
      <c r="F28" s="595">
        <f>ROUND(E28/E51*100,1)</f>
        <v>3.9</v>
      </c>
      <c r="G28" s="594">
        <v>473728</v>
      </c>
      <c r="H28" s="595">
        <f>ROUND(G28/G51*100,1)</f>
        <v>4.2</v>
      </c>
      <c r="I28" s="594">
        <v>503485</v>
      </c>
      <c r="J28" s="595">
        <f>ROUND(I28/I51*100,1)</f>
        <v>3.9</v>
      </c>
      <c r="K28" s="599">
        <v>530213</v>
      </c>
      <c r="L28" s="596">
        <f>ROUND(K28/K51*100,1)</f>
        <v>4.2</v>
      </c>
      <c r="M28" s="594">
        <v>564890</v>
      </c>
      <c r="N28" s="596">
        <f>ROUND(M28/M51*100,1)</f>
        <v>4.3</v>
      </c>
      <c r="O28" s="597">
        <v>495489</v>
      </c>
      <c r="P28" s="598">
        <f>ROUND(O28/O51*100,1)</f>
        <v>3.4</v>
      </c>
      <c r="Q28" s="597">
        <v>544254</v>
      </c>
      <c r="R28" s="598">
        <f>ROUND(Q28/Q51*100,1)</f>
        <v>3.7</v>
      </c>
      <c r="S28" s="597">
        <v>670510</v>
      </c>
      <c r="T28" s="598">
        <f>ROUND(S28/S51*100,1)</f>
        <v>5.7</v>
      </c>
    </row>
    <row r="29" spans="2:20">
      <c r="B29" s="1619" t="s">
        <v>1414</v>
      </c>
      <c r="C29" s="1624"/>
      <c r="D29" s="1625"/>
      <c r="E29" s="621">
        <f>E30+E31</f>
        <v>1458037</v>
      </c>
      <c r="F29" s="595">
        <f>ROUND(E29/E51*100,1)</f>
        <v>13.1</v>
      </c>
      <c r="G29" s="621">
        <f>G30+G31</f>
        <v>1350794</v>
      </c>
      <c r="H29" s="595">
        <f>ROUND(G29/G51*100,1)</f>
        <v>12.1</v>
      </c>
      <c r="I29" s="621">
        <v>1014533</v>
      </c>
      <c r="J29" s="595">
        <f>ROUND(I29/I51*100,1)</f>
        <v>7.9</v>
      </c>
      <c r="K29" s="622">
        <v>1065244</v>
      </c>
      <c r="L29" s="596">
        <f>ROUND(K29/K51*100,1)</f>
        <v>8.4</v>
      </c>
      <c r="M29" s="621">
        <v>1049170</v>
      </c>
      <c r="N29" s="596">
        <f>ROUND(M29/M51*100,1)</f>
        <v>7.9</v>
      </c>
      <c r="O29" s="623">
        <v>1353148</v>
      </c>
      <c r="P29" s="598">
        <f>ROUND(O29/O51*100,1)</f>
        <v>9.3000000000000007</v>
      </c>
      <c r="Q29" s="623">
        <v>1400856</v>
      </c>
      <c r="R29" s="598">
        <f>ROUND(Q29/Q51*100,1)</f>
        <v>9.5</v>
      </c>
      <c r="S29" s="623">
        <v>1367769</v>
      </c>
      <c r="T29" s="598">
        <f>ROUND(S29/S51*100,1)</f>
        <v>11.6</v>
      </c>
    </row>
    <row r="30" spans="2:20">
      <c r="B30" s="624" t="s">
        <v>1415</v>
      </c>
      <c r="C30" s="594" t="s">
        <v>1416</v>
      </c>
      <c r="D30" s="625"/>
      <c r="E30" s="594">
        <v>1454157</v>
      </c>
      <c r="F30" s="595">
        <f>ROUND(E30/E51*100,1)</f>
        <v>13.1</v>
      </c>
      <c r="G30" s="594">
        <v>1349683</v>
      </c>
      <c r="H30" s="595">
        <v>12.1</v>
      </c>
      <c r="I30" s="594">
        <v>1012957</v>
      </c>
      <c r="J30" s="595">
        <f>ROUND(I30/I51*100,1)</f>
        <v>7.9</v>
      </c>
      <c r="K30" s="599">
        <v>1062882</v>
      </c>
      <c r="L30" s="596">
        <f>ROUND(K30/K51*100,1)</f>
        <v>8.4</v>
      </c>
      <c r="M30" s="594">
        <v>1048150</v>
      </c>
      <c r="N30" s="596">
        <f>ROUND(M30/M51*100,1)</f>
        <v>7.9</v>
      </c>
      <c r="O30" s="597">
        <v>1351896</v>
      </c>
      <c r="P30" s="598">
        <f>ROUND(O30/O51*100,1)</f>
        <v>9.3000000000000007</v>
      </c>
      <c r="Q30" s="597">
        <v>1399317</v>
      </c>
      <c r="R30" s="598">
        <f>ROUND(Q30/Q51*100,1)</f>
        <v>9.5</v>
      </c>
      <c r="S30" s="597">
        <v>1366777</v>
      </c>
      <c r="T30" s="598">
        <f>ROUND(S30/S51*100,1)</f>
        <v>11.6</v>
      </c>
    </row>
    <row r="31" spans="2:20">
      <c r="B31" s="626" t="s">
        <v>1417</v>
      </c>
      <c r="C31" s="594" t="s">
        <v>1418</v>
      </c>
      <c r="D31" s="625"/>
      <c r="E31" s="594">
        <v>3880</v>
      </c>
      <c r="F31" s="595">
        <f>ROUND(E31/E51*100,1)</f>
        <v>0</v>
      </c>
      <c r="G31" s="594">
        <v>1111</v>
      </c>
      <c r="H31" s="595">
        <f>ROUND(G31/G51*100,1)</f>
        <v>0</v>
      </c>
      <c r="I31" s="594">
        <v>1576</v>
      </c>
      <c r="J31" s="595">
        <f>ROUND(I31/I51*100,1)</f>
        <v>0</v>
      </c>
      <c r="K31" s="599">
        <v>2362</v>
      </c>
      <c r="L31" s="596">
        <f>ROUND(K31/K51*100,1)</f>
        <v>0</v>
      </c>
      <c r="M31" s="594">
        <v>1020</v>
      </c>
      <c r="N31" s="596">
        <f>ROUND(M31/M51*100,1)</f>
        <v>0</v>
      </c>
      <c r="O31" s="597">
        <v>1252</v>
      </c>
      <c r="P31" s="598">
        <f>ROUND(O31/O51*100,1)</f>
        <v>0</v>
      </c>
      <c r="Q31" s="597">
        <v>1539</v>
      </c>
      <c r="R31" s="598">
        <f>ROUND(Q31/Q51*100,1)</f>
        <v>0</v>
      </c>
      <c r="S31" s="597">
        <v>992</v>
      </c>
      <c r="T31" s="598">
        <f>ROUND(S31/S51*100,1)</f>
        <v>0</v>
      </c>
    </row>
    <row r="32" spans="2:20">
      <c r="B32" s="1619" t="s">
        <v>1398</v>
      </c>
      <c r="C32" s="1624"/>
      <c r="D32" s="1625"/>
      <c r="E32" s="607">
        <f>SUM(E27:E29)</f>
        <v>4704744</v>
      </c>
      <c r="F32" s="608">
        <f>ROUND(E32/E51*100,1)</f>
        <v>42.3</v>
      </c>
      <c r="G32" s="607">
        <f>SUM(G27:G29)</f>
        <v>4748623</v>
      </c>
      <c r="H32" s="608">
        <f>ROUND(G32/G51*100,1)</f>
        <v>42.4</v>
      </c>
      <c r="I32" s="607">
        <f>SUM(I27:I29)</f>
        <v>4521205</v>
      </c>
      <c r="J32" s="608">
        <f>ROUND(I32/I51*100,1)</f>
        <v>35.4</v>
      </c>
      <c r="K32" s="609">
        <f>SUM(K27:K29)</f>
        <v>4619692</v>
      </c>
      <c r="L32" s="610">
        <f>ROUND(K32/K51*100,1)</f>
        <v>36.4</v>
      </c>
      <c r="M32" s="607">
        <f>SUM(M27:M29)</f>
        <v>4683205</v>
      </c>
      <c r="N32" s="610">
        <f>ROUND(M32/M51*100,1)</f>
        <v>35.299999999999997</v>
      </c>
      <c r="O32" s="611">
        <f>SUM(O27:O29)</f>
        <v>4875343</v>
      </c>
      <c r="P32" s="612">
        <f>ROUND(O32/O51*100,1)</f>
        <v>33.4</v>
      </c>
      <c r="Q32" s="611">
        <f>SUM(Q27:Q29)</f>
        <v>5051263</v>
      </c>
      <c r="R32" s="612">
        <f>ROUND(Q32/Q51*100,1)</f>
        <v>34.200000000000003</v>
      </c>
      <c r="S32" s="611">
        <f>SUM(S27:S29)</f>
        <v>5130736</v>
      </c>
      <c r="T32" s="612">
        <f>ROUND(S32/S51*100,1)</f>
        <v>43.5</v>
      </c>
    </row>
    <row r="33" spans="2:20">
      <c r="B33" s="1619" t="s">
        <v>1419</v>
      </c>
      <c r="C33" s="1624"/>
      <c r="D33" s="1625"/>
      <c r="E33" s="594">
        <v>1401866</v>
      </c>
      <c r="F33" s="595">
        <f>ROUND(E33/E51*100,1)</f>
        <v>12.6</v>
      </c>
      <c r="G33" s="594">
        <v>1485273</v>
      </c>
      <c r="H33" s="595">
        <f>ROUND(G33/G51*100,1)</f>
        <v>13.3</v>
      </c>
      <c r="I33" s="594">
        <v>1667492</v>
      </c>
      <c r="J33" s="595">
        <f>ROUND(I33/I51*100,1)</f>
        <v>13</v>
      </c>
      <c r="K33" s="599">
        <v>1903247</v>
      </c>
      <c r="L33" s="596">
        <f>ROUND(K33/K51*100,1)</f>
        <v>15</v>
      </c>
      <c r="M33" s="594">
        <v>1795074</v>
      </c>
      <c r="N33" s="596">
        <f>ROUND(M33/M51*100,1)</f>
        <v>13.5</v>
      </c>
      <c r="O33" s="597">
        <v>1759802</v>
      </c>
      <c r="P33" s="598">
        <f>ROUND(O33/O51*100,1)</f>
        <v>12</v>
      </c>
      <c r="Q33" s="597">
        <v>1730856</v>
      </c>
      <c r="R33" s="598">
        <f>ROUND(Q33/Q51*100,1)</f>
        <v>11.7</v>
      </c>
      <c r="S33" s="597">
        <v>1638819</v>
      </c>
      <c r="T33" s="598">
        <f>ROUND(S33/S51*100,1)</f>
        <v>13.9</v>
      </c>
    </row>
    <row r="34" spans="2:20">
      <c r="B34" s="1619" t="s">
        <v>1420</v>
      </c>
      <c r="C34" s="1624"/>
      <c r="D34" s="1625"/>
      <c r="E34" s="594">
        <v>57454</v>
      </c>
      <c r="F34" s="595">
        <f>ROUND(E34/E51*100,1)</f>
        <v>0.5</v>
      </c>
      <c r="G34" s="594">
        <v>56738</v>
      </c>
      <c r="H34" s="595">
        <f>ROUND(G34/G51*100,1)</f>
        <v>0.5</v>
      </c>
      <c r="I34" s="594">
        <v>48388</v>
      </c>
      <c r="J34" s="595">
        <f>ROUND(I34/I51*100,1)</f>
        <v>0.4</v>
      </c>
      <c r="K34" s="599">
        <v>60999</v>
      </c>
      <c r="L34" s="596">
        <f>ROUND(K34/K51*100,1)</f>
        <v>0.5</v>
      </c>
      <c r="M34" s="594">
        <v>57828</v>
      </c>
      <c r="N34" s="596">
        <f>ROUND(M34/M51*100,1)</f>
        <v>0.4</v>
      </c>
      <c r="O34" s="597">
        <v>40430</v>
      </c>
      <c r="P34" s="598">
        <f>ROUND(O34/O51*100,1)</f>
        <v>0.3</v>
      </c>
      <c r="Q34" s="597">
        <v>37974</v>
      </c>
      <c r="R34" s="598">
        <f>ROUND(Q34/Q51*100,1)</f>
        <v>0.3</v>
      </c>
      <c r="S34" s="597">
        <v>39744</v>
      </c>
      <c r="T34" s="598">
        <f>ROUND(S34/S51*100,1)</f>
        <v>0.3</v>
      </c>
    </row>
    <row r="35" spans="2:20">
      <c r="B35" s="1626" t="s">
        <v>1421</v>
      </c>
      <c r="C35" s="1627"/>
      <c r="D35" s="1628"/>
      <c r="E35" s="594">
        <v>1377512</v>
      </c>
      <c r="F35" s="595">
        <f>ROUND(E35/E51*100,1)</f>
        <v>12.4</v>
      </c>
      <c r="G35" s="594">
        <v>1271224</v>
      </c>
      <c r="H35" s="595">
        <f>ROUND(G35/G51*100,1)</f>
        <v>11.3</v>
      </c>
      <c r="I35" s="594">
        <v>1387512</v>
      </c>
      <c r="J35" s="595">
        <f>ROUND(I35/I51*100,1)</f>
        <v>10.9</v>
      </c>
      <c r="K35" s="599">
        <v>1438390</v>
      </c>
      <c r="L35" s="596">
        <f>ROUND(K35/K51*100,1)</f>
        <v>11.3</v>
      </c>
      <c r="M35" s="594">
        <v>1851278</v>
      </c>
      <c r="N35" s="596">
        <f>ROUND(M35/M51*100,1)</f>
        <v>14</v>
      </c>
      <c r="O35" s="597">
        <v>1884073</v>
      </c>
      <c r="P35" s="598">
        <f>ROUND(O35/O51*100,1)</f>
        <v>12.9</v>
      </c>
      <c r="Q35" s="597">
        <v>2453602</v>
      </c>
      <c r="R35" s="598">
        <f>ROUND(Q35/Q51*100,1)</f>
        <v>16.600000000000001</v>
      </c>
      <c r="S35" s="597">
        <v>1568960</v>
      </c>
      <c r="T35" s="598">
        <f>ROUND(S35/S51*100,1)</f>
        <v>13.3</v>
      </c>
    </row>
    <row r="36" spans="2:20" ht="29.25" customHeight="1">
      <c r="B36" s="626"/>
      <c r="C36" s="1629" t="s">
        <v>1422</v>
      </c>
      <c r="D36" s="1452"/>
      <c r="E36" s="594">
        <v>826794</v>
      </c>
      <c r="F36" s="595">
        <f>ROUND(E36/E51*100,1)</f>
        <v>7.4</v>
      </c>
      <c r="G36" s="594">
        <v>716510</v>
      </c>
      <c r="H36" s="595">
        <f>ROUND(G36/G51*100,1)</f>
        <v>6.4</v>
      </c>
      <c r="I36" s="594">
        <v>778201</v>
      </c>
      <c r="J36" s="595">
        <f>ROUND(I36/I51*100,1)</f>
        <v>6.1</v>
      </c>
      <c r="K36" s="599">
        <v>795432</v>
      </c>
      <c r="L36" s="596">
        <f>ROUND(K36/K51*100,1)</f>
        <v>6.3</v>
      </c>
      <c r="M36" s="594">
        <v>958261</v>
      </c>
      <c r="N36" s="596">
        <f>ROUND(M36/M51*100,1)</f>
        <v>7.2</v>
      </c>
      <c r="O36" s="597">
        <v>1167382</v>
      </c>
      <c r="P36" s="598">
        <f>ROUND(O36/O51*100,1)</f>
        <v>8</v>
      </c>
      <c r="Q36" s="597">
        <v>1009426</v>
      </c>
      <c r="R36" s="598">
        <f>ROUND(Q36/Q51*100,1)</f>
        <v>6.8</v>
      </c>
      <c r="S36" s="597">
        <v>983919</v>
      </c>
      <c r="T36" s="598">
        <f>ROUND(S36/S51*100,1)</f>
        <v>8.4</v>
      </c>
    </row>
    <row r="37" spans="2:20">
      <c r="B37" s="1619" t="s">
        <v>1398</v>
      </c>
      <c r="C37" s="1624"/>
      <c r="D37" s="1625"/>
      <c r="E37" s="607">
        <f>SUM(E33:E35)</f>
        <v>2836832</v>
      </c>
      <c r="F37" s="608">
        <f>ROUND(E37/E51*100,1)</f>
        <v>25.5</v>
      </c>
      <c r="G37" s="607">
        <f>SUM(G33:G35)</f>
        <v>2813235</v>
      </c>
      <c r="H37" s="608">
        <f>ROUND(G37/G51*100,1)</f>
        <v>25.1</v>
      </c>
      <c r="I37" s="607">
        <f>SUM(I33:I35)</f>
        <v>3103392</v>
      </c>
      <c r="J37" s="608">
        <f>ROUND(I37/I51*100,1)</f>
        <v>24.3</v>
      </c>
      <c r="K37" s="609">
        <f>SUM(K33:K35)</f>
        <v>3402636</v>
      </c>
      <c r="L37" s="610">
        <f>ROUND(K37/K51*100,1)</f>
        <v>26.8</v>
      </c>
      <c r="M37" s="607">
        <f>SUM(M33:M35)</f>
        <v>3704180</v>
      </c>
      <c r="N37" s="610">
        <f>ROUND(M37/M51*100,1)</f>
        <v>27.9</v>
      </c>
      <c r="O37" s="611">
        <f>SUM(O33:O35)</f>
        <v>3684305</v>
      </c>
      <c r="P37" s="612">
        <f>ROUND(O37/O51*100,1)</f>
        <v>25.2</v>
      </c>
      <c r="Q37" s="611">
        <f>SUM(Q33:Q35)</f>
        <v>4222432</v>
      </c>
      <c r="R37" s="612">
        <f>ROUND(Q37/Q51*100,1)</f>
        <v>28.6</v>
      </c>
      <c r="S37" s="611">
        <f>SUM(S33:S35)</f>
        <v>3247523</v>
      </c>
      <c r="T37" s="612">
        <f>ROUND(S37/S51*100,1)</f>
        <v>27.6</v>
      </c>
    </row>
    <row r="38" spans="2:20">
      <c r="B38" s="1619" t="s">
        <v>1423</v>
      </c>
      <c r="C38" s="1624"/>
      <c r="D38" s="1625"/>
      <c r="E38" s="594">
        <v>626278</v>
      </c>
      <c r="F38" s="595">
        <f>ROUND(E38/E51*100,1)</f>
        <v>5.6</v>
      </c>
      <c r="G38" s="594">
        <v>956420</v>
      </c>
      <c r="H38" s="595">
        <f>ROUND(G38/G51*100,1)</f>
        <v>8.5</v>
      </c>
      <c r="I38" s="594">
        <v>806974</v>
      </c>
      <c r="J38" s="595">
        <f>ROUND(I38/I51*100,1)</f>
        <v>6.3</v>
      </c>
      <c r="K38" s="599">
        <v>946949</v>
      </c>
      <c r="L38" s="596">
        <f>ROUND(K38/K51*100,1)</f>
        <v>7.5</v>
      </c>
      <c r="M38" s="594">
        <v>931129</v>
      </c>
      <c r="N38" s="596">
        <f>ROUND(M38/M51*100,1)</f>
        <v>7</v>
      </c>
      <c r="O38" s="597">
        <v>1000107</v>
      </c>
      <c r="P38" s="598">
        <f>ROUND(O38/O51*100,1)</f>
        <v>6.8</v>
      </c>
      <c r="Q38" s="597">
        <v>927899</v>
      </c>
      <c r="R38" s="598">
        <f>ROUND(Q38/Q51*100,1)</f>
        <v>6.3</v>
      </c>
      <c r="S38" s="597">
        <v>952968</v>
      </c>
      <c r="T38" s="598">
        <f>ROUND(S38/S51*100,1)</f>
        <v>8.1</v>
      </c>
    </row>
    <row r="39" spans="2:20">
      <c r="B39" s="1619" t="s">
        <v>1424</v>
      </c>
      <c r="C39" s="1624"/>
      <c r="D39" s="1625"/>
      <c r="E39" s="594">
        <v>564773</v>
      </c>
      <c r="F39" s="595">
        <f>ROUND(E39/E51*100,1)</f>
        <v>5.0999999999999996</v>
      </c>
      <c r="G39" s="594">
        <v>27720</v>
      </c>
      <c r="H39" s="595">
        <f>ROUND(G39/G51*100,1)</f>
        <v>0.2</v>
      </c>
      <c r="I39" s="594">
        <v>38251</v>
      </c>
      <c r="J39" s="595">
        <f>ROUND(I39/I51*100,1)</f>
        <v>0.3</v>
      </c>
      <c r="K39" s="599">
        <v>59754</v>
      </c>
      <c r="L39" s="596">
        <f>ROUND(K39/K51*100,1)</f>
        <v>0.5</v>
      </c>
      <c r="M39" s="594">
        <v>87801</v>
      </c>
      <c r="N39" s="596">
        <f>ROUND(M39/M51*100,1)</f>
        <v>0.7</v>
      </c>
      <c r="O39" s="597">
        <v>151074</v>
      </c>
      <c r="P39" s="598">
        <f>ROUND(O39/O51*100,1)</f>
        <v>1</v>
      </c>
      <c r="Q39" s="597">
        <v>144487</v>
      </c>
      <c r="R39" s="598">
        <f>ROUND(Q39/Q51*100,1)</f>
        <v>1</v>
      </c>
      <c r="S39" s="597">
        <v>66937</v>
      </c>
      <c r="T39" s="598">
        <f>ROUND(S39/S51*100,1)</f>
        <v>0.6</v>
      </c>
    </row>
    <row r="40" spans="2:20">
      <c r="B40" s="1619" t="s">
        <v>1425</v>
      </c>
      <c r="C40" s="1624"/>
      <c r="D40" s="1625"/>
      <c r="E40" s="594">
        <v>710949</v>
      </c>
      <c r="F40" s="595">
        <f>ROUND(E40/E51*100,1)</f>
        <v>6.4</v>
      </c>
      <c r="G40" s="594">
        <v>606304</v>
      </c>
      <c r="H40" s="595">
        <f>ROUND(G40/G51*100,1)</f>
        <v>5.4</v>
      </c>
      <c r="I40" s="594">
        <v>603420</v>
      </c>
      <c r="J40" s="595">
        <f>ROUND(I40/I51*100,1)</f>
        <v>4.7</v>
      </c>
      <c r="K40" s="599">
        <v>257091</v>
      </c>
      <c r="L40" s="596">
        <f>ROUND(K40/K51*100,1)</f>
        <v>2</v>
      </c>
      <c r="M40" s="594">
        <v>478307</v>
      </c>
      <c r="N40" s="596">
        <f>ROUND(M40/M51*100,1)</f>
        <v>3.6</v>
      </c>
      <c r="O40" s="597">
        <v>604763</v>
      </c>
      <c r="P40" s="598">
        <f>ROUND(O40/O51*100,1)</f>
        <v>4.0999999999999996</v>
      </c>
      <c r="Q40" s="597">
        <v>1424470</v>
      </c>
      <c r="R40" s="598">
        <f>ROUND(Q40/Q51*100,1)</f>
        <v>9.6999999999999993</v>
      </c>
      <c r="S40" s="597">
        <v>721523</v>
      </c>
      <c r="T40" s="598">
        <f>ROUND(S40/S51*100,1)</f>
        <v>6.1</v>
      </c>
    </row>
    <row r="41" spans="2:20">
      <c r="B41" s="1619" t="s">
        <v>1426</v>
      </c>
      <c r="C41" s="1624"/>
      <c r="D41" s="1625"/>
      <c r="E41" s="607">
        <f>SUM(E38:E40)+E32+E37</f>
        <v>9443576</v>
      </c>
      <c r="F41" s="608">
        <f>ROUND(E41/E51*100,1)</f>
        <v>84.9</v>
      </c>
      <c r="G41" s="607">
        <f>SUM(G38:G40)+G32+G37</f>
        <v>9152302</v>
      </c>
      <c r="H41" s="608">
        <f>ROUND(G41/G51*100,1)</f>
        <v>81.7</v>
      </c>
      <c r="I41" s="607">
        <f>SUM(I38:I40)+I32+I37</f>
        <v>9073242</v>
      </c>
      <c r="J41" s="608">
        <f>ROUND(I41/I51*100,1)</f>
        <v>71</v>
      </c>
      <c r="K41" s="609">
        <f>SUM(K38:K40)+K32+K37</f>
        <v>9286122</v>
      </c>
      <c r="L41" s="610">
        <f>ROUND(K41/K51*100,1)</f>
        <v>73.2</v>
      </c>
      <c r="M41" s="607">
        <f>SUM(M38:M40)+M32+M37</f>
        <v>9884622</v>
      </c>
      <c r="N41" s="610">
        <f>ROUND(M41/M51*100,1)</f>
        <v>74.599999999999994</v>
      </c>
      <c r="O41" s="611">
        <f>SUM(O38:O40)+O32+O37</f>
        <v>10315592</v>
      </c>
      <c r="P41" s="612">
        <f>ROUND(O41/O51*100,1)</f>
        <v>70.599999999999994</v>
      </c>
      <c r="Q41" s="611">
        <f>SUM(Q38:Q40)+Q32+Q37</f>
        <v>11770551</v>
      </c>
      <c r="R41" s="612">
        <f>ROUND(Q41/Q51*100,1)</f>
        <v>79.8</v>
      </c>
      <c r="S41" s="611">
        <f>SUM(S38:S40)+S32+S37</f>
        <v>10119687</v>
      </c>
      <c r="T41" s="612">
        <f>ROUND(S41/S51*100,1)</f>
        <v>85.9</v>
      </c>
    </row>
    <row r="42" spans="2:20">
      <c r="B42" s="624" t="s">
        <v>1427</v>
      </c>
      <c r="C42" s="1619" t="s">
        <v>1428</v>
      </c>
      <c r="D42" s="1620"/>
      <c r="E42" s="621">
        <f>SUM(E43:E47)</f>
        <v>1683981</v>
      </c>
      <c r="F42" s="595">
        <f>ROUND(E42/E51*100,1)</f>
        <v>15.1</v>
      </c>
      <c r="G42" s="621">
        <f>SUM(G43:G47)</f>
        <v>2055220</v>
      </c>
      <c r="H42" s="595">
        <f>ROUND(G42/G51*100,1)</f>
        <v>18.3</v>
      </c>
      <c r="I42" s="621">
        <v>3707822</v>
      </c>
      <c r="J42" s="595">
        <f>ROUND(I42/I51*100,1)</f>
        <v>29</v>
      </c>
      <c r="K42" s="622">
        <v>3406641</v>
      </c>
      <c r="L42" s="596">
        <f>ROUND(K42/K51*100,1)</f>
        <v>26.8</v>
      </c>
      <c r="M42" s="621">
        <v>3369930</v>
      </c>
      <c r="N42" s="596">
        <f>ROUND(M42/M51*100,1)</f>
        <v>25.4</v>
      </c>
      <c r="O42" s="623">
        <v>4297894</v>
      </c>
      <c r="P42" s="598">
        <f>ROUND(O42/O51*100,1)</f>
        <v>29.4</v>
      </c>
      <c r="Q42" s="623">
        <v>2983669</v>
      </c>
      <c r="R42" s="598">
        <f>ROUND(Q42/Q51*100,1)</f>
        <v>20.2</v>
      </c>
      <c r="S42" s="623">
        <v>1663392</v>
      </c>
      <c r="T42" s="598">
        <f>ROUND(S42/S51*100,1)</f>
        <v>14.1</v>
      </c>
    </row>
    <row r="43" spans="2:20">
      <c r="B43" s="627"/>
      <c r="C43" s="628"/>
      <c r="D43" s="629" t="s">
        <v>1429</v>
      </c>
      <c r="E43" s="594">
        <v>689345</v>
      </c>
      <c r="F43" s="595">
        <f>ROUND(E43/E51*100,1)</f>
        <v>6.2</v>
      </c>
      <c r="G43" s="594">
        <v>618646</v>
      </c>
      <c r="H43" s="595">
        <f>ROUND(G43/G51*100,1)</f>
        <v>5.5</v>
      </c>
      <c r="I43" s="594">
        <v>1024181</v>
      </c>
      <c r="J43" s="595">
        <f>ROUND(I43/I51*100,1)</f>
        <v>8</v>
      </c>
      <c r="K43" s="599">
        <v>1021678</v>
      </c>
      <c r="L43" s="596">
        <f>ROUND(K43/K51*100,1)</f>
        <v>8</v>
      </c>
      <c r="M43" s="594">
        <v>1216101</v>
      </c>
      <c r="N43" s="596">
        <f>ROUND(M43/M51*100,1)</f>
        <v>9.1999999999999993</v>
      </c>
      <c r="O43" s="597">
        <v>570603</v>
      </c>
      <c r="P43" s="598">
        <f>ROUND(O43/O51*100,1)</f>
        <v>3.9</v>
      </c>
      <c r="Q43" s="597">
        <v>391414</v>
      </c>
      <c r="R43" s="598">
        <f>ROUND(Q43/Q51*100,1)</f>
        <v>2.7</v>
      </c>
      <c r="S43" s="597">
        <v>173744</v>
      </c>
      <c r="T43" s="598">
        <f>ROUND(S43/S51*100,1)</f>
        <v>1.5</v>
      </c>
    </row>
    <row r="44" spans="2:20">
      <c r="B44" s="627" t="s">
        <v>1430</v>
      </c>
      <c r="C44" s="630" t="s">
        <v>1415</v>
      </c>
      <c r="D44" s="629" t="s">
        <v>1431</v>
      </c>
      <c r="E44" s="594">
        <v>965329</v>
      </c>
      <c r="F44" s="595">
        <f>ROUND(E44/E51*100,1)</f>
        <v>8.6999999999999993</v>
      </c>
      <c r="G44" s="594">
        <v>1423925</v>
      </c>
      <c r="H44" s="595">
        <f>ROUND(G44/G51*100,1)</f>
        <v>12.7</v>
      </c>
      <c r="I44" s="594">
        <v>2677864</v>
      </c>
      <c r="J44" s="595">
        <f>ROUND(I44/I51*100,1)</f>
        <v>21</v>
      </c>
      <c r="K44" s="599">
        <v>2338748</v>
      </c>
      <c r="L44" s="596">
        <f>ROUND(K44/K51*100,1)</f>
        <v>18.399999999999999</v>
      </c>
      <c r="M44" s="594">
        <v>2119637</v>
      </c>
      <c r="N44" s="596">
        <f>ROUND(M44/M51*100,1)</f>
        <v>16</v>
      </c>
      <c r="O44" s="597">
        <v>3590140</v>
      </c>
      <c r="P44" s="598">
        <f>ROUND(O44/O51*100,1)</f>
        <v>24.6</v>
      </c>
      <c r="Q44" s="597">
        <v>2441406</v>
      </c>
      <c r="R44" s="598">
        <f>ROUND(Q44/Q51*100,1)</f>
        <v>16.5</v>
      </c>
      <c r="S44" s="597">
        <v>1326443</v>
      </c>
      <c r="T44" s="598">
        <f>ROUND(S44/S51*100,1)</f>
        <v>11.3</v>
      </c>
    </row>
    <row r="45" spans="2:20">
      <c r="B45" s="627"/>
      <c r="C45" s="630"/>
      <c r="D45" s="629" t="s">
        <v>1432</v>
      </c>
      <c r="E45" s="594">
        <v>29307</v>
      </c>
      <c r="F45" s="595">
        <v>0.2</v>
      </c>
      <c r="G45" s="594">
        <v>12649</v>
      </c>
      <c r="H45" s="595">
        <f>ROUND(G45/G51*100,1)</f>
        <v>0.1</v>
      </c>
      <c r="I45" s="594">
        <v>5777</v>
      </c>
      <c r="J45" s="595">
        <f>ROUND(I45/I51*100,1)</f>
        <v>0</v>
      </c>
      <c r="K45" s="599">
        <v>46215</v>
      </c>
      <c r="L45" s="596">
        <f>ROUND(K45/K51*100,1)</f>
        <v>0.4</v>
      </c>
      <c r="M45" s="594">
        <v>34192</v>
      </c>
      <c r="N45" s="596">
        <f>ROUND(M45/M51*100,1)</f>
        <v>0.3</v>
      </c>
      <c r="O45" s="597">
        <v>137151</v>
      </c>
      <c r="P45" s="598">
        <f>ROUND(O45/O51*100,1)</f>
        <v>0.9</v>
      </c>
      <c r="Q45" s="597">
        <v>119876</v>
      </c>
      <c r="R45" s="598">
        <f>ROUND(Q45/Q51*100,1)</f>
        <v>0.8</v>
      </c>
      <c r="S45" s="597">
        <v>129031</v>
      </c>
      <c r="T45" s="598">
        <f>ROUND(S45/S51*100,1)</f>
        <v>1.1000000000000001</v>
      </c>
    </row>
    <row r="46" spans="2:20">
      <c r="B46" s="627" t="s">
        <v>1433</v>
      </c>
      <c r="C46" s="630" t="s">
        <v>1417</v>
      </c>
      <c r="D46" s="629" t="s">
        <v>1434</v>
      </c>
      <c r="E46" s="594"/>
      <c r="F46" s="595">
        <f>ROUND(E46/E9*100,1)</f>
        <v>0</v>
      </c>
      <c r="G46" s="594"/>
      <c r="H46" s="595">
        <f>ROUND(G46/G9*100,1)</f>
        <v>0</v>
      </c>
      <c r="I46" s="589" t="s">
        <v>1444</v>
      </c>
      <c r="J46" s="602" t="s">
        <v>943</v>
      </c>
      <c r="K46" s="589" t="s">
        <v>943</v>
      </c>
      <c r="L46" s="604" t="s">
        <v>943</v>
      </c>
      <c r="M46" s="589" t="s">
        <v>943</v>
      </c>
      <c r="N46" s="604" t="s">
        <v>943</v>
      </c>
      <c r="O46" s="631" t="s">
        <v>943</v>
      </c>
      <c r="P46" s="632" t="s">
        <v>943</v>
      </c>
      <c r="Q46" s="631" t="s">
        <v>943</v>
      </c>
      <c r="R46" s="632" t="s">
        <v>943</v>
      </c>
      <c r="S46" s="631">
        <v>26040</v>
      </c>
      <c r="T46" s="598">
        <f>ROUND(S46/S51*100,1)</f>
        <v>0.2</v>
      </c>
    </row>
    <row r="47" spans="2:20">
      <c r="B47" s="627"/>
      <c r="C47" s="634"/>
      <c r="D47" s="629" t="s">
        <v>1435</v>
      </c>
      <c r="E47" s="594"/>
      <c r="F47" s="595">
        <f>ROUND(E47/E51*100,1)</f>
        <v>0</v>
      </c>
      <c r="G47" s="594"/>
      <c r="H47" s="595">
        <f>ROUND(G47/G51*100,1)</f>
        <v>0</v>
      </c>
      <c r="I47" s="589" t="s">
        <v>1445</v>
      </c>
      <c r="J47" s="602" t="s">
        <v>943</v>
      </c>
      <c r="K47" s="589" t="s">
        <v>943</v>
      </c>
      <c r="L47" s="604" t="s">
        <v>943</v>
      </c>
      <c r="M47" s="589" t="s">
        <v>943</v>
      </c>
      <c r="N47" s="604" t="s">
        <v>943</v>
      </c>
      <c r="O47" s="631" t="s">
        <v>943</v>
      </c>
      <c r="P47" s="632" t="s">
        <v>943</v>
      </c>
      <c r="Q47" s="631">
        <v>30973</v>
      </c>
      <c r="R47" s="632">
        <f>ROUND(Q47/Q51*100,1)</f>
        <v>0.2</v>
      </c>
      <c r="S47" s="631">
        <v>8134</v>
      </c>
      <c r="T47" s="598">
        <f>ROUND(S47/S51*100,1)</f>
        <v>0.1</v>
      </c>
    </row>
    <row r="48" spans="2:20">
      <c r="B48" s="627" t="s">
        <v>1436</v>
      </c>
      <c r="C48" s="1619" t="s">
        <v>1437</v>
      </c>
      <c r="D48" s="1620"/>
      <c r="E48" s="594"/>
      <c r="F48" s="595">
        <f>ROUND(E48/E51*100,1)</f>
        <v>0</v>
      </c>
      <c r="G48" s="594"/>
      <c r="H48" s="595">
        <f>ROUND(G48/G51*100,1)</f>
        <v>0</v>
      </c>
      <c r="I48" s="589" t="s">
        <v>1446</v>
      </c>
      <c r="J48" s="602" t="s">
        <v>943</v>
      </c>
      <c r="K48" s="589" t="s">
        <v>943</v>
      </c>
      <c r="L48" s="604" t="s">
        <v>943</v>
      </c>
      <c r="M48" s="589" t="s">
        <v>943</v>
      </c>
      <c r="N48" s="604" t="s">
        <v>943</v>
      </c>
      <c r="O48" s="631" t="s">
        <v>943</v>
      </c>
      <c r="P48" s="632" t="s">
        <v>943</v>
      </c>
      <c r="Q48" s="631" t="s">
        <v>943</v>
      </c>
      <c r="R48" s="632" t="s">
        <v>943</v>
      </c>
      <c r="S48" s="631" t="s">
        <v>943</v>
      </c>
      <c r="T48" s="632" t="s">
        <v>943</v>
      </c>
    </row>
    <row r="49" spans="2:20">
      <c r="B49" s="627"/>
      <c r="C49" s="1619" t="s">
        <v>1438</v>
      </c>
      <c r="D49" s="1620"/>
      <c r="E49" s="594"/>
      <c r="F49" s="595">
        <f>ROUND(E49/E51*100,1)</f>
        <v>0</v>
      </c>
      <c r="G49" s="594"/>
      <c r="H49" s="595">
        <f>ROUND(G49/G51*100,1)</f>
        <v>0</v>
      </c>
      <c r="I49" s="589" t="s">
        <v>1447</v>
      </c>
      <c r="J49" s="602" t="s">
        <v>943</v>
      </c>
      <c r="K49" s="589" t="s">
        <v>943</v>
      </c>
      <c r="L49" s="604" t="s">
        <v>943</v>
      </c>
      <c r="M49" s="589" t="s">
        <v>943</v>
      </c>
      <c r="N49" s="604" t="s">
        <v>943</v>
      </c>
      <c r="O49" s="631" t="s">
        <v>943</v>
      </c>
      <c r="P49" s="632" t="s">
        <v>943</v>
      </c>
      <c r="Q49" s="631" t="s">
        <v>943</v>
      </c>
      <c r="R49" s="632" t="s">
        <v>943</v>
      </c>
      <c r="S49" s="631" t="s">
        <v>943</v>
      </c>
      <c r="T49" s="632" t="s">
        <v>943</v>
      </c>
    </row>
    <row r="50" spans="2:20">
      <c r="B50" s="626" t="s">
        <v>1439</v>
      </c>
      <c r="C50" s="1619" t="s">
        <v>1426</v>
      </c>
      <c r="D50" s="1620"/>
      <c r="E50" s="607">
        <f>E42+E48+E49</f>
        <v>1683981</v>
      </c>
      <c r="F50" s="608">
        <f>ROUND(E50/E51*100,1)</f>
        <v>15.1</v>
      </c>
      <c r="G50" s="607">
        <f>G42+G48+G49</f>
        <v>2055220</v>
      </c>
      <c r="H50" s="608">
        <f>ROUND(G50/G51*100,1)</f>
        <v>18.3</v>
      </c>
      <c r="I50" s="607">
        <f>I42</f>
        <v>3707822</v>
      </c>
      <c r="J50" s="608">
        <f>ROUND(I50/I51*100,1)</f>
        <v>29</v>
      </c>
      <c r="K50" s="609">
        <f>K42</f>
        <v>3406641</v>
      </c>
      <c r="L50" s="610">
        <f>ROUND(K50/K51*100,1)</f>
        <v>26.8</v>
      </c>
      <c r="M50" s="607">
        <f>M42</f>
        <v>3369930</v>
      </c>
      <c r="N50" s="610">
        <f>ROUND(M50/M51*100,1)</f>
        <v>25.4</v>
      </c>
      <c r="O50" s="611">
        <f>O42</f>
        <v>4297894</v>
      </c>
      <c r="P50" s="612">
        <f>ROUND(O50/O51*100,1)</f>
        <v>29.4</v>
      </c>
      <c r="Q50" s="611">
        <f>Q42</f>
        <v>2983669</v>
      </c>
      <c r="R50" s="612">
        <f>ROUND(Q50/Q51*100,1)</f>
        <v>20.2</v>
      </c>
      <c r="S50" s="611">
        <f>S42</f>
        <v>1663392</v>
      </c>
      <c r="T50" s="612">
        <f>ROUND(S50/S51*100,1)</f>
        <v>14.1</v>
      </c>
    </row>
    <row r="51" spans="2:20">
      <c r="B51" s="1621" t="s">
        <v>1440</v>
      </c>
      <c r="C51" s="1622"/>
      <c r="D51" s="1623"/>
      <c r="E51" s="615">
        <f>E41+E50</f>
        <v>11127557</v>
      </c>
      <c r="F51" s="616">
        <f>ROUND(E51/E51*100,1)</f>
        <v>100</v>
      </c>
      <c r="G51" s="615">
        <f>G41+G50</f>
        <v>11207522</v>
      </c>
      <c r="H51" s="616">
        <f>ROUND(G51/G51*100,1)</f>
        <v>100</v>
      </c>
      <c r="I51" s="615">
        <f>I41+I50</f>
        <v>12781064</v>
      </c>
      <c r="J51" s="616">
        <f>ROUND(I51/I51*100,1)</f>
        <v>100</v>
      </c>
      <c r="K51" s="617">
        <f>K41+K50</f>
        <v>12692763</v>
      </c>
      <c r="L51" s="618">
        <f>ROUND(K51/K51*100,1)</f>
        <v>100</v>
      </c>
      <c r="M51" s="615">
        <f>M41+M50</f>
        <v>13254552</v>
      </c>
      <c r="N51" s="618">
        <f>ROUND(M51/M51*100,1)</f>
        <v>100</v>
      </c>
      <c r="O51" s="619">
        <f>O41+O50</f>
        <v>14613486</v>
      </c>
      <c r="P51" s="620">
        <f>ROUND(O51/O51*100,1)</f>
        <v>100</v>
      </c>
      <c r="Q51" s="619">
        <f>Q41+Q50</f>
        <v>14754220</v>
      </c>
      <c r="R51" s="620">
        <f>ROUND(Q51/Q51*100,1)</f>
        <v>100</v>
      </c>
      <c r="S51" s="619">
        <f>S41+S50</f>
        <v>11783079</v>
      </c>
      <c r="T51" s="620">
        <f>ROUND(S51/S51*100,1)</f>
        <v>100</v>
      </c>
    </row>
    <row r="52" spans="2:20">
      <c r="L52" s="635"/>
      <c r="N52" s="635"/>
      <c r="P52" s="635"/>
      <c r="R52" s="635"/>
      <c r="T52" s="635" t="s">
        <v>1448</v>
      </c>
    </row>
  </sheetData>
  <mergeCells count="51">
    <mergeCell ref="B10:D10"/>
    <mergeCell ref="B11:D11"/>
    <mergeCell ref="B16:D16"/>
    <mergeCell ref="B17:D17"/>
    <mergeCell ref="B18:D18"/>
    <mergeCell ref="B12:D12"/>
    <mergeCell ref="B13:D13"/>
    <mergeCell ref="B5:D5"/>
    <mergeCell ref="B6:D6"/>
    <mergeCell ref="B7:D7"/>
    <mergeCell ref="B8:D8"/>
    <mergeCell ref="B9:D9"/>
    <mergeCell ref="B2:P2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E3:F3"/>
    <mergeCell ref="B14:D14"/>
    <mergeCell ref="B15:D15"/>
    <mergeCell ref="C25:D25"/>
    <mergeCell ref="C24:D24"/>
    <mergeCell ref="B27:D27"/>
    <mergeCell ref="B26:D26"/>
    <mergeCell ref="B20:D20"/>
    <mergeCell ref="B21:D21"/>
    <mergeCell ref="B22:D22"/>
    <mergeCell ref="B23:D23"/>
    <mergeCell ref="B19:D19"/>
    <mergeCell ref="B34:D34"/>
    <mergeCell ref="B35:D35"/>
    <mergeCell ref="C36:D36"/>
    <mergeCell ref="B37:D37"/>
    <mergeCell ref="B28:D28"/>
    <mergeCell ref="B29:D29"/>
    <mergeCell ref="B32:D32"/>
    <mergeCell ref="B33:D33"/>
    <mergeCell ref="C49:D49"/>
    <mergeCell ref="C50:D50"/>
    <mergeCell ref="B51:D51"/>
    <mergeCell ref="B38:D38"/>
    <mergeCell ref="B39:D39"/>
    <mergeCell ref="B40:D40"/>
    <mergeCell ref="C48:D48"/>
    <mergeCell ref="B41:D41"/>
    <mergeCell ref="C42:D42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&amp;C－５４－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zoomScaleNormal="100" workbookViewId="0">
      <selection activeCell="C1" sqref="C1"/>
    </sheetView>
  </sheetViews>
  <sheetFormatPr defaultRowHeight="13.5"/>
  <cols>
    <col min="1" max="1" width="0.625" style="637" customWidth="1"/>
    <col min="2" max="2" width="12.125" style="637" customWidth="1"/>
    <col min="3" max="3" width="10.75" style="637" customWidth="1"/>
    <col min="4" max="12" width="10.5" style="637" hidden="1" customWidth="1"/>
    <col min="13" max="13" width="7.125" style="637" hidden="1" customWidth="1"/>
    <col min="14" max="14" width="10.75" style="637" customWidth="1"/>
    <col min="15" max="15" width="10" style="637" customWidth="1"/>
    <col min="16" max="16" width="10.625" style="637" customWidth="1"/>
    <col min="17" max="17" width="9.5" style="637" customWidth="1"/>
    <col min="18" max="18" width="10.625" style="637" customWidth="1"/>
    <col min="19" max="19" width="10.75" style="637" customWidth="1"/>
    <col min="20" max="20" width="7" style="637" customWidth="1"/>
    <col min="21" max="21" width="9.5" style="637" bestFit="1" customWidth="1"/>
    <col min="22" max="23" width="9" style="637"/>
    <col min="24" max="24" width="9.5" style="637" bestFit="1" customWidth="1"/>
    <col min="25" max="25" width="9" style="637"/>
    <col min="26" max="26" width="9.5" style="637" bestFit="1" customWidth="1"/>
    <col min="27" max="16384" width="9" style="637"/>
  </cols>
  <sheetData>
    <row r="1" spans="2:21" ht="14.25">
      <c r="B1" s="636" t="s">
        <v>1449</v>
      </c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 t="s">
        <v>1441</v>
      </c>
      <c r="S1" s="1648"/>
    </row>
    <row r="2" spans="2:21">
      <c r="B2" s="638"/>
      <c r="C2" s="639"/>
      <c r="D2" s="1644" t="s">
        <v>1380</v>
      </c>
      <c r="E2" s="1649"/>
      <c r="F2" s="1644" t="s">
        <v>1381</v>
      </c>
      <c r="G2" s="1645"/>
      <c r="H2" s="1649" t="s">
        <v>1382</v>
      </c>
      <c r="I2" s="1649"/>
      <c r="J2" s="1644" t="s">
        <v>1450</v>
      </c>
      <c r="K2" s="1649"/>
      <c r="L2" s="1644" t="s">
        <v>1451</v>
      </c>
      <c r="M2" s="1649"/>
      <c r="N2" s="1644" t="s">
        <v>1385</v>
      </c>
      <c r="O2" s="1235"/>
      <c r="P2" s="1644" t="s">
        <v>1386</v>
      </c>
      <c r="Q2" s="1649"/>
      <c r="R2" s="1644" t="s">
        <v>1387</v>
      </c>
      <c r="S2" s="1645"/>
    </row>
    <row r="3" spans="2:21">
      <c r="B3" s="640"/>
      <c r="C3" s="641"/>
      <c r="D3" s="642" t="s">
        <v>1452</v>
      </c>
      <c r="E3" s="643" t="s">
        <v>1389</v>
      </c>
      <c r="F3" s="642" t="s">
        <v>1452</v>
      </c>
      <c r="G3" s="642" t="s">
        <v>1389</v>
      </c>
      <c r="H3" s="644" t="s">
        <v>1452</v>
      </c>
      <c r="I3" s="643" t="s">
        <v>1389</v>
      </c>
      <c r="J3" s="642" t="s">
        <v>1452</v>
      </c>
      <c r="K3" s="643" t="s">
        <v>1389</v>
      </c>
      <c r="L3" s="642" t="s">
        <v>1452</v>
      </c>
      <c r="M3" s="643" t="s">
        <v>1389</v>
      </c>
      <c r="N3" s="642" t="s">
        <v>1452</v>
      </c>
      <c r="O3" s="643" t="s">
        <v>1389</v>
      </c>
      <c r="P3" s="642" t="s">
        <v>1452</v>
      </c>
      <c r="Q3" s="643" t="s">
        <v>1389</v>
      </c>
      <c r="R3" s="642" t="s">
        <v>1452</v>
      </c>
      <c r="S3" s="642" t="s">
        <v>1389</v>
      </c>
    </row>
    <row r="4" spans="2:21">
      <c r="B4" s="1652" t="s">
        <v>1453</v>
      </c>
      <c r="C4" s="645" t="s">
        <v>2028</v>
      </c>
      <c r="D4" s="646">
        <v>1800671</v>
      </c>
      <c r="E4" s="647">
        <v>26.9</v>
      </c>
      <c r="F4" s="646">
        <v>1841472</v>
      </c>
      <c r="G4" s="648">
        <f>ROUND(F4/F18*100,1)</f>
        <v>25.5</v>
      </c>
      <c r="H4" s="649">
        <v>2151288</v>
      </c>
      <c r="I4" s="648">
        <f>ROUND(H4/H18*100,1)</f>
        <v>26.4</v>
      </c>
      <c r="J4" s="646">
        <v>1935708</v>
      </c>
      <c r="K4" s="647">
        <f>ROUND(J4/J18*100,1)</f>
        <v>26.3</v>
      </c>
      <c r="L4" s="646">
        <v>1869860</v>
      </c>
      <c r="M4" s="647">
        <f>ROUND(L4/L18*100,1)</f>
        <v>25.1</v>
      </c>
      <c r="N4" s="650">
        <v>1794297</v>
      </c>
      <c r="O4" s="651">
        <f>ROUND(N4/N18*100,1)</f>
        <v>21.4</v>
      </c>
      <c r="P4" s="650">
        <v>1763973</v>
      </c>
      <c r="Q4" s="651">
        <f>ROUND(P4/P18*100,1)</f>
        <v>26.4</v>
      </c>
      <c r="R4" s="650">
        <v>1637426</v>
      </c>
      <c r="S4" s="651">
        <f>ROUND(R4/R18*100,1)</f>
        <v>23.3</v>
      </c>
    </row>
    <row r="5" spans="2:21">
      <c r="B5" s="1651"/>
      <c r="C5" s="652" t="s">
        <v>1454</v>
      </c>
      <c r="D5" s="653">
        <v>1559316</v>
      </c>
      <c r="E5" s="654">
        <f>ROUND(D5/D18*100,1)</f>
        <v>23.2</v>
      </c>
      <c r="F5" s="653">
        <v>1935008</v>
      </c>
      <c r="G5" s="655">
        <f>ROUND(F5/F18*100,1)</f>
        <v>26.8</v>
      </c>
      <c r="H5" s="656">
        <v>2115860</v>
      </c>
      <c r="I5" s="655">
        <f>ROUND(H5/H18*100,1)</f>
        <v>25.9</v>
      </c>
      <c r="J5" s="653">
        <v>1611137</v>
      </c>
      <c r="K5" s="654">
        <f>ROUND(J5/J18*100,1)</f>
        <v>21.9</v>
      </c>
      <c r="L5" s="653">
        <v>1725443</v>
      </c>
      <c r="M5" s="654">
        <f>ROUND(L5/L18*100,1)</f>
        <v>23.2</v>
      </c>
      <c r="N5" s="657">
        <v>2726202</v>
      </c>
      <c r="O5" s="651">
        <f>ROUND(N5/N18*100,1)</f>
        <v>32.5</v>
      </c>
      <c r="P5" s="657">
        <v>868912</v>
      </c>
      <c r="Q5" s="651">
        <f>ROUND(P5/P18*100,1)</f>
        <v>13</v>
      </c>
      <c r="R5" s="657">
        <v>1615256</v>
      </c>
      <c r="S5" s="651">
        <f>ROUND(R5/R18*100,1)</f>
        <v>23</v>
      </c>
    </row>
    <row r="6" spans="2:21" ht="27">
      <c r="B6" s="1651" t="s">
        <v>1455</v>
      </c>
      <c r="C6" s="652" t="s">
        <v>1456</v>
      </c>
      <c r="D6" s="653">
        <v>3194582</v>
      </c>
      <c r="E6" s="654">
        <f>ROUND(D6/D18*100,1)</f>
        <v>47.6</v>
      </c>
      <c r="F6" s="653">
        <v>3279054</v>
      </c>
      <c r="G6" s="655">
        <f>ROUND(F6/F18*100,1)</f>
        <v>45.4</v>
      </c>
      <c r="H6" s="656">
        <v>3705264</v>
      </c>
      <c r="I6" s="655">
        <f>ROUND(H6/H18*100,1)</f>
        <v>45.4</v>
      </c>
      <c r="J6" s="653">
        <v>3618699</v>
      </c>
      <c r="K6" s="654">
        <f>ROUND(J6/J18*100,1)</f>
        <v>49.2</v>
      </c>
      <c r="L6" s="653">
        <v>3623715</v>
      </c>
      <c r="M6" s="654">
        <f>ROUND(L6/L18*100,1)</f>
        <v>48.7</v>
      </c>
      <c r="N6" s="657">
        <v>3637236</v>
      </c>
      <c r="O6" s="651">
        <f>ROUND(N6/N18*100,1)</f>
        <v>43.3</v>
      </c>
      <c r="P6" s="657">
        <v>3797883</v>
      </c>
      <c r="Q6" s="651">
        <f>ROUND(P6/P18*100,1)</f>
        <v>56.9</v>
      </c>
      <c r="R6" s="657">
        <v>3538569</v>
      </c>
      <c r="S6" s="651">
        <f>ROUND(R6/R18*100,1)</f>
        <v>50.3</v>
      </c>
    </row>
    <row r="7" spans="2:21">
      <c r="B7" s="1642"/>
      <c r="C7" s="652" t="s">
        <v>1457</v>
      </c>
      <c r="D7" s="653">
        <v>2451</v>
      </c>
      <c r="E7" s="654">
        <f>ROUND(D7/D18*100,1)</f>
        <v>0</v>
      </c>
      <c r="F7" s="653">
        <v>2473</v>
      </c>
      <c r="G7" s="655">
        <v>0.1</v>
      </c>
      <c r="H7" s="656">
        <v>2484</v>
      </c>
      <c r="I7" s="655">
        <v>0.1</v>
      </c>
      <c r="J7" s="653">
        <v>3594</v>
      </c>
      <c r="K7" s="654">
        <v>0.1</v>
      </c>
      <c r="L7" s="653">
        <v>3552</v>
      </c>
      <c r="M7" s="654">
        <f>ROUND(L7/L18*100,1)</f>
        <v>0</v>
      </c>
      <c r="N7" s="657">
        <v>5129</v>
      </c>
      <c r="O7" s="651">
        <f>ROUND(N7/N18*100,1)</f>
        <v>0.1</v>
      </c>
      <c r="P7" s="657">
        <v>5129</v>
      </c>
      <c r="Q7" s="651">
        <f>ROUND(P7/P18*100,1)</f>
        <v>0.1</v>
      </c>
      <c r="R7" s="657">
        <v>5016</v>
      </c>
      <c r="S7" s="651">
        <f>ROUND(R7/R18*100,1)</f>
        <v>0.1</v>
      </c>
      <c r="U7" s="658"/>
    </row>
    <row r="8" spans="2:21">
      <c r="B8" s="1640" t="s">
        <v>1458</v>
      </c>
      <c r="C8" s="1641"/>
      <c r="D8" s="653">
        <v>34808</v>
      </c>
      <c r="E8" s="654">
        <f>ROUND(D8/D18*100,1)</f>
        <v>0.5</v>
      </c>
      <c r="F8" s="653">
        <v>36266</v>
      </c>
      <c r="G8" s="655">
        <f>ROUND(F8/F18*100,1)</f>
        <v>0.5</v>
      </c>
      <c r="H8" s="656">
        <v>37970</v>
      </c>
      <c r="I8" s="655">
        <f>ROUND(H8/H18*100,1)</f>
        <v>0.5</v>
      </c>
      <c r="J8" s="653">
        <v>39463</v>
      </c>
      <c r="K8" s="654">
        <f>ROUND(J8/J18*100,1)</f>
        <v>0.5</v>
      </c>
      <c r="L8" s="653">
        <v>41011</v>
      </c>
      <c r="M8" s="654">
        <f>ROUND(L8/L18*100,1)</f>
        <v>0.6</v>
      </c>
      <c r="N8" s="657">
        <v>45661</v>
      </c>
      <c r="O8" s="651">
        <f>ROUND(N8/N18*100,1)</f>
        <v>0.5</v>
      </c>
      <c r="P8" s="657">
        <v>48140</v>
      </c>
      <c r="Q8" s="651">
        <f>ROUND(P8/P18*100,1)</f>
        <v>0.7</v>
      </c>
      <c r="R8" s="657">
        <v>50153</v>
      </c>
      <c r="S8" s="651">
        <f>ROUND(R8/R18*100,1)</f>
        <v>0.7</v>
      </c>
    </row>
    <row r="9" spans="2:21">
      <c r="B9" s="1640" t="s">
        <v>1459</v>
      </c>
      <c r="C9" s="1641"/>
      <c r="D9" s="653">
        <v>120951</v>
      </c>
      <c r="E9" s="654">
        <f>ROUND(D9/D18*100,1)</f>
        <v>1.8</v>
      </c>
      <c r="F9" s="653">
        <v>124519</v>
      </c>
      <c r="G9" s="655">
        <f>ROUND(F9/F18*100,1)</f>
        <v>1.7</v>
      </c>
      <c r="H9" s="656">
        <v>150080</v>
      </c>
      <c r="I9" s="655">
        <f>ROUND(H9/H18*100,1)</f>
        <v>1.8</v>
      </c>
      <c r="J9" s="653">
        <v>152749</v>
      </c>
      <c r="K9" s="654">
        <f>ROUND(J9/J18*100,1)</f>
        <v>2.1</v>
      </c>
      <c r="L9" s="653">
        <v>174183</v>
      </c>
      <c r="M9" s="654">
        <f>ROUND(L9/L18*100,1)</f>
        <v>2.2999999999999998</v>
      </c>
      <c r="N9" s="657">
        <v>184200</v>
      </c>
      <c r="O9" s="651">
        <f>ROUND(N9/N18*100,1)</f>
        <v>2.2000000000000002</v>
      </c>
      <c r="P9" s="657">
        <v>185097</v>
      </c>
      <c r="Q9" s="651">
        <f>ROUND(P9/P18*100,1)</f>
        <v>2.8</v>
      </c>
      <c r="R9" s="657">
        <v>190971</v>
      </c>
      <c r="S9" s="651">
        <f>ROUND(R9/R18*100,1)</f>
        <v>2.7</v>
      </c>
    </row>
    <row r="10" spans="2:21">
      <c r="B10" s="1640" t="s">
        <v>1460</v>
      </c>
      <c r="C10" s="1641"/>
      <c r="D10" s="653" t="s">
        <v>1493</v>
      </c>
      <c r="E10" s="659" t="s">
        <v>1493</v>
      </c>
      <c r="F10" s="653" t="s">
        <v>1493</v>
      </c>
      <c r="G10" s="659" t="s">
        <v>1493</v>
      </c>
      <c r="H10" s="653" t="s">
        <v>1493</v>
      </c>
      <c r="I10" s="659" t="s">
        <v>1493</v>
      </c>
      <c r="J10" s="653" t="s">
        <v>1493</v>
      </c>
      <c r="K10" s="656" t="s">
        <v>1493</v>
      </c>
      <c r="L10" s="653" t="s">
        <v>1493</v>
      </c>
      <c r="M10" s="656" t="s">
        <v>1493</v>
      </c>
      <c r="N10" s="657" t="s">
        <v>1493</v>
      </c>
      <c r="O10" s="660" t="s">
        <v>1493</v>
      </c>
      <c r="P10" s="657" t="s">
        <v>1493</v>
      </c>
      <c r="Q10" s="660" t="s">
        <v>1493</v>
      </c>
      <c r="R10" s="657" t="s">
        <v>1493</v>
      </c>
      <c r="S10" s="660" t="s">
        <v>1493</v>
      </c>
    </row>
    <row r="11" spans="2:21">
      <c r="B11" s="1638" t="s">
        <v>1461</v>
      </c>
      <c r="C11" s="652" t="s">
        <v>1462</v>
      </c>
      <c r="D11" s="653" t="s">
        <v>1494</v>
      </c>
      <c r="E11" s="659" t="s">
        <v>1494</v>
      </c>
      <c r="F11" s="653" t="s">
        <v>1494</v>
      </c>
      <c r="G11" s="659" t="s">
        <v>1494</v>
      </c>
      <c r="H11" s="653" t="s">
        <v>1494</v>
      </c>
      <c r="I11" s="659" t="s">
        <v>1494</v>
      </c>
      <c r="J11" s="653" t="s">
        <v>1494</v>
      </c>
      <c r="K11" s="656" t="s">
        <v>1494</v>
      </c>
      <c r="L11" s="653">
        <v>2035</v>
      </c>
      <c r="M11" s="654">
        <f>ROUND(L11/L18*100,1)</f>
        <v>0</v>
      </c>
      <c r="N11" s="657" t="s">
        <v>1494</v>
      </c>
      <c r="O11" s="660" t="s">
        <v>1494</v>
      </c>
      <c r="P11" s="657" t="s">
        <v>1494</v>
      </c>
      <c r="Q11" s="660" t="s">
        <v>1494</v>
      </c>
      <c r="R11" s="657" t="s">
        <v>1494</v>
      </c>
      <c r="S11" s="660" t="s">
        <v>1494</v>
      </c>
    </row>
    <row r="12" spans="2:21">
      <c r="B12" s="1639"/>
      <c r="C12" s="652" t="s">
        <v>1463</v>
      </c>
      <c r="D12" s="653" t="s">
        <v>1494</v>
      </c>
      <c r="E12" s="659" t="s">
        <v>1494</v>
      </c>
      <c r="F12" s="653" t="s">
        <v>1494</v>
      </c>
      <c r="G12" s="659" t="s">
        <v>1494</v>
      </c>
      <c r="H12" s="653" t="s">
        <v>1494</v>
      </c>
      <c r="I12" s="659" t="s">
        <v>1494</v>
      </c>
      <c r="J12" s="653" t="s">
        <v>1494</v>
      </c>
      <c r="K12" s="656" t="s">
        <v>1494</v>
      </c>
      <c r="L12" s="653" t="s">
        <v>1494</v>
      </c>
      <c r="M12" s="656" t="s">
        <v>1494</v>
      </c>
      <c r="N12" s="657" t="s">
        <v>1494</v>
      </c>
      <c r="O12" s="660" t="s">
        <v>1494</v>
      </c>
      <c r="P12" s="657" t="s">
        <v>1494</v>
      </c>
      <c r="Q12" s="660" t="s">
        <v>1494</v>
      </c>
      <c r="R12" s="657" t="s">
        <v>1494</v>
      </c>
      <c r="S12" s="660" t="s">
        <v>1494</v>
      </c>
    </row>
    <row r="13" spans="2:21">
      <c r="B13" s="1640" t="s">
        <v>1464</v>
      </c>
      <c r="C13" s="1641"/>
      <c r="D13" s="661">
        <f>SUM(D4:D12)</f>
        <v>6712779</v>
      </c>
      <c r="E13" s="654">
        <f>ROUND(D13/D18*100,1)</f>
        <v>100</v>
      </c>
      <c r="F13" s="661">
        <f>SUM(F4:F12)</f>
        <v>7218792</v>
      </c>
      <c r="G13" s="655">
        <f>ROUND(F13/F18*100,1)</f>
        <v>100</v>
      </c>
      <c r="H13" s="662">
        <v>8162946</v>
      </c>
      <c r="I13" s="655">
        <f>ROUND(H13/H18*100,1)</f>
        <v>100</v>
      </c>
      <c r="J13" s="661">
        <v>7361350</v>
      </c>
      <c r="K13" s="654">
        <f>ROUND(J13/J18*100,1)</f>
        <v>100</v>
      </c>
      <c r="L13" s="661">
        <v>7439799</v>
      </c>
      <c r="M13" s="654">
        <f>ROUND(L13/L18*100,1)</f>
        <v>100</v>
      </c>
      <c r="N13" s="663">
        <v>8392725</v>
      </c>
      <c r="O13" s="651">
        <f>ROUND(N13/N18*100,1)</f>
        <v>100</v>
      </c>
      <c r="P13" s="663">
        <v>6669134</v>
      </c>
      <c r="Q13" s="651">
        <f>ROUND(P13/P18*100,1)</f>
        <v>100</v>
      </c>
      <c r="R13" s="663">
        <v>7037391</v>
      </c>
      <c r="S13" s="651">
        <f>ROUND(R13/R18*100,1)</f>
        <v>100</v>
      </c>
    </row>
    <row r="14" spans="2:21">
      <c r="B14" s="1640" t="s">
        <v>1465</v>
      </c>
      <c r="C14" s="1641"/>
      <c r="D14" s="653" t="s">
        <v>1495</v>
      </c>
      <c r="E14" s="659" t="s">
        <v>1495</v>
      </c>
      <c r="F14" s="653" t="s">
        <v>1495</v>
      </c>
      <c r="G14" s="659" t="s">
        <v>1495</v>
      </c>
      <c r="H14" s="653" t="s">
        <v>1495</v>
      </c>
      <c r="I14" s="659" t="s">
        <v>1495</v>
      </c>
      <c r="J14" s="653" t="s">
        <v>1495</v>
      </c>
      <c r="K14" s="656" t="s">
        <v>1495</v>
      </c>
      <c r="L14" s="653" t="s">
        <v>1495</v>
      </c>
      <c r="M14" s="656" t="s">
        <v>1495</v>
      </c>
      <c r="N14" s="657" t="s">
        <v>1495</v>
      </c>
      <c r="O14" s="660" t="s">
        <v>1495</v>
      </c>
      <c r="P14" s="657" t="s">
        <v>1495</v>
      </c>
      <c r="Q14" s="660" t="s">
        <v>1495</v>
      </c>
      <c r="R14" s="657" t="s">
        <v>1495</v>
      </c>
      <c r="S14" s="660" t="s">
        <v>1495</v>
      </c>
    </row>
    <row r="15" spans="2:21">
      <c r="B15" s="1642" t="s">
        <v>1496</v>
      </c>
      <c r="C15" s="664" t="s">
        <v>1497</v>
      </c>
      <c r="D15" s="653"/>
      <c r="E15" s="659"/>
      <c r="F15" s="653"/>
      <c r="G15" s="659"/>
      <c r="H15" s="653" t="s">
        <v>997</v>
      </c>
      <c r="I15" s="659" t="s">
        <v>997</v>
      </c>
      <c r="J15" s="653" t="s">
        <v>997</v>
      </c>
      <c r="K15" s="656" t="s">
        <v>997</v>
      </c>
      <c r="L15" s="653" t="s">
        <v>997</v>
      </c>
      <c r="M15" s="656" t="s">
        <v>997</v>
      </c>
      <c r="N15" s="657" t="s">
        <v>997</v>
      </c>
      <c r="O15" s="660" t="s">
        <v>997</v>
      </c>
      <c r="P15" s="657" t="s">
        <v>997</v>
      </c>
      <c r="Q15" s="660" t="s">
        <v>997</v>
      </c>
      <c r="R15" s="657" t="s">
        <v>997</v>
      </c>
      <c r="S15" s="660" t="s">
        <v>997</v>
      </c>
    </row>
    <row r="16" spans="2:21">
      <c r="B16" s="1643"/>
      <c r="C16" s="665" t="s">
        <v>1498</v>
      </c>
      <c r="D16" s="653"/>
      <c r="E16" s="659"/>
      <c r="F16" s="653"/>
      <c r="G16" s="659"/>
      <c r="H16" s="653" t="s">
        <v>997</v>
      </c>
      <c r="I16" s="659" t="s">
        <v>997</v>
      </c>
      <c r="J16" s="653" t="s">
        <v>997</v>
      </c>
      <c r="K16" s="656" t="s">
        <v>997</v>
      </c>
      <c r="L16" s="653" t="s">
        <v>997</v>
      </c>
      <c r="M16" s="656" t="s">
        <v>997</v>
      </c>
      <c r="N16" s="657" t="s">
        <v>997</v>
      </c>
      <c r="O16" s="660" t="s">
        <v>997</v>
      </c>
      <c r="P16" s="657" t="s">
        <v>997</v>
      </c>
      <c r="Q16" s="660" t="s">
        <v>997</v>
      </c>
      <c r="R16" s="657" t="s">
        <v>997</v>
      </c>
      <c r="S16" s="660" t="s">
        <v>997</v>
      </c>
    </row>
    <row r="17" spans="2:20">
      <c r="B17" s="1640" t="s">
        <v>1466</v>
      </c>
      <c r="C17" s="1641"/>
      <c r="D17" s="653" t="s">
        <v>1499</v>
      </c>
      <c r="E17" s="659" t="s">
        <v>1499</v>
      </c>
      <c r="F17" s="653" t="s">
        <v>1499</v>
      </c>
      <c r="G17" s="659" t="s">
        <v>1499</v>
      </c>
      <c r="H17" s="653" t="s">
        <v>1499</v>
      </c>
      <c r="I17" s="659" t="s">
        <v>1499</v>
      </c>
      <c r="J17" s="653" t="s">
        <v>1499</v>
      </c>
      <c r="K17" s="656" t="s">
        <v>1499</v>
      </c>
      <c r="L17" s="653" t="s">
        <v>1499</v>
      </c>
      <c r="M17" s="656" t="s">
        <v>1499</v>
      </c>
      <c r="N17" s="657" t="s">
        <v>1499</v>
      </c>
      <c r="O17" s="660" t="s">
        <v>1499</v>
      </c>
      <c r="P17" s="657" t="s">
        <v>1499</v>
      </c>
      <c r="Q17" s="660" t="s">
        <v>1499</v>
      </c>
      <c r="R17" s="657" t="s">
        <v>1499</v>
      </c>
      <c r="S17" s="660" t="s">
        <v>1499</v>
      </c>
    </row>
    <row r="18" spans="2:20">
      <c r="B18" s="1640" t="s">
        <v>355</v>
      </c>
      <c r="C18" s="1641"/>
      <c r="D18" s="653">
        <f t="shared" ref="D18:I18" si="0">SUM(D13:D17)</f>
        <v>6712779</v>
      </c>
      <c r="E18" s="662">
        <f t="shared" si="0"/>
        <v>100</v>
      </c>
      <c r="F18" s="653">
        <f t="shared" si="0"/>
        <v>7218792</v>
      </c>
      <c r="G18" s="666">
        <f t="shared" si="0"/>
        <v>100</v>
      </c>
      <c r="H18" s="656">
        <f t="shared" si="0"/>
        <v>8162946</v>
      </c>
      <c r="I18" s="666">
        <f t="shared" si="0"/>
        <v>100</v>
      </c>
      <c r="J18" s="653">
        <v>7361350</v>
      </c>
      <c r="K18" s="662">
        <f>SUM(K13:K17)</f>
        <v>100</v>
      </c>
      <c r="L18" s="653">
        <f>SUM(L13)</f>
        <v>7439799</v>
      </c>
      <c r="M18" s="662">
        <f>SUM(M13:M17)</f>
        <v>100</v>
      </c>
      <c r="N18" s="657">
        <f>SUM(N13)</f>
        <v>8392725</v>
      </c>
      <c r="O18" s="667">
        <f>SUM(O13:O17)</f>
        <v>100</v>
      </c>
      <c r="P18" s="657">
        <f>SUM(P13)</f>
        <v>6669134</v>
      </c>
      <c r="Q18" s="667">
        <f>SUM(Q13:Q17)</f>
        <v>100</v>
      </c>
      <c r="R18" s="657">
        <f>SUM(R13)</f>
        <v>7037391</v>
      </c>
      <c r="S18" s="667">
        <f>SUM(S13:S17)</f>
        <v>100</v>
      </c>
    </row>
    <row r="19" spans="2:20">
      <c r="I19" s="668"/>
      <c r="K19" s="668"/>
      <c r="M19" s="668"/>
      <c r="O19" s="668"/>
      <c r="Q19" s="668"/>
      <c r="S19" s="668" t="s">
        <v>1467</v>
      </c>
    </row>
    <row r="20" spans="2:20">
      <c r="I20" s="668"/>
      <c r="K20" s="668"/>
      <c r="M20" s="668"/>
      <c r="O20" s="668"/>
      <c r="Q20" s="668"/>
      <c r="S20" s="668"/>
    </row>
    <row r="21" spans="2:20">
      <c r="I21" s="668"/>
      <c r="K21" s="668"/>
      <c r="M21" s="668"/>
      <c r="O21" s="668"/>
      <c r="Q21" s="668"/>
      <c r="S21" s="668"/>
    </row>
    <row r="23" spans="2:20" ht="14.25">
      <c r="B23" s="669" t="s">
        <v>1468</v>
      </c>
      <c r="S23" s="670"/>
      <c r="T23" s="671" t="s">
        <v>1441</v>
      </c>
    </row>
    <row r="24" spans="2:20">
      <c r="B24" s="672"/>
      <c r="C24" s="1646" t="s">
        <v>1469</v>
      </c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1646" t="s">
        <v>1470</v>
      </c>
      <c r="O24" s="1644" t="s">
        <v>1471</v>
      </c>
      <c r="P24" s="1645"/>
      <c r="Q24" s="675" t="s">
        <v>1472</v>
      </c>
      <c r="R24" s="675" t="s">
        <v>1472</v>
      </c>
      <c r="S24" s="676" t="s">
        <v>1473</v>
      </c>
      <c r="T24" s="677" t="s">
        <v>1474</v>
      </c>
    </row>
    <row r="25" spans="2:20">
      <c r="B25" s="678"/>
      <c r="C25" s="1647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1647"/>
      <c r="O25" s="680" t="s">
        <v>1475</v>
      </c>
      <c r="P25" s="680" t="s">
        <v>1476</v>
      </c>
      <c r="Q25" s="681" t="s">
        <v>1477</v>
      </c>
      <c r="R25" s="681" t="s">
        <v>1478</v>
      </c>
      <c r="S25" s="682" t="s">
        <v>1479</v>
      </c>
      <c r="T25" s="552" t="s">
        <v>1500</v>
      </c>
    </row>
    <row r="26" spans="2:20">
      <c r="B26" s="683" t="s">
        <v>1501</v>
      </c>
      <c r="C26" s="684">
        <v>5809139</v>
      </c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84">
        <v>5769319</v>
      </c>
      <c r="O26" s="684">
        <v>36772</v>
      </c>
      <c r="P26" s="684">
        <v>208077</v>
      </c>
      <c r="Q26" s="685">
        <f>N26/'82.旧野洲町財政(2)'!C26</f>
        <v>0.99314528366424004</v>
      </c>
      <c r="R26" s="686">
        <f>AVERAGE(Q26:Q26)</f>
        <v>0.99314528366424004</v>
      </c>
      <c r="S26" s="684">
        <v>7691173</v>
      </c>
      <c r="T26" s="687">
        <v>11.5</v>
      </c>
    </row>
    <row r="27" spans="2:20">
      <c r="B27" s="688" t="s">
        <v>1502</v>
      </c>
      <c r="C27" s="689">
        <v>5914681</v>
      </c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89">
        <v>5882402</v>
      </c>
      <c r="O27" s="689">
        <v>32772</v>
      </c>
      <c r="P27" s="689">
        <v>213157</v>
      </c>
      <c r="Q27" s="690">
        <f>N27/'82.旧野洲町財政(2)'!C27</f>
        <v>0.99454256281953335</v>
      </c>
      <c r="R27" s="691">
        <f>AVERAGE(Q26:Q27)</f>
        <v>0.99384392324188675</v>
      </c>
      <c r="S27" s="689">
        <v>7837937</v>
      </c>
      <c r="T27" s="692">
        <v>11.3</v>
      </c>
    </row>
    <row r="28" spans="2:20">
      <c r="B28" s="688" t="s">
        <v>1385</v>
      </c>
      <c r="C28" s="689">
        <v>5824145</v>
      </c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89">
        <v>6720248</v>
      </c>
      <c r="O28" s="689" t="s">
        <v>1503</v>
      </c>
      <c r="P28" s="689">
        <v>187467</v>
      </c>
      <c r="Q28" s="690">
        <f>N28/'82.旧野洲町財政(2)'!C28</f>
        <v>1.1538600086364608</v>
      </c>
      <c r="R28" s="685">
        <f>AVERAGE(Q26:Q28)</f>
        <v>1.0471826183734114</v>
      </c>
      <c r="S28" s="689">
        <v>8921061</v>
      </c>
      <c r="T28" s="692">
        <v>12.2</v>
      </c>
    </row>
    <row r="29" spans="2:20">
      <c r="B29" s="688" t="s">
        <v>4</v>
      </c>
      <c r="C29" s="689">
        <v>5581021</v>
      </c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89">
        <v>7457414</v>
      </c>
      <c r="O29" s="689" t="s">
        <v>5</v>
      </c>
      <c r="P29" s="689">
        <v>178700</v>
      </c>
      <c r="Q29" s="690">
        <f>N29/'82.旧野洲町財政(2)'!C29</f>
        <v>1.3362096290266601</v>
      </c>
      <c r="R29" s="690">
        <f>AVERAGE(Q27:Q29)</f>
        <v>1.1615374001608847</v>
      </c>
      <c r="S29" s="689">
        <v>9903565</v>
      </c>
      <c r="T29" s="692">
        <v>11.4</v>
      </c>
    </row>
    <row r="30" spans="2:20">
      <c r="B30" s="693" t="s">
        <v>6</v>
      </c>
      <c r="C30" s="694">
        <v>5180230</v>
      </c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4">
        <v>4812449</v>
      </c>
      <c r="O30" s="694">
        <v>357935</v>
      </c>
      <c r="P30" s="694">
        <v>177735</v>
      </c>
      <c r="Q30" s="691">
        <f>N30/'82.旧野洲町財政(2)'!C30</f>
        <v>0.92900295932806076</v>
      </c>
      <c r="R30" s="691">
        <f>AVERAGE(Q28:Q30)</f>
        <v>1.139690865663727</v>
      </c>
      <c r="S30" s="694">
        <v>6732039</v>
      </c>
      <c r="T30" s="696">
        <v>12.3</v>
      </c>
    </row>
    <row r="31" spans="2:20">
      <c r="T31" s="668" t="s">
        <v>1480</v>
      </c>
    </row>
    <row r="32" spans="2:20">
      <c r="T32" s="668"/>
    </row>
    <row r="33" spans="2:20">
      <c r="T33" s="668"/>
    </row>
    <row r="34" spans="2:20">
      <c r="T34" s="668"/>
    </row>
    <row r="36" spans="2:20" ht="14.25">
      <c r="B36" s="669" t="s">
        <v>1481</v>
      </c>
      <c r="C36" s="697"/>
      <c r="N36" s="697"/>
      <c r="O36" s="697"/>
      <c r="P36" s="697"/>
      <c r="Q36" s="697"/>
      <c r="R36" s="1650" t="s">
        <v>1482</v>
      </c>
      <c r="S36" s="1140"/>
      <c r="T36" s="1140"/>
    </row>
    <row r="37" spans="2:20">
      <c r="B37" s="698"/>
      <c r="C37" s="1636" t="s">
        <v>1483</v>
      </c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1636" t="s">
        <v>1484</v>
      </c>
      <c r="O37" s="1655" t="s">
        <v>1485</v>
      </c>
      <c r="P37" s="1653" t="s">
        <v>1486</v>
      </c>
      <c r="Q37" s="1636" t="s">
        <v>1487</v>
      </c>
      <c r="R37" s="1636" t="s">
        <v>1488</v>
      </c>
      <c r="S37" s="1636" t="s">
        <v>1425</v>
      </c>
      <c r="T37" s="1637" t="s">
        <v>1489</v>
      </c>
    </row>
    <row r="38" spans="2:20" ht="13.5" customHeight="1">
      <c r="B38" s="699"/>
      <c r="C38" s="908"/>
      <c r="D38" s="679"/>
      <c r="E38" s="679"/>
      <c r="F38" s="679"/>
      <c r="G38" s="679"/>
      <c r="H38" s="679"/>
      <c r="I38" s="679"/>
      <c r="J38" s="679"/>
      <c r="K38" s="679"/>
      <c r="L38" s="679"/>
      <c r="M38" s="679"/>
      <c r="N38" s="908"/>
      <c r="O38" s="908"/>
      <c r="P38" s="1654"/>
      <c r="Q38" s="908"/>
      <c r="R38" s="908"/>
      <c r="S38" s="908"/>
      <c r="T38" s="1505"/>
    </row>
    <row r="39" spans="2:20">
      <c r="B39" s="683" t="s">
        <v>1501</v>
      </c>
      <c r="C39" s="700">
        <v>13641126</v>
      </c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0">
        <v>13254552</v>
      </c>
      <c r="O39" s="702">
        <v>386574</v>
      </c>
      <c r="P39" s="700">
        <v>136945</v>
      </c>
      <c r="Q39" s="702">
        <v>249629</v>
      </c>
      <c r="R39" s="700">
        <v>66133</v>
      </c>
      <c r="S39" s="700">
        <v>145877</v>
      </c>
      <c r="T39" s="703" t="s">
        <v>1503</v>
      </c>
    </row>
    <row r="40" spans="2:20">
      <c r="B40" s="688" t="s">
        <v>1502</v>
      </c>
      <c r="C40" s="704">
        <v>12743578</v>
      </c>
      <c r="D40" s="701"/>
      <c r="E40" s="701"/>
      <c r="F40" s="701"/>
      <c r="G40" s="701"/>
      <c r="H40" s="701"/>
      <c r="I40" s="701"/>
      <c r="J40" s="701"/>
      <c r="K40" s="701"/>
      <c r="L40" s="701"/>
      <c r="M40" s="701"/>
      <c r="N40" s="704">
        <v>12380111</v>
      </c>
      <c r="O40" s="705">
        <v>363467</v>
      </c>
      <c r="P40" s="704">
        <v>101322</v>
      </c>
      <c r="Q40" s="705">
        <v>262145</v>
      </c>
      <c r="R40" s="704">
        <v>9618</v>
      </c>
      <c r="S40" s="704">
        <v>505263</v>
      </c>
      <c r="T40" s="706" t="s">
        <v>1503</v>
      </c>
    </row>
    <row r="41" spans="2:20">
      <c r="B41" s="688" t="s">
        <v>1385</v>
      </c>
      <c r="C41" s="704">
        <v>15115295</v>
      </c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4">
        <v>14613486</v>
      </c>
      <c r="O41" s="705">
        <f>'82.旧野洲町財政(2)'!C41-N41</f>
        <v>501809</v>
      </c>
      <c r="P41" s="704">
        <v>114043</v>
      </c>
      <c r="Q41" s="705">
        <v>387766</v>
      </c>
      <c r="R41" s="704">
        <v>125621</v>
      </c>
      <c r="S41" s="704">
        <v>531852</v>
      </c>
      <c r="T41" s="706" t="s">
        <v>1503</v>
      </c>
    </row>
    <row r="42" spans="2:20">
      <c r="B42" s="688" t="s">
        <v>4</v>
      </c>
      <c r="C42" s="704">
        <v>15137487</v>
      </c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4">
        <v>14754220</v>
      </c>
      <c r="O42" s="705">
        <f>'82.旧野洲町財政(2)'!C42-N42</f>
        <v>383267</v>
      </c>
      <c r="P42" s="704">
        <v>88584</v>
      </c>
      <c r="Q42" s="705">
        <v>294683</v>
      </c>
      <c r="R42" s="704">
        <v>-93083</v>
      </c>
      <c r="S42" s="704">
        <v>1127</v>
      </c>
      <c r="T42" s="706" t="s">
        <v>5</v>
      </c>
    </row>
    <row r="43" spans="2:20">
      <c r="B43" s="693" t="s">
        <v>6</v>
      </c>
      <c r="C43" s="707">
        <v>13036343</v>
      </c>
      <c r="D43" s="679"/>
      <c r="E43" s="679"/>
      <c r="F43" s="679"/>
      <c r="G43" s="679"/>
      <c r="H43" s="679"/>
      <c r="I43" s="679"/>
      <c r="J43" s="679"/>
      <c r="K43" s="679"/>
      <c r="L43" s="679"/>
      <c r="M43" s="679"/>
      <c r="N43" s="707">
        <v>11783079</v>
      </c>
      <c r="O43" s="708">
        <f>'82.旧野洲町財政(2)'!C43-N43</f>
        <v>1253264</v>
      </c>
      <c r="P43" s="707">
        <v>897807</v>
      </c>
      <c r="Q43" s="708">
        <v>355457</v>
      </c>
      <c r="R43" s="707">
        <v>60774</v>
      </c>
      <c r="S43" s="707">
        <v>272821</v>
      </c>
      <c r="T43" s="709" t="s">
        <v>1503</v>
      </c>
    </row>
    <row r="44" spans="2:20">
      <c r="B44" s="710"/>
      <c r="C44" s="711"/>
      <c r="N44" s="711"/>
      <c r="O44" s="712"/>
      <c r="P44" s="711"/>
      <c r="Q44" s="712"/>
      <c r="R44" s="711"/>
      <c r="S44" s="711"/>
      <c r="T44" s="713"/>
    </row>
    <row r="45" spans="2:20">
      <c r="B45" s="710"/>
      <c r="C45" s="711"/>
      <c r="N45" s="711"/>
      <c r="O45" s="712"/>
      <c r="P45" s="711"/>
      <c r="Q45" s="712"/>
      <c r="R45" s="711"/>
      <c r="S45" s="711"/>
      <c r="T45" s="713"/>
    </row>
    <row r="46" spans="2:20">
      <c r="B46" s="710"/>
      <c r="C46" s="711"/>
      <c r="N46" s="711"/>
      <c r="O46" s="712"/>
      <c r="P46" s="711"/>
      <c r="Q46" s="712"/>
      <c r="R46" s="711"/>
      <c r="S46" s="711"/>
      <c r="T46" s="713"/>
    </row>
    <row r="47" spans="2:20">
      <c r="C47" s="697"/>
      <c r="N47" s="697"/>
    </row>
    <row r="48" spans="2:20">
      <c r="B48" s="698"/>
      <c r="C48" s="1653" t="s">
        <v>1490</v>
      </c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1655" t="s">
        <v>1491</v>
      </c>
      <c r="O48" s="1655" t="s">
        <v>1492</v>
      </c>
    </row>
    <row r="49" spans="2:15">
      <c r="B49" s="699"/>
      <c r="C49" s="1654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1656"/>
      <c r="O49" s="1656"/>
    </row>
    <row r="50" spans="2:15">
      <c r="B50" s="683" t="s">
        <v>1501</v>
      </c>
      <c r="C50" s="703">
        <v>105000</v>
      </c>
      <c r="D50" s="701"/>
      <c r="E50" s="701"/>
      <c r="F50" s="701"/>
      <c r="G50" s="701"/>
      <c r="H50" s="701"/>
      <c r="I50" s="701"/>
      <c r="J50" s="701"/>
      <c r="K50" s="701"/>
      <c r="L50" s="701"/>
      <c r="M50" s="701"/>
      <c r="N50" s="703">
        <v>107010</v>
      </c>
      <c r="O50" s="700">
        <v>7439799</v>
      </c>
    </row>
    <row r="51" spans="2:15">
      <c r="B51" s="688" t="s">
        <v>1502</v>
      </c>
      <c r="C51" s="706" t="s">
        <v>1503</v>
      </c>
      <c r="D51" s="701"/>
      <c r="E51" s="701"/>
      <c r="F51" s="701"/>
      <c r="G51" s="701"/>
      <c r="H51" s="701"/>
      <c r="I51" s="701"/>
      <c r="J51" s="701"/>
      <c r="K51" s="701"/>
      <c r="L51" s="701"/>
      <c r="M51" s="701"/>
      <c r="N51" s="706">
        <v>514881</v>
      </c>
      <c r="O51" s="704">
        <v>7650323</v>
      </c>
    </row>
    <row r="52" spans="2:15">
      <c r="B52" s="688" t="s">
        <v>1385</v>
      </c>
      <c r="C52" s="706" t="s">
        <v>1503</v>
      </c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706">
        <v>657473</v>
      </c>
      <c r="O52" s="704">
        <v>8392725</v>
      </c>
    </row>
    <row r="53" spans="2:15">
      <c r="B53" s="688" t="s">
        <v>4</v>
      </c>
      <c r="C53" s="706">
        <v>49060</v>
      </c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6">
        <v>-141016</v>
      </c>
      <c r="O53" s="704">
        <v>6669134</v>
      </c>
    </row>
    <row r="54" spans="2:15">
      <c r="B54" s="693" t="s">
        <v>6</v>
      </c>
      <c r="C54" s="709" t="s">
        <v>1503</v>
      </c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709">
        <v>333595</v>
      </c>
      <c r="O54" s="707">
        <v>7037391</v>
      </c>
    </row>
    <row r="55" spans="2:15">
      <c r="O55" s="668" t="s">
        <v>1480</v>
      </c>
    </row>
  </sheetData>
  <mergeCells count="40">
    <mergeCell ref="C48:C49"/>
    <mergeCell ref="N48:N49"/>
    <mergeCell ref="O48:O49"/>
    <mergeCell ref="C37:C38"/>
    <mergeCell ref="N37:N38"/>
    <mergeCell ref="O37:O38"/>
    <mergeCell ref="B6:B7"/>
    <mergeCell ref="B8:C8"/>
    <mergeCell ref="B9:C9"/>
    <mergeCell ref="B10:C10"/>
    <mergeCell ref="J1:K1"/>
    <mergeCell ref="B4:B5"/>
    <mergeCell ref="P1:Q1"/>
    <mergeCell ref="R1:S1"/>
    <mergeCell ref="D2:E2"/>
    <mergeCell ref="F2:G2"/>
    <mergeCell ref="H2:I2"/>
    <mergeCell ref="J2:K2"/>
    <mergeCell ref="L2:M2"/>
    <mergeCell ref="P2:Q2"/>
    <mergeCell ref="R2:S2"/>
    <mergeCell ref="H1:I1"/>
    <mergeCell ref="L1:M1"/>
    <mergeCell ref="N1:O1"/>
    <mergeCell ref="N2:O2"/>
    <mergeCell ref="Q37:Q38"/>
    <mergeCell ref="R37:R38"/>
    <mergeCell ref="S37:S38"/>
    <mergeCell ref="T37:T38"/>
    <mergeCell ref="B11:B12"/>
    <mergeCell ref="B13:C13"/>
    <mergeCell ref="B14:C14"/>
    <mergeCell ref="B15:B16"/>
    <mergeCell ref="O24:P24"/>
    <mergeCell ref="C24:C25"/>
    <mergeCell ref="R36:T36"/>
    <mergeCell ref="N24:N25"/>
    <mergeCell ref="B17:C17"/>
    <mergeCell ref="B18:C18"/>
    <mergeCell ref="P37:P38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&amp;C－５５－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Normal="100" workbookViewId="0">
      <selection activeCell="U24" sqref="U24"/>
    </sheetView>
  </sheetViews>
  <sheetFormatPr defaultRowHeight="14.45" customHeight="1"/>
  <cols>
    <col min="1" max="1" width="2" style="208" customWidth="1"/>
    <col min="2" max="3" width="5.625" style="208" customWidth="1"/>
    <col min="4" max="12" width="5.125" style="208" customWidth="1"/>
    <col min="13" max="13" width="4.5" style="208" customWidth="1"/>
    <col min="14" max="17" width="5.125" style="208" customWidth="1"/>
    <col min="18" max="18" width="3.375" style="208" customWidth="1"/>
    <col min="19" max="19" width="5.125" style="208" customWidth="1"/>
    <col min="20" max="16384" width="9" style="208"/>
  </cols>
  <sheetData>
    <row r="1" spans="1:35" s="872" customFormat="1" ht="26.25" customHeight="1">
      <c r="A1" s="869" t="s">
        <v>7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s="714" customFormat="1" ht="14.45" customHeight="1">
      <c r="B2" s="715" t="s">
        <v>8</v>
      </c>
      <c r="H2" s="714" t="s">
        <v>9</v>
      </c>
    </row>
    <row r="3" spans="1:35" ht="14.45" customHeight="1">
      <c r="N3" s="208" t="s">
        <v>10</v>
      </c>
      <c r="Q3" s="853" t="s">
        <v>11</v>
      </c>
      <c r="AA3" s="432"/>
      <c r="AB3" s="432"/>
      <c r="AC3" s="432"/>
      <c r="AD3" s="432"/>
      <c r="AE3" s="432"/>
      <c r="AF3" s="432"/>
      <c r="AG3" s="432"/>
    </row>
    <row r="4" spans="1:35" ht="15" customHeight="1">
      <c r="B4" s="1662" t="s">
        <v>12</v>
      </c>
      <c r="C4" s="1663"/>
      <c r="D4" s="1074" t="s">
        <v>13</v>
      </c>
      <c r="E4" s="1192"/>
      <c r="F4" s="1032" t="s">
        <v>116</v>
      </c>
      <c r="G4" s="1032"/>
      <c r="H4" s="1032"/>
      <c r="I4" s="1032"/>
      <c r="J4" s="1032"/>
      <c r="K4" s="1032"/>
      <c r="L4" s="1032"/>
      <c r="M4" s="1032" t="s">
        <v>675</v>
      </c>
      <c r="N4" s="1032"/>
      <c r="O4" s="1032"/>
      <c r="P4" s="1032"/>
      <c r="Q4" s="1032"/>
      <c r="R4" s="1032"/>
      <c r="S4" s="1032"/>
      <c r="AA4" s="1295"/>
      <c r="AB4" s="1295"/>
      <c r="AC4" s="1295"/>
      <c r="AD4" s="1295"/>
      <c r="AE4" s="1295"/>
      <c r="AF4" s="1295"/>
      <c r="AG4" s="1295"/>
    </row>
    <row r="5" spans="1:35" ht="24">
      <c r="B5" s="1664"/>
      <c r="C5" s="1665"/>
      <c r="D5" s="1074" t="s">
        <v>14</v>
      </c>
      <c r="E5" s="1192"/>
      <c r="F5" s="1032" t="s">
        <v>15</v>
      </c>
      <c r="G5" s="1032"/>
      <c r="H5" s="1032" t="s">
        <v>14</v>
      </c>
      <c r="I5" s="1032"/>
      <c r="J5" s="222" t="s">
        <v>16</v>
      </c>
      <c r="K5" s="1184" t="s">
        <v>17</v>
      </c>
      <c r="L5" s="1032"/>
      <c r="M5" s="1032" t="s">
        <v>15</v>
      </c>
      <c r="N5" s="1032"/>
      <c r="O5" s="1032" t="s">
        <v>14</v>
      </c>
      <c r="P5" s="1032"/>
      <c r="Q5" s="222" t="s">
        <v>16</v>
      </c>
      <c r="R5" s="1184" t="s">
        <v>17</v>
      </c>
      <c r="S5" s="1032"/>
      <c r="AA5" s="1295"/>
      <c r="AB5" s="1295"/>
      <c r="AC5" s="1295"/>
      <c r="AD5" s="1295"/>
      <c r="AE5" s="212"/>
      <c r="AF5" s="1311"/>
      <c r="AG5" s="1295"/>
    </row>
    <row r="6" spans="1:35" ht="15" customHeight="1">
      <c r="B6" s="1074" t="s">
        <v>18</v>
      </c>
      <c r="C6" s="1192"/>
      <c r="D6" s="1194">
        <v>557847</v>
      </c>
      <c r="E6" s="1195"/>
      <c r="F6" s="1152">
        <v>542316</v>
      </c>
      <c r="G6" s="1152"/>
      <c r="H6" s="1152">
        <v>524078</v>
      </c>
      <c r="I6" s="1152"/>
      <c r="J6" s="716">
        <v>96.6</v>
      </c>
      <c r="K6" s="1657">
        <v>524078</v>
      </c>
      <c r="L6" s="1657"/>
      <c r="M6" s="1152">
        <v>504148</v>
      </c>
      <c r="N6" s="1152"/>
      <c r="O6" s="1152">
        <v>486577</v>
      </c>
      <c r="P6" s="1152"/>
      <c r="Q6" s="716">
        <v>96.5</v>
      </c>
      <c r="R6" s="1670">
        <v>-37501</v>
      </c>
      <c r="S6" s="1670"/>
      <c r="AA6" s="1674"/>
      <c r="AB6" s="1674"/>
      <c r="AC6" s="1674"/>
      <c r="AD6" s="1674"/>
      <c r="AE6" s="560"/>
      <c r="AF6" s="1681"/>
      <c r="AG6" s="1681"/>
    </row>
    <row r="7" spans="1:35" ht="15" customHeight="1">
      <c r="B7" s="1362" t="s">
        <v>19</v>
      </c>
      <c r="C7" s="1348"/>
      <c r="D7" s="1194">
        <v>487621</v>
      </c>
      <c r="E7" s="1195"/>
      <c r="F7" s="1152">
        <v>483833</v>
      </c>
      <c r="G7" s="1152"/>
      <c r="H7" s="1152">
        <v>466263</v>
      </c>
      <c r="I7" s="1152"/>
      <c r="J7" s="716">
        <v>96.4</v>
      </c>
      <c r="K7" s="1657">
        <v>466263</v>
      </c>
      <c r="L7" s="1657"/>
      <c r="M7" s="1152">
        <v>426457</v>
      </c>
      <c r="N7" s="1152"/>
      <c r="O7" s="1152">
        <v>409449</v>
      </c>
      <c r="P7" s="1152"/>
      <c r="Q7" s="716">
        <v>96</v>
      </c>
      <c r="R7" s="1670">
        <v>-56814</v>
      </c>
      <c r="S7" s="1670"/>
      <c r="AA7" s="1674"/>
      <c r="AB7" s="1674"/>
      <c r="AC7" s="1674"/>
      <c r="AD7" s="1674"/>
      <c r="AE7" s="560"/>
      <c r="AF7" s="1681"/>
      <c r="AG7" s="1681"/>
    </row>
    <row r="8" spans="1:35" ht="15" customHeight="1">
      <c r="B8" s="1362" t="s">
        <v>20</v>
      </c>
      <c r="C8" s="1348"/>
      <c r="D8" s="1229">
        <v>482313</v>
      </c>
      <c r="E8" s="1230"/>
      <c r="F8" s="1152">
        <v>464836</v>
      </c>
      <c r="G8" s="1152"/>
      <c r="H8" s="1148">
        <v>462093</v>
      </c>
      <c r="I8" s="1148"/>
      <c r="J8" s="716">
        <v>99.4</v>
      </c>
      <c r="K8" s="1657">
        <v>462093</v>
      </c>
      <c r="L8" s="1657"/>
      <c r="M8" s="1152">
        <v>409714</v>
      </c>
      <c r="N8" s="1152"/>
      <c r="O8" s="1148">
        <v>405608</v>
      </c>
      <c r="P8" s="1148"/>
      <c r="Q8" s="716">
        <v>99</v>
      </c>
      <c r="R8" s="1670">
        <v>-56485</v>
      </c>
      <c r="S8" s="1670"/>
      <c r="AA8" s="1674"/>
      <c r="AB8" s="1674"/>
      <c r="AC8" s="1674"/>
      <c r="AD8" s="1674"/>
      <c r="AE8" s="560"/>
      <c r="AF8" s="1681"/>
      <c r="AG8" s="1681"/>
    </row>
    <row r="9" spans="1:35" ht="15" customHeight="1">
      <c r="B9" s="1362" t="s">
        <v>21</v>
      </c>
      <c r="C9" s="1348"/>
      <c r="D9" s="1229">
        <v>5308</v>
      </c>
      <c r="E9" s="1230"/>
      <c r="F9" s="1152">
        <v>18997</v>
      </c>
      <c r="G9" s="1152"/>
      <c r="H9" s="1148">
        <v>4170</v>
      </c>
      <c r="I9" s="1148"/>
      <c r="J9" s="716">
        <v>22</v>
      </c>
      <c r="K9" s="1657">
        <v>4170</v>
      </c>
      <c r="L9" s="1657"/>
      <c r="M9" s="1152">
        <v>16743</v>
      </c>
      <c r="N9" s="1152"/>
      <c r="O9" s="1148">
        <v>3841</v>
      </c>
      <c r="P9" s="1148"/>
      <c r="Q9" s="716">
        <v>22.9</v>
      </c>
      <c r="R9" s="1670">
        <v>-329</v>
      </c>
      <c r="S9" s="1670"/>
      <c r="AA9" s="1674"/>
      <c r="AB9" s="1674"/>
      <c r="AC9" s="1674"/>
      <c r="AD9" s="1674"/>
      <c r="AE9" s="560"/>
      <c r="AF9" s="1681"/>
      <c r="AG9" s="1681"/>
    </row>
    <row r="10" spans="1:35" ht="15" customHeight="1">
      <c r="B10" s="1362" t="s">
        <v>22</v>
      </c>
      <c r="C10" s="1348"/>
      <c r="D10" s="1194">
        <v>70226</v>
      </c>
      <c r="E10" s="1195"/>
      <c r="F10" s="1152">
        <v>58483</v>
      </c>
      <c r="G10" s="1152"/>
      <c r="H10" s="1152">
        <v>57815</v>
      </c>
      <c r="I10" s="1152"/>
      <c r="J10" s="716">
        <v>98.9</v>
      </c>
      <c r="K10" s="1657">
        <v>57815</v>
      </c>
      <c r="L10" s="1657"/>
      <c r="M10" s="1152">
        <v>77691</v>
      </c>
      <c r="N10" s="1152"/>
      <c r="O10" s="1152">
        <v>77128</v>
      </c>
      <c r="P10" s="1152"/>
      <c r="Q10" s="716">
        <v>99.3</v>
      </c>
      <c r="R10" s="1670">
        <v>19313</v>
      </c>
      <c r="S10" s="1670"/>
      <c r="AA10" s="1674"/>
      <c r="AB10" s="1674"/>
      <c r="AC10" s="1674"/>
      <c r="AD10" s="1674"/>
      <c r="AE10" s="560"/>
      <c r="AF10" s="1681"/>
      <c r="AG10" s="1681"/>
    </row>
    <row r="11" spans="1:35" ht="15" customHeight="1">
      <c r="B11" s="1362" t="s">
        <v>20</v>
      </c>
      <c r="C11" s="1348"/>
      <c r="D11" s="1229">
        <v>70036</v>
      </c>
      <c r="E11" s="1230"/>
      <c r="F11" s="1152">
        <v>57602</v>
      </c>
      <c r="G11" s="1152"/>
      <c r="H11" s="1148">
        <v>57242</v>
      </c>
      <c r="I11" s="1148"/>
      <c r="J11" s="716">
        <v>99.4</v>
      </c>
      <c r="K11" s="1657">
        <v>57242</v>
      </c>
      <c r="L11" s="1657"/>
      <c r="M11" s="1152">
        <v>77022</v>
      </c>
      <c r="N11" s="1152"/>
      <c r="O11" s="1148">
        <v>76616</v>
      </c>
      <c r="P11" s="1148"/>
      <c r="Q11" s="716">
        <v>99.5</v>
      </c>
      <c r="R11" s="1670">
        <v>19374</v>
      </c>
      <c r="S11" s="1670"/>
      <c r="AA11" s="1674"/>
      <c r="AB11" s="1674"/>
      <c r="AC11" s="1674"/>
      <c r="AD11" s="1674"/>
      <c r="AE11" s="560"/>
      <c r="AF11" s="1681"/>
      <c r="AG11" s="1681"/>
    </row>
    <row r="12" spans="1:35" ht="15" customHeight="1">
      <c r="B12" s="1362" t="s">
        <v>21</v>
      </c>
      <c r="C12" s="1348"/>
      <c r="D12" s="1229">
        <v>190</v>
      </c>
      <c r="E12" s="1230"/>
      <c r="F12" s="1152">
        <v>881</v>
      </c>
      <c r="G12" s="1152"/>
      <c r="H12" s="1148">
        <v>573</v>
      </c>
      <c r="I12" s="1148"/>
      <c r="J12" s="716">
        <v>65</v>
      </c>
      <c r="K12" s="1657">
        <v>573</v>
      </c>
      <c r="L12" s="1657"/>
      <c r="M12" s="1152">
        <v>669</v>
      </c>
      <c r="N12" s="1152"/>
      <c r="O12" s="1148">
        <v>512</v>
      </c>
      <c r="P12" s="1148"/>
      <c r="Q12" s="716">
        <v>76.5</v>
      </c>
      <c r="R12" s="1670">
        <v>-61</v>
      </c>
      <c r="S12" s="1670"/>
      <c r="AA12" s="1674"/>
      <c r="AB12" s="1674"/>
      <c r="AC12" s="1674"/>
      <c r="AD12" s="1674"/>
      <c r="AE12" s="560"/>
      <c r="AF12" s="1681"/>
      <c r="AG12" s="1681"/>
    </row>
    <row r="13" spans="1:35" ht="15" customHeight="1">
      <c r="B13" s="1294" t="s">
        <v>1455</v>
      </c>
      <c r="C13" s="1295"/>
      <c r="D13" s="1668">
        <v>595502</v>
      </c>
      <c r="E13" s="1669"/>
      <c r="F13" s="1671">
        <v>638457</v>
      </c>
      <c r="G13" s="1671"/>
      <c r="H13" s="1671">
        <v>621659</v>
      </c>
      <c r="I13" s="1671"/>
      <c r="J13" s="718">
        <v>97.4</v>
      </c>
      <c r="K13" s="1672">
        <v>621659</v>
      </c>
      <c r="L13" s="1672"/>
      <c r="M13" s="1671">
        <v>603473</v>
      </c>
      <c r="N13" s="1671"/>
      <c r="O13" s="1671">
        <v>585328</v>
      </c>
      <c r="P13" s="1671"/>
      <c r="Q13" s="718">
        <v>97</v>
      </c>
      <c r="R13" s="1673">
        <v>-36331</v>
      </c>
      <c r="S13" s="1673"/>
      <c r="AA13" s="1674"/>
      <c r="AB13" s="1674"/>
      <c r="AC13" s="1674"/>
      <c r="AD13" s="1674"/>
      <c r="AE13" s="560"/>
      <c r="AF13" s="1681"/>
      <c r="AG13" s="1681"/>
    </row>
    <row r="14" spans="1:35" ht="15" customHeight="1">
      <c r="B14" s="1362" t="s">
        <v>23</v>
      </c>
      <c r="C14" s="1348"/>
      <c r="D14" s="1194">
        <v>591114</v>
      </c>
      <c r="E14" s="1195"/>
      <c r="F14" s="1152">
        <v>629357</v>
      </c>
      <c r="G14" s="1152"/>
      <c r="H14" s="1152">
        <v>612559</v>
      </c>
      <c r="I14" s="1152"/>
      <c r="J14" s="716">
        <v>97.3</v>
      </c>
      <c r="K14" s="1657">
        <v>612559</v>
      </c>
      <c r="L14" s="1657"/>
      <c r="M14" s="1152">
        <v>593138</v>
      </c>
      <c r="N14" s="1152"/>
      <c r="O14" s="1152">
        <v>574993</v>
      </c>
      <c r="P14" s="1152"/>
      <c r="Q14" s="716">
        <v>96.9</v>
      </c>
      <c r="R14" s="1670">
        <v>-37566</v>
      </c>
      <c r="S14" s="1670"/>
      <c r="AA14" s="1674"/>
      <c r="AB14" s="1674"/>
      <c r="AC14" s="1674"/>
      <c r="AD14" s="1674"/>
      <c r="AE14" s="560"/>
      <c r="AF14" s="1681"/>
      <c r="AG14" s="1681"/>
    </row>
    <row r="15" spans="1:35" ht="15" customHeight="1">
      <c r="B15" s="1362" t="s">
        <v>20</v>
      </c>
      <c r="C15" s="1348"/>
      <c r="D15" s="1229">
        <v>589164</v>
      </c>
      <c r="E15" s="1230"/>
      <c r="F15" s="1152">
        <v>615524</v>
      </c>
      <c r="G15" s="1152"/>
      <c r="H15" s="1148">
        <v>610205</v>
      </c>
      <c r="I15" s="1148"/>
      <c r="J15" s="716">
        <v>99.1</v>
      </c>
      <c r="K15" s="1657">
        <v>610205</v>
      </c>
      <c r="L15" s="1657"/>
      <c r="M15" s="1152">
        <v>578015</v>
      </c>
      <c r="N15" s="1152"/>
      <c r="O15" s="1148">
        <v>572202</v>
      </c>
      <c r="P15" s="1148"/>
      <c r="Q15" s="716">
        <v>99</v>
      </c>
      <c r="R15" s="1670">
        <v>-38003</v>
      </c>
      <c r="S15" s="1670"/>
      <c r="AA15" s="1674"/>
      <c r="AB15" s="1674"/>
      <c r="AC15" s="1674"/>
      <c r="AD15" s="1674"/>
      <c r="AE15" s="560"/>
      <c r="AF15" s="1681"/>
      <c r="AG15" s="1681"/>
    </row>
    <row r="16" spans="1:35" ht="15" customHeight="1">
      <c r="B16" s="1362" t="s">
        <v>21</v>
      </c>
      <c r="C16" s="1348"/>
      <c r="D16" s="1229">
        <v>1950</v>
      </c>
      <c r="E16" s="1230"/>
      <c r="F16" s="1152">
        <v>13833</v>
      </c>
      <c r="G16" s="1152"/>
      <c r="H16" s="1148">
        <v>2354</v>
      </c>
      <c r="I16" s="1148"/>
      <c r="J16" s="716">
        <v>17</v>
      </c>
      <c r="K16" s="1657">
        <v>2354</v>
      </c>
      <c r="L16" s="1657"/>
      <c r="M16" s="1152">
        <v>15123</v>
      </c>
      <c r="N16" s="1152"/>
      <c r="O16" s="1148">
        <v>2791</v>
      </c>
      <c r="P16" s="1148"/>
      <c r="Q16" s="716">
        <v>18.5</v>
      </c>
      <c r="R16" s="1670">
        <v>437</v>
      </c>
      <c r="S16" s="1670"/>
      <c r="AA16" s="1674"/>
      <c r="AB16" s="1674"/>
      <c r="AC16" s="1674"/>
      <c r="AD16" s="1674"/>
      <c r="AE16" s="560"/>
      <c r="AF16" s="1681"/>
      <c r="AG16" s="1681"/>
    </row>
    <row r="17" spans="1:34" ht="15" customHeight="1">
      <c r="B17" s="1362" t="s">
        <v>24</v>
      </c>
      <c r="C17" s="1348"/>
      <c r="D17" s="1229">
        <v>4388</v>
      </c>
      <c r="E17" s="1230"/>
      <c r="F17" s="1152">
        <v>9100</v>
      </c>
      <c r="G17" s="1152"/>
      <c r="H17" s="1148">
        <v>9100</v>
      </c>
      <c r="I17" s="1148"/>
      <c r="J17" s="716">
        <v>100</v>
      </c>
      <c r="K17" s="1657">
        <v>9100</v>
      </c>
      <c r="L17" s="1657"/>
      <c r="M17" s="1152">
        <v>10335</v>
      </c>
      <c r="N17" s="1152"/>
      <c r="O17" s="1148">
        <v>10335</v>
      </c>
      <c r="P17" s="1148"/>
      <c r="Q17" s="716">
        <v>100</v>
      </c>
      <c r="R17" s="1670">
        <v>1235</v>
      </c>
      <c r="S17" s="1670"/>
      <c r="AA17" s="1674"/>
      <c r="AB17" s="1674"/>
      <c r="AC17" s="1674"/>
      <c r="AD17" s="1674"/>
      <c r="AE17" s="560"/>
      <c r="AF17" s="1681"/>
      <c r="AG17" s="1681"/>
    </row>
    <row r="18" spans="1:34" ht="15" customHeight="1">
      <c r="B18" s="1074" t="s">
        <v>25</v>
      </c>
      <c r="C18" s="1192"/>
      <c r="D18" s="1194">
        <v>22732</v>
      </c>
      <c r="E18" s="1195"/>
      <c r="F18" s="1152">
        <v>24065</v>
      </c>
      <c r="G18" s="1152"/>
      <c r="H18" s="1152">
        <v>23272</v>
      </c>
      <c r="I18" s="1152"/>
      <c r="J18" s="716">
        <v>96.7</v>
      </c>
      <c r="K18" s="1657">
        <v>23272</v>
      </c>
      <c r="L18" s="1657"/>
      <c r="M18" s="1152">
        <f>M19+M20</f>
        <v>25579</v>
      </c>
      <c r="N18" s="1152"/>
      <c r="O18" s="1152">
        <v>24493</v>
      </c>
      <c r="P18" s="1152"/>
      <c r="Q18" s="716">
        <v>95.8</v>
      </c>
      <c r="R18" s="1670">
        <v>1221</v>
      </c>
      <c r="S18" s="1670"/>
      <c r="AA18" s="1674"/>
      <c r="AB18" s="1674"/>
      <c r="AC18" s="1674"/>
      <c r="AD18" s="1674"/>
      <c r="AE18" s="560"/>
      <c r="AF18" s="1681"/>
      <c r="AG18" s="1681"/>
    </row>
    <row r="19" spans="1:34" ht="15" customHeight="1">
      <c r="B19" s="1362" t="s">
        <v>20</v>
      </c>
      <c r="C19" s="1348"/>
      <c r="D19" s="1229">
        <v>22635</v>
      </c>
      <c r="E19" s="1230"/>
      <c r="F19" s="1152">
        <v>23460</v>
      </c>
      <c r="G19" s="1152"/>
      <c r="H19" s="1148">
        <v>23196</v>
      </c>
      <c r="I19" s="1148"/>
      <c r="J19" s="716">
        <v>98.9</v>
      </c>
      <c r="K19" s="1657">
        <v>23196</v>
      </c>
      <c r="L19" s="1657"/>
      <c r="M19" s="1152">
        <v>24845</v>
      </c>
      <c r="N19" s="1152"/>
      <c r="O19" s="1148">
        <v>24439</v>
      </c>
      <c r="P19" s="1148"/>
      <c r="Q19" s="716">
        <v>98.4</v>
      </c>
      <c r="R19" s="1670">
        <v>1243</v>
      </c>
      <c r="S19" s="1670"/>
      <c r="AA19" s="1674"/>
      <c r="AB19" s="1674"/>
      <c r="AC19" s="1674"/>
      <c r="AD19" s="1674"/>
      <c r="AE19" s="560"/>
      <c r="AF19" s="1681"/>
      <c r="AG19" s="1681"/>
    </row>
    <row r="20" spans="1:34" ht="15" customHeight="1">
      <c r="B20" s="1362" t="s">
        <v>21</v>
      </c>
      <c r="C20" s="1348"/>
      <c r="D20" s="1229">
        <v>97</v>
      </c>
      <c r="E20" s="1230"/>
      <c r="F20" s="1152">
        <v>605</v>
      </c>
      <c r="G20" s="1152"/>
      <c r="H20" s="1148">
        <v>76</v>
      </c>
      <c r="I20" s="1148"/>
      <c r="J20" s="716">
        <v>12.6</v>
      </c>
      <c r="K20" s="1657">
        <v>76</v>
      </c>
      <c r="L20" s="1657"/>
      <c r="M20" s="1152">
        <v>734</v>
      </c>
      <c r="N20" s="1152"/>
      <c r="O20" s="1148">
        <v>54</v>
      </c>
      <c r="P20" s="1148"/>
      <c r="Q20" s="716">
        <v>7.4</v>
      </c>
      <c r="R20" s="1670">
        <v>-22</v>
      </c>
      <c r="S20" s="1670"/>
      <c r="AA20" s="1674"/>
      <c r="AB20" s="1674"/>
      <c r="AC20" s="1674"/>
      <c r="AD20" s="1674"/>
      <c r="AE20" s="560"/>
      <c r="AF20" s="1681"/>
      <c r="AG20" s="1681"/>
    </row>
    <row r="21" spans="1:34" ht="15" customHeight="1">
      <c r="B21" s="1074" t="s">
        <v>26</v>
      </c>
      <c r="C21" s="1192"/>
      <c r="D21" s="1229">
        <v>65940</v>
      </c>
      <c r="E21" s="1230"/>
      <c r="F21" s="1152">
        <v>64660</v>
      </c>
      <c r="G21" s="1152"/>
      <c r="H21" s="1148">
        <v>64660</v>
      </c>
      <c r="I21" s="1148"/>
      <c r="J21" s="716">
        <v>100</v>
      </c>
      <c r="K21" s="1657">
        <v>64660</v>
      </c>
      <c r="L21" s="1657"/>
      <c r="M21" s="1152">
        <v>64428</v>
      </c>
      <c r="N21" s="1152"/>
      <c r="O21" s="1148">
        <v>64417</v>
      </c>
      <c r="P21" s="1148"/>
      <c r="Q21" s="716">
        <v>100</v>
      </c>
      <c r="R21" s="1670">
        <v>-243</v>
      </c>
      <c r="S21" s="1670"/>
      <c r="AA21" s="1674"/>
      <c r="AB21" s="1674"/>
      <c r="AC21" s="1674"/>
      <c r="AD21" s="1674"/>
      <c r="AE21" s="560"/>
      <c r="AF21" s="1681"/>
      <c r="AG21" s="1681"/>
    </row>
    <row r="22" spans="1:34" ht="15" customHeight="1">
      <c r="B22" s="1084" t="s">
        <v>1990</v>
      </c>
      <c r="C22" s="1219"/>
      <c r="D22" s="1666">
        <v>1242021</v>
      </c>
      <c r="E22" s="1667"/>
      <c r="F22" s="1658">
        <v>1269498</v>
      </c>
      <c r="G22" s="1658"/>
      <c r="H22" s="1658">
        <v>1233669</v>
      </c>
      <c r="I22" s="1658"/>
      <c r="J22" s="720">
        <v>97.2</v>
      </c>
      <c r="K22" s="1677">
        <v>1233669</v>
      </c>
      <c r="L22" s="1677"/>
      <c r="M22" s="1658">
        <v>1197268</v>
      </c>
      <c r="N22" s="1658"/>
      <c r="O22" s="1658">
        <v>1160815</v>
      </c>
      <c r="P22" s="1658"/>
      <c r="Q22" s="720">
        <v>97</v>
      </c>
      <c r="R22" s="1678">
        <v>-72854</v>
      </c>
      <c r="S22" s="1678"/>
      <c r="T22" s="432"/>
      <c r="U22" s="432"/>
      <c r="V22" s="432"/>
      <c r="W22" s="432"/>
      <c r="X22" s="432"/>
      <c r="Y22" s="432"/>
      <c r="Z22" s="432"/>
      <c r="AA22" s="1674"/>
      <c r="AB22" s="1674"/>
      <c r="AC22" s="1674"/>
      <c r="AD22" s="1674"/>
      <c r="AE22" s="560"/>
      <c r="AF22" s="1681"/>
      <c r="AG22" s="1681"/>
    </row>
    <row r="23" spans="1:34" ht="14.45" customHeight="1">
      <c r="A23" s="432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</row>
    <row r="24" spans="1:34" s="186" customFormat="1" ht="14.45" customHeight="1">
      <c r="B24" s="480" t="s">
        <v>27</v>
      </c>
    </row>
    <row r="25" spans="1:34" ht="14.45" customHeight="1">
      <c r="N25" s="1139" t="s">
        <v>28</v>
      </c>
      <c r="O25" s="1139"/>
      <c r="P25" s="1139"/>
      <c r="Q25" s="1139" t="s">
        <v>29</v>
      </c>
      <c r="R25" s="1139"/>
      <c r="S25" s="1139"/>
    </row>
    <row r="26" spans="1:34" ht="14.45" customHeight="1">
      <c r="B26" s="1101" t="s">
        <v>366</v>
      </c>
      <c r="C26" s="1218"/>
      <c r="D26" s="975"/>
      <c r="E26" s="983"/>
      <c r="F26" s="989" t="s">
        <v>1483</v>
      </c>
      <c r="G26" s="989"/>
      <c r="H26" s="989" t="s">
        <v>30</v>
      </c>
      <c r="I26" s="989"/>
      <c r="J26" s="1149" t="s">
        <v>31</v>
      </c>
      <c r="K26" s="1149"/>
      <c r="L26" s="1675" t="s">
        <v>32</v>
      </c>
      <c r="M26" s="1675"/>
      <c r="N26" s="989" t="s">
        <v>1487</v>
      </c>
      <c r="O26" s="989"/>
      <c r="P26" s="989" t="s">
        <v>33</v>
      </c>
      <c r="Q26" s="989"/>
      <c r="R26" s="989" t="s">
        <v>34</v>
      </c>
      <c r="S26" s="989"/>
    </row>
    <row r="27" spans="1:34" ht="14.45" customHeight="1">
      <c r="B27" s="1084"/>
      <c r="C27" s="1219"/>
      <c r="D27" s="977"/>
      <c r="E27" s="984"/>
      <c r="F27" s="990"/>
      <c r="G27" s="990"/>
      <c r="H27" s="990"/>
      <c r="I27" s="990"/>
      <c r="J27" s="1150"/>
      <c r="K27" s="1150"/>
      <c r="L27" s="1676"/>
      <c r="M27" s="1676"/>
      <c r="N27" s="990"/>
      <c r="O27" s="990"/>
      <c r="P27" s="990"/>
      <c r="Q27" s="990"/>
      <c r="R27" s="990"/>
      <c r="S27" s="990"/>
    </row>
    <row r="28" spans="1:34" ht="15" customHeight="1">
      <c r="A28" s="432"/>
      <c r="B28" s="1294" t="s">
        <v>111</v>
      </c>
      <c r="C28" s="1295"/>
      <c r="D28" s="1295"/>
      <c r="E28" s="1296"/>
      <c r="F28" s="1674">
        <v>4448907</v>
      </c>
      <c r="G28" s="1674"/>
      <c r="H28" s="1489">
        <v>4299017</v>
      </c>
      <c r="I28" s="1489"/>
      <c r="J28" s="1489">
        <v>149890</v>
      </c>
      <c r="K28" s="1489"/>
      <c r="L28" s="1489">
        <v>5610</v>
      </c>
      <c r="M28" s="1489"/>
      <c r="N28" s="1489">
        <v>144280</v>
      </c>
      <c r="O28" s="1489"/>
      <c r="P28" s="1682">
        <v>-18283</v>
      </c>
      <c r="Q28" s="1682"/>
      <c r="R28" s="1674">
        <v>24218</v>
      </c>
      <c r="S28" s="1669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</row>
    <row r="29" spans="1:34" ht="15" customHeight="1">
      <c r="A29" s="432"/>
      <c r="B29" s="1032" t="s">
        <v>35</v>
      </c>
      <c r="C29" s="1032"/>
      <c r="D29" s="1032"/>
      <c r="E29" s="1032"/>
      <c r="F29" s="1454">
        <v>4894705</v>
      </c>
      <c r="G29" s="1454"/>
      <c r="H29" s="1152">
        <v>4736001</v>
      </c>
      <c r="I29" s="1152"/>
      <c r="J29" s="1152">
        <v>158704</v>
      </c>
      <c r="K29" s="1152"/>
      <c r="L29" s="1152">
        <v>0</v>
      </c>
      <c r="M29" s="1152"/>
      <c r="N29" s="1152">
        <v>158704</v>
      </c>
      <c r="O29" s="1152"/>
      <c r="P29" s="1657">
        <v>14424</v>
      </c>
      <c r="Q29" s="1657"/>
      <c r="R29" s="1454">
        <v>71766</v>
      </c>
      <c r="S29" s="1195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</row>
    <row r="30" spans="1:34" ht="15" customHeight="1">
      <c r="A30" s="432"/>
      <c r="B30" s="1032" t="s">
        <v>36</v>
      </c>
      <c r="C30" s="1032"/>
      <c r="D30" s="1032"/>
      <c r="E30" s="1032"/>
      <c r="F30" s="1454">
        <v>4726903</v>
      </c>
      <c r="G30" s="1454"/>
      <c r="H30" s="1152">
        <v>4525992</v>
      </c>
      <c r="I30" s="1152"/>
      <c r="J30" s="1152">
        <v>200911</v>
      </c>
      <c r="K30" s="1152"/>
      <c r="L30" s="1152">
        <v>12942</v>
      </c>
      <c r="M30" s="1152"/>
      <c r="N30" s="1152">
        <v>187969</v>
      </c>
      <c r="O30" s="1152"/>
      <c r="P30" s="1657">
        <v>29265</v>
      </c>
      <c r="Q30" s="1657"/>
      <c r="R30" s="1454">
        <v>1876</v>
      </c>
      <c r="S30" s="1195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</row>
    <row r="31" spans="1:34" ht="15" customHeight="1">
      <c r="A31" s="432"/>
      <c r="B31" s="1032" t="s">
        <v>37</v>
      </c>
      <c r="C31" s="1032"/>
      <c r="D31" s="1032"/>
      <c r="E31" s="1032"/>
      <c r="F31" s="1454">
        <v>5793019</v>
      </c>
      <c r="G31" s="1454"/>
      <c r="H31" s="1152">
        <v>5591907</v>
      </c>
      <c r="I31" s="1152"/>
      <c r="J31" s="1152">
        <v>201112</v>
      </c>
      <c r="K31" s="1152"/>
      <c r="L31" s="1152">
        <v>54158</v>
      </c>
      <c r="M31" s="1152"/>
      <c r="N31" s="1152">
        <v>146954</v>
      </c>
      <c r="O31" s="1152"/>
      <c r="P31" s="1657">
        <v>-41015</v>
      </c>
      <c r="Q31" s="1657"/>
      <c r="R31" s="1454">
        <v>90886</v>
      </c>
      <c r="S31" s="1195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</row>
    <row r="32" spans="1:34" ht="15" customHeight="1">
      <c r="A32" s="432"/>
      <c r="B32" s="1032" t="s">
        <v>115</v>
      </c>
      <c r="C32" s="1032"/>
      <c r="D32" s="1032"/>
      <c r="E32" s="1032"/>
      <c r="F32" s="1454">
        <v>5813833</v>
      </c>
      <c r="G32" s="1454"/>
      <c r="H32" s="1152">
        <v>5604799</v>
      </c>
      <c r="I32" s="1152"/>
      <c r="J32" s="1152">
        <v>209034</v>
      </c>
      <c r="K32" s="1152"/>
      <c r="L32" s="1152">
        <v>39905</v>
      </c>
      <c r="M32" s="1152"/>
      <c r="N32" s="1152">
        <v>169129</v>
      </c>
      <c r="O32" s="1152"/>
      <c r="P32" s="1657">
        <v>22175</v>
      </c>
      <c r="Q32" s="1657"/>
      <c r="R32" s="1454">
        <v>684</v>
      </c>
      <c r="S32" s="1195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</row>
    <row r="33" spans="1:34" ht="15" customHeight="1">
      <c r="A33" s="432"/>
      <c r="B33" s="1032" t="s">
        <v>13</v>
      </c>
      <c r="C33" s="1032"/>
      <c r="D33" s="1032"/>
      <c r="E33" s="1032"/>
      <c r="F33" s="1454">
        <v>6346828</v>
      </c>
      <c r="G33" s="1454"/>
      <c r="H33" s="1152">
        <v>6170551</v>
      </c>
      <c r="I33" s="1152"/>
      <c r="J33" s="1152">
        <v>176277</v>
      </c>
      <c r="K33" s="1152"/>
      <c r="L33" s="1152">
        <v>36768</v>
      </c>
      <c r="M33" s="1152"/>
      <c r="N33" s="1152">
        <v>139509</v>
      </c>
      <c r="O33" s="1152"/>
      <c r="P33" s="1657">
        <v>-29620</v>
      </c>
      <c r="Q33" s="1657"/>
      <c r="R33" s="1454">
        <v>170283</v>
      </c>
      <c r="S33" s="1195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</row>
    <row r="34" spans="1:34" ht="15" customHeight="1">
      <c r="A34" s="432"/>
      <c r="B34" s="1032" t="s">
        <v>116</v>
      </c>
      <c r="C34" s="1032"/>
      <c r="D34" s="1032"/>
      <c r="E34" s="1032"/>
      <c r="F34" s="1454">
        <v>4848668</v>
      </c>
      <c r="G34" s="1454"/>
      <c r="H34" s="1152">
        <v>4704709</v>
      </c>
      <c r="I34" s="1152"/>
      <c r="J34" s="1152">
        <v>143959</v>
      </c>
      <c r="K34" s="1152"/>
      <c r="L34" s="1152">
        <v>21465</v>
      </c>
      <c r="M34" s="1152"/>
      <c r="N34" s="1152">
        <v>122494</v>
      </c>
      <c r="O34" s="1152"/>
      <c r="P34" s="1657">
        <v>-17015</v>
      </c>
      <c r="Q34" s="1657"/>
      <c r="R34" s="1454">
        <v>70169</v>
      </c>
      <c r="S34" s="1195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</row>
    <row r="35" spans="1:34" ht="15" customHeight="1">
      <c r="A35" s="432"/>
      <c r="B35" s="1032" t="s">
        <v>675</v>
      </c>
      <c r="C35" s="1032"/>
      <c r="D35" s="1032"/>
      <c r="E35" s="1032"/>
      <c r="F35" s="1661">
        <v>4912646</v>
      </c>
      <c r="G35" s="1661"/>
      <c r="H35" s="1658">
        <v>4821815</v>
      </c>
      <c r="I35" s="1658"/>
      <c r="J35" s="1658">
        <v>90831</v>
      </c>
      <c r="K35" s="1658"/>
      <c r="L35" s="1658">
        <v>3519</v>
      </c>
      <c r="M35" s="1658"/>
      <c r="N35" s="1658">
        <v>87312</v>
      </c>
      <c r="O35" s="1658"/>
      <c r="P35" s="1677">
        <v>-35182</v>
      </c>
      <c r="Q35" s="1677"/>
      <c r="R35" s="1661">
        <v>90091</v>
      </c>
      <c r="S35" s="1667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</row>
    <row r="36" spans="1:34" ht="14.45" customHeight="1">
      <c r="A36" s="432"/>
      <c r="B36" s="35"/>
      <c r="C36" s="35"/>
      <c r="D36" s="35"/>
      <c r="E36" s="35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</row>
    <row r="37" spans="1:34" ht="14.45" customHeight="1">
      <c r="A37" s="432"/>
      <c r="B37" s="1101" t="s">
        <v>366</v>
      </c>
      <c r="C37" s="1218"/>
      <c r="D37" s="975"/>
      <c r="E37" s="983"/>
      <c r="F37" s="1566" t="s">
        <v>38</v>
      </c>
      <c r="G37" s="1315"/>
      <c r="H37" s="1566" t="s">
        <v>39</v>
      </c>
      <c r="I37" s="1315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</row>
    <row r="38" spans="1:34" ht="14.45" customHeight="1">
      <c r="A38" s="432"/>
      <c r="B38" s="1084"/>
      <c r="C38" s="1219"/>
      <c r="D38" s="977"/>
      <c r="E38" s="984"/>
      <c r="F38" s="1567"/>
      <c r="G38" s="1309"/>
      <c r="H38" s="1567"/>
      <c r="I38" s="1309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</row>
    <row r="39" spans="1:34" ht="15" customHeight="1">
      <c r="A39" s="432"/>
      <c r="B39" s="1294" t="s">
        <v>111</v>
      </c>
      <c r="C39" s="1295"/>
      <c r="D39" s="1295"/>
      <c r="E39" s="1296"/>
      <c r="F39" s="1674">
        <v>0</v>
      </c>
      <c r="G39" s="1674"/>
      <c r="H39" s="1679">
        <v>136653</v>
      </c>
      <c r="I39" s="1680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</row>
    <row r="40" spans="1:34" ht="15" customHeight="1">
      <c r="A40" s="432"/>
      <c r="B40" s="1032" t="s">
        <v>35</v>
      </c>
      <c r="C40" s="1032"/>
      <c r="D40" s="1032"/>
      <c r="E40" s="1032"/>
      <c r="F40" s="1454">
        <v>50000</v>
      </c>
      <c r="G40" s="1454"/>
      <c r="H40" s="1194">
        <v>132190</v>
      </c>
      <c r="I40" s="1195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</row>
    <row r="41" spans="1:34" ht="15" customHeight="1">
      <c r="B41" s="1032" t="s">
        <v>36</v>
      </c>
      <c r="C41" s="1032"/>
      <c r="D41" s="1032"/>
      <c r="E41" s="1032"/>
      <c r="F41" s="1454">
        <v>20000</v>
      </c>
      <c r="G41" s="1454"/>
      <c r="H41" s="1194">
        <v>11141</v>
      </c>
      <c r="I41" s="1195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</row>
    <row r="42" spans="1:34" ht="15" customHeight="1">
      <c r="B42" s="1032" t="s">
        <v>37</v>
      </c>
      <c r="C42" s="1032"/>
      <c r="D42" s="1032"/>
      <c r="E42" s="1032"/>
      <c r="F42" s="1454">
        <v>120000</v>
      </c>
      <c r="G42" s="1454"/>
      <c r="H42" s="1194">
        <v>9675</v>
      </c>
      <c r="I42" s="1195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</row>
    <row r="43" spans="1:34" ht="15" customHeight="1">
      <c r="B43" s="1032" t="s">
        <v>115</v>
      </c>
      <c r="C43" s="1032"/>
      <c r="D43" s="1032"/>
      <c r="E43" s="1032"/>
      <c r="F43" s="1454">
        <v>30000</v>
      </c>
      <c r="G43" s="1454"/>
      <c r="H43" s="1194">
        <v>59081</v>
      </c>
      <c r="I43" s="1195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</row>
    <row r="44" spans="1:34" ht="15" customHeight="1">
      <c r="B44" s="1032" t="s">
        <v>13</v>
      </c>
      <c r="C44" s="1032"/>
      <c r="D44" s="1032"/>
      <c r="E44" s="1032"/>
      <c r="F44" s="1454">
        <v>170000</v>
      </c>
      <c r="G44" s="1454"/>
      <c r="H44" s="1659">
        <v>-29337</v>
      </c>
      <c r="I44" s="1660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</row>
    <row r="45" spans="1:34" ht="15" customHeight="1">
      <c r="B45" s="1032" t="s">
        <v>116</v>
      </c>
      <c r="C45" s="1032"/>
      <c r="D45" s="1032"/>
      <c r="E45" s="1032"/>
      <c r="F45" s="1454">
        <v>167000</v>
      </c>
      <c r="G45" s="1454"/>
      <c r="H45" s="1659">
        <v>-113846</v>
      </c>
      <c r="I45" s="1660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</row>
    <row r="46" spans="1:34" ht="15" customHeight="1">
      <c r="B46" s="1032" t="s">
        <v>675</v>
      </c>
      <c r="C46" s="1032"/>
      <c r="D46" s="1032"/>
      <c r="E46" s="1032"/>
      <c r="F46" s="1454">
        <v>160000</v>
      </c>
      <c r="G46" s="1454"/>
      <c r="H46" s="1659">
        <v>-105091</v>
      </c>
      <c r="I46" s="1660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</row>
    <row r="47" spans="1:34" ht="43.5" customHeight="1">
      <c r="B47" s="35"/>
      <c r="C47" s="35"/>
      <c r="D47" s="35"/>
      <c r="E47" s="35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</row>
    <row r="48" spans="1:34" ht="14.45" customHeight="1"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</row>
    <row r="49" spans="20:34" ht="14.45" customHeight="1"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</row>
    <row r="50" spans="20:34" ht="14.45" customHeight="1"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</row>
    <row r="51" spans="20:34" ht="14.45" customHeight="1"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</row>
    <row r="52" spans="20:34" ht="14.45" customHeight="1"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</row>
  </sheetData>
  <mergeCells count="303">
    <mergeCell ref="P33:Q33"/>
    <mergeCell ref="J34:K34"/>
    <mergeCell ref="L34:M34"/>
    <mergeCell ref="P32:Q32"/>
    <mergeCell ref="J33:K33"/>
    <mergeCell ref="H11:I11"/>
    <mergeCell ref="H12:I12"/>
    <mergeCell ref="K21:L21"/>
    <mergeCell ref="K20:L20"/>
    <mergeCell ref="H20:I20"/>
    <mergeCell ref="H21:I21"/>
    <mergeCell ref="H15:I15"/>
    <mergeCell ref="H19:I19"/>
    <mergeCell ref="H14:I14"/>
    <mergeCell ref="K18:L18"/>
    <mergeCell ref="R29:S29"/>
    <mergeCell ref="P29:Q29"/>
    <mergeCell ref="P26:Q27"/>
    <mergeCell ref="P28:Q28"/>
    <mergeCell ref="N25:P25"/>
    <mergeCell ref="AF22:AG22"/>
    <mergeCell ref="R31:S31"/>
    <mergeCell ref="AC22:AD22"/>
    <mergeCell ref="AA22:AB22"/>
    <mergeCell ref="R26:S27"/>
    <mergeCell ref="R30:S30"/>
    <mergeCell ref="Q25:S25"/>
    <mergeCell ref="P31:Q31"/>
    <mergeCell ref="P30:Q30"/>
    <mergeCell ref="AF18:AG18"/>
    <mergeCell ref="AA18:AB18"/>
    <mergeCell ref="AC18:AD18"/>
    <mergeCell ref="AF21:AG21"/>
    <mergeCell ref="AA20:AB20"/>
    <mergeCell ref="AA19:AB19"/>
    <mergeCell ref="AC19:AD19"/>
    <mergeCell ref="AF19:AG19"/>
    <mergeCell ref="AC20:AD20"/>
    <mergeCell ref="AF20:AG20"/>
    <mergeCell ref="AA21:AB21"/>
    <mergeCell ref="AC21:AD21"/>
    <mergeCell ref="AA16:AB16"/>
    <mergeCell ref="AC16:AD16"/>
    <mergeCell ref="AF16:AG16"/>
    <mergeCell ref="AA17:AB17"/>
    <mergeCell ref="AC17:AD17"/>
    <mergeCell ref="AF17:AG17"/>
    <mergeCell ref="AA14:AB14"/>
    <mergeCell ref="AC14:AD14"/>
    <mergeCell ref="AF14:AG14"/>
    <mergeCell ref="AA15:AB15"/>
    <mergeCell ref="AC15:AD15"/>
    <mergeCell ref="AF15:AG15"/>
    <mergeCell ref="AA12:AB12"/>
    <mergeCell ref="AC12:AD12"/>
    <mergeCell ref="AF12:AG12"/>
    <mergeCell ref="AA13:AB13"/>
    <mergeCell ref="AC13:AD13"/>
    <mergeCell ref="AF13:AG13"/>
    <mergeCell ref="AA10:AB10"/>
    <mergeCell ref="AC10:AD10"/>
    <mergeCell ref="AF10:AG10"/>
    <mergeCell ref="AA11:AB11"/>
    <mergeCell ref="AC11:AD11"/>
    <mergeCell ref="AF11:AG11"/>
    <mergeCell ref="AF7:AG7"/>
    <mergeCell ref="AA8:AB8"/>
    <mergeCell ref="AC8:AD8"/>
    <mergeCell ref="AF8:AG8"/>
    <mergeCell ref="AA9:AB9"/>
    <mergeCell ref="AC9:AD9"/>
    <mergeCell ref="AF9:AG9"/>
    <mergeCell ref="F34:G34"/>
    <mergeCell ref="AA4:AG4"/>
    <mergeCell ref="AA5:AB5"/>
    <mergeCell ref="AC5:AD5"/>
    <mergeCell ref="AF5:AG5"/>
    <mergeCell ref="AA6:AB6"/>
    <mergeCell ref="AC6:AD6"/>
    <mergeCell ref="AF6:AG6"/>
    <mergeCell ref="AA7:AB7"/>
    <mergeCell ref="AC7:AD7"/>
    <mergeCell ref="O18:P18"/>
    <mergeCell ref="R18:S18"/>
    <mergeCell ref="M17:N17"/>
    <mergeCell ref="O17:P17"/>
    <mergeCell ref="R17:S17"/>
    <mergeCell ref="H22:I22"/>
    <mergeCell ref="K14:L14"/>
    <mergeCell ref="H10:I10"/>
    <mergeCell ref="D6:E6"/>
    <mergeCell ref="D7:E7"/>
    <mergeCell ref="F6:G6"/>
    <mergeCell ref="D5:E5"/>
    <mergeCell ref="F45:G45"/>
    <mergeCell ref="B45:E45"/>
    <mergeCell ref="F44:G44"/>
    <mergeCell ref="F37:G38"/>
    <mergeCell ref="F39:G39"/>
    <mergeCell ref="F40:G40"/>
    <mergeCell ref="F41:G41"/>
    <mergeCell ref="F42:G42"/>
    <mergeCell ref="B44:E44"/>
    <mergeCell ref="H39:I39"/>
    <mergeCell ref="H40:I40"/>
    <mergeCell ref="H41:I41"/>
    <mergeCell ref="H33:I33"/>
    <mergeCell ref="H34:I34"/>
    <mergeCell ref="H43:I43"/>
    <mergeCell ref="H42:I42"/>
    <mergeCell ref="D18:E18"/>
    <mergeCell ref="D19:E19"/>
    <mergeCell ref="H18:I18"/>
    <mergeCell ref="H37:I38"/>
    <mergeCell ref="H30:I30"/>
    <mergeCell ref="H31:I31"/>
    <mergeCell ref="H17:I17"/>
    <mergeCell ref="K17:L17"/>
    <mergeCell ref="K16:L16"/>
    <mergeCell ref="M16:N16"/>
    <mergeCell ref="O16:P16"/>
    <mergeCell ref="R16:S16"/>
    <mergeCell ref="L31:M31"/>
    <mergeCell ref="L29:M29"/>
    <mergeCell ref="L30:M30"/>
    <mergeCell ref="N30:O30"/>
    <mergeCell ref="N33:O33"/>
    <mergeCell ref="N31:O31"/>
    <mergeCell ref="N32:O32"/>
    <mergeCell ref="H32:I32"/>
    <mergeCell ref="J32:K32"/>
    <mergeCell ref="R21:S21"/>
    <mergeCell ref="O19:P19"/>
    <mergeCell ref="R19:S19"/>
    <mergeCell ref="P35:Q35"/>
    <mergeCell ref="R35:S35"/>
    <mergeCell ref="R32:S32"/>
    <mergeCell ref="R28:S28"/>
    <mergeCell ref="L26:M27"/>
    <mergeCell ref="J26:K27"/>
    <mergeCell ref="F28:G28"/>
    <mergeCell ref="H28:I28"/>
    <mergeCell ref="J28:K28"/>
    <mergeCell ref="F22:G22"/>
    <mergeCell ref="H16:I16"/>
    <mergeCell ref="K22:L22"/>
    <mergeCell ref="L28:M28"/>
    <mergeCell ref="M22:N22"/>
    <mergeCell ref="N26:O27"/>
    <mergeCell ref="H26:I27"/>
    <mergeCell ref="F26:G27"/>
    <mergeCell ref="F16:G16"/>
    <mergeCell ref="F18:G18"/>
    <mergeCell ref="F19:G19"/>
    <mergeCell ref="F17:G17"/>
    <mergeCell ref="O22:P22"/>
    <mergeCell ref="R22:S22"/>
    <mergeCell ref="O20:P20"/>
    <mergeCell ref="R20:S20"/>
    <mergeCell ref="O21:P21"/>
    <mergeCell ref="M21:N21"/>
    <mergeCell ref="R14:S14"/>
    <mergeCell ref="M13:N13"/>
    <mergeCell ref="O15:P15"/>
    <mergeCell ref="R15:S15"/>
    <mergeCell ref="M14:N14"/>
    <mergeCell ref="O14:P14"/>
    <mergeCell ref="M15:N15"/>
    <mergeCell ref="K15:L15"/>
    <mergeCell ref="F13:G13"/>
    <mergeCell ref="F14:G14"/>
    <mergeCell ref="F15:G15"/>
    <mergeCell ref="K13:L13"/>
    <mergeCell ref="H13:I13"/>
    <mergeCell ref="O13:P13"/>
    <mergeCell ref="R13:S13"/>
    <mergeCell ref="R6:S6"/>
    <mergeCell ref="H6:I6"/>
    <mergeCell ref="B7:C7"/>
    <mergeCell ref="O7:P7"/>
    <mergeCell ref="R7:S7"/>
    <mergeCell ref="F9:G9"/>
    <mergeCell ref="H7:I7"/>
    <mergeCell ref="R12:S12"/>
    <mergeCell ref="K11:L11"/>
    <mergeCell ref="K12:L12"/>
    <mergeCell ref="K9:L9"/>
    <mergeCell ref="H9:I9"/>
    <mergeCell ref="K10:L10"/>
    <mergeCell ref="F7:G7"/>
    <mergeCell ref="F8:G8"/>
    <mergeCell ref="K7:L7"/>
    <mergeCell ref="K8:L8"/>
    <mergeCell ref="H8:I8"/>
    <mergeCell ref="M7:N7"/>
    <mergeCell ref="O12:P12"/>
    <mergeCell ref="F12:G12"/>
    <mergeCell ref="F10:G10"/>
    <mergeCell ref="D8:E8"/>
    <mergeCell ref="D9:E9"/>
    <mergeCell ref="M4:S4"/>
    <mergeCell ref="K6:L6"/>
    <mergeCell ref="M5:N5"/>
    <mergeCell ref="O5:P5"/>
    <mergeCell ref="F4:L4"/>
    <mergeCell ref="F11:G11"/>
    <mergeCell ref="M8:N8"/>
    <mergeCell ref="O8:P8"/>
    <mergeCell ref="R8:S8"/>
    <mergeCell ref="M9:N9"/>
    <mergeCell ref="O9:P9"/>
    <mergeCell ref="R9:S9"/>
    <mergeCell ref="M10:N10"/>
    <mergeCell ref="O10:P10"/>
    <mergeCell ref="R10:S10"/>
    <mergeCell ref="M11:N11"/>
    <mergeCell ref="O11:P11"/>
    <mergeCell ref="R11:S11"/>
    <mergeCell ref="F5:G5"/>
    <mergeCell ref="H5:I5"/>
    <mergeCell ref="R5:S5"/>
    <mergeCell ref="M6:N6"/>
    <mergeCell ref="O6:P6"/>
    <mergeCell ref="K5:L5"/>
    <mergeCell ref="B32:E32"/>
    <mergeCell ref="B29:E29"/>
    <mergeCell ref="B30:E30"/>
    <mergeCell ref="B13:C13"/>
    <mergeCell ref="D14:E14"/>
    <mergeCell ref="D15:E15"/>
    <mergeCell ref="D16:E16"/>
    <mergeCell ref="D20:E20"/>
    <mergeCell ref="B28:E28"/>
    <mergeCell ref="D17:E17"/>
    <mergeCell ref="D21:E21"/>
    <mergeCell ref="B4:C5"/>
    <mergeCell ref="B6:C6"/>
    <mergeCell ref="B12:C12"/>
    <mergeCell ref="B14:C14"/>
    <mergeCell ref="B16:C16"/>
    <mergeCell ref="D4:E4"/>
    <mergeCell ref="B8:C8"/>
    <mergeCell ref="B26:E27"/>
    <mergeCell ref="B31:E31"/>
    <mergeCell ref="D12:E12"/>
    <mergeCell ref="D22:E22"/>
    <mergeCell ref="B18:C18"/>
    <mergeCell ref="B21:C21"/>
    <mergeCell ref="B22:C22"/>
    <mergeCell ref="B20:C20"/>
    <mergeCell ref="B19:C19"/>
    <mergeCell ref="B15:C15"/>
    <mergeCell ref="B17:C17"/>
    <mergeCell ref="D13:E13"/>
    <mergeCell ref="B9:C9"/>
    <mergeCell ref="B10:C10"/>
    <mergeCell ref="D11:E11"/>
    <mergeCell ref="B11:C11"/>
    <mergeCell ref="D10:E10"/>
    <mergeCell ref="M12:N12"/>
    <mergeCell ref="M20:N20"/>
    <mergeCell ref="N35:O35"/>
    <mergeCell ref="L32:M32"/>
    <mergeCell ref="F33:G33"/>
    <mergeCell ref="H29:I29"/>
    <mergeCell ref="F29:G29"/>
    <mergeCell ref="J29:K29"/>
    <mergeCell ref="F32:G32"/>
    <mergeCell ref="J31:K31"/>
    <mergeCell ref="J30:K30"/>
    <mergeCell ref="F31:G31"/>
    <mergeCell ref="F30:G30"/>
    <mergeCell ref="F21:G21"/>
    <mergeCell ref="F20:G20"/>
    <mergeCell ref="M18:N18"/>
    <mergeCell ref="K19:L19"/>
    <mergeCell ref="M19:N19"/>
    <mergeCell ref="N28:O28"/>
    <mergeCell ref="N29:O29"/>
    <mergeCell ref="R34:S34"/>
    <mergeCell ref="L33:M33"/>
    <mergeCell ref="R33:S33"/>
    <mergeCell ref="N34:O34"/>
    <mergeCell ref="P34:Q34"/>
    <mergeCell ref="J35:K35"/>
    <mergeCell ref="L35:M35"/>
    <mergeCell ref="B46:E46"/>
    <mergeCell ref="F46:G46"/>
    <mergeCell ref="H46:I46"/>
    <mergeCell ref="F35:G35"/>
    <mergeCell ref="H35:I35"/>
    <mergeCell ref="H45:I45"/>
    <mergeCell ref="H44:I44"/>
    <mergeCell ref="F43:G43"/>
    <mergeCell ref="B34:E34"/>
    <mergeCell ref="B42:E42"/>
    <mergeCell ref="B43:E43"/>
    <mergeCell ref="B41:E41"/>
    <mergeCell ref="B37:E38"/>
    <mergeCell ref="B39:E39"/>
    <mergeCell ref="B40:E40"/>
    <mergeCell ref="B35:E35"/>
    <mergeCell ref="B33:E33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&amp;C－５６－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workbookViewId="0">
      <selection activeCell="U24" sqref="U24"/>
    </sheetView>
  </sheetViews>
  <sheetFormatPr defaultRowHeight="14.45" customHeight="1"/>
  <cols>
    <col min="1" max="1" width="1.375" style="208" customWidth="1"/>
    <col min="2" max="5" width="4.875" style="208" customWidth="1"/>
    <col min="6" max="18" width="5.125" style="208" customWidth="1"/>
    <col min="19" max="19" width="5" style="208" bestFit="1" customWidth="1"/>
    <col min="20" max="16384" width="9" style="208"/>
  </cols>
  <sheetData>
    <row r="1" spans="1:34" s="714" customFormat="1" ht="14.25">
      <c r="B1" s="722" t="s">
        <v>40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14.45" customHeight="1">
      <c r="A2" s="723"/>
      <c r="N2" s="1139" t="s">
        <v>41</v>
      </c>
      <c r="O2" s="1139"/>
      <c r="P2" s="1139"/>
      <c r="Q2" s="1139" t="s">
        <v>42</v>
      </c>
      <c r="R2" s="1139"/>
      <c r="S2" s="1139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</row>
    <row r="3" spans="1:34" ht="14.45" customHeight="1">
      <c r="A3" s="42"/>
      <c r="B3" s="1101" t="s">
        <v>366</v>
      </c>
      <c r="C3" s="1218"/>
      <c r="D3" s="975"/>
      <c r="E3" s="983"/>
      <c r="F3" s="1102" t="s">
        <v>43</v>
      </c>
      <c r="G3" s="989"/>
      <c r="H3" s="989" t="s">
        <v>43</v>
      </c>
      <c r="I3" s="989"/>
      <c r="J3" s="989" t="s">
        <v>1473</v>
      </c>
      <c r="K3" s="989"/>
      <c r="L3" s="989" t="s">
        <v>44</v>
      </c>
      <c r="M3" s="989"/>
      <c r="N3" s="989" t="s">
        <v>45</v>
      </c>
      <c r="O3" s="989"/>
      <c r="P3" s="989" t="s">
        <v>46</v>
      </c>
      <c r="Q3" s="989"/>
      <c r="R3" s="989" t="s">
        <v>47</v>
      </c>
      <c r="S3" s="989"/>
      <c r="T3" s="66"/>
      <c r="U3" s="66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</row>
    <row r="4" spans="1:34" ht="14.45" customHeight="1">
      <c r="B4" s="1084"/>
      <c r="C4" s="1219"/>
      <c r="D4" s="977"/>
      <c r="E4" s="984"/>
      <c r="F4" s="1694" t="s">
        <v>48</v>
      </c>
      <c r="G4" s="1690"/>
      <c r="H4" s="1690" t="s">
        <v>49</v>
      </c>
      <c r="I4" s="1690"/>
      <c r="J4" s="1690" t="s">
        <v>50</v>
      </c>
      <c r="K4" s="1690"/>
      <c r="L4" s="1690" t="s">
        <v>51</v>
      </c>
      <c r="M4" s="1690"/>
      <c r="N4" s="1690" t="s">
        <v>51</v>
      </c>
      <c r="O4" s="1690"/>
      <c r="P4" s="1690" t="s">
        <v>52</v>
      </c>
      <c r="Q4" s="1690"/>
      <c r="R4" s="1690" t="s">
        <v>53</v>
      </c>
      <c r="S4" s="1690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</row>
    <row r="5" spans="1:34" ht="14.45" customHeight="1">
      <c r="B5" s="1294" t="s">
        <v>111</v>
      </c>
      <c r="C5" s="1295"/>
      <c r="D5" s="1295"/>
      <c r="E5" s="1296"/>
      <c r="F5" s="1152">
        <v>1121557</v>
      </c>
      <c r="G5" s="1152"/>
      <c r="H5" s="1152">
        <v>2703473</v>
      </c>
      <c r="I5" s="1152"/>
      <c r="J5" s="1152">
        <v>3060851</v>
      </c>
      <c r="K5" s="1152"/>
      <c r="L5" s="1152">
        <v>856314</v>
      </c>
      <c r="M5" s="1152"/>
      <c r="N5" s="1152">
        <v>4128576</v>
      </c>
      <c r="O5" s="1152"/>
      <c r="P5" s="1152">
        <v>316459</v>
      </c>
      <c r="Q5" s="1152"/>
      <c r="R5" s="1152">
        <v>354109</v>
      </c>
      <c r="S5" s="115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</row>
    <row r="6" spans="1:34" ht="14.45" customHeight="1">
      <c r="B6" s="1032" t="s">
        <v>35</v>
      </c>
      <c r="C6" s="1032"/>
      <c r="D6" s="1032"/>
      <c r="E6" s="1032"/>
      <c r="F6" s="1152">
        <v>1098737</v>
      </c>
      <c r="G6" s="1152"/>
      <c r="H6" s="1152">
        <v>2770239</v>
      </c>
      <c r="I6" s="1152"/>
      <c r="J6" s="1152">
        <v>3116586</v>
      </c>
      <c r="K6" s="1152"/>
      <c r="L6" s="1152">
        <v>924952</v>
      </c>
      <c r="M6" s="1152"/>
      <c r="N6" s="1152">
        <v>4277016</v>
      </c>
      <c r="O6" s="1152"/>
      <c r="P6" s="1152">
        <v>29850</v>
      </c>
      <c r="Q6" s="1152"/>
      <c r="R6" s="1152">
        <v>355295</v>
      </c>
      <c r="S6" s="115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</row>
    <row r="7" spans="1:34" ht="14.45" customHeight="1">
      <c r="B7" s="1032" t="s">
        <v>36</v>
      </c>
      <c r="C7" s="1032"/>
      <c r="D7" s="1032"/>
      <c r="E7" s="1032"/>
      <c r="F7" s="1152">
        <v>1135217</v>
      </c>
      <c r="G7" s="1152"/>
      <c r="H7" s="1152">
        <v>2840342</v>
      </c>
      <c r="I7" s="1152"/>
      <c r="J7" s="1152">
        <v>3198466</v>
      </c>
      <c r="K7" s="1152"/>
      <c r="L7" s="1152">
        <v>914078</v>
      </c>
      <c r="M7" s="1152"/>
      <c r="N7" s="1152">
        <v>4233778</v>
      </c>
      <c r="O7" s="1152"/>
      <c r="P7" s="1152">
        <v>51163</v>
      </c>
      <c r="Q7" s="1152"/>
      <c r="R7" s="1152">
        <v>356359</v>
      </c>
      <c r="S7" s="115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</row>
    <row r="8" spans="1:34" ht="14.45" customHeight="1">
      <c r="A8" s="432"/>
      <c r="B8" s="1032" t="s">
        <v>37</v>
      </c>
      <c r="C8" s="1032"/>
      <c r="D8" s="1032"/>
      <c r="E8" s="1032"/>
      <c r="F8" s="1152">
        <v>1121864</v>
      </c>
      <c r="G8" s="1152"/>
      <c r="H8" s="1152">
        <v>2952090</v>
      </c>
      <c r="I8" s="1152"/>
      <c r="J8" s="1152">
        <v>3306339</v>
      </c>
      <c r="K8" s="1152"/>
      <c r="L8" s="1152">
        <v>934682</v>
      </c>
      <c r="M8" s="1152"/>
      <c r="N8" s="1152">
        <v>4462175</v>
      </c>
      <c r="O8" s="1152"/>
      <c r="P8" s="1152">
        <v>403009</v>
      </c>
      <c r="Q8" s="1152"/>
      <c r="R8" s="1152">
        <v>356877</v>
      </c>
      <c r="S8" s="115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</row>
    <row r="9" spans="1:34" ht="14.45" customHeight="1">
      <c r="A9" s="432"/>
      <c r="B9" s="1032" t="s">
        <v>115</v>
      </c>
      <c r="C9" s="1032"/>
      <c r="D9" s="1032"/>
      <c r="E9" s="1032"/>
      <c r="F9" s="1152">
        <v>1121308</v>
      </c>
      <c r="G9" s="1152"/>
      <c r="H9" s="1152">
        <v>2882541</v>
      </c>
      <c r="I9" s="1152"/>
      <c r="J9" s="1152">
        <v>3234713</v>
      </c>
      <c r="K9" s="1152"/>
      <c r="L9" s="1152">
        <v>750540</v>
      </c>
      <c r="M9" s="1152"/>
      <c r="N9" s="1152">
        <v>5013258</v>
      </c>
      <c r="O9" s="1152"/>
      <c r="P9" s="1152">
        <v>53074</v>
      </c>
      <c r="Q9" s="1152"/>
      <c r="R9" s="1152">
        <v>357353</v>
      </c>
      <c r="S9" s="115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</row>
    <row r="10" spans="1:34" ht="14.45" customHeight="1">
      <c r="A10" s="432"/>
      <c r="B10" s="1032" t="s">
        <v>13</v>
      </c>
      <c r="C10" s="1032"/>
      <c r="D10" s="1032"/>
      <c r="E10" s="1032"/>
      <c r="F10" s="1686">
        <v>1177949</v>
      </c>
      <c r="G10" s="1686"/>
      <c r="H10" s="1686">
        <v>2804621</v>
      </c>
      <c r="I10" s="1686"/>
      <c r="J10" s="1686">
        <v>3176754</v>
      </c>
      <c r="K10" s="1686"/>
      <c r="L10" s="1686">
        <v>617084</v>
      </c>
      <c r="M10" s="1686"/>
      <c r="N10" s="1686">
        <v>5860397</v>
      </c>
      <c r="O10" s="1686"/>
      <c r="P10" s="1686">
        <v>35535</v>
      </c>
      <c r="Q10" s="1686"/>
      <c r="R10" s="1686">
        <v>357519</v>
      </c>
      <c r="S10" s="1686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</row>
    <row r="11" spans="1:34" ht="14.45" customHeight="1">
      <c r="A11" s="432"/>
      <c r="B11" s="1032" t="s">
        <v>116</v>
      </c>
      <c r="C11" s="1032"/>
      <c r="D11" s="1032"/>
      <c r="E11" s="1032"/>
      <c r="F11" s="1686">
        <v>1144445</v>
      </c>
      <c r="G11" s="1686"/>
      <c r="H11" s="1686">
        <v>2647636</v>
      </c>
      <c r="I11" s="1686"/>
      <c r="J11" s="1686">
        <v>2945715</v>
      </c>
      <c r="K11" s="1686"/>
      <c r="L11" s="1686">
        <v>488229</v>
      </c>
      <c r="M11" s="1686"/>
      <c r="N11" s="1686">
        <v>5729326</v>
      </c>
      <c r="O11" s="1686"/>
      <c r="P11" s="1686">
        <v>17996</v>
      </c>
      <c r="Q11" s="1686"/>
      <c r="R11" s="1686">
        <v>357673</v>
      </c>
      <c r="S11" s="1686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</row>
    <row r="12" spans="1:34" ht="14.45" customHeight="1">
      <c r="A12" s="432"/>
      <c r="B12" s="1032" t="s">
        <v>675</v>
      </c>
      <c r="C12" s="1032"/>
      <c r="D12" s="1032"/>
      <c r="E12" s="1032"/>
      <c r="F12" s="1152">
        <v>1068969</v>
      </c>
      <c r="G12" s="1152"/>
      <c r="H12" s="1152">
        <v>2386640</v>
      </c>
      <c r="I12" s="1152"/>
      <c r="J12" s="1152">
        <v>2719178</v>
      </c>
      <c r="K12" s="1152"/>
      <c r="L12" s="1152">
        <v>357123</v>
      </c>
      <c r="M12" s="1152"/>
      <c r="N12" s="1152">
        <v>5833159</v>
      </c>
      <c r="O12" s="1152"/>
      <c r="P12" s="1152" t="s">
        <v>1714</v>
      </c>
      <c r="Q12" s="1152"/>
      <c r="R12" s="1152">
        <v>357851</v>
      </c>
      <c r="S12" s="115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</row>
    <row r="13" spans="1:34" ht="14.45" customHeight="1">
      <c r="A13" s="432"/>
      <c r="B13" s="35"/>
      <c r="C13" s="35"/>
      <c r="D13" s="35"/>
      <c r="E13" s="35"/>
      <c r="F13" s="214"/>
      <c r="G13" s="214"/>
      <c r="I13" s="435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436"/>
      <c r="U13" s="436"/>
      <c r="V13" s="436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</row>
    <row r="14" spans="1:34" ht="17.25" customHeight="1">
      <c r="A14" s="432"/>
      <c r="B14" s="1101" t="s">
        <v>366</v>
      </c>
      <c r="C14" s="1218"/>
      <c r="D14" s="975"/>
      <c r="E14" s="983"/>
      <c r="F14" s="1689" t="s">
        <v>54</v>
      </c>
      <c r="G14" s="1689"/>
      <c r="H14" s="1689" t="s">
        <v>1487</v>
      </c>
      <c r="I14" s="1689"/>
      <c r="J14" s="1689" t="s">
        <v>55</v>
      </c>
      <c r="K14" s="1689"/>
      <c r="L14" s="1689" t="s">
        <v>56</v>
      </c>
      <c r="M14" s="1689"/>
      <c r="N14" s="1689" t="s">
        <v>57</v>
      </c>
      <c r="O14" s="1689"/>
      <c r="P14" s="1689" t="s">
        <v>58</v>
      </c>
      <c r="Q14" s="1689"/>
      <c r="R14" s="1691" t="s">
        <v>59</v>
      </c>
      <c r="S14" s="1692"/>
      <c r="T14" s="436"/>
      <c r="U14" s="436"/>
      <c r="V14" s="436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</row>
    <row r="15" spans="1:34" ht="19.5" customHeight="1">
      <c r="A15" s="432"/>
      <c r="B15" s="1084"/>
      <c r="C15" s="1219"/>
      <c r="D15" s="977"/>
      <c r="E15" s="984"/>
      <c r="F15" s="1690" t="s">
        <v>60</v>
      </c>
      <c r="G15" s="1690"/>
      <c r="H15" s="1690" t="s">
        <v>61</v>
      </c>
      <c r="I15" s="1690"/>
      <c r="J15" s="1690" t="s">
        <v>1689</v>
      </c>
      <c r="K15" s="1690"/>
      <c r="L15" s="1690" t="s">
        <v>61</v>
      </c>
      <c r="M15" s="1690"/>
      <c r="N15" s="1690" t="s">
        <v>1690</v>
      </c>
      <c r="O15" s="1690"/>
      <c r="P15" s="1690" t="s">
        <v>1691</v>
      </c>
      <c r="Q15" s="1690"/>
      <c r="R15" s="27" t="s">
        <v>1692</v>
      </c>
      <c r="S15" s="724" t="s">
        <v>1693</v>
      </c>
      <c r="T15" s="436"/>
      <c r="U15" s="436"/>
      <c r="V15" s="436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</row>
    <row r="16" spans="1:34" ht="14.45" customHeight="1">
      <c r="A16" s="432"/>
      <c r="B16" s="1294" t="s">
        <v>111</v>
      </c>
      <c r="C16" s="1295"/>
      <c r="D16" s="1295"/>
      <c r="E16" s="1296"/>
      <c r="F16" s="1693">
        <v>0.40799999999999997</v>
      </c>
      <c r="G16" s="1693"/>
      <c r="H16" s="1687">
        <v>4.7</v>
      </c>
      <c r="I16" s="1687"/>
      <c r="J16" s="1687">
        <v>28</v>
      </c>
      <c r="K16" s="1687"/>
      <c r="L16" s="1687">
        <v>10.5</v>
      </c>
      <c r="M16" s="1687"/>
      <c r="N16" s="1687">
        <v>6</v>
      </c>
      <c r="O16" s="1687"/>
      <c r="P16" s="1687">
        <v>134.9</v>
      </c>
      <c r="Q16" s="1687"/>
      <c r="R16" s="448">
        <v>39.9</v>
      </c>
      <c r="S16" s="448">
        <v>21.1</v>
      </c>
      <c r="T16" s="436"/>
      <c r="U16" s="436"/>
      <c r="V16" s="436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</row>
    <row r="17" spans="1:34" ht="14.45" customHeight="1">
      <c r="A17" s="432"/>
      <c r="B17" s="1032" t="s">
        <v>35</v>
      </c>
      <c r="C17" s="1032"/>
      <c r="D17" s="1032"/>
      <c r="E17" s="1032"/>
      <c r="F17" s="1693">
        <v>0.40600000000000003</v>
      </c>
      <c r="G17" s="1693"/>
      <c r="H17" s="1687">
        <v>5.0999999999999996</v>
      </c>
      <c r="I17" s="1687"/>
      <c r="J17" s="1687">
        <v>29.7</v>
      </c>
      <c r="K17" s="1687"/>
      <c r="L17" s="1687">
        <v>9.1</v>
      </c>
      <c r="M17" s="1687"/>
      <c r="N17" s="1687">
        <v>4.5</v>
      </c>
      <c r="O17" s="1687"/>
      <c r="P17" s="1687">
        <v>137.19999999999999</v>
      </c>
      <c r="Q17" s="1687"/>
      <c r="R17" s="448">
        <v>34.6</v>
      </c>
      <c r="S17" s="448">
        <v>19.3</v>
      </c>
      <c r="T17" s="436"/>
      <c r="U17" s="436"/>
      <c r="V17" s="436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</row>
    <row r="18" spans="1:34" ht="14.45" customHeight="1">
      <c r="A18" s="432"/>
      <c r="B18" s="1032" t="s">
        <v>36</v>
      </c>
      <c r="C18" s="1032"/>
      <c r="D18" s="1032"/>
      <c r="E18" s="1032"/>
      <c r="F18" s="1693">
        <v>0.40400000000000003</v>
      </c>
      <c r="G18" s="1693"/>
      <c r="H18" s="1687">
        <v>5.9</v>
      </c>
      <c r="I18" s="1687"/>
      <c r="J18" s="1687">
        <v>28.6</v>
      </c>
      <c r="K18" s="1687"/>
      <c r="L18" s="1687">
        <v>12.5</v>
      </c>
      <c r="M18" s="1687"/>
      <c r="N18" s="1687">
        <v>5.3</v>
      </c>
      <c r="O18" s="1687"/>
      <c r="P18" s="1687">
        <v>132.4</v>
      </c>
      <c r="Q18" s="1687"/>
      <c r="R18" s="448">
        <v>48.9</v>
      </c>
      <c r="S18" s="448">
        <v>15.3</v>
      </c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</row>
    <row r="19" spans="1:34" ht="14.45" customHeight="1">
      <c r="A19" s="432"/>
      <c r="B19" s="1032" t="s">
        <v>37</v>
      </c>
      <c r="C19" s="1032"/>
      <c r="D19" s="1032"/>
      <c r="E19" s="1032"/>
      <c r="F19" s="1693">
        <v>0.39200000000000002</v>
      </c>
      <c r="G19" s="1693"/>
      <c r="H19" s="1687">
        <v>4.4000000000000004</v>
      </c>
      <c r="I19" s="1687"/>
      <c r="J19" s="1687">
        <v>28.3</v>
      </c>
      <c r="K19" s="1687"/>
      <c r="L19" s="1687">
        <v>13.3</v>
      </c>
      <c r="M19" s="1687"/>
      <c r="N19" s="1687">
        <v>5.2</v>
      </c>
      <c r="O19" s="1687"/>
      <c r="P19" s="1687">
        <v>135</v>
      </c>
      <c r="Q19" s="1687"/>
      <c r="R19" s="448">
        <v>26</v>
      </c>
      <c r="S19" s="448">
        <v>20.2</v>
      </c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</row>
    <row r="20" spans="1:34" ht="14.45" customHeight="1">
      <c r="A20" s="432"/>
      <c r="B20" s="1032" t="s">
        <v>115</v>
      </c>
      <c r="C20" s="1032"/>
      <c r="D20" s="1032"/>
      <c r="E20" s="1032"/>
      <c r="F20" s="1693">
        <v>0.39</v>
      </c>
      <c r="G20" s="1693"/>
      <c r="H20" s="1687">
        <v>5.2</v>
      </c>
      <c r="I20" s="1687"/>
      <c r="J20" s="1687">
        <v>23.2</v>
      </c>
      <c r="K20" s="1687"/>
      <c r="L20" s="1687">
        <v>13.6</v>
      </c>
      <c r="M20" s="1687"/>
      <c r="N20" s="1687">
        <v>6.7</v>
      </c>
      <c r="O20" s="1687"/>
      <c r="P20" s="1687">
        <v>155</v>
      </c>
      <c r="Q20" s="1687"/>
      <c r="R20" s="448">
        <v>24.3</v>
      </c>
      <c r="S20" s="448">
        <v>21</v>
      </c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</row>
    <row r="21" spans="1:34" ht="14.45" customHeight="1">
      <c r="A21" s="432"/>
      <c r="B21" s="1032" t="s">
        <v>13</v>
      </c>
      <c r="C21" s="1032"/>
      <c r="D21" s="1032"/>
      <c r="E21" s="1032"/>
      <c r="F21" s="1688">
        <v>0.39600000000000002</v>
      </c>
      <c r="G21" s="1688"/>
      <c r="H21" s="1688">
        <v>4.4000000000000004</v>
      </c>
      <c r="I21" s="1688"/>
      <c r="J21" s="1688">
        <v>19.399999999999999</v>
      </c>
      <c r="K21" s="1688"/>
      <c r="L21" s="1688">
        <v>11.5</v>
      </c>
      <c r="M21" s="1688"/>
      <c r="N21" s="1688">
        <v>6.2</v>
      </c>
      <c r="O21" s="1688"/>
      <c r="P21" s="1688">
        <v>184.5</v>
      </c>
      <c r="Q21" s="1688"/>
      <c r="R21" s="725">
        <v>10.8</v>
      </c>
      <c r="S21" s="725">
        <v>10.8</v>
      </c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</row>
    <row r="22" spans="1:34" ht="14.45" customHeight="1">
      <c r="B22" s="1032" t="s">
        <v>116</v>
      </c>
      <c r="C22" s="1032"/>
      <c r="D22" s="1032"/>
      <c r="E22" s="1032"/>
      <c r="F22" s="1688">
        <v>0.41399999999999998</v>
      </c>
      <c r="G22" s="1688"/>
      <c r="H22" s="1688">
        <v>4.2</v>
      </c>
      <c r="I22" s="1688"/>
      <c r="J22" s="1688">
        <v>16.600000000000001</v>
      </c>
      <c r="K22" s="1688"/>
      <c r="L22" s="1688">
        <v>13.8</v>
      </c>
      <c r="M22" s="1688"/>
      <c r="N22" s="1688">
        <v>7.9</v>
      </c>
      <c r="O22" s="1688"/>
      <c r="P22" s="1688">
        <v>194.5</v>
      </c>
      <c r="Q22" s="1688"/>
      <c r="R22" s="725">
        <v>29.3</v>
      </c>
      <c r="S22" s="725">
        <v>22.7</v>
      </c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</row>
    <row r="23" spans="1:34" ht="14.45" customHeight="1">
      <c r="B23" s="1032" t="s">
        <v>675</v>
      </c>
      <c r="C23" s="1032"/>
      <c r="D23" s="1032"/>
      <c r="E23" s="1032"/>
      <c r="F23" s="1693">
        <v>0.433</v>
      </c>
      <c r="G23" s="1693"/>
      <c r="H23" s="1687">
        <v>3.2</v>
      </c>
      <c r="I23" s="1687"/>
      <c r="J23" s="1687">
        <v>13.1</v>
      </c>
      <c r="K23" s="1687"/>
      <c r="L23" s="1687">
        <v>15.2</v>
      </c>
      <c r="M23" s="1687"/>
      <c r="N23" s="1687">
        <v>9.3000000000000007</v>
      </c>
      <c r="O23" s="1687"/>
      <c r="P23" s="1687">
        <v>214.5</v>
      </c>
      <c r="Q23" s="1687"/>
      <c r="R23" s="448">
        <v>22.1</v>
      </c>
      <c r="S23" s="448">
        <v>21.9</v>
      </c>
      <c r="T23" s="436"/>
      <c r="U23" s="436"/>
      <c r="V23" s="436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</row>
    <row r="24" spans="1:34" ht="40.5" customHeight="1">
      <c r="B24" s="35"/>
      <c r="C24" s="35"/>
      <c r="D24" s="35"/>
      <c r="E24" s="35"/>
      <c r="F24" s="726"/>
      <c r="G24" s="436"/>
      <c r="H24" s="436"/>
      <c r="I24" s="436"/>
      <c r="J24" s="436"/>
      <c r="K24" s="436"/>
      <c r="L24" s="436"/>
      <c r="M24" s="436"/>
      <c r="N24" s="436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</row>
    <row r="25" spans="1:34" s="714" customFormat="1" ht="14.25">
      <c r="B25" s="722" t="s">
        <v>1694</v>
      </c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4" ht="14.45" customHeight="1">
      <c r="O26" s="1139" t="s">
        <v>28</v>
      </c>
      <c r="P26" s="1139"/>
      <c r="Q26" s="1139"/>
      <c r="R26" s="1139" t="s">
        <v>1695</v>
      </c>
      <c r="S26" s="1139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</row>
    <row r="27" spans="1:34" ht="14.45" customHeight="1">
      <c r="B27" s="1074" t="s">
        <v>359</v>
      </c>
      <c r="C27" s="1192"/>
      <c r="D27" s="1079"/>
      <c r="E27" s="1074" t="s">
        <v>1715</v>
      </c>
      <c r="F27" s="1192"/>
      <c r="G27" s="1079"/>
      <c r="H27" s="1074" t="s">
        <v>1696</v>
      </c>
      <c r="I27" s="1192"/>
      <c r="J27" s="1079"/>
      <c r="K27" s="1074" t="s">
        <v>1697</v>
      </c>
      <c r="L27" s="1192"/>
      <c r="M27" s="1079"/>
      <c r="N27" s="1074" t="s">
        <v>1698</v>
      </c>
      <c r="O27" s="1192"/>
      <c r="P27" s="1079"/>
      <c r="Q27" s="1074" t="s">
        <v>1699</v>
      </c>
      <c r="R27" s="1192"/>
      <c r="S27" s="1079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</row>
    <row r="28" spans="1:34" ht="14.45" customHeight="1">
      <c r="B28" s="1199" t="s">
        <v>1700</v>
      </c>
      <c r="C28" s="1200"/>
      <c r="D28" s="27" t="s">
        <v>1701</v>
      </c>
      <c r="E28" s="1194">
        <v>685752156</v>
      </c>
      <c r="F28" s="1454"/>
      <c r="G28" s="1195"/>
      <c r="H28" s="1194">
        <v>702212254</v>
      </c>
      <c r="I28" s="1454"/>
      <c r="J28" s="1195"/>
      <c r="K28" s="1194">
        <v>781900568</v>
      </c>
      <c r="L28" s="1454"/>
      <c r="M28" s="1195"/>
      <c r="N28" s="1194">
        <v>721642388</v>
      </c>
      <c r="O28" s="1454"/>
      <c r="P28" s="1195"/>
      <c r="Q28" s="1194">
        <v>892170622</v>
      </c>
      <c r="R28" s="1454"/>
      <c r="S28" s="1195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</row>
    <row r="29" spans="1:34" ht="14.45" customHeight="1">
      <c r="B29" s="1200"/>
      <c r="C29" s="1200"/>
      <c r="D29" s="27" t="s">
        <v>1702</v>
      </c>
      <c r="E29" s="1194">
        <v>637997520</v>
      </c>
      <c r="F29" s="1454"/>
      <c r="G29" s="1195"/>
      <c r="H29" s="1194">
        <v>641782631</v>
      </c>
      <c r="I29" s="1454"/>
      <c r="J29" s="1195"/>
      <c r="K29" s="1194">
        <v>740435200</v>
      </c>
      <c r="L29" s="1454"/>
      <c r="M29" s="1195"/>
      <c r="N29" s="1194">
        <v>712113470</v>
      </c>
      <c r="O29" s="1454"/>
      <c r="P29" s="1195"/>
      <c r="Q29" s="1194">
        <v>788679350</v>
      </c>
      <c r="R29" s="1454"/>
      <c r="S29" s="1195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</row>
    <row r="30" spans="1:34" ht="14.45" customHeight="1">
      <c r="B30" s="1199" t="s">
        <v>1703</v>
      </c>
      <c r="C30" s="1200"/>
      <c r="D30" s="27" t="s">
        <v>1701</v>
      </c>
      <c r="E30" s="1194">
        <v>901868262</v>
      </c>
      <c r="F30" s="1454"/>
      <c r="G30" s="1195"/>
      <c r="H30" s="1194">
        <v>945120484</v>
      </c>
      <c r="I30" s="1454"/>
      <c r="J30" s="1195"/>
      <c r="K30" s="1194">
        <v>971496535</v>
      </c>
      <c r="L30" s="1454"/>
      <c r="M30" s="1195"/>
      <c r="N30" s="1194">
        <v>877673799</v>
      </c>
      <c r="O30" s="1454"/>
      <c r="P30" s="1195"/>
      <c r="Q30" s="1194">
        <v>992832875</v>
      </c>
      <c r="R30" s="1454"/>
      <c r="S30" s="1195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</row>
    <row r="31" spans="1:34" ht="14.45" customHeight="1">
      <c r="B31" s="1200"/>
      <c r="C31" s="1200"/>
      <c r="D31" s="27" t="s">
        <v>1702</v>
      </c>
      <c r="E31" s="1194">
        <v>901308442</v>
      </c>
      <c r="F31" s="1454"/>
      <c r="G31" s="1195"/>
      <c r="H31" s="1194">
        <v>913129278</v>
      </c>
      <c r="I31" s="1454"/>
      <c r="J31" s="1195"/>
      <c r="K31" s="1194">
        <v>947504321</v>
      </c>
      <c r="L31" s="1454"/>
      <c r="M31" s="1195"/>
      <c r="N31" s="1194">
        <v>883579675</v>
      </c>
      <c r="O31" s="1454"/>
      <c r="P31" s="1195"/>
      <c r="Q31" s="1194">
        <v>992787057</v>
      </c>
      <c r="R31" s="1454"/>
      <c r="S31" s="1195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</row>
    <row r="32" spans="1:34" ht="14.45" customHeight="1">
      <c r="B32" s="1200" t="s">
        <v>1704</v>
      </c>
      <c r="C32" s="1200"/>
      <c r="D32" s="27" t="s">
        <v>1701</v>
      </c>
      <c r="E32" s="1194">
        <v>720827676</v>
      </c>
      <c r="F32" s="1454"/>
      <c r="G32" s="1195"/>
      <c r="H32" s="1194">
        <v>629037170</v>
      </c>
      <c r="I32" s="1454"/>
      <c r="J32" s="1195"/>
      <c r="K32" s="1194">
        <v>672813406</v>
      </c>
      <c r="L32" s="1454"/>
      <c r="M32" s="1195"/>
      <c r="N32" s="1194">
        <v>408224110</v>
      </c>
      <c r="O32" s="1454"/>
      <c r="P32" s="1195"/>
      <c r="Q32" s="1194">
        <v>629445099</v>
      </c>
      <c r="R32" s="1454"/>
      <c r="S32" s="1195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</row>
    <row r="33" spans="1:34" ht="14.45" customHeight="1">
      <c r="B33" s="1200"/>
      <c r="C33" s="1200"/>
      <c r="D33" s="27" t="s">
        <v>1702</v>
      </c>
      <c r="E33" s="1194">
        <v>705961609</v>
      </c>
      <c r="F33" s="1454"/>
      <c r="G33" s="1195"/>
      <c r="H33" s="1194">
        <v>619394486</v>
      </c>
      <c r="I33" s="1454"/>
      <c r="J33" s="1195"/>
      <c r="K33" s="1194">
        <v>652246483</v>
      </c>
      <c r="L33" s="1454"/>
      <c r="M33" s="1195"/>
      <c r="N33" s="1194">
        <v>575037970</v>
      </c>
      <c r="O33" s="1454"/>
      <c r="P33" s="1195"/>
      <c r="Q33" s="1194">
        <v>623218532</v>
      </c>
      <c r="R33" s="1454"/>
      <c r="S33" s="1195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</row>
    <row r="34" spans="1:34" ht="14.45" customHeight="1">
      <c r="B34" s="1199" t="s">
        <v>1705</v>
      </c>
      <c r="C34" s="1200"/>
      <c r="D34" s="27" t="s">
        <v>1701</v>
      </c>
      <c r="E34" s="1194">
        <v>93496229</v>
      </c>
      <c r="F34" s="1454"/>
      <c r="G34" s="1195"/>
      <c r="H34" s="1194">
        <v>156988517</v>
      </c>
      <c r="I34" s="1454"/>
      <c r="J34" s="1195"/>
      <c r="K34" s="1194">
        <v>138965314</v>
      </c>
      <c r="L34" s="1454"/>
      <c r="M34" s="1195"/>
      <c r="N34" s="1194">
        <v>83223854</v>
      </c>
      <c r="O34" s="1454"/>
      <c r="P34" s="1195"/>
      <c r="Q34" s="1194">
        <v>86201513</v>
      </c>
      <c r="R34" s="1454"/>
      <c r="S34" s="1195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</row>
    <row r="35" spans="1:34" ht="14.45" customHeight="1">
      <c r="B35" s="1200"/>
      <c r="C35" s="1200"/>
      <c r="D35" s="27" t="s">
        <v>1702</v>
      </c>
      <c r="E35" s="1194">
        <v>91695522</v>
      </c>
      <c r="F35" s="1454"/>
      <c r="G35" s="1195"/>
      <c r="H35" s="1194">
        <v>156511617</v>
      </c>
      <c r="I35" s="1454"/>
      <c r="J35" s="1195"/>
      <c r="K35" s="1194">
        <v>137700535</v>
      </c>
      <c r="L35" s="1454"/>
      <c r="M35" s="1195"/>
      <c r="N35" s="1194">
        <v>114648972</v>
      </c>
      <c r="O35" s="1454"/>
      <c r="P35" s="1195"/>
      <c r="Q35" s="1194">
        <v>84619742</v>
      </c>
      <c r="R35" s="1454"/>
      <c r="S35" s="1195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</row>
    <row r="36" spans="1:34" ht="14.45" customHeight="1">
      <c r="B36" s="1199" t="s">
        <v>1706</v>
      </c>
      <c r="C36" s="1199"/>
      <c r="D36" s="27" t="s">
        <v>1701</v>
      </c>
      <c r="E36" s="1194">
        <v>6923152</v>
      </c>
      <c r="F36" s="1454"/>
      <c r="G36" s="1195"/>
      <c r="H36" s="1194">
        <v>5652878</v>
      </c>
      <c r="I36" s="1454"/>
      <c r="J36" s="1195"/>
      <c r="K36" s="1194">
        <v>4603554</v>
      </c>
      <c r="L36" s="1454"/>
      <c r="M36" s="1195"/>
      <c r="N36" s="1194">
        <v>3620224</v>
      </c>
      <c r="O36" s="1454"/>
      <c r="P36" s="1195"/>
      <c r="Q36" s="1194" t="s">
        <v>1714</v>
      </c>
      <c r="R36" s="1454"/>
      <c r="S36" s="1195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</row>
    <row r="37" spans="1:34" ht="14.45" customHeight="1">
      <c r="A37" s="432"/>
      <c r="B37" s="1199"/>
      <c r="C37" s="1199"/>
      <c r="D37" s="27" t="s">
        <v>1702</v>
      </c>
      <c r="E37" s="1194">
        <v>6908482</v>
      </c>
      <c r="F37" s="1454"/>
      <c r="G37" s="1195"/>
      <c r="H37" s="1194">
        <v>5642436</v>
      </c>
      <c r="I37" s="1454"/>
      <c r="J37" s="1195"/>
      <c r="K37" s="1194">
        <v>4591036</v>
      </c>
      <c r="L37" s="1454"/>
      <c r="M37" s="1195"/>
      <c r="N37" s="1194">
        <v>3794762</v>
      </c>
      <c r="O37" s="1454"/>
      <c r="P37" s="1195"/>
      <c r="Q37" s="1194" t="s">
        <v>1714</v>
      </c>
      <c r="R37" s="1454"/>
      <c r="S37" s="1195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</row>
    <row r="38" spans="1:34" ht="14.45" customHeight="1">
      <c r="A38" s="432"/>
      <c r="B38" s="1269" t="s">
        <v>1707</v>
      </c>
      <c r="C38" s="1270"/>
      <c r="D38" s="27" t="s">
        <v>1701</v>
      </c>
      <c r="E38" s="1194" t="s">
        <v>1716</v>
      </c>
      <c r="F38" s="1454"/>
      <c r="G38" s="1195"/>
      <c r="H38" s="1194" t="s">
        <v>1716</v>
      </c>
      <c r="I38" s="1454"/>
      <c r="J38" s="1195"/>
      <c r="K38" s="1194" t="s">
        <v>1716</v>
      </c>
      <c r="L38" s="1454"/>
      <c r="M38" s="1195"/>
      <c r="N38" s="1194" t="s">
        <v>1716</v>
      </c>
      <c r="O38" s="1454"/>
      <c r="P38" s="1195"/>
      <c r="Q38" s="1194" t="s">
        <v>1716</v>
      </c>
      <c r="R38" s="1454"/>
      <c r="S38" s="1195"/>
      <c r="T38" s="440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</row>
    <row r="39" spans="1:34" ht="14.45" customHeight="1">
      <c r="A39" s="432"/>
      <c r="B39" s="1273"/>
      <c r="C39" s="1274"/>
      <c r="D39" s="27" t="s">
        <v>1702</v>
      </c>
      <c r="E39" s="1194" t="s">
        <v>1716</v>
      </c>
      <c r="F39" s="1454"/>
      <c r="G39" s="1195"/>
      <c r="H39" s="1194" t="s">
        <v>1716</v>
      </c>
      <c r="I39" s="1454"/>
      <c r="J39" s="1195"/>
      <c r="K39" s="1194" t="s">
        <v>1716</v>
      </c>
      <c r="L39" s="1454"/>
      <c r="M39" s="1195"/>
      <c r="N39" s="1194" t="s">
        <v>1716</v>
      </c>
      <c r="O39" s="1454"/>
      <c r="P39" s="1195"/>
      <c r="Q39" s="1194" t="s">
        <v>1716</v>
      </c>
      <c r="R39" s="1454"/>
      <c r="S39" s="1195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</row>
    <row r="40" spans="1:34" ht="14.45" customHeight="1">
      <c r="A40" s="432"/>
      <c r="B40" s="572"/>
      <c r="C40" s="572"/>
      <c r="D40" s="572"/>
      <c r="E40" s="572"/>
      <c r="F40" s="35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35"/>
      <c r="U40" s="35"/>
      <c r="V40" s="35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</row>
    <row r="41" spans="1:34" ht="14.45" customHeight="1">
      <c r="A41" s="432"/>
      <c r="B41" s="1074" t="s">
        <v>366</v>
      </c>
      <c r="C41" s="899"/>
      <c r="D41" s="900"/>
      <c r="E41" s="1074" t="s">
        <v>1717</v>
      </c>
      <c r="F41" s="1192"/>
      <c r="G41" s="1079"/>
      <c r="H41" s="1074" t="s">
        <v>1696</v>
      </c>
      <c r="I41" s="1192"/>
      <c r="J41" s="1079"/>
      <c r="K41" s="1074" t="s">
        <v>1697</v>
      </c>
      <c r="L41" s="1192"/>
      <c r="M41" s="1079"/>
      <c r="N41" s="1074" t="s">
        <v>1698</v>
      </c>
      <c r="O41" s="1192"/>
      <c r="P41" s="1079"/>
      <c r="Q41" s="1074" t="s">
        <v>1699</v>
      </c>
      <c r="R41" s="1192"/>
      <c r="S41" s="1079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432"/>
      <c r="AH41" s="432"/>
    </row>
    <row r="42" spans="1:34" ht="14.45" customHeight="1">
      <c r="A42" s="432"/>
      <c r="B42" s="1320" t="s">
        <v>1708</v>
      </c>
      <c r="C42" s="988"/>
      <c r="D42" s="27" t="s">
        <v>1701</v>
      </c>
      <c r="E42" s="1695">
        <v>5410592</v>
      </c>
      <c r="F42" s="1696"/>
      <c r="G42" s="1697"/>
      <c r="H42" s="1695">
        <v>1906747</v>
      </c>
      <c r="I42" s="1696"/>
      <c r="J42" s="1697"/>
      <c r="K42" s="1695">
        <v>5104631</v>
      </c>
      <c r="L42" s="1696"/>
      <c r="M42" s="1697"/>
      <c r="N42" s="1484">
        <v>3484208</v>
      </c>
      <c r="O42" s="1484"/>
      <c r="P42" s="1484"/>
      <c r="Q42" s="1484">
        <v>2816676</v>
      </c>
      <c r="R42" s="1484"/>
      <c r="S42" s="148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432"/>
      <c r="AH42" s="432"/>
    </row>
    <row r="43" spans="1:34" ht="14.45" customHeight="1">
      <c r="A43" s="432"/>
      <c r="B43" s="1003"/>
      <c r="C43" s="998"/>
      <c r="D43" s="27" t="s">
        <v>1702</v>
      </c>
      <c r="E43" s="1695">
        <v>5404459</v>
      </c>
      <c r="F43" s="1696"/>
      <c r="G43" s="1697"/>
      <c r="H43" s="1695">
        <v>1902614</v>
      </c>
      <c r="I43" s="1696"/>
      <c r="J43" s="1697"/>
      <c r="K43" s="1695">
        <v>5099498</v>
      </c>
      <c r="L43" s="1696"/>
      <c r="M43" s="1697"/>
      <c r="N43" s="1484">
        <v>3479076</v>
      </c>
      <c r="O43" s="1484"/>
      <c r="P43" s="1484"/>
      <c r="Q43" s="1484">
        <v>2810241</v>
      </c>
      <c r="R43" s="1484"/>
      <c r="S43" s="148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432"/>
      <c r="AH43" s="432"/>
    </row>
    <row r="44" spans="1:34" ht="14.45" customHeight="1">
      <c r="A44" s="432"/>
      <c r="B44" s="1320" t="s">
        <v>1709</v>
      </c>
      <c r="C44" s="988"/>
      <c r="D44" s="27" t="s">
        <v>1701</v>
      </c>
      <c r="E44" s="1695">
        <v>9480100</v>
      </c>
      <c r="F44" s="1696"/>
      <c r="G44" s="1697"/>
      <c r="H44" s="1695">
        <v>4623880</v>
      </c>
      <c r="I44" s="1696"/>
      <c r="J44" s="1697"/>
      <c r="K44" s="1683" t="s">
        <v>1716</v>
      </c>
      <c r="L44" s="1684"/>
      <c r="M44" s="1685"/>
      <c r="N44" s="1683" t="s">
        <v>1716</v>
      </c>
      <c r="O44" s="1684"/>
      <c r="P44" s="1685"/>
      <c r="Q44" s="1683" t="s">
        <v>1716</v>
      </c>
      <c r="R44" s="1684"/>
      <c r="S44" s="1685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432"/>
      <c r="AH44" s="432"/>
    </row>
    <row r="45" spans="1:34" ht="14.45" customHeight="1">
      <c r="A45" s="432"/>
      <c r="B45" s="1003"/>
      <c r="C45" s="998"/>
      <c r="D45" s="27" t="s">
        <v>1702</v>
      </c>
      <c r="E45" s="1683">
        <v>5211220</v>
      </c>
      <c r="F45" s="1684"/>
      <c r="G45" s="1685"/>
      <c r="H45" s="1683" t="s">
        <v>1716</v>
      </c>
      <c r="I45" s="1684"/>
      <c r="J45" s="1685"/>
      <c r="K45" s="1683" t="s">
        <v>1716</v>
      </c>
      <c r="L45" s="1684"/>
      <c r="M45" s="1685"/>
      <c r="N45" s="1686" t="s">
        <v>1716</v>
      </c>
      <c r="O45" s="1686"/>
      <c r="P45" s="1686"/>
      <c r="Q45" s="1686" t="s">
        <v>1716</v>
      </c>
      <c r="R45" s="1686"/>
      <c r="S45" s="1686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432"/>
      <c r="AH45" s="432"/>
    </row>
    <row r="46" spans="1:34" ht="14.45" customHeight="1">
      <c r="A46" s="432"/>
      <c r="B46" s="1320" t="s">
        <v>1710</v>
      </c>
      <c r="C46" s="987"/>
      <c r="D46" s="27" t="s">
        <v>1701</v>
      </c>
      <c r="E46" s="1695">
        <v>24466707</v>
      </c>
      <c r="F46" s="1696"/>
      <c r="G46" s="1697"/>
      <c r="H46" s="1695">
        <v>20029876</v>
      </c>
      <c r="I46" s="1696"/>
      <c r="J46" s="1697"/>
      <c r="K46" s="1695">
        <v>17210441</v>
      </c>
      <c r="L46" s="1696"/>
      <c r="M46" s="1697"/>
      <c r="N46" s="1484">
        <v>8560264</v>
      </c>
      <c r="O46" s="1484"/>
      <c r="P46" s="1484"/>
      <c r="Q46" s="1484">
        <v>5935051</v>
      </c>
      <c r="R46" s="1484"/>
      <c r="S46" s="148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432"/>
      <c r="AH46" s="432"/>
    </row>
    <row r="47" spans="1:34" ht="14.45" customHeight="1">
      <c r="A47" s="432"/>
      <c r="B47" s="1003"/>
      <c r="C47" s="997"/>
      <c r="D47" s="27" t="s">
        <v>1702</v>
      </c>
      <c r="E47" s="1695">
        <v>23488233</v>
      </c>
      <c r="F47" s="1696"/>
      <c r="G47" s="1697"/>
      <c r="H47" s="1695">
        <v>16327392</v>
      </c>
      <c r="I47" s="1696"/>
      <c r="J47" s="1697"/>
      <c r="K47" s="1695">
        <v>16871486</v>
      </c>
      <c r="L47" s="1696"/>
      <c r="M47" s="1697"/>
      <c r="N47" s="1484">
        <v>7523991</v>
      </c>
      <c r="O47" s="1484"/>
      <c r="P47" s="1484"/>
      <c r="Q47" s="1484">
        <v>5315751</v>
      </c>
      <c r="R47" s="1484"/>
      <c r="S47" s="148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432"/>
      <c r="AH47" s="432"/>
    </row>
    <row r="48" spans="1:34" ht="14.45" customHeight="1">
      <c r="A48" s="432"/>
      <c r="B48" s="1320" t="s">
        <v>1711</v>
      </c>
      <c r="C48" s="988"/>
      <c r="D48" s="27" t="s">
        <v>1701</v>
      </c>
      <c r="E48" s="1695">
        <v>51289403</v>
      </c>
      <c r="F48" s="1696"/>
      <c r="G48" s="1697"/>
      <c r="H48" s="1695">
        <v>77481182</v>
      </c>
      <c r="I48" s="1696"/>
      <c r="J48" s="1697"/>
      <c r="K48" s="1695">
        <v>119368758</v>
      </c>
      <c r="L48" s="1696"/>
      <c r="M48" s="1697"/>
      <c r="N48" s="1683" t="s">
        <v>1716</v>
      </c>
      <c r="O48" s="1684"/>
      <c r="P48" s="1685"/>
      <c r="Q48" s="1683" t="s">
        <v>1716</v>
      </c>
      <c r="R48" s="1684"/>
      <c r="S48" s="1685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432"/>
      <c r="AH48" s="432"/>
    </row>
    <row r="49" spans="1:34" ht="14.45" customHeight="1">
      <c r="A49" s="432"/>
      <c r="B49" s="1003"/>
      <c r="C49" s="998"/>
      <c r="D49" s="27" t="s">
        <v>1702</v>
      </c>
      <c r="E49" s="1695">
        <v>50693404</v>
      </c>
      <c r="F49" s="1696"/>
      <c r="G49" s="1697"/>
      <c r="H49" s="1695">
        <v>77259382</v>
      </c>
      <c r="I49" s="1696"/>
      <c r="J49" s="1697"/>
      <c r="K49" s="1695">
        <v>119107293</v>
      </c>
      <c r="L49" s="1696"/>
      <c r="M49" s="1697"/>
      <c r="N49" s="1686" t="s">
        <v>1716</v>
      </c>
      <c r="O49" s="1686"/>
      <c r="P49" s="1686"/>
      <c r="Q49" s="1686" t="s">
        <v>1716</v>
      </c>
      <c r="R49" s="1686"/>
      <c r="S49" s="1686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432"/>
      <c r="AH49" s="432"/>
    </row>
    <row r="50" spans="1:34" ht="14.45" customHeight="1">
      <c r="A50" s="432"/>
      <c r="B50" s="1320" t="s">
        <v>1712</v>
      </c>
      <c r="C50" s="988"/>
      <c r="D50" s="27" t="s">
        <v>1701</v>
      </c>
      <c r="E50" s="1695">
        <v>2308288475</v>
      </c>
      <c r="F50" s="1696"/>
      <c r="G50" s="1697"/>
      <c r="H50" s="1695">
        <v>614314970</v>
      </c>
      <c r="I50" s="1696"/>
      <c r="J50" s="1697"/>
      <c r="K50" s="1695">
        <v>492529342</v>
      </c>
      <c r="L50" s="1696"/>
      <c r="M50" s="1697"/>
      <c r="N50" s="1484">
        <v>1568066</v>
      </c>
      <c r="O50" s="1484"/>
      <c r="P50" s="1484"/>
      <c r="Q50" s="1484">
        <v>1067691906</v>
      </c>
      <c r="R50" s="1484"/>
      <c r="S50" s="148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432"/>
      <c r="AH50" s="432"/>
    </row>
    <row r="51" spans="1:34" ht="14.45" customHeight="1">
      <c r="A51" s="432"/>
      <c r="B51" s="1003"/>
      <c r="C51" s="998"/>
      <c r="D51" s="27" t="s">
        <v>1702</v>
      </c>
      <c r="E51" s="1695">
        <v>2307303595</v>
      </c>
      <c r="F51" s="1696"/>
      <c r="G51" s="1697"/>
      <c r="H51" s="1695">
        <v>613331116</v>
      </c>
      <c r="I51" s="1696"/>
      <c r="J51" s="1697"/>
      <c r="K51" s="1695">
        <v>491629316</v>
      </c>
      <c r="L51" s="1696"/>
      <c r="M51" s="1697"/>
      <c r="N51" s="1484">
        <v>844815293</v>
      </c>
      <c r="O51" s="1484"/>
      <c r="P51" s="1484"/>
      <c r="Q51" s="1484">
        <v>1066440380</v>
      </c>
      <c r="R51" s="1484"/>
      <c r="S51" s="148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432"/>
      <c r="AH51" s="432"/>
    </row>
    <row r="52" spans="1:34" ht="14.45" customHeight="1">
      <c r="A52" s="432"/>
      <c r="B52" s="1320" t="s">
        <v>1713</v>
      </c>
      <c r="C52" s="988"/>
      <c r="D52" s="27" t="s">
        <v>1701</v>
      </c>
      <c r="E52" s="1683" t="s">
        <v>1716</v>
      </c>
      <c r="F52" s="1684"/>
      <c r="G52" s="1685"/>
      <c r="H52" s="1683">
        <v>410794138</v>
      </c>
      <c r="I52" s="1684"/>
      <c r="J52" s="1685"/>
      <c r="K52" s="1683">
        <v>547058738</v>
      </c>
      <c r="L52" s="1684"/>
      <c r="M52" s="1685"/>
      <c r="N52" s="1686">
        <v>548389965</v>
      </c>
      <c r="O52" s="1686"/>
      <c r="P52" s="1686"/>
      <c r="Q52" s="1686">
        <v>628946117</v>
      </c>
      <c r="R52" s="1686"/>
      <c r="S52" s="1686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432"/>
      <c r="AH52" s="432"/>
    </row>
    <row r="53" spans="1:34" ht="14.45" customHeight="1">
      <c r="A53" s="432"/>
      <c r="B53" s="1003"/>
      <c r="C53" s="998"/>
      <c r="D53" s="27" t="s">
        <v>1702</v>
      </c>
      <c r="E53" s="1683" t="s">
        <v>1716</v>
      </c>
      <c r="F53" s="1684"/>
      <c r="G53" s="1685"/>
      <c r="H53" s="1683">
        <v>387780050</v>
      </c>
      <c r="I53" s="1684"/>
      <c r="J53" s="1685"/>
      <c r="K53" s="1683">
        <v>532102730</v>
      </c>
      <c r="L53" s="1684"/>
      <c r="M53" s="1685"/>
      <c r="N53" s="1686">
        <v>515735307</v>
      </c>
      <c r="O53" s="1686"/>
      <c r="P53" s="1686"/>
      <c r="Q53" s="1686">
        <v>619579271</v>
      </c>
      <c r="R53" s="1686"/>
      <c r="S53" s="1686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432"/>
      <c r="AH53" s="432"/>
    </row>
    <row r="54" spans="1:34" ht="28.5" customHeight="1">
      <c r="B54" s="224"/>
      <c r="C54" s="224"/>
      <c r="D54" s="224"/>
      <c r="E54" s="224"/>
      <c r="F54" s="35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35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432"/>
      <c r="AH54" s="432"/>
    </row>
  </sheetData>
  <mergeCells count="297">
    <mergeCell ref="R7:S7"/>
    <mergeCell ref="R8:S8"/>
    <mergeCell ref="E42:G42"/>
    <mergeCell ref="B48:C49"/>
    <mergeCell ref="Q2:S2"/>
    <mergeCell ref="N2:P2"/>
    <mergeCell ref="R26:S26"/>
    <mergeCell ref="O26:Q26"/>
    <mergeCell ref="P20:Q20"/>
    <mergeCell ref="P17:Q17"/>
    <mergeCell ref="P18:Q18"/>
    <mergeCell ref="P19:Q19"/>
    <mergeCell ref="B19:E19"/>
    <mergeCell ref="B20:E20"/>
    <mergeCell ref="B21:E21"/>
    <mergeCell ref="B22:E22"/>
    <mergeCell ref="B27:D27"/>
    <mergeCell ref="N16:O16"/>
    <mergeCell ref="N17:O17"/>
    <mergeCell ref="L12:M12"/>
    <mergeCell ref="L14:M14"/>
    <mergeCell ref="H14:I14"/>
    <mergeCell ref="H15:I15"/>
    <mergeCell ref="J16:K16"/>
    <mergeCell ref="E52:G52"/>
    <mergeCell ref="B50:C51"/>
    <mergeCell ref="B52:C53"/>
    <mergeCell ref="E47:G47"/>
    <mergeCell ref="E48:G48"/>
    <mergeCell ref="E51:G51"/>
    <mergeCell ref="E43:G43"/>
    <mergeCell ref="E44:G44"/>
    <mergeCell ref="E46:G46"/>
    <mergeCell ref="E49:G49"/>
    <mergeCell ref="J5:K5"/>
    <mergeCell ref="J6:K6"/>
    <mergeCell ref="J7:K7"/>
    <mergeCell ref="J8:K8"/>
    <mergeCell ref="L5:M5"/>
    <mergeCell ref="E50:G50"/>
    <mergeCell ref="B14:E15"/>
    <mergeCell ref="B16:E16"/>
    <mergeCell ref="B17:E17"/>
    <mergeCell ref="B18:E18"/>
    <mergeCell ref="L17:M17"/>
    <mergeCell ref="L7:M7"/>
    <mergeCell ref="J9:K9"/>
    <mergeCell ref="L8:M8"/>
    <mergeCell ref="H18:I18"/>
    <mergeCell ref="H19:I19"/>
    <mergeCell ref="H20:I20"/>
    <mergeCell ref="F19:G19"/>
    <mergeCell ref="F18:G18"/>
    <mergeCell ref="L19:M19"/>
    <mergeCell ref="L20:M20"/>
    <mergeCell ref="P7:Q7"/>
    <mergeCell ref="P8:Q8"/>
    <mergeCell ref="P11:Q11"/>
    <mergeCell ref="N10:O10"/>
    <mergeCell ref="P10:Q10"/>
    <mergeCell ref="N12:O12"/>
    <mergeCell ref="P12:Q12"/>
    <mergeCell ref="H50:J50"/>
    <mergeCell ref="H51:J51"/>
    <mergeCell ref="R6:S6"/>
    <mergeCell ref="R3:S3"/>
    <mergeCell ref="R4:S4"/>
    <mergeCell ref="N3:O3"/>
    <mergeCell ref="N4:O4"/>
    <mergeCell ref="P3:Q3"/>
    <mergeCell ref="P4:Q4"/>
    <mergeCell ref="P6:Q6"/>
    <mergeCell ref="R5:S5"/>
    <mergeCell ref="N5:O5"/>
    <mergeCell ref="P5:Q5"/>
    <mergeCell ref="N6:O6"/>
    <mergeCell ref="L3:M3"/>
    <mergeCell ref="J3:K3"/>
    <mergeCell ref="J4:K4"/>
    <mergeCell ref="H3:I3"/>
    <mergeCell ref="H4:I4"/>
    <mergeCell ref="L4:M4"/>
    <mergeCell ref="L11:M11"/>
    <mergeCell ref="L16:M16"/>
    <mergeCell ref="H5:I5"/>
    <mergeCell ref="H16:I16"/>
    <mergeCell ref="J15:K15"/>
    <mergeCell ref="H52:J52"/>
    <mergeCell ref="L6:M6"/>
    <mergeCell ref="K44:M44"/>
    <mergeCell ref="K45:M45"/>
    <mergeCell ref="K35:M35"/>
    <mergeCell ref="H35:J35"/>
    <mergeCell ref="K34:M34"/>
    <mergeCell ref="H33:J33"/>
    <mergeCell ref="H27:J27"/>
    <mergeCell ref="H29:J29"/>
    <mergeCell ref="H6:I6"/>
    <mergeCell ref="H7:I7"/>
    <mergeCell ref="J17:K17"/>
    <mergeCell ref="J11:K11"/>
    <mergeCell ref="K27:M27"/>
    <mergeCell ref="K30:M30"/>
    <mergeCell ref="H28:J28"/>
    <mergeCell ref="H31:J31"/>
    <mergeCell ref="H30:J30"/>
    <mergeCell ref="K31:M31"/>
    <mergeCell ref="K36:M36"/>
    <mergeCell ref="L15:M15"/>
    <mergeCell ref="K28:M28"/>
    <mergeCell ref="K29:M29"/>
    <mergeCell ref="Q49:S49"/>
    <mergeCell ref="Q50:S50"/>
    <mergeCell ref="Q51:S51"/>
    <mergeCell ref="K39:M39"/>
    <mergeCell ref="Q39:S39"/>
    <mergeCell ref="K41:M41"/>
    <mergeCell ref="K42:M42"/>
    <mergeCell ref="K46:M46"/>
    <mergeCell ref="K47:M47"/>
    <mergeCell ref="K43:M43"/>
    <mergeCell ref="Q43:S43"/>
    <mergeCell ref="Q44:S44"/>
    <mergeCell ref="Q45:S45"/>
    <mergeCell ref="Q46:S46"/>
    <mergeCell ref="Q47:S47"/>
    <mergeCell ref="Q48:S48"/>
    <mergeCell ref="N43:P43"/>
    <mergeCell ref="N44:P44"/>
    <mergeCell ref="N45:P45"/>
    <mergeCell ref="N46:P46"/>
    <mergeCell ref="K50:M50"/>
    <mergeCell ref="K51:M51"/>
    <mergeCell ref="K48:M48"/>
    <mergeCell ref="K49:M49"/>
    <mergeCell ref="Q53:S53"/>
    <mergeCell ref="B36:C37"/>
    <mergeCell ref="B38:C39"/>
    <mergeCell ref="B42:C43"/>
    <mergeCell ref="B44:C45"/>
    <mergeCell ref="B46:C47"/>
    <mergeCell ref="K52:M52"/>
    <mergeCell ref="K53:M53"/>
    <mergeCell ref="Q41:S41"/>
    <mergeCell ref="Q42:S42"/>
    <mergeCell ref="H41:J41"/>
    <mergeCell ref="H42:J42"/>
    <mergeCell ref="H53:J53"/>
    <mergeCell ref="E53:G53"/>
    <mergeCell ref="H43:J43"/>
    <mergeCell ref="H44:J44"/>
    <mergeCell ref="H45:J45"/>
    <mergeCell ref="H46:J46"/>
    <mergeCell ref="H47:J47"/>
    <mergeCell ref="E45:G45"/>
    <mergeCell ref="H48:J48"/>
    <mergeCell ref="H49:J49"/>
    <mergeCell ref="H38:J38"/>
    <mergeCell ref="H37:J37"/>
    <mergeCell ref="B3:E4"/>
    <mergeCell ref="B5:E5"/>
    <mergeCell ref="B6:E6"/>
    <mergeCell ref="B7:E7"/>
    <mergeCell ref="F3:G3"/>
    <mergeCell ref="F4:G4"/>
    <mergeCell ref="F6:G6"/>
    <mergeCell ref="B41:D41"/>
    <mergeCell ref="B32:C33"/>
    <mergeCell ref="B34:C35"/>
    <mergeCell ref="E33:G33"/>
    <mergeCell ref="E32:G32"/>
    <mergeCell ref="B30:C31"/>
    <mergeCell ref="E34:G34"/>
    <mergeCell ref="E38:G38"/>
    <mergeCell ref="E41:G41"/>
    <mergeCell ref="F5:G5"/>
    <mergeCell ref="B8:E8"/>
    <mergeCell ref="B9:E9"/>
    <mergeCell ref="E30:G30"/>
    <mergeCell ref="E27:G27"/>
    <mergeCell ref="E28:G28"/>
    <mergeCell ref="E29:G29"/>
    <mergeCell ref="B28:C29"/>
    <mergeCell ref="E39:G39"/>
    <mergeCell ref="E37:G37"/>
    <mergeCell ref="E36:G36"/>
    <mergeCell ref="E35:G35"/>
    <mergeCell ref="E31:G31"/>
    <mergeCell ref="F16:G16"/>
    <mergeCell ref="F17:G17"/>
    <mergeCell ref="F20:G20"/>
    <mergeCell ref="B23:E23"/>
    <mergeCell ref="F23:G23"/>
    <mergeCell ref="R10:S10"/>
    <mergeCell ref="B10:E10"/>
    <mergeCell ref="F8:G8"/>
    <mergeCell ref="F9:G9"/>
    <mergeCell ref="H8:I8"/>
    <mergeCell ref="H9:I9"/>
    <mergeCell ref="R9:S9"/>
    <mergeCell ref="N9:O9"/>
    <mergeCell ref="P9:Q9"/>
    <mergeCell ref="L9:M9"/>
    <mergeCell ref="R11:S11"/>
    <mergeCell ref="N18:O18"/>
    <mergeCell ref="N19:O19"/>
    <mergeCell ref="N20:O20"/>
    <mergeCell ref="P14:Q14"/>
    <mergeCell ref="P15:Q15"/>
    <mergeCell ref="P16:Q16"/>
    <mergeCell ref="N11:O11"/>
    <mergeCell ref="N15:O15"/>
    <mergeCell ref="R14:S14"/>
    <mergeCell ref="N14:O14"/>
    <mergeCell ref="B11:E11"/>
    <mergeCell ref="F22:G22"/>
    <mergeCell ref="H22:I22"/>
    <mergeCell ref="J22:K22"/>
    <mergeCell ref="F21:G21"/>
    <mergeCell ref="H21:I21"/>
    <mergeCell ref="J21:K21"/>
    <mergeCell ref="J14:K14"/>
    <mergeCell ref="F11:G11"/>
    <mergeCell ref="H11:I11"/>
    <mergeCell ref="B12:E12"/>
    <mergeCell ref="F14:G14"/>
    <mergeCell ref="F15:G15"/>
    <mergeCell ref="F7:G7"/>
    <mergeCell ref="J10:K10"/>
    <mergeCell ref="F10:G10"/>
    <mergeCell ref="H10:I10"/>
    <mergeCell ref="N8:O8"/>
    <mergeCell ref="N7:O7"/>
    <mergeCell ref="L10:M10"/>
    <mergeCell ref="H17:I17"/>
    <mergeCell ref="H12:I12"/>
    <mergeCell ref="J12:K12"/>
    <mergeCell ref="F12:G12"/>
    <mergeCell ref="Q30:S30"/>
    <mergeCell ref="J18:K18"/>
    <mergeCell ref="L22:M22"/>
    <mergeCell ref="N22:O22"/>
    <mergeCell ref="P22:Q22"/>
    <mergeCell ref="J19:K19"/>
    <mergeCell ref="J20:K20"/>
    <mergeCell ref="L18:M18"/>
    <mergeCell ref="L21:M21"/>
    <mergeCell ref="N21:O21"/>
    <mergeCell ref="N30:P30"/>
    <mergeCell ref="P21:Q21"/>
    <mergeCell ref="K37:M37"/>
    <mergeCell ref="Q31:S31"/>
    <mergeCell ref="Q32:S32"/>
    <mergeCell ref="Q33:S33"/>
    <mergeCell ref="Q34:S34"/>
    <mergeCell ref="H32:J32"/>
    <mergeCell ref="K32:M32"/>
    <mergeCell ref="K33:M33"/>
    <mergeCell ref="H34:J34"/>
    <mergeCell ref="N31:P31"/>
    <mergeCell ref="N32:P32"/>
    <mergeCell ref="N33:P33"/>
    <mergeCell ref="H39:J39"/>
    <mergeCell ref="Q52:S52"/>
    <mergeCell ref="Q35:S35"/>
    <mergeCell ref="Q36:S36"/>
    <mergeCell ref="Q37:S37"/>
    <mergeCell ref="Q38:S38"/>
    <mergeCell ref="K38:M38"/>
    <mergeCell ref="H36:J36"/>
    <mergeCell ref="R12:S12"/>
    <mergeCell ref="H23:I23"/>
    <mergeCell ref="J23:K23"/>
    <mergeCell ref="L23:M23"/>
    <mergeCell ref="N23:O23"/>
    <mergeCell ref="P23:Q23"/>
    <mergeCell ref="N27:P27"/>
    <mergeCell ref="Q27:S27"/>
    <mergeCell ref="N28:P28"/>
    <mergeCell ref="N29:P29"/>
    <mergeCell ref="Q28:S28"/>
    <mergeCell ref="Q29:S29"/>
    <mergeCell ref="N34:P34"/>
    <mergeCell ref="N35:P35"/>
    <mergeCell ref="N36:P36"/>
    <mergeCell ref="N37:P37"/>
    <mergeCell ref="N38:P38"/>
    <mergeCell ref="N39:P39"/>
    <mergeCell ref="N41:P41"/>
    <mergeCell ref="N42:P42"/>
    <mergeCell ref="N47:P47"/>
    <mergeCell ref="N48:P48"/>
    <mergeCell ref="N53:P53"/>
    <mergeCell ref="N49:P49"/>
    <mergeCell ref="N50:P50"/>
    <mergeCell ref="N51:P51"/>
    <mergeCell ref="N52:P52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&amp;C－５７－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L30" sqref="L30:L31"/>
    </sheetView>
  </sheetViews>
  <sheetFormatPr defaultRowHeight="13.5"/>
  <cols>
    <col min="1" max="1" width="9.375" style="3" customWidth="1"/>
    <col min="2" max="2" width="4.5" style="3" customWidth="1"/>
    <col min="3" max="3" width="4.5" style="3" bestFit="1" customWidth="1"/>
    <col min="4" max="5" width="5.125" style="3" customWidth="1"/>
    <col min="6" max="6" width="4.5" style="3" customWidth="1"/>
    <col min="7" max="7" width="7" style="3" customWidth="1"/>
    <col min="8" max="8" width="6.875" style="3" customWidth="1"/>
    <col min="9" max="9" width="6.75" style="3" customWidth="1"/>
    <col min="10" max="10" width="13.75" style="3" customWidth="1"/>
    <col min="11" max="11" width="10.125" style="3" customWidth="1"/>
    <col min="12" max="12" width="6.625" style="3" customWidth="1"/>
    <col min="13" max="23" width="4.125" style="3" customWidth="1"/>
    <col min="24" max="51" width="8" style="3" customWidth="1"/>
    <col min="52" max="16384" width="9" style="3"/>
  </cols>
  <sheetData>
    <row r="1" spans="1:12" ht="15" customHeight="1">
      <c r="A1" s="29" t="s">
        <v>1645</v>
      </c>
      <c r="B1" s="29"/>
      <c r="C1" s="29"/>
      <c r="D1" s="29"/>
      <c r="E1" s="29"/>
      <c r="F1" s="29"/>
      <c r="G1" s="29"/>
      <c r="H1" s="957" t="s">
        <v>1646</v>
      </c>
      <c r="I1" s="1049"/>
      <c r="J1" s="1049"/>
      <c r="K1" s="1049"/>
      <c r="L1" s="1049"/>
    </row>
    <row r="2" spans="1:12" ht="18.75" customHeight="1">
      <c r="A2" s="989" t="s">
        <v>1009</v>
      </c>
      <c r="B2" s="974" t="s">
        <v>1010</v>
      </c>
      <c r="C2" s="991"/>
      <c r="D2" s="992"/>
      <c r="E2" s="974" t="s">
        <v>1016</v>
      </c>
      <c r="F2" s="975"/>
      <c r="G2" s="975"/>
      <c r="H2" s="991" t="s">
        <v>1643</v>
      </c>
      <c r="I2" s="992"/>
      <c r="J2" s="974" t="s">
        <v>1288</v>
      </c>
      <c r="K2" s="30" t="s">
        <v>1643</v>
      </c>
      <c r="L2" s="1019" t="s">
        <v>1015</v>
      </c>
    </row>
    <row r="3" spans="1:12" ht="18.75" customHeight="1">
      <c r="A3" s="990"/>
      <c r="B3" s="993"/>
      <c r="C3" s="994"/>
      <c r="D3" s="995"/>
      <c r="E3" s="976"/>
      <c r="F3" s="977"/>
      <c r="G3" s="977"/>
      <c r="H3" s="994" t="s">
        <v>1644</v>
      </c>
      <c r="I3" s="995"/>
      <c r="J3" s="993"/>
      <c r="K3" s="31" t="s">
        <v>1644</v>
      </c>
      <c r="L3" s="1020"/>
    </row>
    <row r="4" spans="1:12" ht="18.75" customHeight="1">
      <c r="A4" s="1032" t="s">
        <v>127</v>
      </c>
      <c r="B4" s="999">
        <v>23825</v>
      </c>
      <c r="C4" s="991"/>
      <c r="D4" s="992"/>
      <c r="E4" s="1004"/>
      <c r="F4" s="1005"/>
      <c r="G4" s="1005"/>
      <c r="H4" s="1005"/>
      <c r="I4" s="1006"/>
      <c r="J4" s="1028"/>
      <c r="K4" s="1036"/>
      <c r="L4" s="1023">
        <v>302660</v>
      </c>
    </row>
    <row r="5" spans="1:12" ht="18.75" customHeight="1">
      <c r="A5" s="1032"/>
      <c r="B5" s="1033"/>
      <c r="C5" s="1034"/>
      <c r="D5" s="1035"/>
      <c r="E5" s="1025"/>
      <c r="F5" s="1026"/>
      <c r="G5" s="1026"/>
      <c r="H5" s="1026"/>
      <c r="I5" s="1027"/>
      <c r="J5" s="1037"/>
      <c r="K5" s="1038"/>
      <c r="L5" s="1024"/>
    </row>
    <row r="6" spans="1:12" ht="18.75" customHeight="1">
      <c r="A6" s="1032" t="s">
        <v>1249</v>
      </c>
      <c r="B6" s="1041" t="s">
        <v>2207</v>
      </c>
      <c r="C6" s="1042"/>
      <c r="D6" s="1043"/>
      <c r="E6" s="1004" t="s">
        <v>1251</v>
      </c>
      <c r="F6" s="1005"/>
      <c r="G6" s="1005"/>
      <c r="H6" s="1005"/>
      <c r="I6" s="1006"/>
      <c r="J6" s="1028" t="s">
        <v>1260</v>
      </c>
      <c r="K6" s="1036"/>
      <c r="L6" s="1023">
        <v>65250</v>
      </c>
    </row>
    <row r="7" spans="1:12" ht="18.75" customHeight="1">
      <c r="A7" s="1032"/>
      <c r="B7" s="1050"/>
      <c r="C7" s="1051"/>
      <c r="D7" s="1052"/>
      <c r="E7" s="1025"/>
      <c r="F7" s="1026"/>
      <c r="G7" s="1026"/>
      <c r="H7" s="1026"/>
      <c r="I7" s="1027"/>
      <c r="J7" s="1037"/>
      <c r="K7" s="1038"/>
      <c r="L7" s="1024"/>
    </row>
    <row r="8" spans="1:12" ht="18.75" customHeight="1">
      <c r="A8" s="1032" t="s">
        <v>1239</v>
      </c>
      <c r="B8" s="999">
        <v>23825</v>
      </c>
      <c r="C8" s="991"/>
      <c r="D8" s="992"/>
      <c r="E8" s="1004" t="s">
        <v>1262</v>
      </c>
      <c r="F8" s="1005"/>
      <c r="G8" s="1005"/>
      <c r="H8" s="1005"/>
      <c r="I8" s="1006"/>
      <c r="J8" s="1028" t="s">
        <v>1260</v>
      </c>
      <c r="K8" s="1029"/>
      <c r="L8" s="1023">
        <v>9300</v>
      </c>
    </row>
    <row r="9" spans="1:12" ht="18.75" customHeight="1">
      <c r="A9" s="1032"/>
      <c r="B9" s="993"/>
      <c r="C9" s="994"/>
      <c r="D9" s="995"/>
      <c r="E9" s="1007" t="s">
        <v>1263</v>
      </c>
      <c r="F9" s="1008"/>
      <c r="G9" s="1008"/>
      <c r="H9" s="1008"/>
      <c r="I9" s="1009"/>
      <c r="J9" s="1047"/>
      <c r="K9" s="1048"/>
      <c r="L9" s="1024"/>
    </row>
    <row r="10" spans="1:12" ht="18.75" customHeight="1">
      <c r="A10" s="1032" t="s">
        <v>1245</v>
      </c>
      <c r="B10" s="1041" t="s">
        <v>2208</v>
      </c>
      <c r="C10" s="1042"/>
      <c r="D10" s="1043"/>
      <c r="E10" s="1004" t="s">
        <v>1269</v>
      </c>
      <c r="F10" s="1005"/>
      <c r="G10" s="1005"/>
      <c r="H10" s="1005"/>
      <c r="I10" s="1006"/>
      <c r="J10" s="1028" t="s">
        <v>1270</v>
      </c>
      <c r="K10" s="1029"/>
      <c r="L10" s="1023">
        <v>3900</v>
      </c>
    </row>
    <row r="11" spans="1:12" ht="18.75" customHeight="1">
      <c r="A11" s="1032"/>
      <c r="B11" s="1044"/>
      <c r="C11" s="1045"/>
      <c r="D11" s="1046"/>
      <c r="E11" s="1025"/>
      <c r="F11" s="1026"/>
      <c r="G11" s="1026"/>
      <c r="H11" s="1026"/>
      <c r="I11" s="1027"/>
      <c r="J11" s="1030"/>
      <c r="K11" s="1031"/>
      <c r="L11" s="1024"/>
    </row>
    <row r="12" spans="1:12" ht="18.75" customHeight="1">
      <c r="A12" s="1032" t="s">
        <v>1244</v>
      </c>
      <c r="B12" s="999">
        <v>24936</v>
      </c>
      <c r="C12" s="991"/>
      <c r="D12" s="992"/>
      <c r="E12" s="1004" t="s">
        <v>1272</v>
      </c>
      <c r="F12" s="1005"/>
      <c r="G12" s="1005"/>
      <c r="H12" s="1005"/>
      <c r="I12" s="1006"/>
      <c r="J12" s="1028" t="s">
        <v>1274</v>
      </c>
      <c r="K12" s="1029"/>
      <c r="L12" s="1023">
        <v>1150</v>
      </c>
    </row>
    <row r="13" spans="1:12" ht="18.75" customHeight="1">
      <c r="A13" s="1032"/>
      <c r="B13" s="976"/>
      <c r="C13" s="977"/>
      <c r="D13" s="984"/>
      <c r="E13" s="1007" t="s">
        <v>1273</v>
      </c>
      <c r="F13" s="1008"/>
      <c r="G13" s="1008"/>
      <c r="H13" s="1008"/>
      <c r="I13" s="1009"/>
      <c r="J13" s="1030"/>
      <c r="K13" s="1031"/>
      <c r="L13" s="1024"/>
    </row>
    <row r="14" spans="1:12" ht="18.75" customHeight="1">
      <c r="A14" s="1032" t="s">
        <v>1243</v>
      </c>
      <c r="B14" s="999">
        <v>23825</v>
      </c>
      <c r="C14" s="991"/>
      <c r="D14" s="992"/>
      <c r="E14" s="1004" t="s">
        <v>1275</v>
      </c>
      <c r="F14" s="1005"/>
      <c r="G14" s="1005"/>
      <c r="H14" s="1005"/>
      <c r="I14" s="1006"/>
      <c r="J14" s="1028" t="s">
        <v>1276</v>
      </c>
      <c r="K14" s="1029"/>
      <c r="L14" s="1023">
        <v>5100</v>
      </c>
    </row>
    <row r="15" spans="1:12" ht="18.75" customHeight="1">
      <c r="A15" s="1032"/>
      <c r="B15" s="993"/>
      <c r="C15" s="994"/>
      <c r="D15" s="995"/>
      <c r="E15" s="1007" t="s">
        <v>1253</v>
      </c>
      <c r="F15" s="1008"/>
      <c r="G15" s="1008"/>
      <c r="H15" s="1008"/>
      <c r="I15" s="1009"/>
      <c r="J15" s="1030"/>
      <c r="K15" s="1031"/>
      <c r="L15" s="1024"/>
    </row>
    <row r="16" spans="1:12" ht="18.75" customHeight="1">
      <c r="A16" s="1032" t="s">
        <v>1237</v>
      </c>
      <c r="B16" s="999">
        <v>23825</v>
      </c>
      <c r="C16" s="991"/>
      <c r="D16" s="992"/>
      <c r="E16" s="1004" t="s">
        <v>1277</v>
      </c>
      <c r="F16" s="1005"/>
      <c r="G16" s="1005"/>
      <c r="H16" s="1005"/>
      <c r="I16" s="1006"/>
      <c r="J16" s="1028" t="s">
        <v>1278</v>
      </c>
      <c r="K16" s="1029"/>
      <c r="L16" s="1023">
        <v>2600</v>
      </c>
    </row>
    <row r="17" spans="1:12" ht="18.75" customHeight="1">
      <c r="A17" s="1032"/>
      <c r="B17" s="993"/>
      <c r="C17" s="994"/>
      <c r="D17" s="995"/>
      <c r="E17" s="1025"/>
      <c r="F17" s="1026"/>
      <c r="G17" s="1026"/>
      <c r="H17" s="1026"/>
      <c r="I17" s="1027"/>
      <c r="J17" s="1039"/>
      <c r="K17" s="1040"/>
      <c r="L17" s="1024"/>
    </row>
    <row r="18" spans="1:12" ht="18.75" customHeight="1">
      <c r="A18" s="1032" t="s">
        <v>1011</v>
      </c>
      <c r="B18" s="999">
        <v>24194</v>
      </c>
      <c r="C18" s="991"/>
      <c r="D18" s="992"/>
      <c r="E18" s="1004" t="s">
        <v>1279</v>
      </c>
      <c r="F18" s="1005"/>
      <c r="G18" s="1005"/>
      <c r="H18" s="1005"/>
      <c r="I18" s="1006"/>
      <c r="J18" s="1028" t="s">
        <v>1281</v>
      </c>
      <c r="K18" s="1029"/>
      <c r="L18" s="1023">
        <v>1370</v>
      </c>
    </row>
    <row r="19" spans="1:12" ht="18.75" customHeight="1">
      <c r="A19" s="1032"/>
      <c r="B19" s="976"/>
      <c r="C19" s="977"/>
      <c r="D19" s="984"/>
      <c r="E19" s="1007" t="s">
        <v>1280</v>
      </c>
      <c r="F19" s="1008"/>
      <c r="G19" s="1008"/>
      <c r="H19" s="1008"/>
      <c r="I19" s="1009"/>
      <c r="J19" s="1047"/>
      <c r="K19" s="1048"/>
      <c r="L19" s="1024"/>
    </row>
    <row r="20" spans="1:12" ht="18.75" customHeight="1">
      <c r="A20" s="1032" t="s">
        <v>1266</v>
      </c>
      <c r="B20" s="1041" t="s">
        <v>2208</v>
      </c>
      <c r="C20" s="1042"/>
      <c r="D20" s="1043"/>
      <c r="E20" s="1004" t="s">
        <v>1267</v>
      </c>
      <c r="F20" s="1005"/>
      <c r="G20" s="1005"/>
      <c r="H20" s="1005"/>
      <c r="I20" s="1006"/>
      <c r="J20" s="1028" t="s">
        <v>1281</v>
      </c>
      <c r="K20" s="1029"/>
      <c r="L20" s="1023">
        <v>2130</v>
      </c>
    </row>
    <row r="21" spans="1:12" ht="18.75" customHeight="1">
      <c r="A21" s="1032"/>
      <c r="B21" s="1044"/>
      <c r="C21" s="1045"/>
      <c r="D21" s="1046"/>
      <c r="E21" s="1007" t="s">
        <v>1282</v>
      </c>
      <c r="F21" s="1008"/>
      <c r="G21" s="1008"/>
      <c r="H21" s="1008"/>
      <c r="I21" s="1009"/>
      <c r="J21" s="1030"/>
      <c r="K21" s="1031"/>
      <c r="L21" s="1024"/>
    </row>
    <row r="22" spans="1:12" ht="18.75" customHeight="1">
      <c r="A22" s="1032" t="s">
        <v>1240</v>
      </c>
      <c r="B22" s="1041" t="s">
        <v>2208</v>
      </c>
      <c r="C22" s="1042"/>
      <c r="D22" s="1043"/>
      <c r="E22" s="1004" t="s">
        <v>1283</v>
      </c>
      <c r="F22" s="1005"/>
      <c r="G22" s="1005"/>
      <c r="H22" s="1005"/>
      <c r="I22" s="1006"/>
      <c r="J22" s="1028" t="s">
        <v>1281</v>
      </c>
      <c r="K22" s="1029"/>
      <c r="L22" s="1023">
        <v>1100</v>
      </c>
    </row>
    <row r="23" spans="1:12" ht="18.75" customHeight="1">
      <c r="A23" s="1032"/>
      <c r="B23" s="1044"/>
      <c r="C23" s="1045"/>
      <c r="D23" s="1046"/>
      <c r="E23" s="1007" t="s">
        <v>1285</v>
      </c>
      <c r="F23" s="1008"/>
      <c r="G23" s="1008"/>
      <c r="H23" s="1008"/>
      <c r="I23" s="1009"/>
      <c r="J23" s="1030"/>
      <c r="K23" s="1031"/>
      <c r="L23" s="1024"/>
    </row>
    <row r="24" spans="1:12" ht="18.75" customHeight="1">
      <c r="A24" s="1032" t="s">
        <v>1238</v>
      </c>
      <c r="B24" s="1041" t="s">
        <v>2371</v>
      </c>
      <c r="C24" s="1042"/>
      <c r="D24" s="1043"/>
      <c r="E24" s="1004" t="s">
        <v>1286</v>
      </c>
      <c r="F24" s="1005"/>
      <c r="G24" s="1005"/>
      <c r="H24" s="1005"/>
      <c r="I24" s="1006"/>
      <c r="J24" s="1028" t="s">
        <v>1254</v>
      </c>
      <c r="K24" s="1029"/>
      <c r="L24" s="1023">
        <v>1180</v>
      </c>
    </row>
    <row r="25" spans="1:12" ht="18.75" customHeight="1">
      <c r="A25" s="1032"/>
      <c r="B25" s="1044"/>
      <c r="C25" s="1045"/>
      <c r="D25" s="1046"/>
      <c r="E25" s="1007" t="s">
        <v>1287</v>
      </c>
      <c r="F25" s="1008"/>
      <c r="G25" s="1008"/>
      <c r="H25" s="1008"/>
      <c r="I25" s="1009"/>
      <c r="J25" s="1030"/>
      <c r="K25" s="1031"/>
      <c r="L25" s="1024"/>
    </row>
    <row r="26" spans="1:12" ht="18.75" customHeight="1">
      <c r="A26" s="1032" t="s">
        <v>1246</v>
      </c>
      <c r="B26" s="999">
        <v>30047</v>
      </c>
      <c r="C26" s="991"/>
      <c r="D26" s="992"/>
      <c r="E26" s="1004" t="s">
        <v>1264</v>
      </c>
      <c r="F26" s="1005"/>
      <c r="G26" s="1005"/>
      <c r="H26" s="1005"/>
      <c r="I26" s="1006"/>
      <c r="J26" s="1028" t="s">
        <v>1260</v>
      </c>
      <c r="K26" s="1029"/>
      <c r="L26" s="1023">
        <v>200</v>
      </c>
    </row>
    <row r="27" spans="1:12" ht="18.75" customHeight="1">
      <c r="A27" s="1032"/>
      <c r="B27" s="993"/>
      <c r="C27" s="994"/>
      <c r="D27" s="995"/>
      <c r="E27" s="1007" t="s">
        <v>1265</v>
      </c>
      <c r="F27" s="1008"/>
      <c r="G27" s="1008"/>
      <c r="H27" s="1008"/>
      <c r="I27" s="1009"/>
      <c r="J27" s="1030"/>
      <c r="K27" s="1031"/>
      <c r="L27" s="1024"/>
    </row>
    <row r="28" spans="1:12" ht="18.75" customHeight="1">
      <c r="A28" s="1032" t="s">
        <v>1248</v>
      </c>
      <c r="B28" s="1041" t="s">
        <v>2209</v>
      </c>
      <c r="C28" s="1042"/>
      <c r="D28" s="1043"/>
      <c r="E28" s="1004" t="s">
        <v>1252</v>
      </c>
      <c r="F28" s="1005"/>
      <c r="G28" s="1005"/>
      <c r="H28" s="1005"/>
      <c r="I28" s="1006"/>
      <c r="J28" s="1028" t="s">
        <v>1259</v>
      </c>
      <c r="K28" s="1029"/>
      <c r="L28" s="1023">
        <v>2610</v>
      </c>
    </row>
    <row r="29" spans="1:12" ht="18.75" customHeight="1">
      <c r="A29" s="1032"/>
      <c r="B29" s="1044"/>
      <c r="C29" s="1045"/>
      <c r="D29" s="1046"/>
      <c r="E29" s="928"/>
      <c r="F29" s="929"/>
      <c r="G29" s="929"/>
      <c r="H29" s="929"/>
      <c r="I29" s="930"/>
      <c r="J29" s="1039"/>
      <c r="K29" s="1040"/>
      <c r="L29" s="1024"/>
    </row>
    <row r="30" spans="1:12" ht="18.75" customHeight="1">
      <c r="A30" s="1032" t="s">
        <v>1247</v>
      </c>
      <c r="B30" s="999">
        <v>23825</v>
      </c>
      <c r="C30" s="991"/>
      <c r="D30" s="992"/>
      <c r="E30" s="1004" t="s">
        <v>2372</v>
      </c>
      <c r="F30" s="1005"/>
      <c r="G30" s="1005"/>
      <c r="H30" s="1005"/>
      <c r="I30" s="1006"/>
      <c r="J30" s="1028" t="s">
        <v>1261</v>
      </c>
      <c r="K30" s="1029"/>
      <c r="L30" s="1023">
        <v>750</v>
      </c>
    </row>
    <row r="31" spans="1:12" ht="18.75" customHeight="1">
      <c r="A31" s="1032"/>
      <c r="B31" s="993"/>
      <c r="C31" s="994"/>
      <c r="D31" s="995"/>
      <c r="E31" s="1025"/>
      <c r="F31" s="1026"/>
      <c r="G31" s="1026"/>
      <c r="H31" s="1026"/>
      <c r="I31" s="1027"/>
      <c r="J31" s="1039"/>
      <c r="K31" s="1040"/>
      <c r="L31" s="1024"/>
    </row>
    <row r="32" spans="1:12" ht="18.75" customHeight="1">
      <c r="A32" s="1032" t="s">
        <v>1241</v>
      </c>
      <c r="B32" s="999">
        <v>23825</v>
      </c>
      <c r="C32" s="991"/>
      <c r="D32" s="992"/>
      <c r="E32" s="1004" t="s">
        <v>1017</v>
      </c>
      <c r="F32" s="1005"/>
      <c r="G32" s="1005"/>
      <c r="H32" s="1005"/>
      <c r="I32" s="1006"/>
      <c r="J32" s="1028" t="s">
        <v>1260</v>
      </c>
      <c r="K32" s="1029"/>
      <c r="L32" s="1023">
        <v>46710</v>
      </c>
    </row>
    <row r="33" spans="1:12" ht="18.75" customHeight="1">
      <c r="A33" s="1032"/>
      <c r="B33" s="993"/>
      <c r="C33" s="994"/>
      <c r="D33" s="995"/>
      <c r="E33" s="1007" t="s">
        <v>1018</v>
      </c>
      <c r="F33" s="1008"/>
      <c r="G33" s="1008"/>
      <c r="H33" s="1008"/>
      <c r="I33" s="1009"/>
      <c r="J33" s="1039"/>
      <c r="K33" s="1040"/>
      <c r="L33" s="1024"/>
    </row>
    <row r="34" spans="1:12" ht="18.75" customHeight="1">
      <c r="A34" s="1032" t="s">
        <v>1021</v>
      </c>
      <c r="B34" s="999">
        <v>23825</v>
      </c>
      <c r="C34" s="991"/>
      <c r="D34" s="992"/>
      <c r="E34" s="1004" t="s">
        <v>1019</v>
      </c>
      <c r="F34" s="1005"/>
      <c r="G34" s="1005"/>
      <c r="H34" s="1005"/>
      <c r="I34" s="1006"/>
      <c r="J34" s="1028" t="s">
        <v>1020</v>
      </c>
      <c r="K34" s="1029"/>
      <c r="L34" s="1023">
        <v>4130</v>
      </c>
    </row>
    <row r="35" spans="1:12" ht="18.75" customHeight="1">
      <c r="A35" s="1032"/>
      <c r="B35" s="993"/>
      <c r="C35" s="994"/>
      <c r="D35" s="995"/>
      <c r="E35" s="928"/>
      <c r="F35" s="929"/>
      <c r="G35" s="929"/>
      <c r="H35" s="929"/>
      <c r="I35" s="930"/>
      <c r="J35" s="1030"/>
      <c r="K35" s="1031"/>
      <c r="L35" s="1024"/>
    </row>
    <row r="36" spans="1:12" ht="18.75" customHeight="1">
      <c r="A36" s="1032" t="s">
        <v>1242</v>
      </c>
      <c r="B36" s="999">
        <v>23825</v>
      </c>
      <c r="C36" s="991"/>
      <c r="D36" s="992"/>
      <c r="E36" s="1004" t="s">
        <v>1268</v>
      </c>
      <c r="F36" s="1005"/>
      <c r="G36" s="1005"/>
      <c r="H36" s="1005"/>
      <c r="I36" s="1006"/>
      <c r="J36" s="1028" t="s">
        <v>1023</v>
      </c>
      <c r="K36" s="1029"/>
      <c r="L36" s="1023">
        <v>580</v>
      </c>
    </row>
    <row r="37" spans="1:12" ht="18.75" customHeight="1">
      <c r="A37" s="1032"/>
      <c r="B37" s="993"/>
      <c r="C37" s="994"/>
      <c r="D37" s="995"/>
      <c r="E37" s="1007" t="s">
        <v>1022</v>
      </c>
      <c r="F37" s="1008"/>
      <c r="G37" s="1008"/>
      <c r="H37" s="1008"/>
      <c r="I37" s="1009"/>
      <c r="J37" s="1039"/>
      <c r="K37" s="1040"/>
      <c r="L37" s="1024"/>
    </row>
  </sheetData>
  <mergeCells count="103">
    <mergeCell ref="B32:D33"/>
    <mergeCell ref="B34:D35"/>
    <mergeCell ref="B36:D37"/>
    <mergeCell ref="E34:I35"/>
    <mergeCell ref="E36:I36"/>
    <mergeCell ref="E37:I37"/>
    <mergeCell ref="J32:K33"/>
    <mergeCell ref="J34:K35"/>
    <mergeCell ref="A20:A21"/>
    <mergeCell ref="A14:A15"/>
    <mergeCell ref="A16:A17"/>
    <mergeCell ref="E24:I24"/>
    <mergeCell ref="J24:K25"/>
    <mergeCell ref="J30:K31"/>
    <mergeCell ref="E30:I31"/>
    <mergeCell ref="J26:K27"/>
    <mergeCell ref="E26:I26"/>
    <mergeCell ref="E27:I27"/>
    <mergeCell ref="J20:K21"/>
    <mergeCell ref="J18:K19"/>
    <mergeCell ref="B28:D29"/>
    <mergeCell ref="E28:I29"/>
    <mergeCell ref="J28:K29"/>
    <mergeCell ref="J10:K11"/>
    <mergeCell ref="E10:I11"/>
    <mergeCell ref="J12:K13"/>
    <mergeCell ref="E12:I12"/>
    <mergeCell ref="E13:I13"/>
    <mergeCell ref="J14:K15"/>
    <mergeCell ref="E14:I14"/>
    <mergeCell ref="A34:A35"/>
    <mergeCell ref="A36:A37"/>
    <mergeCell ref="A26:A27"/>
    <mergeCell ref="B18:D19"/>
    <mergeCell ref="B20:D21"/>
    <mergeCell ref="A32:A33"/>
    <mergeCell ref="A22:A23"/>
    <mergeCell ref="B22:D23"/>
    <mergeCell ref="B24:D25"/>
    <mergeCell ref="B26:D27"/>
    <mergeCell ref="B30:D31"/>
    <mergeCell ref="A24:A25"/>
    <mergeCell ref="A28:A29"/>
    <mergeCell ref="A30:A31"/>
    <mergeCell ref="A10:A11"/>
    <mergeCell ref="A12:A13"/>
    <mergeCell ref="A18:A19"/>
    <mergeCell ref="E19:I19"/>
    <mergeCell ref="E20:I20"/>
    <mergeCell ref="E21:I21"/>
    <mergeCell ref="L36:L37"/>
    <mergeCell ref="L28:L29"/>
    <mergeCell ref="L30:L31"/>
    <mergeCell ref="L26:L27"/>
    <mergeCell ref="L18:L19"/>
    <mergeCell ref="L32:L33"/>
    <mergeCell ref="L34:L35"/>
    <mergeCell ref="E32:I32"/>
    <mergeCell ref="E33:I33"/>
    <mergeCell ref="J36:K37"/>
    <mergeCell ref="H1:L1"/>
    <mergeCell ref="A8:A9"/>
    <mergeCell ref="B8:D9"/>
    <mergeCell ref="E8:I8"/>
    <mergeCell ref="L8:L9"/>
    <mergeCell ref="E9:I9"/>
    <mergeCell ref="B6:D7"/>
    <mergeCell ref="E6:I7"/>
    <mergeCell ref="H3:I3"/>
    <mergeCell ref="J2:J3"/>
    <mergeCell ref="A2:A3"/>
    <mergeCell ref="B2:D3"/>
    <mergeCell ref="A6:A7"/>
    <mergeCell ref="L2:L3"/>
    <mergeCell ref="E2:G3"/>
    <mergeCell ref="H2:I2"/>
    <mergeCell ref="J6:K7"/>
    <mergeCell ref="L4:L5"/>
    <mergeCell ref="L6:L7"/>
    <mergeCell ref="L24:L25"/>
    <mergeCell ref="E25:I25"/>
    <mergeCell ref="L16:L17"/>
    <mergeCell ref="E16:I17"/>
    <mergeCell ref="E22:I22"/>
    <mergeCell ref="L22:L23"/>
    <mergeCell ref="E23:I23"/>
    <mergeCell ref="J22:K23"/>
    <mergeCell ref="A4:A5"/>
    <mergeCell ref="B4:D5"/>
    <mergeCell ref="E4:I5"/>
    <mergeCell ref="J4:K5"/>
    <mergeCell ref="B16:D17"/>
    <mergeCell ref="J16:K17"/>
    <mergeCell ref="B10:D11"/>
    <mergeCell ref="B12:D13"/>
    <mergeCell ref="B14:D15"/>
    <mergeCell ref="J8:K9"/>
    <mergeCell ref="E15:I15"/>
    <mergeCell ref="E18:I18"/>
    <mergeCell ref="L10:L11"/>
    <mergeCell ref="L12:L13"/>
    <mergeCell ref="L14:L15"/>
    <mergeCell ref="L20:L21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>
    <oddHeader>&amp;R&amp;A</oddHeader>
    <oddFooter>&amp;C－4－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Normal="100" workbookViewId="0">
      <selection activeCell="C2" sqref="C2"/>
    </sheetView>
  </sheetViews>
  <sheetFormatPr defaultRowHeight="14.45" customHeight="1"/>
  <cols>
    <col min="1" max="1" width="1.125" style="208" customWidth="1"/>
    <col min="2" max="6" width="5.125" style="208" customWidth="1"/>
    <col min="7" max="8" width="5" style="208" customWidth="1"/>
    <col min="9" max="9" width="5.125" style="208" customWidth="1"/>
    <col min="10" max="13" width="5" style="208" customWidth="1"/>
    <col min="14" max="19" width="5.125" style="208" customWidth="1"/>
    <col min="20" max="16384" width="9" style="208"/>
  </cols>
  <sheetData>
    <row r="1" spans="1:34" s="714" customFormat="1" ht="14.45" customHeight="1">
      <c r="B1" s="722" t="s">
        <v>1718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14.45" customHeight="1">
      <c r="A2" s="723"/>
      <c r="M2" s="1139" t="s">
        <v>28</v>
      </c>
      <c r="N2" s="1139"/>
      <c r="O2" s="1139"/>
      <c r="P2" s="1718"/>
      <c r="Q2" s="1139" t="s">
        <v>42</v>
      </c>
      <c r="R2" s="1139"/>
      <c r="S2" s="1139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</row>
    <row r="3" spans="1:34" ht="14.45" customHeight="1">
      <c r="B3" s="1101" t="s">
        <v>2015</v>
      </c>
      <c r="C3" s="975"/>
      <c r="D3" s="975"/>
      <c r="E3" s="1074" t="s">
        <v>1719</v>
      </c>
      <c r="F3" s="899"/>
      <c r="G3" s="899"/>
      <c r="H3" s="899"/>
      <c r="I3" s="900"/>
      <c r="J3" s="1074" t="s">
        <v>1720</v>
      </c>
      <c r="K3" s="899"/>
      <c r="L3" s="899"/>
      <c r="M3" s="899"/>
      <c r="N3" s="899"/>
      <c r="O3" s="1074" t="s">
        <v>86</v>
      </c>
      <c r="P3" s="899"/>
      <c r="Q3" s="899"/>
      <c r="R3" s="899"/>
      <c r="S3" s="900"/>
      <c r="T3" s="35"/>
      <c r="U3" s="35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</row>
    <row r="4" spans="1:34" ht="14.45" customHeight="1">
      <c r="B4" s="976"/>
      <c r="C4" s="977"/>
      <c r="D4" s="977"/>
      <c r="E4" s="1032" t="s">
        <v>87</v>
      </c>
      <c r="F4" s="1032"/>
      <c r="G4" s="1032" t="s">
        <v>88</v>
      </c>
      <c r="H4" s="1032"/>
      <c r="I4" s="727" t="s">
        <v>1389</v>
      </c>
      <c r="J4" s="1032" t="s">
        <v>87</v>
      </c>
      <c r="K4" s="1032"/>
      <c r="L4" s="1032" t="s">
        <v>88</v>
      </c>
      <c r="M4" s="1032"/>
      <c r="N4" s="727" t="s">
        <v>1389</v>
      </c>
      <c r="O4" s="1032" t="s">
        <v>87</v>
      </c>
      <c r="P4" s="1032"/>
      <c r="Q4" s="1032" t="s">
        <v>88</v>
      </c>
      <c r="R4" s="1032"/>
      <c r="S4" s="728" t="s">
        <v>1389</v>
      </c>
      <c r="T4" s="35"/>
      <c r="U4" s="566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</row>
    <row r="5" spans="1:34" ht="14.45" customHeight="1">
      <c r="B5" s="729" t="s">
        <v>89</v>
      </c>
      <c r="C5" s="730"/>
      <c r="D5" s="731"/>
      <c r="E5" s="1708">
        <v>1242025</v>
      </c>
      <c r="F5" s="1708"/>
      <c r="G5" s="1708">
        <v>1242025</v>
      </c>
      <c r="H5" s="1708"/>
      <c r="I5" s="732">
        <v>19.600000000000001</v>
      </c>
      <c r="J5" s="1708">
        <v>1233673</v>
      </c>
      <c r="K5" s="1708"/>
      <c r="L5" s="1708">
        <v>1233673</v>
      </c>
      <c r="M5" s="1708"/>
      <c r="N5" s="732">
        <v>25.4</v>
      </c>
      <c r="O5" s="1708">
        <v>1160815</v>
      </c>
      <c r="P5" s="1708"/>
      <c r="Q5" s="1708">
        <v>1160815</v>
      </c>
      <c r="R5" s="1708"/>
      <c r="S5" s="732">
        <v>23.6</v>
      </c>
      <c r="T5" s="733"/>
      <c r="U5" s="734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</row>
    <row r="6" spans="1:34" ht="14.45" customHeight="1">
      <c r="B6" s="735" t="s">
        <v>90</v>
      </c>
      <c r="C6" s="736"/>
      <c r="D6" s="737"/>
      <c r="E6" s="1705">
        <v>53519</v>
      </c>
      <c r="F6" s="1705"/>
      <c r="G6" s="1705">
        <v>53519</v>
      </c>
      <c r="H6" s="1705"/>
      <c r="I6" s="738">
        <v>0.8</v>
      </c>
      <c r="J6" s="1705">
        <v>53741</v>
      </c>
      <c r="K6" s="1705"/>
      <c r="L6" s="1705">
        <v>53741</v>
      </c>
      <c r="M6" s="1705"/>
      <c r="N6" s="738">
        <v>1.1000000000000001</v>
      </c>
      <c r="O6" s="1705">
        <v>56192</v>
      </c>
      <c r="P6" s="1705"/>
      <c r="Q6" s="1705">
        <v>56192</v>
      </c>
      <c r="R6" s="1705"/>
      <c r="S6" s="738">
        <v>1.1000000000000001</v>
      </c>
      <c r="T6" s="733"/>
      <c r="U6" s="734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</row>
    <row r="7" spans="1:34" ht="14.45" customHeight="1">
      <c r="B7" s="735" t="s">
        <v>91</v>
      </c>
      <c r="C7" s="736"/>
      <c r="D7" s="737"/>
      <c r="E7" s="1705">
        <v>53767</v>
      </c>
      <c r="F7" s="1705"/>
      <c r="G7" s="1705">
        <v>53767</v>
      </c>
      <c r="H7" s="1705"/>
      <c r="I7" s="738">
        <v>0.8</v>
      </c>
      <c r="J7" s="1705">
        <v>17654</v>
      </c>
      <c r="K7" s="1705"/>
      <c r="L7" s="1705">
        <v>17654</v>
      </c>
      <c r="M7" s="1705"/>
      <c r="N7" s="738">
        <v>0.4</v>
      </c>
      <c r="O7" s="1705">
        <v>12309</v>
      </c>
      <c r="P7" s="1705"/>
      <c r="Q7" s="1705">
        <v>12309</v>
      </c>
      <c r="R7" s="1705"/>
      <c r="S7" s="738">
        <v>0.3</v>
      </c>
      <c r="T7" s="733"/>
      <c r="U7" s="739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</row>
    <row r="8" spans="1:34" ht="14.45" customHeight="1">
      <c r="B8" s="740" t="s">
        <v>1736</v>
      </c>
      <c r="C8" s="741"/>
      <c r="D8" s="742"/>
      <c r="E8" s="1705">
        <v>85313</v>
      </c>
      <c r="F8" s="1705"/>
      <c r="G8" s="1705">
        <v>85313</v>
      </c>
      <c r="H8" s="1705"/>
      <c r="I8" s="738">
        <v>1.3</v>
      </c>
      <c r="J8" s="1705">
        <v>76099</v>
      </c>
      <c r="K8" s="1705"/>
      <c r="L8" s="1705">
        <v>76099</v>
      </c>
      <c r="M8" s="1705"/>
      <c r="N8" s="738">
        <v>1.6</v>
      </c>
      <c r="O8" s="1705">
        <v>88366</v>
      </c>
      <c r="P8" s="1705"/>
      <c r="Q8" s="1705">
        <v>88366</v>
      </c>
      <c r="R8" s="1705"/>
      <c r="S8" s="738">
        <v>1.8</v>
      </c>
      <c r="T8" s="733"/>
      <c r="U8" s="734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</row>
    <row r="9" spans="1:34" ht="14.45" customHeight="1">
      <c r="B9" s="743" t="s">
        <v>1737</v>
      </c>
      <c r="C9" s="744"/>
      <c r="D9" s="745"/>
      <c r="E9" s="1699" t="s">
        <v>1765</v>
      </c>
      <c r="F9" s="1699"/>
      <c r="G9" s="1699" t="s">
        <v>1765</v>
      </c>
      <c r="H9" s="1699"/>
      <c r="I9" s="746" t="s">
        <v>1765</v>
      </c>
      <c r="J9" s="1699" t="s">
        <v>1765</v>
      </c>
      <c r="K9" s="1699"/>
      <c r="L9" s="1699" t="s">
        <v>1765</v>
      </c>
      <c r="M9" s="1699"/>
      <c r="N9" s="746" t="s">
        <v>1765</v>
      </c>
      <c r="O9" s="1699" t="s">
        <v>1765</v>
      </c>
      <c r="P9" s="1699"/>
      <c r="Q9" s="1699" t="s">
        <v>1765</v>
      </c>
      <c r="R9" s="1699"/>
      <c r="S9" s="746" t="s">
        <v>1765</v>
      </c>
      <c r="T9" s="733"/>
      <c r="U9" s="747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</row>
    <row r="10" spans="1:34" ht="14.45" customHeight="1">
      <c r="B10" s="743" t="s">
        <v>1738</v>
      </c>
      <c r="C10" s="744"/>
      <c r="D10" s="745"/>
      <c r="E10" s="1699" t="s">
        <v>678</v>
      </c>
      <c r="F10" s="1699"/>
      <c r="G10" s="1699" t="s">
        <v>678</v>
      </c>
      <c r="H10" s="1699"/>
      <c r="I10" s="746" t="s">
        <v>678</v>
      </c>
      <c r="J10" s="1699" t="s">
        <v>678</v>
      </c>
      <c r="K10" s="1699"/>
      <c r="L10" s="1699" t="s">
        <v>678</v>
      </c>
      <c r="M10" s="1699"/>
      <c r="N10" s="746" t="s">
        <v>678</v>
      </c>
      <c r="O10" s="1699" t="s">
        <v>678</v>
      </c>
      <c r="P10" s="1699"/>
      <c r="Q10" s="1699" t="s">
        <v>678</v>
      </c>
      <c r="R10" s="1699"/>
      <c r="S10" s="746" t="s">
        <v>678</v>
      </c>
      <c r="T10" s="733"/>
      <c r="U10" s="739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</row>
    <row r="11" spans="1:34" ht="14.45" customHeight="1">
      <c r="B11" s="740" t="s">
        <v>1739</v>
      </c>
      <c r="C11" s="741"/>
      <c r="D11" s="742"/>
      <c r="E11" s="1705">
        <v>40515</v>
      </c>
      <c r="F11" s="1705"/>
      <c r="G11" s="1705">
        <v>40515</v>
      </c>
      <c r="H11" s="1705"/>
      <c r="I11" s="738">
        <v>0.6</v>
      </c>
      <c r="J11" s="1705">
        <v>34288</v>
      </c>
      <c r="K11" s="1705"/>
      <c r="L11" s="1705">
        <v>34288</v>
      </c>
      <c r="M11" s="1705"/>
      <c r="N11" s="738">
        <v>0.7</v>
      </c>
      <c r="O11" s="1705">
        <v>38019</v>
      </c>
      <c r="P11" s="1705"/>
      <c r="Q11" s="1705">
        <v>38019</v>
      </c>
      <c r="R11" s="1705"/>
      <c r="S11" s="738">
        <v>0.8</v>
      </c>
      <c r="T11" s="733"/>
      <c r="U11" s="734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</row>
    <row r="12" spans="1:34" ht="14.45" customHeight="1">
      <c r="B12" s="735" t="s">
        <v>1740</v>
      </c>
      <c r="C12" s="736"/>
      <c r="D12" s="737"/>
      <c r="E12" s="1705">
        <v>49876</v>
      </c>
      <c r="F12" s="1705"/>
      <c r="G12" s="1705">
        <v>49876</v>
      </c>
      <c r="H12" s="1705"/>
      <c r="I12" s="738">
        <v>0.8</v>
      </c>
      <c r="J12" s="1705">
        <v>47344</v>
      </c>
      <c r="K12" s="1705"/>
      <c r="L12" s="1705">
        <v>47344</v>
      </c>
      <c r="M12" s="1705"/>
      <c r="N12" s="738">
        <v>1</v>
      </c>
      <c r="O12" s="1705">
        <v>44997</v>
      </c>
      <c r="P12" s="1705"/>
      <c r="Q12" s="1705">
        <v>44997</v>
      </c>
      <c r="R12" s="1705"/>
      <c r="S12" s="738">
        <v>0.9</v>
      </c>
      <c r="T12" s="733"/>
      <c r="U12" s="734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</row>
    <row r="13" spans="1:34" ht="14.45" customHeight="1">
      <c r="B13" s="735" t="s">
        <v>1396</v>
      </c>
      <c r="C13" s="736"/>
      <c r="D13" s="737"/>
      <c r="E13" s="1705">
        <v>1803345</v>
      </c>
      <c r="F13" s="1705"/>
      <c r="G13" s="1705">
        <v>1803345</v>
      </c>
      <c r="H13" s="1705"/>
      <c r="I13" s="738">
        <v>28.4</v>
      </c>
      <c r="J13" s="1705">
        <v>1611152</v>
      </c>
      <c r="K13" s="1705"/>
      <c r="L13" s="1705">
        <v>1611152</v>
      </c>
      <c r="M13" s="1705"/>
      <c r="N13" s="738">
        <v>33.200000000000003</v>
      </c>
      <c r="O13" s="1705">
        <v>1482857</v>
      </c>
      <c r="P13" s="1705"/>
      <c r="Q13" s="1705">
        <v>1482857</v>
      </c>
      <c r="R13" s="1705"/>
      <c r="S13" s="738">
        <v>30.2</v>
      </c>
      <c r="T13" s="733"/>
      <c r="U13" s="734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</row>
    <row r="14" spans="1:34" ht="14.45" customHeight="1">
      <c r="B14" s="748" t="s">
        <v>1741</v>
      </c>
      <c r="C14" s="749"/>
      <c r="D14" s="750"/>
      <c r="E14" s="1711">
        <v>1500</v>
      </c>
      <c r="F14" s="1711"/>
      <c r="G14" s="1716">
        <v>1500</v>
      </c>
      <c r="H14" s="1716"/>
      <c r="I14" s="751">
        <v>0</v>
      </c>
      <c r="J14" s="1704">
        <v>1579</v>
      </c>
      <c r="K14" s="1704"/>
      <c r="L14" s="1704">
        <v>1579</v>
      </c>
      <c r="M14" s="1704"/>
      <c r="N14" s="751">
        <v>0</v>
      </c>
      <c r="O14" s="1704">
        <v>1594</v>
      </c>
      <c r="P14" s="1704"/>
      <c r="Q14" s="1704">
        <v>1594</v>
      </c>
      <c r="R14" s="1704"/>
      <c r="S14" s="751">
        <v>0</v>
      </c>
      <c r="T14" s="733"/>
      <c r="U14" s="739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</row>
    <row r="15" spans="1:34" ht="14.45" customHeight="1">
      <c r="A15" s="432"/>
      <c r="B15" s="1074" t="s">
        <v>1742</v>
      </c>
      <c r="C15" s="1192"/>
      <c r="D15" s="1079"/>
      <c r="E15" s="1201">
        <v>3329860</v>
      </c>
      <c r="F15" s="1201"/>
      <c r="G15" s="1201">
        <v>3329860</v>
      </c>
      <c r="H15" s="1201"/>
      <c r="I15" s="448">
        <v>52.5</v>
      </c>
      <c r="J15" s="1201">
        <v>3075530</v>
      </c>
      <c r="K15" s="1201"/>
      <c r="L15" s="1201">
        <v>3075530</v>
      </c>
      <c r="M15" s="1201"/>
      <c r="N15" s="448">
        <v>63.4</v>
      </c>
      <c r="O15" s="1201">
        <v>2885149</v>
      </c>
      <c r="P15" s="1201"/>
      <c r="Q15" s="1201">
        <v>2885149</v>
      </c>
      <c r="R15" s="1201"/>
      <c r="S15" s="448">
        <v>58.7</v>
      </c>
      <c r="T15" s="733"/>
      <c r="U15" s="734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</row>
    <row r="16" spans="1:34" ht="14.45" customHeight="1">
      <c r="A16" s="432"/>
      <c r="B16" s="752" t="s">
        <v>1743</v>
      </c>
      <c r="C16" s="753"/>
      <c r="D16" s="754"/>
      <c r="E16" s="1708">
        <v>3835</v>
      </c>
      <c r="F16" s="1708"/>
      <c r="G16" s="1702" t="s">
        <v>1766</v>
      </c>
      <c r="H16" s="1702"/>
      <c r="I16" s="755">
        <v>0.1</v>
      </c>
      <c r="J16" s="1708">
        <v>12440</v>
      </c>
      <c r="K16" s="1708"/>
      <c r="L16" s="1702" t="s">
        <v>1766</v>
      </c>
      <c r="M16" s="1702"/>
      <c r="N16" s="755">
        <v>0.3</v>
      </c>
      <c r="O16" s="1708">
        <v>9126</v>
      </c>
      <c r="P16" s="1708"/>
      <c r="Q16" s="1702" t="s">
        <v>1766</v>
      </c>
      <c r="R16" s="1702"/>
      <c r="S16" s="755">
        <v>0.2</v>
      </c>
      <c r="T16" s="733"/>
      <c r="U16" s="734" t="s">
        <v>1767</v>
      </c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</row>
    <row r="17" spans="1:34" ht="14.45" customHeight="1">
      <c r="A17" s="432"/>
      <c r="B17" s="740" t="s">
        <v>1744</v>
      </c>
      <c r="C17" s="741"/>
      <c r="D17" s="742"/>
      <c r="E17" s="1705">
        <v>103262</v>
      </c>
      <c r="F17" s="1705"/>
      <c r="G17" s="1705">
        <v>2696</v>
      </c>
      <c r="H17" s="1705"/>
      <c r="I17" s="738">
        <v>1.6</v>
      </c>
      <c r="J17" s="1705">
        <v>111874</v>
      </c>
      <c r="K17" s="1705"/>
      <c r="L17" s="1705">
        <v>2847</v>
      </c>
      <c r="M17" s="1705"/>
      <c r="N17" s="738">
        <v>2.2999999999999998</v>
      </c>
      <c r="O17" s="1705">
        <v>112539</v>
      </c>
      <c r="P17" s="1705"/>
      <c r="Q17" s="1705">
        <v>6543</v>
      </c>
      <c r="R17" s="1705"/>
      <c r="S17" s="738">
        <v>2.2999999999999998</v>
      </c>
      <c r="T17" s="733"/>
      <c r="U17" s="734" t="s">
        <v>1767</v>
      </c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</row>
    <row r="18" spans="1:34" ht="14.45" customHeight="1">
      <c r="A18" s="432"/>
      <c r="B18" s="735" t="s">
        <v>1401</v>
      </c>
      <c r="C18" s="736"/>
      <c r="D18" s="737"/>
      <c r="E18" s="1705">
        <v>229289</v>
      </c>
      <c r="F18" s="1705"/>
      <c r="G18" s="1705">
        <v>227</v>
      </c>
      <c r="H18" s="1705"/>
      <c r="I18" s="738">
        <v>3.6</v>
      </c>
      <c r="J18" s="1705">
        <v>119608</v>
      </c>
      <c r="K18" s="1705"/>
      <c r="L18" s="1705">
        <v>4945</v>
      </c>
      <c r="M18" s="1705"/>
      <c r="N18" s="738">
        <v>2.5</v>
      </c>
      <c r="O18" s="1705">
        <v>225738</v>
      </c>
      <c r="P18" s="1705"/>
      <c r="Q18" s="1705">
        <v>573</v>
      </c>
      <c r="R18" s="1705"/>
      <c r="S18" s="738">
        <v>4.5999999999999996</v>
      </c>
      <c r="T18" s="733"/>
      <c r="U18" s="756" t="s">
        <v>1768</v>
      </c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</row>
    <row r="19" spans="1:34" ht="14.45" customHeight="1">
      <c r="A19" s="432"/>
      <c r="B19" s="735" t="s">
        <v>1402</v>
      </c>
      <c r="C19" s="736"/>
      <c r="D19" s="737"/>
      <c r="E19" s="1705">
        <v>279733</v>
      </c>
      <c r="F19" s="1705"/>
      <c r="G19" s="1699" t="s">
        <v>2082</v>
      </c>
      <c r="H19" s="1699"/>
      <c r="I19" s="738">
        <v>4.4000000000000004</v>
      </c>
      <c r="J19" s="1705">
        <v>349701</v>
      </c>
      <c r="K19" s="1705"/>
      <c r="L19" s="1703">
        <v>9</v>
      </c>
      <c r="M19" s="1703"/>
      <c r="N19" s="738">
        <v>7.2</v>
      </c>
      <c r="O19" s="1705">
        <v>258643</v>
      </c>
      <c r="P19" s="1705"/>
      <c r="Q19" s="1703" t="s">
        <v>2082</v>
      </c>
      <c r="R19" s="1703"/>
      <c r="S19" s="738">
        <v>5.3</v>
      </c>
      <c r="T19" s="733"/>
      <c r="U19" s="734" t="s">
        <v>1745</v>
      </c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</row>
    <row r="20" spans="1:34" ht="14.45" customHeight="1">
      <c r="A20" s="432"/>
      <c r="B20" s="735" t="s">
        <v>1403</v>
      </c>
      <c r="C20" s="736"/>
      <c r="D20" s="737"/>
      <c r="E20" s="1705">
        <v>2846</v>
      </c>
      <c r="F20" s="1705"/>
      <c r="G20" s="1705">
        <v>1612</v>
      </c>
      <c r="H20" s="1705"/>
      <c r="I20" s="738">
        <v>0</v>
      </c>
      <c r="J20" s="1705">
        <v>24198</v>
      </c>
      <c r="K20" s="1705"/>
      <c r="L20" s="1705">
        <v>1043</v>
      </c>
      <c r="M20" s="1705"/>
      <c r="N20" s="738">
        <v>0.5</v>
      </c>
      <c r="O20" s="1705">
        <v>2283</v>
      </c>
      <c r="P20" s="1705"/>
      <c r="Q20" s="1705">
        <v>1826</v>
      </c>
      <c r="R20" s="1705"/>
      <c r="S20" s="738">
        <v>0</v>
      </c>
      <c r="T20" s="733"/>
      <c r="U20" s="734" t="s">
        <v>1769</v>
      </c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</row>
    <row r="21" spans="1:34" ht="14.45" customHeight="1">
      <c r="A21" s="432"/>
      <c r="B21" s="735" t="s">
        <v>1404</v>
      </c>
      <c r="C21" s="736"/>
      <c r="D21" s="737"/>
      <c r="E21" s="1705">
        <v>2087</v>
      </c>
      <c r="F21" s="1705"/>
      <c r="G21" s="1705">
        <v>1014</v>
      </c>
      <c r="H21" s="1705"/>
      <c r="I21" s="738">
        <v>0</v>
      </c>
      <c r="J21" s="1705">
        <v>1053</v>
      </c>
      <c r="K21" s="1705"/>
      <c r="L21" s="1707" t="s">
        <v>1770</v>
      </c>
      <c r="M21" s="1707"/>
      <c r="N21" s="738">
        <v>0</v>
      </c>
      <c r="O21" s="1705">
        <v>1006</v>
      </c>
      <c r="P21" s="1705"/>
      <c r="Q21" s="1707" t="s">
        <v>1770</v>
      </c>
      <c r="R21" s="1707"/>
      <c r="S21" s="738">
        <v>0</v>
      </c>
      <c r="T21" s="733"/>
      <c r="U21" s="756" t="s">
        <v>1771</v>
      </c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</row>
    <row r="22" spans="1:34" ht="14.45" customHeight="1">
      <c r="A22" s="432"/>
      <c r="B22" s="735" t="s">
        <v>1746</v>
      </c>
      <c r="C22" s="736"/>
      <c r="D22" s="737"/>
      <c r="E22" s="1705">
        <v>362701</v>
      </c>
      <c r="F22" s="1705"/>
      <c r="G22" s="1705">
        <v>198678</v>
      </c>
      <c r="H22" s="1705"/>
      <c r="I22" s="738">
        <v>5.7</v>
      </c>
      <c r="J22" s="1705">
        <v>230008</v>
      </c>
      <c r="K22" s="1705"/>
      <c r="L22" s="1705">
        <v>221142</v>
      </c>
      <c r="M22" s="1705"/>
      <c r="N22" s="738">
        <v>4.7</v>
      </c>
      <c r="O22" s="1705">
        <v>241144</v>
      </c>
      <c r="P22" s="1705"/>
      <c r="Q22" s="1705">
        <v>213563</v>
      </c>
      <c r="R22" s="1705"/>
      <c r="S22" s="738">
        <v>4.9000000000000004</v>
      </c>
      <c r="T22" s="733"/>
      <c r="U22" s="442" t="s">
        <v>1772</v>
      </c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</row>
    <row r="23" spans="1:34" ht="14.45" customHeight="1">
      <c r="A23" s="432"/>
      <c r="B23" s="735" t="s">
        <v>1747</v>
      </c>
      <c r="C23" s="736"/>
      <c r="D23" s="737"/>
      <c r="E23" s="1705">
        <v>209034</v>
      </c>
      <c r="F23" s="1705"/>
      <c r="G23" s="1705">
        <v>169296</v>
      </c>
      <c r="H23" s="1705"/>
      <c r="I23" s="738">
        <v>3.3</v>
      </c>
      <c r="J23" s="1705">
        <v>176277</v>
      </c>
      <c r="K23" s="1705"/>
      <c r="L23" s="1705">
        <v>139549</v>
      </c>
      <c r="M23" s="1705"/>
      <c r="N23" s="738">
        <v>3.6</v>
      </c>
      <c r="O23" s="1705">
        <v>143959</v>
      </c>
      <c r="P23" s="1705"/>
      <c r="Q23" s="1705">
        <v>122494</v>
      </c>
      <c r="R23" s="1705"/>
      <c r="S23" s="738">
        <v>2.9</v>
      </c>
      <c r="T23" s="733"/>
      <c r="U23" s="442" t="s">
        <v>1772</v>
      </c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</row>
    <row r="24" spans="1:34" ht="14.45" customHeight="1">
      <c r="A24" s="432"/>
      <c r="B24" s="735" t="s">
        <v>1748</v>
      </c>
      <c r="C24" s="736"/>
      <c r="D24" s="737"/>
      <c r="E24" s="1705">
        <v>555981</v>
      </c>
      <c r="F24" s="1705"/>
      <c r="G24" s="1705">
        <v>5626</v>
      </c>
      <c r="H24" s="1705"/>
      <c r="I24" s="738">
        <v>8.8000000000000007</v>
      </c>
      <c r="J24" s="1705">
        <v>403179</v>
      </c>
      <c r="K24" s="1705"/>
      <c r="L24" s="1705">
        <v>16144</v>
      </c>
      <c r="M24" s="1705"/>
      <c r="N24" s="738">
        <v>8.3000000000000007</v>
      </c>
      <c r="O24" s="1705">
        <v>391619</v>
      </c>
      <c r="P24" s="1705"/>
      <c r="Q24" s="1705">
        <v>21968</v>
      </c>
      <c r="R24" s="1705"/>
      <c r="S24" s="738">
        <v>8</v>
      </c>
      <c r="T24" s="733"/>
      <c r="U24" s="442" t="s">
        <v>1773</v>
      </c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</row>
    <row r="25" spans="1:34" ht="14.45" customHeight="1">
      <c r="A25" s="432"/>
      <c r="B25" s="757" t="s">
        <v>1408</v>
      </c>
      <c r="C25" s="758"/>
      <c r="D25" s="759"/>
      <c r="E25" s="1706">
        <v>1268200</v>
      </c>
      <c r="F25" s="1706"/>
      <c r="G25" s="1716">
        <v>102800</v>
      </c>
      <c r="H25" s="1716"/>
      <c r="I25" s="751">
        <v>20</v>
      </c>
      <c r="J25" s="1706">
        <v>344800</v>
      </c>
      <c r="K25" s="1706"/>
      <c r="L25" s="1704">
        <v>183700</v>
      </c>
      <c r="M25" s="1704"/>
      <c r="N25" s="751">
        <v>7.1</v>
      </c>
      <c r="O25" s="1706">
        <v>641440</v>
      </c>
      <c r="P25" s="1706"/>
      <c r="Q25" s="1704">
        <v>393100</v>
      </c>
      <c r="R25" s="1704"/>
      <c r="S25" s="751">
        <v>13.1</v>
      </c>
      <c r="T25" s="733"/>
      <c r="U25" s="734" t="s">
        <v>1771</v>
      </c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</row>
    <row r="26" spans="1:34" ht="14.45" customHeight="1">
      <c r="A26" s="432"/>
      <c r="B26" s="1074" t="s">
        <v>1749</v>
      </c>
      <c r="C26" s="1192"/>
      <c r="D26" s="1079"/>
      <c r="E26" s="1201">
        <v>6346828</v>
      </c>
      <c r="F26" s="1201"/>
      <c r="G26" s="1201">
        <v>3811809</v>
      </c>
      <c r="H26" s="1201"/>
      <c r="I26" s="448">
        <v>100</v>
      </c>
      <c r="J26" s="1201">
        <v>4868668</v>
      </c>
      <c r="K26" s="1201"/>
      <c r="L26" s="1201">
        <v>3644909</v>
      </c>
      <c r="M26" s="1201"/>
      <c r="N26" s="448">
        <v>100</v>
      </c>
      <c r="O26" s="1201">
        <v>4912646</v>
      </c>
      <c r="P26" s="1201"/>
      <c r="Q26" s="1201">
        <v>3645216</v>
      </c>
      <c r="R26" s="1201"/>
      <c r="S26" s="448">
        <v>100</v>
      </c>
      <c r="T26" s="760"/>
      <c r="U26" s="756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</row>
    <row r="27" spans="1:34" ht="14.45" customHeight="1">
      <c r="A27" s="432"/>
      <c r="B27" s="761" t="s">
        <v>1412</v>
      </c>
      <c r="C27" s="762"/>
      <c r="D27" s="762"/>
      <c r="E27" s="1703">
        <v>1063885</v>
      </c>
      <c r="F27" s="1703"/>
      <c r="G27" s="1703">
        <v>951135</v>
      </c>
      <c r="H27" s="1703"/>
      <c r="I27" s="763">
        <v>17.2</v>
      </c>
      <c r="J27" s="1703">
        <v>1040597</v>
      </c>
      <c r="K27" s="1703"/>
      <c r="L27" s="1703">
        <v>957063</v>
      </c>
      <c r="M27" s="1703"/>
      <c r="N27" s="763">
        <v>22.1</v>
      </c>
      <c r="O27" s="1703">
        <v>1008934</v>
      </c>
      <c r="P27" s="1703"/>
      <c r="Q27" s="1703">
        <v>928366</v>
      </c>
      <c r="R27" s="1703"/>
      <c r="S27" s="763">
        <v>20.9</v>
      </c>
      <c r="T27" s="432"/>
      <c r="U27" s="432"/>
      <c r="V27" s="1674"/>
      <c r="W27" s="1674"/>
      <c r="X27" s="1674"/>
      <c r="Y27" s="1674"/>
      <c r="Z27" s="432"/>
      <c r="AA27" s="432"/>
      <c r="AB27" s="432"/>
      <c r="AC27" s="432"/>
      <c r="AD27" s="432"/>
      <c r="AE27" s="432"/>
      <c r="AF27" s="432"/>
      <c r="AG27" s="432"/>
      <c r="AH27" s="432"/>
    </row>
    <row r="28" spans="1:34" ht="14.45" customHeight="1">
      <c r="A28" s="432"/>
      <c r="B28" s="735" t="s">
        <v>1750</v>
      </c>
      <c r="C28" s="736"/>
      <c r="D28" s="736"/>
      <c r="E28" s="1699">
        <v>164599</v>
      </c>
      <c r="F28" s="1699"/>
      <c r="G28" s="1699">
        <v>57269</v>
      </c>
      <c r="H28" s="1699"/>
      <c r="I28" s="764">
        <v>2.7</v>
      </c>
      <c r="J28" s="1699">
        <v>248098</v>
      </c>
      <c r="K28" s="1699"/>
      <c r="L28" s="1699">
        <v>70467</v>
      </c>
      <c r="M28" s="1699"/>
      <c r="N28" s="764">
        <v>5.3</v>
      </c>
      <c r="O28" s="1699">
        <v>275594</v>
      </c>
      <c r="P28" s="1699"/>
      <c r="Q28" s="1699">
        <v>81871</v>
      </c>
      <c r="R28" s="1699"/>
      <c r="S28" s="764">
        <v>5.7</v>
      </c>
      <c r="T28" s="432"/>
      <c r="U28" s="432"/>
      <c r="V28" s="1674"/>
      <c r="W28" s="1674"/>
      <c r="X28" s="1674"/>
      <c r="Y28" s="1674"/>
      <c r="Z28" s="432"/>
      <c r="AA28" s="432"/>
      <c r="AB28" s="432"/>
      <c r="AC28" s="432"/>
      <c r="AD28" s="432"/>
      <c r="AE28" s="432"/>
      <c r="AF28" s="432"/>
      <c r="AG28" s="432"/>
      <c r="AH28" s="432"/>
    </row>
    <row r="29" spans="1:34" ht="14.45" customHeight="1">
      <c r="A29" s="432"/>
      <c r="B29" s="735" t="s">
        <v>1474</v>
      </c>
      <c r="C29" s="736"/>
      <c r="D29" s="736"/>
      <c r="E29" s="1700">
        <v>570896</v>
      </c>
      <c r="F29" s="1700"/>
      <c r="G29" s="1700">
        <v>458416</v>
      </c>
      <c r="H29" s="1700"/>
      <c r="I29" s="764">
        <v>9.3000000000000007</v>
      </c>
      <c r="J29" s="1700">
        <v>624381</v>
      </c>
      <c r="K29" s="1700"/>
      <c r="L29" s="1700">
        <v>515925</v>
      </c>
      <c r="M29" s="1700"/>
      <c r="N29" s="764">
        <v>13.3</v>
      </c>
      <c r="O29" s="1700">
        <v>673390</v>
      </c>
      <c r="P29" s="1700"/>
      <c r="Q29" s="1700">
        <v>564922</v>
      </c>
      <c r="R29" s="1700"/>
      <c r="S29" s="765" t="s">
        <v>1774</v>
      </c>
      <c r="T29" s="432"/>
      <c r="U29" s="432"/>
      <c r="V29" s="1717"/>
      <c r="W29" s="1717"/>
      <c r="X29" s="1717"/>
      <c r="Y29" s="1717"/>
      <c r="Z29" s="432"/>
      <c r="AA29" s="432"/>
      <c r="AB29" s="432"/>
      <c r="AC29" s="432"/>
      <c r="AD29" s="432"/>
      <c r="AE29" s="432"/>
      <c r="AF29" s="432"/>
      <c r="AG29" s="432"/>
      <c r="AH29" s="432"/>
    </row>
    <row r="30" spans="1:34" ht="14.45" customHeight="1">
      <c r="A30" s="432"/>
      <c r="B30" s="740" t="s">
        <v>1751</v>
      </c>
      <c r="C30" s="741"/>
      <c r="D30" s="741"/>
      <c r="E30" s="1699">
        <v>570896</v>
      </c>
      <c r="F30" s="1699"/>
      <c r="G30" s="1699">
        <v>458416</v>
      </c>
      <c r="H30" s="1699"/>
      <c r="I30" s="764">
        <v>9.3000000000000007</v>
      </c>
      <c r="J30" s="1699">
        <v>624371</v>
      </c>
      <c r="K30" s="1699"/>
      <c r="L30" s="1699">
        <v>515915</v>
      </c>
      <c r="M30" s="1699"/>
      <c r="N30" s="764">
        <v>13.3</v>
      </c>
      <c r="O30" s="1699">
        <v>673288</v>
      </c>
      <c r="P30" s="1699"/>
      <c r="Q30" s="1699">
        <v>564820</v>
      </c>
      <c r="R30" s="1699"/>
      <c r="S30" s="765" t="s">
        <v>1775</v>
      </c>
      <c r="T30" s="432"/>
      <c r="U30" s="432"/>
      <c r="V30" s="1674"/>
      <c r="W30" s="1674"/>
      <c r="X30" s="1674"/>
      <c r="Y30" s="1674"/>
      <c r="Z30" s="432"/>
      <c r="AA30" s="432"/>
      <c r="AB30" s="432"/>
      <c r="AC30" s="432"/>
      <c r="AD30" s="432"/>
      <c r="AE30" s="432"/>
      <c r="AF30" s="432"/>
      <c r="AG30" s="432"/>
      <c r="AH30" s="432"/>
    </row>
    <row r="31" spans="1:34" ht="14.45" customHeight="1">
      <c r="A31" s="432"/>
      <c r="B31" s="766" t="s">
        <v>1752</v>
      </c>
      <c r="C31" s="749"/>
      <c r="D31" s="749"/>
      <c r="E31" s="1698" t="s">
        <v>1776</v>
      </c>
      <c r="F31" s="1698"/>
      <c r="G31" s="1671" t="s">
        <v>1776</v>
      </c>
      <c r="H31" s="1671"/>
      <c r="I31" s="717" t="s">
        <v>1776</v>
      </c>
      <c r="J31" s="1698">
        <v>10</v>
      </c>
      <c r="K31" s="1698"/>
      <c r="L31" s="1671">
        <v>10</v>
      </c>
      <c r="M31" s="1671"/>
      <c r="N31" s="767">
        <v>0</v>
      </c>
      <c r="O31" s="1698">
        <v>102</v>
      </c>
      <c r="P31" s="1698"/>
      <c r="Q31" s="1671">
        <v>102</v>
      </c>
      <c r="R31" s="1671"/>
      <c r="S31" s="717" t="s">
        <v>1776</v>
      </c>
      <c r="T31" s="214"/>
      <c r="U31" s="432"/>
      <c r="V31" s="1674"/>
      <c r="W31" s="1674"/>
      <c r="X31" s="1674"/>
      <c r="Y31" s="1674"/>
      <c r="Z31" s="768"/>
      <c r="AA31" s="432"/>
      <c r="AB31" s="432"/>
      <c r="AC31" s="432"/>
      <c r="AD31" s="432"/>
      <c r="AE31" s="432"/>
      <c r="AF31" s="432"/>
      <c r="AG31" s="432"/>
      <c r="AH31" s="432"/>
    </row>
    <row r="32" spans="1:34" ht="14.45" customHeight="1">
      <c r="A32" s="432"/>
      <c r="B32" s="1074" t="s">
        <v>1753</v>
      </c>
      <c r="C32" s="1192"/>
      <c r="D32" s="1079"/>
      <c r="E32" s="1201">
        <v>1799380</v>
      </c>
      <c r="F32" s="1201"/>
      <c r="G32" s="1201">
        <v>1466820</v>
      </c>
      <c r="H32" s="1201"/>
      <c r="I32" s="725">
        <v>29.2</v>
      </c>
      <c r="J32" s="1201">
        <v>1913076</v>
      </c>
      <c r="K32" s="1201"/>
      <c r="L32" s="1201">
        <v>1543455</v>
      </c>
      <c r="M32" s="1201"/>
      <c r="N32" s="725">
        <v>40.700000000000003</v>
      </c>
      <c r="O32" s="1201">
        <v>1957918</v>
      </c>
      <c r="P32" s="1201"/>
      <c r="Q32" s="1201">
        <v>1575159</v>
      </c>
      <c r="R32" s="1201"/>
      <c r="S32" s="725">
        <v>40.6</v>
      </c>
      <c r="T32" s="432"/>
      <c r="U32" s="432"/>
      <c r="V32" s="1717"/>
      <c r="W32" s="1717"/>
      <c r="X32" s="1717"/>
      <c r="Y32" s="1717"/>
      <c r="Z32" s="432"/>
      <c r="AA32" s="432"/>
      <c r="AB32" s="432"/>
      <c r="AC32" s="432"/>
      <c r="AD32" s="432"/>
      <c r="AE32" s="432"/>
      <c r="AF32" s="432"/>
      <c r="AG32" s="432"/>
      <c r="AH32" s="432"/>
    </row>
    <row r="33" spans="1:34" ht="14.45" customHeight="1">
      <c r="A33" s="432"/>
      <c r="B33" s="729" t="s">
        <v>1754</v>
      </c>
      <c r="C33" s="730"/>
      <c r="D33" s="730"/>
      <c r="E33" s="1702">
        <v>729624</v>
      </c>
      <c r="F33" s="1702"/>
      <c r="G33" s="1702">
        <v>482926</v>
      </c>
      <c r="H33" s="1702"/>
      <c r="I33" s="769">
        <v>11.8</v>
      </c>
      <c r="J33" s="1702">
        <v>774511</v>
      </c>
      <c r="K33" s="1702"/>
      <c r="L33" s="1702">
        <v>485254</v>
      </c>
      <c r="M33" s="1702"/>
      <c r="N33" s="769">
        <v>16.5</v>
      </c>
      <c r="O33" s="1702">
        <v>698976</v>
      </c>
      <c r="P33" s="1702"/>
      <c r="Q33" s="1702">
        <v>456615</v>
      </c>
      <c r="R33" s="1702"/>
      <c r="S33" s="769">
        <v>14.5</v>
      </c>
      <c r="T33" s="432"/>
      <c r="U33" s="432"/>
      <c r="V33" s="1674"/>
      <c r="W33" s="1674"/>
      <c r="X33" s="1674"/>
      <c r="Y33" s="1674"/>
      <c r="Z33" s="432"/>
      <c r="AA33" s="432"/>
      <c r="AB33" s="432"/>
      <c r="AC33" s="432"/>
      <c r="AD33" s="432"/>
      <c r="AE33" s="432"/>
      <c r="AF33" s="432"/>
      <c r="AG33" s="432"/>
      <c r="AH33" s="432"/>
    </row>
    <row r="34" spans="1:34" ht="14.45" customHeight="1">
      <c r="A34" s="432"/>
      <c r="B34" s="735" t="s">
        <v>1755</v>
      </c>
      <c r="C34" s="736"/>
      <c r="D34" s="736"/>
      <c r="E34" s="1699">
        <v>9782</v>
      </c>
      <c r="F34" s="1699"/>
      <c r="G34" s="1699">
        <v>6722</v>
      </c>
      <c r="H34" s="1699"/>
      <c r="I34" s="764">
        <v>0.2</v>
      </c>
      <c r="J34" s="1699">
        <v>5489</v>
      </c>
      <c r="K34" s="1699"/>
      <c r="L34" s="1699">
        <v>4855</v>
      </c>
      <c r="M34" s="1699"/>
      <c r="N34" s="764">
        <v>0.1</v>
      </c>
      <c r="O34" s="1699">
        <v>7143</v>
      </c>
      <c r="P34" s="1699"/>
      <c r="Q34" s="1699">
        <v>6529</v>
      </c>
      <c r="R34" s="1699"/>
      <c r="S34" s="764">
        <v>0.1</v>
      </c>
      <c r="T34" s="432"/>
      <c r="U34" s="432"/>
      <c r="V34" s="1674"/>
      <c r="W34" s="1674"/>
      <c r="X34" s="1674"/>
      <c r="Y34" s="1674"/>
      <c r="Z34" s="432"/>
      <c r="AA34" s="432"/>
      <c r="AB34" s="432"/>
      <c r="AC34" s="432"/>
      <c r="AD34" s="432"/>
      <c r="AE34" s="432"/>
      <c r="AF34" s="432"/>
      <c r="AG34" s="432"/>
      <c r="AH34" s="432"/>
    </row>
    <row r="35" spans="1:34" ht="14.45" customHeight="1">
      <c r="A35" s="432"/>
      <c r="B35" s="757" t="s">
        <v>1756</v>
      </c>
      <c r="C35" s="758"/>
      <c r="D35" s="758"/>
      <c r="E35" s="1698">
        <v>746263</v>
      </c>
      <c r="F35" s="1698"/>
      <c r="G35" s="1701">
        <v>674445</v>
      </c>
      <c r="H35" s="1701"/>
      <c r="I35" s="770">
        <v>12.1</v>
      </c>
      <c r="J35" s="1698">
        <v>752206</v>
      </c>
      <c r="K35" s="1698"/>
      <c r="L35" s="1701">
        <v>667917</v>
      </c>
      <c r="M35" s="1701"/>
      <c r="N35" s="771" t="s">
        <v>1777</v>
      </c>
      <c r="O35" s="1698">
        <v>701346</v>
      </c>
      <c r="P35" s="1698"/>
      <c r="Q35" s="1701">
        <v>636332</v>
      </c>
      <c r="R35" s="1701"/>
      <c r="S35" s="770">
        <v>14.5</v>
      </c>
      <c r="T35" s="432"/>
      <c r="U35" s="432"/>
      <c r="V35" s="1674"/>
      <c r="W35" s="1674"/>
      <c r="X35" s="1674"/>
      <c r="Y35" s="1674"/>
      <c r="Z35" s="432"/>
      <c r="AA35" s="432"/>
      <c r="AB35" s="432"/>
      <c r="AC35" s="432"/>
      <c r="AD35" s="432"/>
      <c r="AE35" s="432"/>
      <c r="AF35" s="432"/>
      <c r="AG35" s="432"/>
      <c r="AH35" s="432"/>
    </row>
    <row r="36" spans="1:34" ht="14.45" customHeight="1">
      <c r="A36" s="432"/>
      <c r="B36" s="1074" t="s">
        <v>1753</v>
      </c>
      <c r="C36" s="1192"/>
      <c r="D36" s="1079"/>
      <c r="E36" s="1201">
        <v>1485669</v>
      </c>
      <c r="F36" s="1201"/>
      <c r="G36" s="1201">
        <v>1164093</v>
      </c>
      <c r="H36" s="1201"/>
      <c r="I36" s="725">
        <v>24.1</v>
      </c>
      <c r="J36" s="1201">
        <v>1532206</v>
      </c>
      <c r="K36" s="1201"/>
      <c r="L36" s="1201">
        <v>1158026</v>
      </c>
      <c r="M36" s="1201"/>
      <c r="N36" s="725">
        <v>32.6</v>
      </c>
      <c r="O36" s="1201">
        <v>1407465</v>
      </c>
      <c r="P36" s="1201"/>
      <c r="Q36" s="1201">
        <v>1099476</v>
      </c>
      <c r="R36" s="1201"/>
      <c r="S36" s="725">
        <v>29.2</v>
      </c>
      <c r="T36" s="432"/>
      <c r="U36" s="432"/>
      <c r="V36" s="1717"/>
      <c r="W36" s="1717"/>
      <c r="X36" s="1717"/>
      <c r="Y36" s="1717"/>
      <c r="Z36" s="432"/>
      <c r="AA36" s="432"/>
      <c r="AB36" s="432"/>
      <c r="AC36" s="432"/>
      <c r="AD36" s="432"/>
      <c r="AE36" s="432"/>
      <c r="AF36" s="432"/>
      <c r="AG36" s="432"/>
      <c r="AH36" s="432"/>
    </row>
    <row r="37" spans="1:34" ht="14.45" customHeight="1">
      <c r="A37" s="432"/>
      <c r="B37" s="306" t="s">
        <v>1423</v>
      </c>
      <c r="C37" s="202"/>
      <c r="D37" s="202"/>
      <c r="E37" s="1489">
        <v>590001</v>
      </c>
      <c r="F37" s="1489"/>
      <c r="G37" s="1671">
        <v>572947</v>
      </c>
      <c r="H37" s="1671"/>
      <c r="I37" s="767">
        <v>9.6</v>
      </c>
      <c r="J37" s="1489">
        <v>576593</v>
      </c>
      <c r="K37" s="1489"/>
      <c r="L37" s="1671">
        <v>559680</v>
      </c>
      <c r="M37" s="1671"/>
      <c r="N37" s="767">
        <v>12.3</v>
      </c>
      <c r="O37" s="1489">
        <v>662804</v>
      </c>
      <c r="P37" s="1489"/>
      <c r="Q37" s="1671">
        <v>636573</v>
      </c>
      <c r="R37" s="1671"/>
      <c r="S37" s="767">
        <v>13.7</v>
      </c>
      <c r="T37" s="432"/>
      <c r="U37" s="432"/>
      <c r="V37" s="1674"/>
      <c r="W37" s="1674"/>
      <c r="X37" s="1674"/>
      <c r="Y37" s="1674"/>
      <c r="Z37" s="432"/>
      <c r="AA37" s="432"/>
      <c r="AB37" s="432"/>
      <c r="AC37" s="432"/>
      <c r="AD37" s="432"/>
      <c r="AE37" s="432"/>
      <c r="AF37" s="432"/>
      <c r="AG37" s="432"/>
      <c r="AH37" s="432"/>
    </row>
    <row r="38" spans="1:34" ht="14.45" customHeight="1">
      <c r="A38" s="432"/>
      <c r="B38" s="772" t="s">
        <v>1757</v>
      </c>
      <c r="C38" s="568"/>
      <c r="D38" s="568"/>
      <c r="E38" s="1671">
        <v>36564</v>
      </c>
      <c r="F38" s="1671"/>
      <c r="G38" s="1671">
        <v>8364</v>
      </c>
      <c r="H38" s="1671"/>
      <c r="I38" s="767">
        <v>0.6</v>
      </c>
      <c r="J38" s="1671">
        <v>29057</v>
      </c>
      <c r="K38" s="1671"/>
      <c r="L38" s="1671">
        <v>359</v>
      </c>
      <c r="M38" s="1671"/>
      <c r="N38" s="767">
        <v>0.6</v>
      </c>
      <c r="O38" s="1671">
        <v>12166</v>
      </c>
      <c r="P38" s="1671"/>
      <c r="Q38" s="1671">
        <v>126</v>
      </c>
      <c r="R38" s="1671"/>
      <c r="S38" s="767">
        <v>0.3</v>
      </c>
      <c r="T38" s="432"/>
      <c r="U38" s="432"/>
      <c r="V38" s="1674"/>
      <c r="W38" s="1674"/>
      <c r="X38" s="1674"/>
      <c r="Y38" s="1674"/>
      <c r="Z38" s="432"/>
      <c r="AA38" s="432"/>
      <c r="AB38" s="432"/>
      <c r="AC38" s="432"/>
      <c r="AD38" s="432"/>
      <c r="AE38" s="432"/>
      <c r="AF38" s="432"/>
      <c r="AG38" s="432"/>
      <c r="AH38" s="432"/>
    </row>
    <row r="39" spans="1:34" ht="14.45" customHeight="1">
      <c r="A39" s="432"/>
      <c r="B39" s="270" t="s">
        <v>34</v>
      </c>
      <c r="C39" s="271"/>
      <c r="D39" s="271"/>
      <c r="E39" s="1658">
        <v>200567</v>
      </c>
      <c r="F39" s="1658"/>
      <c r="G39" s="1671">
        <v>200000</v>
      </c>
      <c r="H39" s="1671"/>
      <c r="I39" s="767">
        <v>3.3</v>
      </c>
      <c r="J39" s="1658">
        <v>76011</v>
      </c>
      <c r="K39" s="1658"/>
      <c r="L39" s="1671">
        <v>69999</v>
      </c>
      <c r="M39" s="1671"/>
      <c r="N39" s="767">
        <v>1.6</v>
      </c>
      <c r="O39" s="1658">
        <v>90175</v>
      </c>
      <c r="P39" s="1658"/>
      <c r="Q39" s="1671">
        <v>90000</v>
      </c>
      <c r="R39" s="1671"/>
      <c r="S39" s="767">
        <v>1.9</v>
      </c>
      <c r="T39" s="432"/>
      <c r="U39" s="432"/>
      <c r="V39" s="1674"/>
      <c r="W39" s="1674"/>
      <c r="X39" s="1674"/>
      <c r="Y39" s="1674"/>
      <c r="Z39" s="432"/>
      <c r="AA39" s="432"/>
      <c r="AB39" s="432"/>
      <c r="AC39" s="432"/>
      <c r="AD39" s="432"/>
      <c r="AE39" s="432"/>
      <c r="AF39" s="432"/>
      <c r="AG39" s="432"/>
      <c r="AH39" s="432"/>
    </row>
    <row r="40" spans="1:34" ht="14.45" customHeight="1">
      <c r="A40" s="432"/>
      <c r="B40" s="1074" t="s">
        <v>2190</v>
      </c>
      <c r="C40" s="1192"/>
      <c r="D40" s="1079"/>
      <c r="E40" s="1201">
        <v>4112181</v>
      </c>
      <c r="F40" s="1201"/>
      <c r="G40" s="1201">
        <v>3412224</v>
      </c>
      <c r="H40" s="1201"/>
      <c r="I40" s="725">
        <v>66.599999999999994</v>
      </c>
      <c r="J40" s="1201">
        <v>4126943</v>
      </c>
      <c r="K40" s="1201"/>
      <c r="L40" s="1201">
        <v>3331519</v>
      </c>
      <c r="M40" s="1201"/>
      <c r="N40" s="725">
        <v>87.7</v>
      </c>
      <c r="O40" s="1201">
        <v>4130528</v>
      </c>
      <c r="P40" s="1201"/>
      <c r="Q40" s="1201">
        <v>3401334</v>
      </c>
      <c r="R40" s="1201"/>
      <c r="S40" s="725">
        <v>85.7</v>
      </c>
      <c r="T40" s="432"/>
      <c r="U40" s="432"/>
      <c r="V40" s="1717"/>
      <c r="W40" s="1717"/>
      <c r="X40" s="1717"/>
      <c r="Y40" s="1717"/>
      <c r="Z40" s="432"/>
      <c r="AA40" s="432"/>
      <c r="AB40" s="432"/>
      <c r="AC40" s="432"/>
      <c r="AD40" s="432"/>
      <c r="AE40" s="432"/>
      <c r="AF40" s="432"/>
      <c r="AG40" s="432"/>
      <c r="AH40" s="432"/>
    </row>
    <row r="41" spans="1:34" ht="14.45" customHeight="1">
      <c r="A41" s="432"/>
      <c r="B41" s="1713" t="s">
        <v>1758</v>
      </c>
      <c r="C41" s="773" t="s">
        <v>1759</v>
      </c>
      <c r="D41" s="774"/>
      <c r="E41" s="1201">
        <v>2058370</v>
      </c>
      <c r="F41" s="1201"/>
      <c r="G41" s="1201">
        <v>223308</v>
      </c>
      <c r="H41" s="1201"/>
      <c r="I41" s="725">
        <v>33.4</v>
      </c>
      <c r="J41" s="1201">
        <v>577766</v>
      </c>
      <c r="K41" s="1201"/>
      <c r="L41" s="1201">
        <v>169431</v>
      </c>
      <c r="M41" s="1201"/>
      <c r="N41" s="725">
        <v>12.3</v>
      </c>
      <c r="O41" s="1201">
        <v>691287</v>
      </c>
      <c r="P41" s="1201"/>
      <c r="Q41" s="1201">
        <v>153051</v>
      </c>
      <c r="R41" s="1201"/>
      <c r="S41" s="725">
        <v>14.3</v>
      </c>
      <c r="T41" s="432"/>
      <c r="U41" s="432"/>
      <c r="V41" s="1717"/>
      <c r="W41" s="1717"/>
      <c r="X41" s="1717"/>
      <c r="Y41" s="1717"/>
      <c r="Z41" s="432"/>
      <c r="AA41" s="432"/>
      <c r="AB41" s="432"/>
      <c r="AC41" s="432"/>
      <c r="AD41" s="432"/>
      <c r="AE41" s="432"/>
      <c r="AF41" s="432"/>
      <c r="AG41" s="432"/>
      <c r="AH41" s="432"/>
    </row>
    <row r="42" spans="1:34" ht="14.45" customHeight="1">
      <c r="A42" s="432"/>
      <c r="B42" s="1713"/>
      <c r="C42" s="775" t="s">
        <v>1760</v>
      </c>
      <c r="D42" s="37"/>
      <c r="E42" s="1671">
        <v>530409</v>
      </c>
      <c r="F42" s="1671"/>
      <c r="G42" s="1671">
        <v>28067</v>
      </c>
      <c r="H42" s="1671"/>
      <c r="I42" s="767">
        <v>8.6</v>
      </c>
      <c r="J42" s="1671">
        <v>170624</v>
      </c>
      <c r="K42" s="1671"/>
      <c r="L42" s="1671">
        <v>11843</v>
      </c>
      <c r="M42" s="1671"/>
      <c r="N42" s="767">
        <v>3.6</v>
      </c>
      <c r="O42" s="1671">
        <v>260498</v>
      </c>
      <c r="P42" s="1671"/>
      <c r="Q42" s="1671">
        <v>6450</v>
      </c>
      <c r="R42" s="1671"/>
      <c r="S42" s="767">
        <v>5.4</v>
      </c>
      <c r="T42" s="432"/>
      <c r="U42" s="432"/>
      <c r="V42" s="1674"/>
      <c r="W42" s="1674"/>
      <c r="X42" s="1674"/>
      <c r="Y42" s="1674"/>
      <c r="Z42" s="432"/>
      <c r="AA42" s="432"/>
      <c r="AB42" s="432"/>
      <c r="AC42" s="432"/>
      <c r="AD42" s="432"/>
      <c r="AE42" s="432"/>
      <c r="AF42" s="432"/>
      <c r="AG42" s="432"/>
      <c r="AH42" s="432"/>
    </row>
    <row r="43" spans="1:34" ht="14.45" customHeight="1">
      <c r="A43" s="432"/>
      <c r="B43" s="1713"/>
      <c r="C43" s="775" t="s">
        <v>1761</v>
      </c>
      <c r="D43" s="37"/>
      <c r="E43" s="1671">
        <v>1129438</v>
      </c>
      <c r="F43" s="1671"/>
      <c r="G43" s="1671">
        <v>186584</v>
      </c>
      <c r="H43" s="1671"/>
      <c r="I43" s="767">
        <v>18.3</v>
      </c>
      <c r="J43" s="1671">
        <v>267186</v>
      </c>
      <c r="K43" s="1671"/>
      <c r="L43" s="1671">
        <v>131932</v>
      </c>
      <c r="M43" s="1671"/>
      <c r="N43" s="767">
        <v>5.7</v>
      </c>
      <c r="O43" s="1671">
        <v>293188</v>
      </c>
      <c r="P43" s="1671"/>
      <c r="Q43" s="1671">
        <v>129800</v>
      </c>
      <c r="R43" s="1671"/>
      <c r="S43" s="767">
        <v>6.1</v>
      </c>
      <c r="T43" s="432"/>
      <c r="U43" s="432"/>
      <c r="V43" s="1674"/>
      <c r="W43" s="1674"/>
      <c r="X43" s="1674"/>
      <c r="Y43" s="1674"/>
      <c r="Z43" s="432"/>
      <c r="AA43" s="432"/>
      <c r="AB43" s="432"/>
      <c r="AC43" s="432"/>
      <c r="AD43" s="432"/>
      <c r="AE43" s="432"/>
      <c r="AF43" s="432"/>
      <c r="AG43" s="432"/>
      <c r="AH43" s="432"/>
    </row>
    <row r="44" spans="1:34" ht="14.45" customHeight="1">
      <c r="A44" s="432"/>
      <c r="B44" s="1713"/>
      <c r="C44" s="1714" t="s">
        <v>1762</v>
      </c>
      <c r="D44" s="1715"/>
      <c r="E44" s="1671">
        <v>165022</v>
      </c>
      <c r="F44" s="1671"/>
      <c r="G44" s="1671">
        <v>8622</v>
      </c>
      <c r="H44" s="1671"/>
      <c r="I44" s="767">
        <v>2.7</v>
      </c>
      <c r="J44" s="1671">
        <v>89935</v>
      </c>
      <c r="K44" s="1671"/>
      <c r="L44" s="1671">
        <v>25635</v>
      </c>
      <c r="M44" s="1671"/>
      <c r="N44" s="767">
        <v>1.9</v>
      </c>
      <c r="O44" s="1671">
        <v>56901</v>
      </c>
      <c r="P44" s="1671"/>
      <c r="Q44" s="1671">
        <v>16701</v>
      </c>
      <c r="R44" s="1671"/>
      <c r="S44" s="767">
        <v>1.2</v>
      </c>
      <c r="T44" s="432"/>
      <c r="U44" s="432"/>
      <c r="V44" s="1674"/>
      <c r="W44" s="1674"/>
      <c r="X44" s="1674"/>
      <c r="Y44" s="1674"/>
      <c r="Z44" s="432"/>
      <c r="AA44" s="432"/>
      <c r="AB44" s="432"/>
      <c r="AC44" s="432"/>
      <c r="AD44" s="432"/>
      <c r="AE44" s="432"/>
      <c r="AF44" s="432"/>
      <c r="AG44" s="432"/>
      <c r="AH44" s="432"/>
    </row>
    <row r="45" spans="1:34" ht="14.45" customHeight="1">
      <c r="A45" s="432"/>
      <c r="B45" s="1713"/>
      <c r="C45" s="1709" t="s">
        <v>1763</v>
      </c>
      <c r="D45" s="1710"/>
      <c r="E45" s="1671"/>
      <c r="F45" s="1671"/>
      <c r="G45" s="1671"/>
      <c r="H45" s="1671"/>
      <c r="I45" s="767"/>
      <c r="J45" s="1671" t="s">
        <v>1778</v>
      </c>
      <c r="K45" s="1671"/>
      <c r="L45" s="1671" t="s">
        <v>1778</v>
      </c>
      <c r="M45" s="1671"/>
      <c r="N45" s="767"/>
      <c r="O45" s="1671">
        <v>30686</v>
      </c>
      <c r="P45" s="1671"/>
      <c r="Q45" s="1671">
        <v>86</v>
      </c>
      <c r="R45" s="1671"/>
      <c r="S45" s="767">
        <v>0.6</v>
      </c>
      <c r="T45" s="432"/>
      <c r="U45" s="432"/>
      <c r="V45" s="1674"/>
      <c r="W45" s="1674"/>
      <c r="X45" s="1674"/>
      <c r="Y45" s="1674"/>
      <c r="Z45" s="432"/>
      <c r="AA45" s="432"/>
      <c r="AB45" s="432"/>
      <c r="AC45" s="432"/>
      <c r="AD45" s="432"/>
      <c r="AE45" s="432"/>
      <c r="AF45" s="432"/>
      <c r="AG45" s="432"/>
      <c r="AH45" s="432"/>
    </row>
    <row r="46" spans="1:34" ht="14.45" customHeight="1">
      <c r="B46" s="1713"/>
      <c r="C46" s="775" t="s">
        <v>1435</v>
      </c>
      <c r="D46" s="37"/>
      <c r="E46" s="1671" t="s">
        <v>1779</v>
      </c>
      <c r="F46" s="1671"/>
      <c r="G46" s="1671" t="s">
        <v>1779</v>
      </c>
      <c r="H46" s="1671"/>
      <c r="I46" s="776"/>
      <c r="J46" s="1671">
        <v>50021</v>
      </c>
      <c r="K46" s="1671"/>
      <c r="L46" s="1671">
        <v>21</v>
      </c>
      <c r="M46" s="1671"/>
      <c r="N46" s="776">
        <v>1.1000000000000001</v>
      </c>
      <c r="O46" s="1671">
        <v>50014</v>
      </c>
      <c r="P46" s="1671"/>
      <c r="Q46" s="1671">
        <v>14</v>
      </c>
      <c r="R46" s="1671"/>
      <c r="S46" s="776">
        <v>1</v>
      </c>
      <c r="T46" s="432"/>
      <c r="U46" s="432"/>
      <c r="V46" s="1674"/>
      <c r="W46" s="1674"/>
      <c r="X46" s="1674"/>
      <c r="Y46" s="1674"/>
      <c r="Z46" s="768"/>
      <c r="AA46" s="432"/>
      <c r="AB46" s="432"/>
      <c r="AC46" s="432"/>
      <c r="AD46" s="432"/>
      <c r="AE46" s="432"/>
      <c r="AF46" s="432"/>
      <c r="AG46" s="432"/>
      <c r="AH46" s="432"/>
    </row>
    <row r="47" spans="1:34" ht="14.45" customHeight="1">
      <c r="B47" s="1713"/>
      <c r="C47" s="775" t="s">
        <v>1437</v>
      </c>
      <c r="D47" s="37"/>
      <c r="E47" s="1671" t="s">
        <v>498</v>
      </c>
      <c r="F47" s="1671"/>
      <c r="G47" s="1671" t="s">
        <v>498</v>
      </c>
      <c r="H47" s="1671"/>
      <c r="I47" s="767"/>
      <c r="J47" s="1671" t="s">
        <v>498</v>
      </c>
      <c r="K47" s="1671"/>
      <c r="L47" s="1671" t="s">
        <v>498</v>
      </c>
      <c r="M47" s="1671"/>
      <c r="N47" s="767"/>
      <c r="O47" s="1671" t="s">
        <v>498</v>
      </c>
      <c r="P47" s="1671"/>
      <c r="Q47" s="1671" t="s">
        <v>498</v>
      </c>
      <c r="R47" s="1671"/>
      <c r="S47" s="767"/>
      <c r="T47" s="432"/>
      <c r="U47" s="432"/>
      <c r="V47" s="1674"/>
      <c r="W47" s="1674"/>
      <c r="X47" s="1674"/>
      <c r="Y47" s="1674"/>
      <c r="Z47" s="432"/>
      <c r="AA47" s="432"/>
      <c r="AB47" s="432"/>
      <c r="AC47" s="432"/>
      <c r="AD47" s="432"/>
      <c r="AE47" s="432"/>
      <c r="AF47" s="432"/>
      <c r="AG47" s="432"/>
      <c r="AH47" s="432"/>
    </row>
    <row r="48" spans="1:34" ht="14.45" customHeight="1">
      <c r="B48" s="1713"/>
      <c r="C48" s="270" t="s">
        <v>1438</v>
      </c>
      <c r="D48" s="271"/>
      <c r="E48" s="1671" t="s">
        <v>1780</v>
      </c>
      <c r="F48" s="1671"/>
      <c r="G48" s="1671" t="s">
        <v>1780</v>
      </c>
      <c r="H48" s="1671"/>
      <c r="I48" s="767"/>
      <c r="J48" s="1671" t="s">
        <v>1780</v>
      </c>
      <c r="K48" s="1671"/>
      <c r="L48" s="1671" t="s">
        <v>1780</v>
      </c>
      <c r="M48" s="1671"/>
      <c r="N48" s="767"/>
      <c r="O48" s="1671" t="s">
        <v>1780</v>
      </c>
      <c r="P48" s="1671"/>
      <c r="Q48" s="1671" t="s">
        <v>1780</v>
      </c>
      <c r="R48" s="1671"/>
      <c r="S48" s="767"/>
      <c r="T48" s="432"/>
      <c r="U48" s="432"/>
      <c r="V48" s="1674"/>
      <c r="W48" s="1674"/>
      <c r="X48" s="1674"/>
      <c r="Y48" s="1674"/>
      <c r="Z48" s="432"/>
      <c r="AA48" s="432"/>
      <c r="AB48" s="432"/>
      <c r="AC48" s="432"/>
      <c r="AD48" s="432"/>
      <c r="AE48" s="432"/>
      <c r="AF48" s="432"/>
      <c r="AG48" s="432"/>
      <c r="AH48" s="432"/>
    </row>
    <row r="49" spans="1:34" ht="14.45" customHeight="1">
      <c r="B49" s="1074" t="s">
        <v>2190</v>
      </c>
      <c r="C49" s="1192"/>
      <c r="D49" s="1192"/>
      <c r="E49" s="1152">
        <v>2058370</v>
      </c>
      <c r="F49" s="1152"/>
      <c r="G49" s="1152">
        <v>223308</v>
      </c>
      <c r="H49" s="1152"/>
      <c r="I49" s="725">
        <v>33.4</v>
      </c>
      <c r="J49" s="1152">
        <v>577766</v>
      </c>
      <c r="K49" s="1152"/>
      <c r="L49" s="1152">
        <v>169431</v>
      </c>
      <c r="M49" s="1152"/>
      <c r="N49" s="725">
        <v>12.3</v>
      </c>
      <c r="O49" s="1152">
        <v>691287</v>
      </c>
      <c r="P49" s="1152"/>
      <c r="Q49" s="1152">
        <v>153051</v>
      </c>
      <c r="R49" s="1152"/>
      <c r="S49" s="725">
        <v>14.3</v>
      </c>
      <c r="T49" s="432"/>
      <c r="U49" s="432"/>
      <c r="V49" s="1674"/>
      <c r="W49" s="1674"/>
      <c r="X49" s="1674"/>
      <c r="Y49" s="1674"/>
      <c r="Z49" s="432"/>
      <c r="AA49" s="432"/>
      <c r="AB49" s="432"/>
      <c r="AC49" s="432"/>
      <c r="AD49" s="432"/>
      <c r="AE49" s="432"/>
      <c r="AF49" s="432"/>
      <c r="AG49" s="432"/>
      <c r="AH49" s="432"/>
    </row>
    <row r="50" spans="1:34" ht="14.45" customHeight="1">
      <c r="B50" s="1074" t="s">
        <v>1764</v>
      </c>
      <c r="C50" s="1192"/>
      <c r="D50" s="1192"/>
      <c r="E50" s="1201">
        <v>6170551</v>
      </c>
      <c r="F50" s="1201"/>
      <c r="G50" s="1712">
        <v>3635532</v>
      </c>
      <c r="H50" s="1712"/>
      <c r="I50" s="777">
        <v>100</v>
      </c>
      <c r="J50" s="1201">
        <v>4704709</v>
      </c>
      <c r="K50" s="1201"/>
      <c r="L50" s="1712">
        <v>3500950</v>
      </c>
      <c r="M50" s="1712"/>
      <c r="N50" s="777">
        <v>100</v>
      </c>
      <c r="O50" s="1201">
        <v>4821815</v>
      </c>
      <c r="P50" s="1201"/>
      <c r="Q50" s="1712">
        <v>3554385</v>
      </c>
      <c r="R50" s="1712"/>
      <c r="S50" s="777">
        <v>100</v>
      </c>
      <c r="T50" s="432"/>
      <c r="U50" s="432"/>
      <c r="V50" s="1717"/>
      <c r="W50" s="1717"/>
      <c r="X50" s="1717"/>
      <c r="Y50" s="1717"/>
      <c r="Z50" s="768"/>
      <c r="AA50" s="432"/>
      <c r="AB50" s="432"/>
      <c r="AC50" s="432"/>
      <c r="AD50" s="432"/>
      <c r="AE50" s="432"/>
      <c r="AF50" s="432"/>
      <c r="AG50" s="432"/>
      <c r="AH50" s="432"/>
    </row>
    <row r="51" spans="1:34" ht="14.45" customHeight="1">
      <c r="A51" s="432"/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</row>
    <row r="52" spans="1:34" ht="130.5" customHeight="1">
      <c r="A52" s="432"/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</row>
    <row r="53" spans="1:34" ht="14.45" customHeight="1"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</row>
    <row r="54" spans="1:34" ht="14.45" customHeight="1"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</row>
    <row r="55" spans="1:34" ht="14.45" customHeight="1"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</row>
    <row r="56" spans="1:34" ht="14.45" customHeight="1"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</row>
    <row r="57" spans="1:34" ht="14.45" customHeight="1"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</row>
    <row r="58" spans="1:34" ht="14.45" customHeight="1"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</row>
  </sheetData>
  <mergeCells count="346">
    <mergeCell ref="Q2:S2"/>
    <mergeCell ref="M2:P2"/>
    <mergeCell ref="L50:M50"/>
    <mergeCell ref="Q50:R50"/>
    <mergeCell ref="O50:P50"/>
    <mergeCell ref="L22:M22"/>
    <mergeCell ref="L23:M23"/>
    <mergeCell ref="L24:M24"/>
    <mergeCell ref="O23:P23"/>
    <mergeCell ref="L17:M17"/>
    <mergeCell ref="L18:M18"/>
    <mergeCell ref="L19:M19"/>
    <mergeCell ref="L21:M21"/>
    <mergeCell ref="L20:M20"/>
    <mergeCell ref="L25:M25"/>
    <mergeCell ref="L26:M26"/>
    <mergeCell ref="L46:M46"/>
    <mergeCell ref="L49:M49"/>
    <mergeCell ref="L47:M47"/>
    <mergeCell ref="L48:M48"/>
    <mergeCell ref="L42:M42"/>
    <mergeCell ref="L43:M43"/>
    <mergeCell ref="L44:M44"/>
    <mergeCell ref="L45:M45"/>
    <mergeCell ref="V48:W48"/>
    <mergeCell ref="X48:Y48"/>
    <mergeCell ref="V49:W49"/>
    <mergeCell ref="X49:Y49"/>
    <mergeCell ref="V50:W50"/>
    <mergeCell ref="X50:Y50"/>
    <mergeCell ref="V45:W45"/>
    <mergeCell ref="X45:Y45"/>
    <mergeCell ref="V46:W46"/>
    <mergeCell ref="X46:Y46"/>
    <mergeCell ref="V47:W47"/>
    <mergeCell ref="X47:Y47"/>
    <mergeCell ref="V42:W42"/>
    <mergeCell ref="X42:Y42"/>
    <mergeCell ref="V43:W43"/>
    <mergeCell ref="X43:Y43"/>
    <mergeCell ref="V44:W44"/>
    <mergeCell ref="X44:Y44"/>
    <mergeCell ref="V39:W39"/>
    <mergeCell ref="X39:Y39"/>
    <mergeCell ref="V40:W40"/>
    <mergeCell ref="X40:Y40"/>
    <mergeCell ref="V41:W41"/>
    <mergeCell ref="X41:Y41"/>
    <mergeCell ref="V36:W36"/>
    <mergeCell ref="X36:Y36"/>
    <mergeCell ref="V37:W37"/>
    <mergeCell ref="X37:Y37"/>
    <mergeCell ref="V38:W38"/>
    <mergeCell ref="X38:Y38"/>
    <mergeCell ref="V33:W33"/>
    <mergeCell ref="X33:Y33"/>
    <mergeCell ref="V34:W34"/>
    <mergeCell ref="X34:Y34"/>
    <mergeCell ref="V35:W35"/>
    <mergeCell ref="X35:Y35"/>
    <mergeCell ref="G33:H33"/>
    <mergeCell ref="G35:H35"/>
    <mergeCell ref="G23:H23"/>
    <mergeCell ref="G30:H30"/>
    <mergeCell ref="L33:M33"/>
    <mergeCell ref="J33:K33"/>
    <mergeCell ref="J31:K31"/>
    <mergeCell ref="V30:W30"/>
    <mergeCell ref="X30:Y30"/>
    <mergeCell ref="V31:W31"/>
    <mergeCell ref="X31:Y31"/>
    <mergeCell ref="V32:W32"/>
    <mergeCell ref="X32:Y32"/>
    <mergeCell ref="V27:W27"/>
    <mergeCell ref="X27:Y27"/>
    <mergeCell ref="V28:W28"/>
    <mergeCell ref="X28:Y28"/>
    <mergeCell ref="V29:W29"/>
    <mergeCell ref="X29:Y2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7:M7"/>
    <mergeCell ref="L5:M5"/>
    <mergeCell ref="L6:M6"/>
    <mergeCell ref="J7:K7"/>
    <mergeCell ref="G39:H39"/>
    <mergeCell ref="G21:H21"/>
    <mergeCell ref="G25:H25"/>
    <mergeCell ref="G26:H26"/>
    <mergeCell ref="G27:H27"/>
    <mergeCell ref="G28:H28"/>
    <mergeCell ref="G13:H13"/>
    <mergeCell ref="G14:H14"/>
    <mergeCell ref="G15:H15"/>
    <mergeCell ref="G16:H16"/>
    <mergeCell ref="G17:H17"/>
    <mergeCell ref="G18:H18"/>
    <mergeCell ref="J26:K26"/>
    <mergeCell ref="J21:K21"/>
    <mergeCell ref="J28:K28"/>
    <mergeCell ref="J30:K30"/>
    <mergeCell ref="J34:K34"/>
    <mergeCell ref="L31:M31"/>
    <mergeCell ref="J32:K32"/>
    <mergeCell ref="L32:M32"/>
    <mergeCell ref="E22:F22"/>
    <mergeCell ref="G42:H42"/>
    <mergeCell ref="G43:H43"/>
    <mergeCell ref="G44:H44"/>
    <mergeCell ref="G45:H45"/>
    <mergeCell ref="G49:H49"/>
    <mergeCell ref="G50:H50"/>
    <mergeCell ref="G46:H46"/>
    <mergeCell ref="G47:H47"/>
    <mergeCell ref="G48:H48"/>
    <mergeCell ref="E50:F50"/>
    <mergeCell ref="E47:F47"/>
    <mergeCell ref="E48:F48"/>
    <mergeCell ref="E46:F46"/>
    <mergeCell ref="E42:F42"/>
    <mergeCell ref="E43:F43"/>
    <mergeCell ref="E44:F44"/>
    <mergeCell ref="E45:F45"/>
    <mergeCell ref="E41:F41"/>
    <mergeCell ref="G38:H38"/>
    <mergeCell ref="G22:H22"/>
    <mergeCell ref="G34:H34"/>
    <mergeCell ref="G31:H31"/>
    <mergeCell ref="G32:H32"/>
    <mergeCell ref="E20:F20"/>
    <mergeCell ref="G41:H41"/>
    <mergeCell ref="G40:H40"/>
    <mergeCell ref="G24:H24"/>
    <mergeCell ref="E5:F5"/>
    <mergeCell ref="E7:F7"/>
    <mergeCell ref="G4:H4"/>
    <mergeCell ref="G6:H6"/>
    <mergeCell ref="G5:H5"/>
    <mergeCell ref="G7:H7"/>
    <mergeCell ref="E6:F6"/>
    <mergeCell ref="E38:F38"/>
    <mergeCell ref="E37:F37"/>
    <mergeCell ref="E25:F25"/>
    <mergeCell ref="E24:F24"/>
    <mergeCell ref="E33:F33"/>
    <mergeCell ref="E32:F32"/>
    <mergeCell ref="E31:F31"/>
    <mergeCell ref="G29:H29"/>
    <mergeCell ref="E18:F18"/>
    <mergeCell ref="E17:F17"/>
    <mergeCell ref="E15:F15"/>
    <mergeCell ref="E16:F16"/>
    <mergeCell ref="E21:F21"/>
    <mergeCell ref="G19:H19"/>
    <mergeCell ref="E11:F11"/>
    <mergeCell ref="J12:K12"/>
    <mergeCell ref="J13:K13"/>
    <mergeCell ref="G11:H11"/>
    <mergeCell ref="J15:K15"/>
    <mergeCell ref="J19:K19"/>
    <mergeCell ref="J17:K17"/>
    <mergeCell ref="J14:K14"/>
    <mergeCell ref="J16:K16"/>
    <mergeCell ref="E8:F8"/>
    <mergeCell ref="J8:K8"/>
    <mergeCell ref="J9:K9"/>
    <mergeCell ref="J11:K11"/>
    <mergeCell ref="G10:H10"/>
    <mergeCell ref="E9:F9"/>
    <mergeCell ref="E10:F10"/>
    <mergeCell ref="J10:K10"/>
    <mergeCell ref="G8:H8"/>
    <mergeCell ref="G9:H9"/>
    <mergeCell ref="L30:M30"/>
    <mergeCell ref="J27:K27"/>
    <mergeCell ref="B3:D4"/>
    <mergeCell ref="O3:S3"/>
    <mergeCell ref="O4:P4"/>
    <mergeCell ref="Q4:R4"/>
    <mergeCell ref="J4:K4"/>
    <mergeCell ref="E4:F4"/>
    <mergeCell ref="L4:M4"/>
    <mergeCell ref="E3:I3"/>
    <mergeCell ref="O5:P5"/>
    <mergeCell ref="Q5:R5"/>
    <mergeCell ref="E12:F12"/>
    <mergeCell ref="J18:K18"/>
    <mergeCell ref="B15:D15"/>
    <mergeCell ref="G12:H12"/>
    <mergeCell ref="E13:F13"/>
    <mergeCell ref="J20:K20"/>
    <mergeCell ref="G20:H20"/>
    <mergeCell ref="E19:F19"/>
    <mergeCell ref="E14:F14"/>
    <mergeCell ref="E23:F23"/>
    <mergeCell ref="J23:K23"/>
    <mergeCell ref="J22:K22"/>
    <mergeCell ref="L36:M36"/>
    <mergeCell ref="J36:K36"/>
    <mergeCell ref="O6:P6"/>
    <mergeCell ref="J3:N3"/>
    <mergeCell ref="Q6:R6"/>
    <mergeCell ref="J5:K5"/>
    <mergeCell ref="J6:K6"/>
    <mergeCell ref="E39:F39"/>
    <mergeCell ref="J24:K24"/>
    <mergeCell ref="J25:K25"/>
    <mergeCell ref="E26:F26"/>
    <mergeCell ref="G36:H36"/>
    <mergeCell ref="G37:H37"/>
    <mergeCell ref="E35:F35"/>
    <mergeCell ref="E34:F34"/>
    <mergeCell ref="E36:F36"/>
    <mergeCell ref="E28:F28"/>
    <mergeCell ref="L27:M27"/>
    <mergeCell ref="L28:M28"/>
    <mergeCell ref="J29:K29"/>
    <mergeCell ref="E30:F30"/>
    <mergeCell ref="E29:F29"/>
    <mergeCell ref="E27:F27"/>
    <mergeCell ref="L29:M29"/>
    <mergeCell ref="B50:D50"/>
    <mergeCell ref="J49:K49"/>
    <mergeCell ref="J50:K50"/>
    <mergeCell ref="E49:F49"/>
    <mergeCell ref="J46:K46"/>
    <mergeCell ref="L34:M34"/>
    <mergeCell ref="J35:K35"/>
    <mergeCell ref="L35:M35"/>
    <mergeCell ref="C45:D45"/>
    <mergeCell ref="L38:M38"/>
    <mergeCell ref="L39:M39"/>
    <mergeCell ref="J40:K40"/>
    <mergeCell ref="L40:M40"/>
    <mergeCell ref="J38:K38"/>
    <mergeCell ref="J37:K37"/>
    <mergeCell ref="L37:M37"/>
    <mergeCell ref="J39:K39"/>
    <mergeCell ref="J47:K47"/>
    <mergeCell ref="J48:K48"/>
    <mergeCell ref="J45:K45"/>
    <mergeCell ref="J41:K41"/>
    <mergeCell ref="J42:K42"/>
    <mergeCell ref="J43:K43"/>
    <mergeCell ref="J44:K44"/>
    <mergeCell ref="O39:P39"/>
    <mergeCell ref="Q39:R39"/>
    <mergeCell ref="O40:P40"/>
    <mergeCell ref="Q40:R40"/>
    <mergeCell ref="L41:M41"/>
    <mergeCell ref="O43:P43"/>
    <mergeCell ref="Q43:R43"/>
    <mergeCell ref="E40:F40"/>
    <mergeCell ref="B49:D49"/>
    <mergeCell ref="B41:B48"/>
    <mergeCell ref="C44:D44"/>
    <mergeCell ref="O44:P44"/>
    <mergeCell ref="Q44:R44"/>
    <mergeCell ref="O41:P41"/>
    <mergeCell ref="Q41:R41"/>
    <mergeCell ref="O48:P48"/>
    <mergeCell ref="Q48:R48"/>
    <mergeCell ref="O49:P49"/>
    <mergeCell ref="Q49:R49"/>
    <mergeCell ref="Q45:R45"/>
    <mergeCell ref="O46:P46"/>
    <mergeCell ref="Q46:R46"/>
    <mergeCell ref="O47:P47"/>
    <mergeCell ref="Q47:R47"/>
    <mergeCell ref="O45:P45"/>
    <mergeCell ref="Q42:R42"/>
    <mergeCell ref="O42:P42"/>
    <mergeCell ref="O9:P9"/>
    <mergeCell ref="Q9:R9"/>
    <mergeCell ref="O10:P10"/>
    <mergeCell ref="Q10:R10"/>
    <mergeCell ref="O7:P7"/>
    <mergeCell ref="Q7:R7"/>
    <mergeCell ref="O8:P8"/>
    <mergeCell ref="Q8:R8"/>
    <mergeCell ref="O13:P13"/>
    <mergeCell ref="Q13:R13"/>
    <mergeCell ref="O14:P14"/>
    <mergeCell ref="Q14:R14"/>
    <mergeCell ref="O11:P11"/>
    <mergeCell ref="Q11:R11"/>
    <mergeCell ref="O12:P12"/>
    <mergeCell ref="Q12:R12"/>
    <mergeCell ref="O17:P17"/>
    <mergeCell ref="Q17:R17"/>
    <mergeCell ref="O18:P18"/>
    <mergeCell ref="Q18:R18"/>
    <mergeCell ref="O15:P15"/>
    <mergeCell ref="Q15:R15"/>
    <mergeCell ref="O16:P16"/>
    <mergeCell ref="Q16:R16"/>
    <mergeCell ref="O21:P21"/>
    <mergeCell ref="Q21:R21"/>
    <mergeCell ref="O22:P22"/>
    <mergeCell ref="Q22:R22"/>
    <mergeCell ref="O19:P19"/>
    <mergeCell ref="Q19:R19"/>
    <mergeCell ref="O20:P20"/>
    <mergeCell ref="Q20:R20"/>
    <mergeCell ref="Q23:R23"/>
    <mergeCell ref="Q26:R26"/>
    <mergeCell ref="O27:P27"/>
    <mergeCell ref="Q27:R27"/>
    <mergeCell ref="Q25:R25"/>
    <mergeCell ref="O26:P26"/>
    <mergeCell ref="O24:P24"/>
    <mergeCell ref="Q24:R24"/>
    <mergeCell ref="O25:P25"/>
    <mergeCell ref="O30:P30"/>
    <mergeCell ref="Q30:R30"/>
    <mergeCell ref="B32:D32"/>
    <mergeCell ref="B40:D40"/>
    <mergeCell ref="B36:D36"/>
    <mergeCell ref="B26:D26"/>
    <mergeCell ref="O38:P38"/>
    <mergeCell ref="Q38:R38"/>
    <mergeCell ref="O36:P36"/>
    <mergeCell ref="Q36:R36"/>
    <mergeCell ref="O37:P37"/>
    <mergeCell ref="Q37:R37"/>
    <mergeCell ref="O31:P31"/>
    <mergeCell ref="Q31:R31"/>
    <mergeCell ref="O28:P28"/>
    <mergeCell ref="Q28:R28"/>
    <mergeCell ref="O29:P29"/>
    <mergeCell ref="Q29:R29"/>
    <mergeCell ref="O34:P34"/>
    <mergeCell ref="Q34:R34"/>
    <mergeCell ref="O35:P35"/>
    <mergeCell ref="Q35:R35"/>
    <mergeCell ref="O32:P32"/>
    <mergeCell ref="Q32:R32"/>
    <mergeCell ref="O33:P33"/>
    <mergeCell ref="Q33:R33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&amp;C－５８－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Normal="100" workbookViewId="0">
      <selection activeCell="E2" sqref="E2"/>
    </sheetView>
  </sheetViews>
  <sheetFormatPr defaultRowHeight="14.45" customHeight="1"/>
  <cols>
    <col min="1" max="1" width="2" style="208" customWidth="1"/>
    <col min="2" max="19" width="5" style="208" customWidth="1"/>
    <col min="20" max="16384" width="9" style="208"/>
  </cols>
  <sheetData>
    <row r="1" spans="1:34" s="714" customFormat="1" ht="14.25">
      <c r="B1" s="722" t="s">
        <v>1781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14.45" customHeight="1">
      <c r="A2" s="723"/>
      <c r="N2" s="1139" t="s">
        <v>28</v>
      </c>
      <c r="O2" s="1139"/>
      <c r="P2" s="1139"/>
      <c r="Q2" s="1139" t="s">
        <v>1482</v>
      </c>
      <c r="R2" s="1139"/>
      <c r="S2" s="1139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</row>
    <row r="3" spans="1:34" ht="14.45" customHeight="1">
      <c r="B3" s="1032" t="s">
        <v>1782</v>
      </c>
      <c r="C3" s="1032"/>
      <c r="D3" s="1032"/>
      <c r="E3" s="1032"/>
      <c r="F3" s="1032"/>
      <c r="G3" s="1032"/>
      <c r="H3" s="1032"/>
      <c r="I3" s="1032"/>
      <c r="J3" s="1074" t="s">
        <v>1720</v>
      </c>
      <c r="K3" s="1192"/>
      <c r="L3" s="1192"/>
      <c r="M3" s="1192"/>
      <c r="N3" s="1079"/>
      <c r="O3" s="1074" t="s">
        <v>86</v>
      </c>
      <c r="P3" s="1192"/>
      <c r="Q3" s="1192"/>
      <c r="R3" s="1192"/>
      <c r="S3" s="1079"/>
      <c r="T3" s="1295"/>
      <c r="U3" s="1295"/>
      <c r="V3" s="1295"/>
      <c r="W3" s="1295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</row>
    <row r="4" spans="1:34" ht="14.45" customHeight="1">
      <c r="B4" s="1725" t="s">
        <v>1783</v>
      </c>
      <c r="C4" s="1726"/>
      <c r="D4" s="1726"/>
      <c r="E4" s="1726"/>
      <c r="F4" s="1726"/>
      <c r="G4" s="1726"/>
      <c r="H4" s="1726"/>
      <c r="I4" s="1727"/>
      <c r="J4" s="778"/>
      <c r="K4" s="303"/>
      <c r="L4" s="303"/>
      <c r="M4" s="303"/>
      <c r="N4" s="265"/>
      <c r="O4" s="778"/>
      <c r="P4" s="1316"/>
      <c r="Q4" s="1316"/>
      <c r="R4" s="1316"/>
      <c r="S4" s="1317"/>
      <c r="T4" s="1073"/>
      <c r="U4" s="1073"/>
      <c r="V4" s="1073"/>
      <c r="W4" s="1073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</row>
    <row r="5" spans="1:34" ht="14.45" customHeight="1">
      <c r="B5" s="779"/>
      <c r="C5" s="780"/>
      <c r="D5" s="780"/>
      <c r="E5" s="780"/>
      <c r="F5" s="1721" t="s">
        <v>1784</v>
      </c>
      <c r="G5" s="1721"/>
      <c r="H5" s="1721"/>
      <c r="I5" s="1722"/>
      <c r="J5" s="300"/>
      <c r="K5" s="1696">
        <v>192368</v>
      </c>
      <c r="L5" s="1696"/>
      <c r="M5" s="1696"/>
      <c r="N5" s="1697"/>
      <c r="O5" s="300"/>
      <c r="P5" s="1696">
        <v>188248</v>
      </c>
      <c r="Q5" s="1696"/>
      <c r="R5" s="1696"/>
      <c r="S5" s="1697"/>
      <c r="T5" s="1674"/>
      <c r="U5" s="1674"/>
      <c r="V5" s="1674"/>
      <c r="W5" s="1674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</row>
    <row r="6" spans="1:34" ht="14.45" customHeight="1">
      <c r="B6" s="779"/>
      <c r="C6" s="780"/>
      <c r="D6" s="780"/>
      <c r="E6" s="780"/>
      <c r="F6" s="1721" t="s">
        <v>1785</v>
      </c>
      <c r="G6" s="1721"/>
      <c r="H6" s="1721"/>
      <c r="I6" s="1722"/>
      <c r="J6" s="300"/>
      <c r="K6" s="1696">
        <v>235</v>
      </c>
      <c r="L6" s="1696"/>
      <c r="M6" s="1696"/>
      <c r="N6" s="1697"/>
      <c r="O6" s="300"/>
      <c r="P6" s="1696">
        <v>241</v>
      </c>
      <c r="Q6" s="1696"/>
      <c r="R6" s="1696"/>
      <c r="S6" s="1697"/>
      <c r="T6" s="1674"/>
      <c r="U6" s="1674"/>
      <c r="V6" s="1674"/>
      <c r="W6" s="1674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</row>
    <row r="7" spans="1:34" ht="14.45" customHeight="1">
      <c r="B7" s="779"/>
      <c r="C7" s="780"/>
      <c r="D7" s="780"/>
      <c r="E7" s="780"/>
      <c r="F7" s="1721" t="s">
        <v>1786</v>
      </c>
      <c r="G7" s="1721"/>
      <c r="H7" s="1721"/>
      <c r="I7" s="1722"/>
      <c r="J7" s="300"/>
      <c r="K7" s="1696">
        <v>146745</v>
      </c>
      <c r="L7" s="1696"/>
      <c r="M7" s="1696"/>
      <c r="N7" s="1697"/>
      <c r="O7" s="300"/>
      <c r="P7" s="1696">
        <v>146716</v>
      </c>
      <c r="Q7" s="1696"/>
      <c r="R7" s="1696"/>
      <c r="S7" s="1697"/>
      <c r="T7" s="1674"/>
      <c r="U7" s="1674"/>
      <c r="V7" s="1674"/>
      <c r="W7" s="1674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</row>
    <row r="8" spans="1:34" ht="14.45" customHeight="1">
      <c r="B8" s="779"/>
      <c r="C8" s="780"/>
      <c r="D8" s="780"/>
      <c r="E8" s="780"/>
      <c r="F8" s="1721" t="s">
        <v>1787</v>
      </c>
      <c r="G8" s="1721"/>
      <c r="H8" s="1721"/>
      <c r="I8" s="1722"/>
      <c r="J8" s="300"/>
      <c r="K8" s="1696">
        <v>33558</v>
      </c>
      <c r="L8" s="1696"/>
      <c r="M8" s="1696"/>
      <c r="N8" s="1697"/>
      <c r="O8" s="300"/>
      <c r="P8" s="1696">
        <v>33115</v>
      </c>
      <c r="Q8" s="1696"/>
      <c r="R8" s="1696"/>
      <c r="S8" s="1697"/>
      <c r="T8" s="1674"/>
      <c r="U8" s="1674"/>
      <c r="V8" s="1674"/>
      <c r="W8" s="1674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</row>
    <row r="9" spans="1:34" ht="14.45" customHeight="1">
      <c r="A9" s="432"/>
      <c r="B9" s="779"/>
      <c r="C9" s="780"/>
      <c r="D9" s="780"/>
      <c r="E9" s="780"/>
      <c r="F9" s="1721" t="s">
        <v>1788</v>
      </c>
      <c r="G9" s="1721"/>
      <c r="H9" s="1721"/>
      <c r="I9" s="1722"/>
      <c r="J9" s="300"/>
      <c r="K9" s="1454" t="s">
        <v>1714</v>
      </c>
      <c r="L9" s="1454"/>
      <c r="M9" s="1454"/>
      <c r="N9" s="1195"/>
      <c r="O9" s="300"/>
      <c r="P9" s="1454" t="s">
        <v>1714</v>
      </c>
      <c r="Q9" s="1454"/>
      <c r="R9" s="1454"/>
      <c r="S9" s="1195"/>
      <c r="T9" s="1674"/>
      <c r="U9" s="1674"/>
      <c r="V9" s="1674"/>
      <c r="W9" s="1674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</row>
    <row r="10" spans="1:34" ht="14.45" customHeight="1">
      <c r="A10" s="432"/>
      <c r="B10" s="779"/>
      <c r="C10" s="780"/>
      <c r="D10" s="780"/>
      <c r="E10" s="780"/>
      <c r="F10" s="1721" t="s">
        <v>1789</v>
      </c>
      <c r="G10" s="1721"/>
      <c r="H10" s="1721"/>
      <c r="I10" s="1722"/>
      <c r="J10" s="300"/>
      <c r="K10" s="1454" t="s">
        <v>1714</v>
      </c>
      <c r="L10" s="1454"/>
      <c r="M10" s="1454"/>
      <c r="N10" s="1195"/>
      <c r="O10" s="300"/>
      <c r="P10" s="1454" t="s">
        <v>1714</v>
      </c>
      <c r="Q10" s="1454"/>
      <c r="R10" s="1454"/>
      <c r="S10" s="1195"/>
      <c r="T10" s="1674"/>
      <c r="U10" s="1674"/>
      <c r="V10" s="1674"/>
      <c r="W10" s="1674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</row>
    <row r="11" spans="1:34" ht="14.45" customHeight="1">
      <c r="A11" s="432"/>
      <c r="B11" s="779"/>
      <c r="C11" s="780"/>
      <c r="D11" s="780"/>
      <c r="E11" s="780"/>
      <c r="F11" s="1721" t="s">
        <v>1790</v>
      </c>
      <c r="G11" s="1721"/>
      <c r="H11" s="1721"/>
      <c r="I11" s="1722"/>
      <c r="J11" s="300"/>
      <c r="K11" s="1696">
        <v>12300</v>
      </c>
      <c r="L11" s="1696"/>
      <c r="M11" s="1696"/>
      <c r="N11" s="1697"/>
      <c r="O11" s="300"/>
      <c r="P11" s="1696">
        <v>8658</v>
      </c>
      <c r="Q11" s="1696"/>
      <c r="R11" s="1696"/>
      <c r="S11" s="1697"/>
      <c r="T11" s="1674"/>
      <c r="U11" s="1674"/>
      <c r="V11" s="1674"/>
      <c r="W11" s="1674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</row>
    <row r="12" spans="1:34" ht="14.45" customHeight="1">
      <c r="A12" s="432"/>
      <c r="B12" s="781"/>
      <c r="C12" s="781"/>
      <c r="D12" s="781"/>
      <c r="E12" s="781"/>
      <c r="F12" s="782"/>
      <c r="G12" s="782"/>
      <c r="H12" s="782"/>
      <c r="I12" s="782"/>
      <c r="J12" s="575"/>
      <c r="K12" s="783"/>
      <c r="L12" s="783"/>
      <c r="M12" s="783"/>
      <c r="N12" s="783"/>
      <c r="O12" s="575"/>
      <c r="P12" s="783"/>
      <c r="Q12" s="783"/>
      <c r="R12" s="783"/>
      <c r="S12" s="783"/>
      <c r="T12" s="214"/>
      <c r="U12" s="214"/>
      <c r="V12" s="214"/>
      <c r="W12" s="214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</row>
    <row r="13" spans="1:34" ht="14.45" customHeight="1">
      <c r="A13" s="432"/>
      <c r="B13" s="1728" t="s">
        <v>1791</v>
      </c>
      <c r="C13" s="1728"/>
      <c r="D13" s="1728"/>
      <c r="E13" s="1728"/>
      <c r="F13" s="1728"/>
      <c r="G13" s="1728"/>
      <c r="H13" s="1728"/>
      <c r="I13" s="1728"/>
      <c r="J13" s="721"/>
      <c r="K13" s="1719"/>
      <c r="L13" s="1719"/>
      <c r="M13" s="1719"/>
      <c r="N13" s="1719"/>
      <c r="O13" s="214"/>
      <c r="P13" s="1719"/>
      <c r="Q13" s="1719"/>
      <c r="R13" s="1719"/>
      <c r="S13" s="1719"/>
      <c r="T13" s="1674"/>
      <c r="U13" s="1674"/>
      <c r="V13" s="1674"/>
      <c r="W13" s="1674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</row>
    <row r="14" spans="1:34" ht="14.45" customHeight="1">
      <c r="A14" s="432"/>
      <c r="B14" s="779"/>
      <c r="C14" s="1723" t="s">
        <v>1792</v>
      </c>
      <c r="D14" s="1723"/>
      <c r="E14" s="1723"/>
      <c r="F14" s="1723"/>
      <c r="G14" s="1723"/>
      <c r="H14" s="1723"/>
      <c r="I14" s="1724"/>
      <c r="J14" s="300"/>
      <c r="K14" s="1454">
        <v>2471145</v>
      </c>
      <c r="L14" s="1454"/>
      <c r="M14" s="1454"/>
      <c r="N14" s="1195"/>
      <c r="O14" s="300"/>
      <c r="P14" s="1454">
        <v>2509214</v>
      </c>
      <c r="Q14" s="1454"/>
      <c r="R14" s="1454"/>
      <c r="S14" s="1195"/>
      <c r="T14" s="1674"/>
      <c r="U14" s="1674"/>
      <c r="V14" s="1674"/>
      <c r="W14" s="1674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</row>
    <row r="15" spans="1:34" ht="14.45" customHeight="1">
      <c r="A15" s="432"/>
      <c r="B15" s="779"/>
      <c r="C15" s="780"/>
      <c r="D15" s="780"/>
      <c r="E15" s="780"/>
      <c r="F15" s="1721" t="s">
        <v>1793</v>
      </c>
      <c r="G15" s="1721"/>
      <c r="H15" s="1721"/>
      <c r="I15" s="1722"/>
      <c r="J15" s="300"/>
      <c r="K15" s="1696">
        <v>2106432</v>
      </c>
      <c r="L15" s="1696"/>
      <c r="M15" s="1696"/>
      <c r="N15" s="1697"/>
      <c r="O15" s="300"/>
      <c r="P15" s="1696">
        <v>2189106</v>
      </c>
      <c r="Q15" s="1696"/>
      <c r="R15" s="1696"/>
      <c r="S15" s="1697"/>
      <c r="T15" s="1674"/>
      <c r="U15" s="1674"/>
      <c r="V15" s="1674"/>
      <c r="W15" s="1674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</row>
    <row r="16" spans="1:34" ht="14.45" customHeight="1">
      <c r="A16" s="432"/>
      <c r="B16" s="779"/>
      <c r="C16" s="780"/>
      <c r="D16" s="780"/>
      <c r="E16" s="780"/>
      <c r="F16" s="1721" t="s">
        <v>1794</v>
      </c>
      <c r="G16" s="1721"/>
      <c r="H16" s="1721"/>
      <c r="I16" s="1722"/>
      <c r="J16" s="300"/>
      <c r="K16" s="1696">
        <v>364713</v>
      </c>
      <c r="L16" s="1696"/>
      <c r="M16" s="1696"/>
      <c r="N16" s="1697"/>
      <c r="O16" s="300"/>
      <c r="P16" s="1696">
        <v>320108</v>
      </c>
      <c r="Q16" s="1696"/>
      <c r="R16" s="1696"/>
      <c r="S16" s="1697"/>
      <c r="T16" s="1674"/>
      <c r="U16" s="1674"/>
      <c r="V16" s="1674"/>
      <c r="W16" s="1674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</row>
    <row r="17" spans="1:34" ht="14.45" customHeight="1">
      <c r="A17" s="432"/>
      <c r="B17" s="779"/>
      <c r="C17" s="1723" t="s">
        <v>1795</v>
      </c>
      <c r="D17" s="1723"/>
      <c r="E17" s="1723"/>
      <c r="F17" s="1723"/>
      <c r="G17" s="1723"/>
      <c r="H17" s="1723"/>
      <c r="I17" s="1724"/>
      <c r="J17" s="300"/>
      <c r="K17" s="1454">
        <v>2471145</v>
      </c>
      <c r="L17" s="1454"/>
      <c r="M17" s="1454"/>
      <c r="N17" s="1195"/>
      <c r="O17" s="300"/>
      <c r="P17" s="1454">
        <v>2509214</v>
      </c>
      <c r="Q17" s="1454"/>
      <c r="R17" s="1454"/>
      <c r="S17" s="1195"/>
      <c r="T17" s="1674"/>
      <c r="U17" s="1674"/>
      <c r="V17" s="1674"/>
      <c r="W17" s="1674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</row>
    <row r="18" spans="1:34" ht="14.45" customHeight="1">
      <c r="A18" s="432"/>
      <c r="B18" s="779"/>
      <c r="C18" s="780"/>
      <c r="D18" s="780"/>
      <c r="E18" s="780"/>
      <c r="F18" s="1721" t="s">
        <v>1796</v>
      </c>
      <c r="G18" s="1721"/>
      <c r="H18" s="1721"/>
      <c r="I18" s="1722"/>
      <c r="J18" s="300"/>
      <c r="K18" s="1454" t="s">
        <v>410</v>
      </c>
      <c r="L18" s="1454"/>
      <c r="M18" s="1454"/>
      <c r="N18" s="1195"/>
      <c r="O18" s="300"/>
      <c r="P18" s="1454" t="s">
        <v>410</v>
      </c>
      <c r="Q18" s="1454"/>
      <c r="R18" s="1454"/>
      <c r="S18" s="1195"/>
      <c r="T18" s="1674"/>
      <c r="U18" s="1674"/>
      <c r="V18" s="1674"/>
      <c r="W18" s="1674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</row>
    <row r="19" spans="1:34" ht="14.45" customHeight="1">
      <c r="A19" s="432"/>
      <c r="B19" s="779"/>
      <c r="C19" s="780"/>
      <c r="D19" s="780"/>
      <c r="E19" s="780"/>
      <c r="F19" s="1721" t="s">
        <v>1797</v>
      </c>
      <c r="G19" s="1721"/>
      <c r="H19" s="1721"/>
      <c r="I19" s="1722"/>
      <c r="J19" s="300"/>
      <c r="K19" s="1696">
        <v>77336</v>
      </c>
      <c r="L19" s="1696"/>
      <c r="M19" s="1696"/>
      <c r="N19" s="1697"/>
      <c r="O19" s="300"/>
      <c r="P19" s="1696">
        <v>103225</v>
      </c>
      <c r="Q19" s="1696"/>
      <c r="R19" s="1696"/>
      <c r="S19" s="1697"/>
      <c r="T19" s="1674"/>
      <c r="U19" s="1674"/>
      <c r="V19" s="1674"/>
      <c r="W19" s="1674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</row>
    <row r="20" spans="1:34" ht="14.45" customHeight="1">
      <c r="A20" s="432"/>
      <c r="B20" s="779"/>
      <c r="C20" s="780"/>
      <c r="D20" s="780"/>
      <c r="E20" s="780"/>
      <c r="F20" s="1721" t="s">
        <v>1798</v>
      </c>
      <c r="G20" s="1721"/>
      <c r="H20" s="1721"/>
      <c r="I20" s="1722"/>
      <c r="J20" s="300"/>
      <c r="K20" s="1696">
        <v>1342367</v>
      </c>
      <c r="L20" s="1696"/>
      <c r="M20" s="1696"/>
      <c r="N20" s="1697"/>
      <c r="O20" s="300"/>
      <c r="P20" s="1696">
        <v>1388576</v>
      </c>
      <c r="Q20" s="1696"/>
      <c r="R20" s="1696"/>
      <c r="S20" s="1697"/>
      <c r="T20" s="1674"/>
      <c r="U20" s="1674"/>
      <c r="V20" s="1674"/>
      <c r="W20" s="1674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</row>
    <row r="21" spans="1:34" ht="14.45" customHeight="1">
      <c r="A21" s="432"/>
      <c r="B21" s="779"/>
      <c r="C21" s="780"/>
      <c r="D21" s="780"/>
      <c r="E21" s="780"/>
      <c r="F21" s="1721" t="s">
        <v>1799</v>
      </c>
      <c r="G21" s="1721"/>
      <c r="H21" s="1721"/>
      <c r="I21" s="1722"/>
      <c r="J21" s="300"/>
      <c r="K21" s="1696">
        <v>1051443</v>
      </c>
      <c r="L21" s="1696"/>
      <c r="M21" s="1696"/>
      <c r="N21" s="1697"/>
      <c r="O21" s="300"/>
      <c r="P21" s="1696">
        <v>1017413</v>
      </c>
      <c r="Q21" s="1696"/>
      <c r="R21" s="1696"/>
      <c r="S21" s="1697"/>
      <c r="T21" s="1674"/>
      <c r="U21" s="1674"/>
      <c r="V21" s="1674"/>
      <c r="W21" s="1674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</row>
    <row r="22" spans="1:34" ht="14.45" customHeight="1">
      <c r="A22" s="432"/>
      <c r="B22" s="784"/>
      <c r="C22" s="785"/>
      <c r="D22" s="785"/>
      <c r="E22" s="785"/>
      <c r="F22" s="1219" t="s">
        <v>1800</v>
      </c>
      <c r="G22" s="1219"/>
      <c r="H22" s="1219"/>
      <c r="I22" s="1103"/>
      <c r="J22" s="719"/>
      <c r="K22" s="1719">
        <v>135792</v>
      </c>
      <c r="L22" s="1719"/>
      <c r="M22" s="1719"/>
      <c r="N22" s="1720"/>
      <c r="O22" s="719"/>
      <c r="P22" s="1719">
        <v>94449</v>
      </c>
      <c r="Q22" s="1719"/>
      <c r="R22" s="1719"/>
      <c r="S22" s="1720"/>
      <c r="T22" s="1674"/>
      <c r="U22" s="1674"/>
      <c r="V22" s="1674"/>
      <c r="W22" s="1674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</row>
    <row r="23" spans="1:34" ht="14.45" customHeight="1">
      <c r="A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</row>
    <row r="24" spans="1:34" ht="14.45" customHeight="1"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</row>
    <row r="25" spans="1:34" ht="14.45" customHeight="1"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</row>
    <row r="26" spans="1:34" ht="14.45" customHeight="1"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</row>
    <row r="27" spans="1:34" ht="14.45" customHeight="1"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</row>
    <row r="28" spans="1:34" ht="14.45" customHeight="1"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</row>
    <row r="29" spans="1:34" ht="14.45" customHeight="1"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</row>
  </sheetData>
  <mergeCells count="77">
    <mergeCell ref="Q2:S2"/>
    <mergeCell ref="N2:P2"/>
    <mergeCell ref="P16:S16"/>
    <mergeCell ref="P21:S21"/>
    <mergeCell ref="P11:S11"/>
    <mergeCell ref="P13:S13"/>
    <mergeCell ref="P14:S14"/>
    <mergeCell ref="P15:S15"/>
    <mergeCell ref="P7:S7"/>
    <mergeCell ref="P8:S8"/>
    <mergeCell ref="K8:N8"/>
    <mergeCell ref="K9:N9"/>
    <mergeCell ref="K6:N6"/>
    <mergeCell ref="J3:N3"/>
    <mergeCell ref="O3:S3"/>
    <mergeCell ref="P5:S5"/>
    <mergeCell ref="P9:S9"/>
    <mergeCell ref="P10:S10"/>
    <mergeCell ref="P22:S22"/>
    <mergeCell ref="P17:S17"/>
    <mergeCell ref="P18:S18"/>
    <mergeCell ref="P19:S19"/>
    <mergeCell ref="P20:S20"/>
    <mergeCell ref="F16:I16"/>
    <mergeCell ref="F9:I9"/>
    <mergeCell ref="F10:I10"/>
    <mergeCell ref="F11:I11"/>
    <mergeCell ref="B13:I13"/>
    <mergeCell ref="C17:I17"/>
    <mergeCell ref="F19:I19"/>
    <mergeCell ref="F22:I22"/>
    <mergeCell ref="F20:I20"/>
    <mergeCell ref="F21:I21"/>
    <mergeCell ref="F18:I18"/>
    <mergeCell ref="K5:N5"/>
    <mergeCell ref="P4:S4"/>
    <mergeCell ref="B3:I3"/>
    <mergeCell ref="F15:I15"/>
    <mergeCell ref="C14:I14"/>
    <mergeCell ref="F5:I5"/>
    <mergeCell ref="F6:I6"/>
    <mergeCell ref="F7:I7"/>
    <mergeCell ref="F8:I8"/>
    <mergeCell ref="B4:I4"/>
    <mergeCell ref="K10:N10"/>
    <mergeCell ref="K11:N11"/>
    <mergeCell ref="K13:N13"/>
    <mergeCell ref="K14:N14"/>
    <mergeCell ref="P6:S6"/>
    <mergeCell ref="K7:N7"/>
    <mergeCell ref="T6:W6"/>
    <mergeCell ref="T7:W7"/>
    <mergeCell ref="T8:W8"/>
    <mergeCell ref="T9:W9"/>
    <mergeCell ref="T3:W3"/>
    <mergeCell ref="T4:W4"/>
    <mergeCell ref="T5:W5"/>
    <mergeCell ref="T22:W22"/>
    <mergeCell ref="T15:W15"/>
    <mergeCell ref="T16:W16"/>
    <mergeCell ref="T17:W17"/>
    <mergeCell ref="T18:W18"/>
    <mergeCell ref="T19:W19"/>
    <mergeCell ref="T20:W20"/>
    <mergeCell ref="K22:N22"/>
    <mergeCell ref="K15:N15"/>
    <mergeCell ref="K16:N16"/>
    <mergeCell ref="K17:N17"/>
    <mergeCell ref="K18:N18"/>
    <mergeCell ref="K19:N19"/>
    <mergeCell ref="K20:N20"/>
    <mergeCell ref="K21:N21"/>
    <mergeCell ref="T10:W10"/>
    <mergeCell ref="T11:W11"/>
    <mergeCell ref="T13:W13"/>
    <mergeCell ref="T14:W14"/>
    <mergeCell ref="T21:W21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&amp;C－５９－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Normal="100" workbookViewId="0">
      <selection activeCell="B2" sqref="B2:P2"/>
    </sheetView>
  </sheetViews>
  <sheetFormatPr defaultRowHeight="13.5"/>
  <cols>
    <col min="1" max="1" width="1.375" style="586" customWidth="1"/>
    <col min="2" max="3" width="3.625" style="586" customWidth="1"/>
    <col min="4" max="4" width="15.375" style="586" customWidth="1"/>
    <col min="5" max="5" width="12.375" style="586" hidden="1" customWidth="1"/>
    <col min="6" max="6" width="7.375" style="586" hidden="1" customWidth="1"/>
    <col min="7" max="7" width="12.375" style="586" hidden="1" customWidth="1"/>
    <col min="8" max="8" width="7.375" style="586" hidden="1" customWidth="1"/>
    <col min="9" max="9" width="11.75" style="586" hidden="1" customWidth="1"/>
    <col min="10" max="10" width="7.375" style="586" hidden="1" customWidth="1"/>
    <col min="11" max="11" width="12.375" style="586" hidden="1" customWidth="1"/>
    <col min="12" max="12" width="9.25" style="586" hidden="1" customWidth="1"/>
    <col min="13" max="13" width="11.875" style="586" hidden="1" customWidth="1"/>
    <col min="14" max="14" width="9.25" style="586" hidden="1" customWidth="1"/>
    <col min="15" max="15" width="13.75" style="586" customWidth="1"/>
    <col min="16" max="16" width="7.625" style="586" customWidth="1"/>
    <col min="17" max="17" width="13.75" style="586" customWidth="1"/>
    <col min="18" max="18" width="8.875" style="586" customWidth="1"/>
    <col min="19" max="19" width="13.75" style="586" customWidth="1"/>
    <col min="20" max="20" width="8.75" style="586" customWidth="1"/>
    <col min="21" max="21" width="12.375" style="586" customWidth="1"/>
    <col min="22" max="22" width="9.25" style="586" customWidth="1"/>
    <col min="23" max="23" width="12.375" style="586" customWidth="1"/>
    <col min="24" max="24" width="9.25" style="586" customWidth="1"/>
    <col min="25" max="25" width="12.375" style="586" customWidth="1"/>
    <col min="26" max="26" width="9.25" style="586" customWidth="1"/>
    <col min="27" max="27" width="12.375" style="586" customWidth="1"/>
    <col min="28" max="28" width="9.25" style="586" customWidth="1"/>
    <col min="29" max="16384" width="9" style="586"/>
  </cols>
  <sheetData>
    <row r="1" spans="1:35" s="872" customFormat="1" ht="26.25" customHeight="1">
      <c r="A1" s="869" t="s">
        <v>1801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" thickBot="1">
      <c r="B2" s="1736" t="s">
        <v>1379</v>
      </c>
      <c r="C2" s="1631"/>
      <c r="D2" s="1631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631"/>
      <c r="P2" s="1631"/>
      <c r="Q2" s="1632" t="s">
        <v>1441</v>
      </c>
      <c r="R2" s="1632"/>
      <c r="S2" s="1718"/>
      <c r="T2" s="1718"/>
    </row>
    <row r="3" spans="1:35">
      <c r="B3" s="587"/>
      <c r="C3" s="588"/>
      <c r="D3" s="628"/>
      <c r="E3" s="1738" t="s">
        <v>1380</v>
      </c>
      <c r="F3" s="1739"/>
      <c r="G3" s="1738" t="s">
        <v>1381</v>
      </c>
      <c r="H3" s="1739"/>
      <c r="I3" s="1738" t="s">
        <v>1382</v>
      </c>
      <c r="J3" s="1739"/>
      <c r="K3" s="1738" t="s">
        <v>1383</v>
      </c>
      <c r="L3" s="1739"/>
      <c r="M3" s="1738" t="s">
        <v>1384</v>
      </c>
      <c r="N3" s="1740"/>
      <c r="O3" s="1634" t="s">
        <v>1802</v>
      </c>
      <c r="P3" s="1235"/>
      <c r="Q3" s="1634" t="s">
        <v>1043</v>
      </c>
      <c r="R3" s="1235"/>
      <c r="S3" s="1741" t="s">
        <v>425</v>
      </c>
      <c r="T3" s="1742"/>
    </row>
    <row r="4" spans="1:35" ht="14.25" thickBot="1">
      <c r="B4" s="786"/>
      <c r="C4" s="787"/>
      <c r="D4" s="634"/>
      <c r="E4" s="788" t="s">
        <v>1388</v>
      </c>
      <c r="F4" s="788" t="s">
        <v>1389</v>
      </c>
      <c r="G4" s="788" t="s">
        <v>1388</v>
      </c>
      <c r="H4" s="788" t="s">
        <v>1389</v>
      </c>
      <c r="I4" s="788" t="s">
        <v>1388</v>
      </c>
      <c r="J4" s="788" t="s">
        <v>1389</v>
      </c>
      <c r="K4" s="788" t="s">
        <v>1388</v>
      </c>
      <c r="L4" s="788" t="s">
        <v>1389</v>
      </c>
      <c r="M4" s="788" t="s">
        <v>1388</v>
      </c>
      <c r="N4" s="789" t="s">
        <v>1389</v>
      </c>
      <c r="O4" s="592" t="s">
        <v>1388</v>
      </c>
      <c r="P4" s="592" t="s">
        <v>1389</v>
      </c>
      <c r="Q4" s="592" t="s">
        <v>87</v>
      </c>
      <c r="R4" s="592" t="s">
        <v>1389</v>
      </c>
      <c r="S4" s="633" t="s">
        <v>87</v>
      </c>
      <c r="T4" s="633" t="s">
        <v>1389</v>
      </c>
    </row>
    <row r="5" spans="1:35">
      <c r="B5" s="1619" t="s">
        <v>1390</v>
      </c>
      <c r="C5" s="1624"/>
      <c r="D5" s="1625"/>
      <c r="E5" s="790">
        <v>6712779</v>
      </c>
      <c r="F5" s="791">
        <f>ROUND(E5/E28*100,1)</f>
        <v>59.2</v>
      </c>
      <c r="G5" s="790">
        <v>7218792</v>
      </c>
      <c r="H5" s="791">
        <f>ROUND(G5/G28*100,1)</f>
        <v>62.8</v>
      </c>
      <c r="I5" s="790">
        <v>8162946</v>
      </c>
      <c r="J5" s="791">
        <f>ROUND(I5/I28*100,1)</f>
        <v>62</v>
      </c>
      <c r="K5" s="790">
        <v>7361350</v>
      </c>
      <c r="L5" s="791">
        <f>ROUND(K5/K28*100,1)</f>
        <v>55.5</v>
      </c>
      <c r="M5" s="790">
        <v>7439799</v>
      </c>
      <c r="N5" s="792">
        <f>ROUND(M5/M28*100,1)</f>
        <v>54.6</v>
      </c>
      <c r="O5" s="597">
        <v>7213627</v>
      </c>
      <c r="P5" s="598">
        <f>ROUND(O5/O28*100,1)</f>
        <v>35.200000000000003</v>
      </c>
      <c r="Q5" s="597">
        <v>8083585</v>
      </c>
      <c r="R5" s="598">
        <v>42.8</v>
      </c>
      <c r="S5" s="597">
        <v>7982621</v>
      </c>
      <c r="T5" s="598">
        <v>39.200000000000003</v>
      </c>
    </row>
    <row r="6" spans="1:35">
      <c r="B6" s="1619" t="s">
        <v>1391</v>
      </c>
      <c r="C6" s="1624"/>
      <c r="D6" s="1625"/>
      <c r="E6" s="594">
        <v>276255</v>
      </c>
      <c r="F6" s="595">
        <f>ROUND(E6/E28*100,1)</f>
        <v>2.4</v>
      </c>
      <c r="G6" s="594">
        <v>288366</v>
      </c>
      <c r="H6" s="595">
        <f>ROUND(G6/G28*100,1)</f>
        <v>2.5</v>
      </c>
      <c r="I6" s="594">
        <v>172806</v>
      </c>
      <c r="J6" s="595">
        <f>ROUND(I6/I28*100,1)</f>
        <v>1.3</v>
      </c>
      <c r="K6" s="599">
        <v>103324</v>
      </c>
      <c r="L6" s="596">
        <f>ROUND(K6/K28*100,1)</f>
        <v>0.8</v>
      </c>
      <c r="M6" s="594">
        <v>106289</v>
      </c>
      <c r="N6" s="596">
        <f>ROUND(M6/M28*100,1)</f>
        <v>0.8</v>
      </c>
      <c r="O6" s="597">
        <v>277554</v>
      </c>
      <c r="P6" s="598">
        <f>ROUND(O6/O28*100,1)</f>
        <v>1.4</v>
      </c>
      <c r="Q6" s="597">
        <v>366611</v>
      </c>
      <c r="R6" s="598">
        <v>1.9</v>
      </c>
      <c r="S6" s="597">
        <v>564363</v>
      </c>
      <c r="T6" s="598">
        <v>2.8</v>
      </c>
    </row>
    <row r="7" spans="1:35">
      <c r="B7" s="1619" t="s">
        <v>1392</v>
      </c>
      <c r="C7" s="1624"/>
      <c r="D7" s="1625"/>
      <c r="E7" s="594">
        <v>123916</v>
      </c>
      <c r="F7" s="595">
        <f>ROUND(E7/E28*100,1)</f>
        <v>1.1000000000000001</v>
      </c>
      <c r="G7" s="594">
        <v>73126</v>
      </c>
      <c r="H7" s="595">
        <f>ROUND(G7/G28*100,1)</f>
        <v>0.6</v>
      </c>
      <c r="I7" s="594">
        <v>58440</v>
      </c>
      <c r="J7" s="595">
        <f>ROUND(I7/I28*100,1)</f>
        <v>0.4</v>
      </c>
      <c r="K7" s="599">
        <v>43668</v>
      </c>
      <c r="L7" s="596">
        <f>ROUND(K7/K28*100,1)</f>
        <v>0.3</v>
      </c>
      <c r="M7" s="594">
        <v>45999</v>
      </c>
      <c r="N7" s="596">
        <f>ROUND(M7/M28*100,1)</f>
        <v>0.3</v>
      </c>
      <c r="O7" s="597">
        <v>54761</v>
      </c>
      <c r="P7" s="598">
        <f>ROUND(O7/O28*100,1)</f>
        <v>0.3</v>
      </c>
      <c r="Q7" s="597">
        <v>33756</v>
      </c>
      <c r="R7" s="598">
        <v>0.2</v>
      </c>
      <c r="S7" s="597">
        <v>23608</v>
      </c>
      <c r="T7" s="598">
        <v>0.1</v>
      </c>
    </row>
    <row r="8" spans="1:35">
      <c r="B8" s="1619" t="s">
        <v>1803</v>
      </c>
      <c r="C8" s="1744"/>
      <c r="D8" s="1620"/>
      <c r="E8" s="594"/>
      <c r="F8" s="595"/>
      <c r="G8" s="594"/>
      <c r="H8" s="595"/>
      <c r="I8" s="594"/>
      <c r="J8" s="595"/>
      <c r="K8" s="599"/>
      <c r="L8" s="596"/>
      <c r="M8" s="594"/>
      <c r="N8" s="596"/>
      <c r="O8" s="597">
        <v>9441</v>
      </c>
      <c r="P8" s="598">
        <f>ROUND(O8/O28*100,1)</f>
        <v>0</v>
      </c>
      <c r="Q8" s="597">
        <v>14533</v>
      </c>
      <c r="R8" s="598">
        <v>0.1</v>
      </c>
      <c r="S8" s="597">
        <v>23055</v>
      </c>
      <c r="T8" s="598">
        <v>0.1</v>
      </c>
    </row>
    <row r="9" spans="1:35">
      <c r="B9" s="1619" t="s">
        <v>1804</v>
      </c>
      <c r="C9" s="1744"/>
      <c r="D9" s="1620"/>
      <c r="E9" s="594"/>
      <c r="F9" s="595"/>
      <c r="G9" s="594"/>
      <c r="H9" s="595"/>
      <c r="I9" s="594"/>
      <c r="J9" s="595"/>
      <c r="K9" s="599"/>
      <c r="L9" s="596"/>
      <c r="M9" s="594"/>
      <c r="N9" s="596"/>
      <c r="O9" s="597">
        <v>9964</v>
      </c>
      <c r="P9" s="598">
        <f>ROUND(O9/O28*100,1)</f>
        <v>0</v>
      </c>
      <c r="Q9" s="597">
        <v>22709</v>
      </c>
      <c r="R9" s="598">
        <v>0.1</v>
      </c>
      <c r="S9" s="597">
        <v>21435</v>
      </c>
      <c r="T9" s="598">
        <v>0.1</v>
      </c>
    </row>
    <row r="10" spans="1:35">
      <c r="B10" s="1619" t="s">
        <v>1393</v>
      </c>
      <c r="C10" s="1624"/>
      <c r="D10" s="1625"/>
      <c r="E10" s="594"/>
      <c r="F10" s="595"/>
      <c r="G10" s="600" t="s">
        <v>1442</v>
      </c>
      <c r="H10" s="601" t="s">
        <v>1442</v>
      </c>
      <c r="I10" s="594">
        <v>78081</v>
      </c>
      <c r="J10" s="595">
        <f>ROUND(I10/I28*100,1)</f>
        <v>0.6</v>
      </c>
      <c r="K10" s="599">
        <v>341849</v>
      </c>
      <c r="L10" s="596">
        <f>ROUND(K10/K28*100,1)</f>
        <v>2.6</v>
      </c>
      <c r="M10" s="594">
        <v>319521</v>
      </c>
      <c r="N10" s="596">
        <f>ROUND(M10/M28*100,1)</f>
        <v>2.2999999999999998</v>
      </c>
      <c r="O10" s="597">
        <v>501762</v>
      </c>
      <c r="P10" s="598">
        <f>ROUND(O10/O28*100,1)</f>
        <v>2.4</v>
      </c>
      <c r="Q10" s="597">
        <v>458439</v>
      </c>
      <c r="R10" s="598">
        <v>2.4</v>
      </c>
      <c r="S10" s="597">
        <v>461429</v>
      </c>
      <c r="T10" s="598">
        <v>2.2999999999999998</v>
      </c>
    </row>
    <row r="11" spans="1:35">
      <c r="B11" s="1619" t="s">
        <v>1394</v>
      </c>
      <c r="C11" s="1624"/>
      <c r="D11" s="1625"/>
      <c r="E11" s="594">
        <v>116255</v>
      </c>
      <c r="F11" s="595">
        <f>ROUND(E11/E28*100,1)</f>
        <v>1</v>
      </c>
      <c r="G11" s="594">
        <v>126866</v>
      </c>
      <c r="H11" s="595">
        <f>ROUND(G11/G28*100,1)</f>
        <v>1.1000000000000001</v>
      </c>
      <c r="I11" s="594">
        <v>112703</v>
      </c>
      <c r="J11" s="595">
        <f>ROUND(I11/I28*100,1)</f>
        <v>0.9</v>
      </c>
      <c r="K11" s="599">
        <v>88624</v>
      </c>
      <c r="L11" s="596">
        <f>ROUND(K11/K28*100,1)</f>
        <v>0.7</v>
      </c>
      <c r="M11" s="594">
        <v>87121</v>
      </c>
      <c r="N11" s="596">
        <f>ROUND(M11/M28*100,1)</f>
        <v>0.6</v>
      </c>
      <c r="O11" s="597">
        <v>128685</v>
      </c>
      <c r="P11" s="598">
        <f>ROUND(O11/O28*100,1)</f>
        <v>0.6</v>
      </c>
      <c r="Q11" s="597">
        <v>128271</v>
      </c>
      <c r="R11" s="598">
        <v>0.7</v>
      </c>
      <c r="S11" s="597">
        <v>129416</v>
      </c>
      <c r="T11" s="598">
        <v>0.6</v>
      </c>
    </row>
    <row r="12" spans="1:35">
      <c r="B12" s="1619" t="s">
        <v>1395</v>
      </c>
      <c r="C12" s="1624"/>
      <c r="D12" s="1625"/>
      <c r="E12" s="594"/>
      <c r="F12" s="595"/>
      <c r="G12" s="594"/>
      <c r="H12" s="595"/>
      <c r="I12" s="589" t="s">
        <v>1443</v>
      </c>
      <c r="J12" s="602" t="s">
        <v>1443</v>
      </c>
      <c r="K12" s="603" t="s">
        <v>1443</v>
      </c>
      <c r="L12" s="604" t="s">
        <v>1443</v>
      </c>
      <c r="M12" s="605">
        <v>163378</v>
      </c>
      <c r="N12" s="596">
        <f>ROUND(M12/M28*100,1)</f>
        <v>1.2</v>
      </c>
      <c r="O12" s="606">
        <v>346492</v>
      </c>
      <c r="P12" s="598">
        <f>ROUND(O12/O28*100,1)</f>
        <v>1.7</v>
      </c>
      <c r="Q12" s="606">
        <v>250064</v>
      </c>
      <c r="R12" s="598">
        <v>1.3</v>
      </c>
      <c r="S12" s="606">
        <v>283482</v>
      </c>
      <c r="T12" s="598">
        <v>1.4</v>
      </c>
    </row>
    <row r="13" spans="1:35">
      <c r="B13" s="1619" t="s">
        <v>1396</v>
      </c>
      <c r="C13" s="1624"/>
      <c r="D13" s="1625"/>
      <c r="E13" s="594">
        <v>152884</v>
      </c>
      <c r="F13" s="595">
        <v>1.4</v>
      </c>
      <c r="G13" s="594">
        <v>159074</v>
      </c>
      <c r="H13" s="595">
        <f>ROUND(G13/G28*100,1)</f>
        <v>1.4</v>
      </c>
      <c r="I13" s="594">
        <v>163631</v>
      </c>
      <c r="J13" s="595">
        <f>ROUND(I13/I28*100,1)</f>
        <v>1.2</v>
      </c>
      <c r="K13" s="599">
        <v>178337</v>
      </c>
      <c r="L13" s="596">
        <f>ROUND(K13/K28*100,1)</f>
        <v>1.3</v>
      </c>
      <c r="M13" s="594">
        <v>244849</v>
      </c>
      <c r="N13" s="596">
        <f>ROUND(M13/M28*100,1)</f>
        <v>1.8</v>
      </c>
      <c r="O13" s="597">
        <v>1773052</v>
      </c>
      <c r="P13" s="598">
        <f>ROUND(O13/O28*100,1)</f>
        <v>8.6</v>
      </c>
      <c r="Q13" s="597">
        <v>1936641</v>
      </c>
      <c r="R13" s="598">
        <v>10.199999999999999</v>
      </c>
      <c r="S13" s="597">
        <v>1627691</v>
      </c>
      <c r="T13" s="598">
        <v>8</v>
      </c>
    </row>
    <row r="14" spans="1:35">
      <c r="B14" s="1619" t="s">
        <v>1397</v>
      </c>
      <c r="C14" s="1624"/>
      <c r="D14" s="1625"/>
      <c r="E14" s="594">
        <v>7292</v>
      </c>
      <c r="F14" s="595">
        <f>ROUND(E14/E28*100,1)</f>
        <v>0.1</v>
      </c>
      <c r="G14" s="594">
        <v>7393</v>
      </c>
      <c r="H14" s="595">
        <f>ROUND(G14/G28*100,1)</f>
        <v>0.1</v>
      </c>
      <c r="I14" s="594">
        <v>7462</v>
      </c>
      <c r="J14" s="595">
        <f>ROUND(I14/I28*100,1)</f>
        <v>0.1</v>
      </c>
      <c r="K14" s="599">
        <v>7098</v>
      </c>
      <c r="L14" s="596">
        <f>ROUND(K14/K28*100,1)</f>
        <v>0.1</v>
      </c>
      <c r="M14" s="594">
        <v>6963</v>
      </c>
      <c r="N14" s="596">
        <f>ROUND(M14/M28*100,1)</f>
        <v>0.1</v>
      </c>
      <c r="O14" s="597">
        <v>8795</v>
      </c>
      <c r="P14" s="598">
        <f>ROUND(O14/O28*100,1)</f>
        <v>0</v>
      </c>
      <c r="Q14" s="597">
        <v>8943</v>
      </c>
      <c r="R14" s="598">
        <v>0</v>
      </c>
      <c r="S14" s="597">
        <v>9407</v>
      </c>
      <c r="T14" s="598">
        <v>0</v>
      </c>
    </row>
    <row r="15" spans="1:35" ht="14.25" thickBot="1">
      <c r="B15" s="1729" t="s">
        <v>1398</v>
      </c>
      <c r="C15" s="1730"/>
      <c r="D15" s="1731"/>
      <c r="E15" s="793">
        <f>SUM(E5:E14)</f>
        <v>7389381</v>
      </c>
      <c r="F15" s="794">
        <f>ROUND(E15/E28*100,1)</f>
        <v>65.2</v>
      </c>
      <c r="G15" s="793">
        <f>SUM(G5:G14)</f>
        <v>7873617</v>
      </c>
      <c r="H15" s="794">
        <f>ROUND(G15/G28*100,1)</f>
        <v>68.5</v>
      </c>
      <c r="I15" s="793">
        <f>SUM(I5:I14)</f>
        <v>8756069</v>
      </c>
      <c r="J15" s="794">
        <f>ROUND(I15/I28*100,1)</f>
        <v>66.5</v>
      </c>
      <c r="K15" s="795">
        <f>SUM(K5:K14)</f>
        <v>8124250</v>
      </c>
      <c r="L15" s="796">
        <f>ROUND(K15/K28*100,1)</f>
        <v>61.3</v>
      </c>
      <c r="M15" s="793">
        <f>SUM(M5:M14)</f>
        <v>8413919</v>
      </c>
      <c r="N15" s="796">
        <f>ROUND(M15/M28*100,1)</f>
        <v>61.7</v>
      </c>
      <c r="O15" s="797">
        <f>SUM(O5:O14)</f>
        <v>10324133</v>
      </c>
      <c r="P15" s="798">
        <f>ROUND(O15/O28*100,1)</f>
        <v>50.3</v>
      </c>
      <c r="Q15" s="797">
        <f>SUM(Q5:Q14)</f>
        <v>11303552</v>
      </c>
      <c r="R15" s="799">
        <f>ROUND(Q15/Q28*100,1)</f>
        <v>59.8</v>
      </c>
      <c r="S15" s="797">
        <f>SUM(S5:S14)</f>
        <v>11126507</v>
      </c>
      <c r="T15" s="799">
        <v>54.6</v>
      </c>
    </row>
    <row r="16" spans="1:35">
      <c r="B16" s="1732" t="s">
        <v>1399</v>
      </c>
      <c r="C16" s="1734"/>
      <c r="D16" s="1735"/>
      <c r="E16" s="786">
        <v>208470</v>
      </c>
      <c r="F16" s="800">
        <f>ROUND(E16/E28*100,1)</f>
        <v>1.8</v>
      </c>
      <c r="G16" s="786">
        <v>171633</v>
      </c>
      <c r="H16" s="800">
        <f>ROUND(G16/G28*100,1)</f>
        <v>1.5</v>
      </c>
      <c r="I16" s="786">
        <v>184523</v>
      </c>
      <c r="J16" s="800">
        <f>ROUND(I16/I28*100,1)</f>
        <v>1.4</v>
      </c>
      <c r="K16" s="787">
        <v>227725</v>
      </c>
      <c r="L16" s="801">
        <f>ROUND(K16/K28*100,1)</f>
        <v>1.7</v>
      </c>
      <c r="M16" s="786">
        <v>227109</v>
      </c>
      <c r="N16" s="801">
        <f>ROUND(M16/M28*100,1)</f>
        <v>1.7</v>
      </c>
      <c r="O16" s="626">
        <v>293920</v>
      </c>
      <c r="P16" s="802">
        <f>ROUND(O16/O28*100,1)</f>
        <v>1.4</v>
      </c>
      <c r="Q16" s="626">
        <v>339136</v>
      </c>
      <c r="R16" s="802">
        <v>1.8</v>
      </c>
      <c r="S16" s="626">
        <v>352273</v>
      </c>
      <c r="T16" s="802">
        <v>1.7</v>
      </c>
    </row>
    <row r="17" spans="2:20">
      <c r="B17" s="1619" t="s">
        <v>1400</v>
      </c>
      <c r="C17" s="1624"/>
      <c r="D17" s="1625"/>
      <c r="E17" s="594">
        <v>287581</v>
      </c>
      <c r="F17" s="595">
        <f>ROUND(E17/E28*100,1)</f>
        <v>2.5</v>
      </c>
      <c r="G17" s="594">
        <v>281246</v>
      </c>
      <c r="H17" s="595">
        <f>ROUND(G17/G28*100,1)</f>
        <v>2.4</v>
      </c>
      <c r="I17" s="594">
        <v>294388</v>
      </c>
      <c r="J17" s="595">
        <f>ROUND(I17/I28*100,1)</f>
        <v>2.2000000000000002</v>
      </c>
      <c r="K17" s="599">
        <v>307178</v>
      </c>
      <c r="L17" s="596">
        <f>ROUND(K17/K28*100,1)</f>
        <v>2.2999999999999998</v>
      </c>
      <c r="M17" s="594">
        <v>323558</v>
      </c>
      <c r="N17" s="596">
        <f>ROUND(M17/M28*100,1)</f>
        <v>2.4</v>
      </c>
      <c r="O17" s="597">
        <v>531527</v>
      </c>
      <c r="P17" s="598">
        <f>ROUND(O17/O28*100,1)</f>
        <v>2.6</v>
      </c>
      <c r="Q17" s="597">
        <v>589487</v>
      </c>
      <c r="R17" s="598">
        <v>3.1</v>
      </c>
      <c r="S17" s="597">
        <v>616143</v>
      </c>
      <c r="T17" s="598">
        <v>3</v>
      </c>
    </row>
    <row r="18" spans="2:20">
      <c r="B18" s="1619" t="s">
        <v>1401</v>
      </c>
      <c r="C18" s="1624"/>
      <c r="D18" s="1625"/>
      <c r="E18" s="594">
        <v>533780</v>
      </c>
      <c r="F18" s="595">
        <f>ROUND(E18/E28*100,1)</f>
        <v>4.7</v>
      </c>
      <c r="G18" s="594">
        <v>498950</v>
      </c>
      <c r="H18" s="595">
        <v>4.4000000000000004</v>
      </c>
      <c r="I18" s="594">
        <v>808233</v>
      </c>
      <c r="J18" s="595">
        <f>ROUND(I18/I28*100,1)</f>
        <v>6.1</v>
      </c>
      <c r="K18" s="599">
        <v>789557</v>
      </c>
      <c r="L18" s="596">
        <f>ROUND(K18/K28*100,1)</f>
        <v>6</v>
      </c>
      <c r="M18" s="594">
        <v>1237076</v>
      </c>
      <c r="N18" s="596">
        <f>ROUND(M18/M28*100,1)</f>
        <v>9.1</v>
      </c>
      <c r="O18" s="597">
        <v>1395630</v>
      </c>
      <c r="P18" s="598">
        <f>ROUND(O18/O28*100,1)</f>
        <v>6.8</v>
      </c>
      <c r="Q18" s="597">
        <v>1290840</v>
      </c>
      <c r="R18" s="598">
        <v>6.8</v>
      </c>
      <c r="S18" s="597">
        <v>1207048</v>
      </c>
      <c r="T18" s="598">
        <v>5.9</v>
      </c>
    </row>
    <row r="19" spans="2:20">
      <c r="B19" s="1619" t="s">
        <v>1402</v>
      </c>
      <c r="C19" s="1624"/>
      <c r="D19" s="1625"/>
      <c r="E19" s="594">
        <v>463507</v>
      </c>
      <c r="F19" s="595">
        <f>ROUND(E19/E28*100,1)</f>
        <v>4.0999999999999996</v>
      </c>
      <c r="G19" s="594">
        <v>563952</v>
      </c>
      <c r="H19" s="595">
        <f>ROUND(G19/G28*100,1)</f>
        <v>4.9000000000000004</v>
      </c>
      <c r="I19" s="594">
        <v>648176</v>
      </c>
      <c r="J19" s="595">
        <f>ROUND(I19/I28*100,1)</f>
        <v>4.9000000000000004</v>
      </c>
      <c r="K19" s="599">
        <v>663565</v>
      </c>
      <c r="L19" s="596">
        <f>ROUND(K19/K28*100,1)</f>
        <v>5</v>
      </c>
      <c r="M19" s="594">
        <v>622725</v>
      </c>
      <c r="N19" s="596">
        <f>ROUND(M19/M28*100,1)</f>
        <v>4.5999999999999996</v>
      </c>
      <c r="O19" s="597">
        <v>825925</v>
      </c>
      <c r="P19" s="598">
        <f>ROUND(O19/O28*100,1)</f>
        <v>4</v>
      </c>
      <c r="Q19" s="597">
        <v>749166</v>
      </c>
      <c r="R19" s="598">
        <v>4</v>
      </c>
      <c r="S19" s="597">
        <v>744026</v>
      </c>
      <c r="T19" s="598">
        <v>3.7</v>
      </c>
    </row>
    <row r="20" spans="2:20">
      <c r="B20" s="1619" t="s">
        <v>1403</v>
      </c>
      <c r="C20" s="1624"/>
      <c r="D20" s="1625"/>
      <c r="E20" s="594">
        <v>248161</v>
      </c>
      <c r="F20" s="595">
        <f>ROUND(E20/E28*100,1)</f>
        <v>2.2000000000000002</v>
      </c>
      <c r="G20" s="594">
        <v>131732</v>
      </c>
      <c r="H20" s="595">
        <v>1.2</v>
      </c>
      <c r="I20" s="594">
        <v>136960</v>
      </c>
      <c r="J20" s="595">
        <f>ROUND(I20/I28*100,1)</f>
        <v>1</v>
      </c>
      <c r="K20" s="599">
        <v>110778</v>
      </c>
      <c r="L20" s="596">
        <f>ROUND(K20/K28*100,1)</f>
        <v>0.8</v>
      </c>
      <c r="M20" s="594">
        <v>141044</v>
      </c>
      <c r="N20" s="596">
        <f>ROUND(M20/M28*100,1)</f>
        <v>1</v>
      </c>
      <c r="O20" s="597">
        <v>68363</v>
      </c>
      <c r="P20" s="598">
        <f>ROUND(O20/O28*100,1)</f>
        <v>0.3</v>
      </c>
      <c r="Q20" s="597">
        <v>16032</v>
      </c>
      <c r="R20" s="598">
        <v>0.1</v>
      </c>
      <c r="S20" s="597">
        <v>48156</v>
      </c>
      <c r="T20" s="598">
        <v>0.2</v>
      </c>
    </row>
    <row r="21" spans="2:20">
      <c r="B21" s="1619" t="s">
        <v>1404</v>
      </c>
      <c r="C21" s="1624"/>
      <c r="D21" s="1625"/>
      <c r="E21" s="594">
        <v>29549</v>
      </c>
      <c r="F21" s="595">
        <f>ROUND(E21/E28*100,1)</f>
        <v>0.3</v>
      </c>
      <c r="G21" s="594">
        <v>29290</v>
      </c>
      <c r="H21" s="595">
        <f>ROUND(G21/G28*100,1)</f>
        <v>0.3</v>
      </c>
      <c r="I21" s="594">
        <v>59900</v>
      </c>
      <c r="J21" s="595">
        <f>ROUND(I21/I28*100,1)</f>
        <v>0.5</v>
      </c>
      <c r="K21" s="599">
        <v>28521</v>
      </c>
      <c r="L21" s="596">
        <f>ROUND(K21/K28*100,1)</f>
        <v>0.2</v>
      </c>
      <c r="M21" s="594">
        <v>6634</v>
      </c>
      <c r="N21" s="596">
        <f>ROUND(M21/M28*100,1)</f>
        <v>0</v>
      </c>
      <c r="O21" s="597">
        <v>725</v>
      </c>
      <c r="P21" s="598">
        <f>ROUND(O21/O28*100,1)</f>
        <v>0</v>
      </c>
      <c r="Q21" s="597">
        <v>400</v>
      </c>
      <c r="R21" s="598">
        <v>0</v>
      </c>
      <c r="S21" s="597">
        <v>1000</v>
      </c>
      <c r="T21" s="598">
        <v>0</v>
      </c>
    </row>
    <row r="22" spans="2:20">
      <c r="B22" s="1619" t="s">
        <v>1405</v>
      </c>
      <c r="C22" s="1624"/>
      <c r="D22" s="1625"/>
      <c r="E22" s="594">
        <v>474467</v>
      </c>
      <c r="F22" s="595">
        <f>ROUND(E22/E28*100,1)</f>
        <v>4.2</v>
      </c>
      <c r="G22" s="594">
        <v>487928</v>
      </c>
      <c r="H22" s="595">
        <f>ROUND(G22/G28*100,1)</f>
        <v>4.2</v>
      </c>
      <c r="I22" s="594">
        <v>74000</v>
      </c>
      <c r="J22" s="595">
        <f>ROUND(I22/I28*100,1)</f>
        <v>0.6</v>
      </c>
      <c r="K22" s="599">
        <v>886710</v>
      </c>
      <c r="L22" s="596">
        <f>ROUND(K22/K28*100,1)</f>
        <v>6.7</v>
      </c>
      <c r="M22" s="594">
        <v>285000</v>
      </c>
      <c r="N22" s="596">
        <f>ROUND(M22/M28*100,1)</f>
        <v>2.1</v>
      </c>
      <c r="O22" s="597">
        <v>1809733</v>
      </c>
      <c r="P22" s="598">
        <f>ROUND(O22/O28*100,1)</f>
        <v>8.8000000000000007</v>
      </c>
      <c r="Q22" s="597">
        <v>924876</v>
      </c>
      <c r="R22" s="598">
        <v>4.9000000000000004</v>
      </c>
      <c r="S22" s="597">
        <v>834471</v>
      </c>
      <c r="T22" s="598">
        <v>4.0999999999999996</v>
      </c>
    </row>
    <row r="23" spans="2:20">
      <c r="B23" s="1619" t="s">
        <v>1406</v>
      </c>
      <c r="C23" s="1624"/>
      <c r="D23" s="1625"/>
      <c r="E23" s="594">
        <v>249870</v>
      </c>
      <c r="F23" s="595">
        <f>ROUND(E23/E28*100,1)</f>
        <v>2.2000000000000002</v>
      </c>
      <c r="G23" s="594">
        <v>207492</v>
      </c>
      <c r="H23" s="595">
        <f>ROUND(G23/G28*100,1)</f>
        <v>1.8</v>
      </c>
      <c r="I23" s="594">
        <v>288297</v>
      </c>
      <c r="J23" s="595">
        <f>ROUND(I23/I28*100,1)</f>
        <v>2.2000000000000002</v>
      </c>
      <c r="K23" s="599">
        <v>392349</v>
      </c>
      <c r="L23" s="596">
        <f>ROUND(K23/K28*100,1)</f>
        <v>3</v>
      </c>
      <c r="M23" s="594">
        <v>568521</v>
      </c>
      <c r="N23" s="596">
        <f>ROUND(M23/M28*100,1)</f>
        <v>4.2</v>
      </c>
      <c r="O23" s="597">
        <v>1356389</v>
      </c>
      <c r="P23" s="598">
        <f>ROUND(O23/O28*100,1)</f>
        <v>6.6</v>
      </c>
      <c r="Q23" s="597">
        <v>689636</v>
      </c>
      <c r="R23" s="598">
        <v>3.6</v>
      </c>
      <c r="S23" s="597">
        <v>537337</v>
      </c>
      <c r="T23" s="598">
        <v>2.6</v>
      </c>
    </row>
    <row r="24" spans="2:20">
      <c r="B24" s="1619" t="s">
        <v>1407</v>
      </c>
      <c r="C24" s="1624"/>
      <c r="D24" s="1625"/>
      <c r="E24" s="594">
        <v>351109</v>
      </c>
      <c r="F24" s="595">
        <f>ROUND(E24/E28*100,1)</f>
        <v>3.1</v>
      </c>
      <c r="G24" s="594">
        <v>338069</v>
      </c>
      <c r="H24" s="595">
        <f>ROUND(G24/G28*100,1)</f>
        <v>2.9</v>
      </c>
      <c r="I24" s="594">
        <v>394589</v>
      </c>
      <c r="J24" s="595">
        <f>ROUND(I24/I28*100,1)</f>
        <v>3</v>
      </c>
      <c r="K24" s="599">
        <v>377196</v>
      </c>
      <c r="L24" s="596">
        <f>ROUND(K24/K28*100,1)</f>
        <v>2.8</v>
      </c>
      <c r="M24" s="594">
        <v>396602</v>
      </c>
      <c r="N24" s="596">
        <f>ROUND(M24/M28*100,1)</f>
        <v>2.9</v>
      </c>
      <c r="O24" s="597">
        <v>368988</v>
      </c>
      <c r="P24" s="598">
        <f>ROUND(O24/O28*100,1)</f>
        <v>1.8</v>
      </c>
      <c r="Q24" s="597">
        <v>375175</v>
      </c>
      <c r="R24" s="598">
        <v>2</v>
      </c>
      <c r="S24" s="597">
        <v>393362</v>
      </c>
      <c r="T24" s="598">
        <v>1.9</v>
      </c>
    </row>
    <row r="25" spans="2:20">
      <c r="B25" s="1626" t="s">
        <v>1408</v>
      </c>
      <c r="C25" s="1624"/>
      <c r="D25" s="1625"/>
      <c r="E25" s="594">
        <v>1097960</v>
      </c>
      <c r="F25" s="595">
        <f>ROUND(E25/E28*100,1)</f>
        <v>9.6999999999999993</v>
      </c>
      <c r="G25" s="594">
        <v>910500</v>
      </c>
      <c r="H25" s="595">
        <f>ROUND(G25/G28*100,1)</f>
        <v>7.9</v>
      </c>
      <c r="I25" s="594">
        <v>1525700</v>
      </c>
      <c r="J25" s="595">
        <f>ROUND(I25/I28*100,1)</f>
        <v>11.6</v>
      </c>
      <c r="K25" s="599">
        <v>1350600</v>
      </c>
      <c r="L25" s="596">
        <f>ROUND(K25/K28*100,1)</f>
        <v>10.199999999999999</v>
      </c>
      <c r="M25" s="594">
        <v>1415600</v>
      </c>
      <c r="N25" s="596">
        <f>ROUND(M25/M28*100,1)</f>
        <v>10.4</v>
      </c>
      <c r="O25" s="597">
        <v>3540400</v>
      </c>
      <c r="P25" s="598">
        <f>ROUND(O25/O28*100,1)</f>
        <v>17.3</v>
      </c>
      <c r="Q25" s="597">
        <v>2616700</v>
      </c>
      <c r="R25" s="598">
        <v>13.8</v>
      </c>
      <c r="S25" s="597">
        <v>4503300</v>
      </c>
      <c r="T25" s="598">
        <v>22.1</v>
      </c>
    </row>
    <row r="26" spans="2:20">
      <c r="B26" s="803"/>
      <c r="C26" s="1619" t="s">
        <v>1409</v>
      </c>
      <c r="D26" s="1620"/>
      <c r="E26" s="594">
        <v>360800</v>
      </c>
      <c r="F26" s="595">
        <f>ROUND(E26/E28*100,1)</f>
        <v>3.2</v>
      </c>
      <c r="G26" s="594">
        <v>438200</v>
      </c>
      <c r="H26" s="595">
        <f>ROUND(G26/G28*100,1)</f>
        <v>3.8</v>
      </c>
      <c r="I26" s="594">
        <v>220500</v>
      </c>
      <c r="J26" s="595"/>
      <c r="K26" s="599">
        <v>240300</v>
      </c>
      <c r="L26" s="596">
        <f>ROUND(K26/K28*100,1)</f>
        <v>1.8</v>
      </c>
      <c r="M26" s="594">
        <v>68400</v>
      </c>
      <c r="N26" s="596">
        <f>ROUND(M26/M28*100,1)</f>
        <v>0.5</v>
      </c>
      <c r="O26" s="597">
        <v>204200</v>
      </c>
      <c r="P26" s="598">
        <f>ROUND(O26/O28*100,1)</f>
        <v>1</v>
      </c>
      <c r="Q26" s="597">
        <v>93200</v>
      </c>
      <c r="R26" s="598">
        <v>0.5</v>
      </c>
      <c r="S26" s="597">
        <v>99600</v>
      </c>
      <c r="T26" s="598">
        <v>0.5</v>
      </c>
    </row>
    <row r="27" spans="2:20">
      <c r="B27" s="613"/>
      <c r="C27" s="1619" t="s">
        <v>1410</v>
      </c>
      <c r="D27" s="1620"/>
      <c r="E27" s="594"/>
      <c r="F27" s="595"/>
      <c r="G27" s="594"/>
      <c r="H27" s="595"/>
      <c r="I27" s="594"/>
      <c r="J27" s="595"/>
      <c r="K27" s="599"/>
      <c r="L27" s="596"/>
      <c r="M27" s="594"/>
      <c r="N27" s="596"/>
      <c r="O27" s="597">
        <v>823600</v>
      </c>
      <c r="P27" s="598">
        <f>ROUND(O27/O28*100,1)</f>
        <v>4</v>
      </c>
      <c r="Q27" s="597">
        <v>626100</v>
      </c>
      <c r="R27" s="598">
        <v>3.3</v>
      </c>
      <c r="S27" s="597">
        <v>562300</v>
      </c>
      <c r="T27" s="598">
        <v>2.8</v>
      </c>
    </row>
    <row r="28" spans="2:20">
      <c r="B28" s="1621" t="s">
        <v>1411</v>
      </c>
      <c r="C28" s="1622"/>
      <c r="D28" s="1623"/>
      <c r="E28" s="615">
        <f>SUM(E15:E25)</f>
        <v>11333835</v>
      </c>
      <c r="F28" s="616">
        <f>ROUND(E28/E28*100,1)</f>
        <v>100</v>
      </c>
      <c r="G28" s="615">
        <f>SUM(G15:G25)</f>
        <v>11494409</v>
      </c>
      <c r="H28" s="616">
        <f>ROUND(G28/G28*100,1)</f>
        <v>100</v>
      </c>
      <c r="I28" s="615">
        <f>SUM(I15:I25)</f>
        <v>13170835</v>
      </c>
      <c r="J28" s="616">
        <f>ROUND(I28/I28*100,1)</f>
        <v>100</v>
      </c>
      <c r="K28" s="617">
        <f>SUM(K15:K25)</f>
        <v>13258429</v>
      </c>
      <c r="L28" s="618">
        <f>ROUND(K28/K28*100,1)</f>
        <v>100</v>
      </c>
      <c r="M28" s="615">
        <f>SUM(M15:M25)</f>
        <v>13637788</v>
      </c>
      <c r="N28" s="618">
        <f>ROUND(M28/M28*100,1)</f>
        <v>100</v>
      </c>
      <c r="O28" s="619">
        <f>SUM(O15:O25)</f>
        <v>20515733</v>
      </c>
      <c r="P28" s="618">
        <f>ROUND(O28/O28*100,1)</f>
        <v>100</v>
      </c>
      <c r="Q28" s="619">
        <f>SUM(Q15:Q25)</f>
        <v>18895000</v>
      </c>
      <c r="R28" s="616">
        <f>ROUND(Q28/Q28*100,1)</f>
        <v>100</v>
      </c>
      <c r="S28" s="619">
        <f>SUM(S15:S25)</f>
        <v>20363623</v>
      </c>
      <c r="T28" s="620">
        <v>100</v>
      </c>
    </row>
    <row r="29" spans="2:20">
      <c r="B29" s="1619" t="s">
        <v>1412</v>
      </c>
      <c r="C29" s="1624"/>
      <c r="D29" s="1625"/>
      <c r="E29" s="594">
        <v>2811958</v>
      </c>
      <c r="F29" s="595">
        <f>ROUND(E29/E53*100,1)</f>
        <v>25.3</v>
      </c>
      <c r="G29" s="594">
        <v>2924101</v>
      </c>
      <c r="H29" s="595">
        <f>ROUND(G29/G53*100,1)</f>
        <v>26.1</v>
      </c>
      <c r="I29" s="594">
        <v>3003187</v>
      </c>
      <c r="J29" s="595">
        <f>ROUND(I29/I53*100,1)</f>
        <v>23.5</v>
      </c>
      <c r="K29" s="599">
        <v>3024235</v>
      </c>
      <c r="L29" s="596">
        <f>ROUND(K29/K53*100,1)</f>
        <v>23.8</v>
      </c>
      <c r="M29" s="594">
        <v>3069145</v>
      </c>
      <c r="N29" s="596">
        <f>ROUND(M29/M53*100,1)</f>
        <v>23.2</v>
      </c>
      <c r="O29" s="597">
        <v>4157564</v>
      </c>
      <c r="P29" s="598">
        <f>ROUND(O29/O53*100,1)</f>
        <v>21</v>
      </c>
      <c r="Q29" s="597">
        <v>4093424</v>
      </c>
      <c r="R29" s="598">
        <v>22.3</v>
      </c>
      <c r="S29" s="597">
        <v>3794313</v>
      </c>
      <c r="T29" s="598">
        <v>19.100000000000001</v>
      </c>
    </row>
    <row r="30" spans="2:20">
      <c r="B30" s="1619" t="s">
        <v>1413</v>
      </c>
      <c r="C30" s="1624"/>
      <c r="D30" s="1625"/>
      <c r="E30" s="594">
        <v>434749</v>
      </c>
      <c r="F30" s="595">
        <f>ROUND(E30/E53*100,1)</f>
        <v>3.9</v>
      </c>
      <c r="G30" s="594">
        <v>473728</v>
      </c>
      <c r="H30" s="595">
        <f>ROUND(G30/G53*100,1)</f>
        <v>4.2</v>
      </c>
      <c r="I30" s="594">
        <v>503485</v>
      </c>
      <c r="J30" s="595">
        <f>ROUND(I30/I53*100,1)</f>
        <v>3.9</v>
      </c>
      <c r="K30" s="599">
        <v>530213</v>
      </c>
      <c r="L30" s="596">
        <f>ROUND(K30/K53*100,1)</f>
        <v>4.2</v>
      </c>
      <c r="M30" s="594">
        <v>564890</v>
      </c>
      <c r="N30" s="596">
        <f>ROUND(M30/M53*100,1)</f>
        <v>4.3</v>
      </c>
      <c r="O30" s="597">
        <v>1296964</v>
      </c>
      <c r="P30" s="598">
        <f>ROUND(O30/O53*100,1)</f>
        <v>6.5</v>
      </c>
      <c r="Q30" s="597">
        <v>1618982</v>
      </c>
      <c r="R30" s="598">
        <v>8.8000000000000007</v>
      </c>
      <c r="S30" s="597">
        <v>1743209</v>
      </c>
      <c r="T30" s="598">
        <v>8.8000000000000007</v>
      </c>
    </row>
    <row r="31" spans="2:20">
      <c r="B31" s="1619" t="s">
        <v>1414</v>
      </c>
      <c r="C31" s="1624"/>
      <c r="D31" s="1625"/>
      <c r="E31" s="621">
        <f>E32+E33</f>
        <v>1458037</v>
      </c>
      <c r="F31" s="595">
        <f>ROUND(E31/E53*100,1)</f>
        <v>13.1</v>
      </c>
      <c r="G31" s="621">
        <f>G32+G33</f>
        <v>1350794</v>
      </c>
      <c r="H31" s="595">
        <f>ROUND(G31/G53*100,1)</f>
        <v>12.1</v>
      </c>
      <c r="I31" s="621">
        <v>1014533</v>
      </c>
      <c r="J31" s="595">
        <f>ROUND(I31/I53*100,1)</f>
        <v>7.9</v>
      </c>
      <c r="K31" s="622">
        <v>1065244</v>
      </c>
      <c r="L31" s="596">
        <f>ROUND(K31/K53*100,1)</f>
        <v>8.4</v>
      </c>
      <c r="M31" s="621">
        <v>1049170</v>
      </c>
      <c r="N31" s="596">
        <f>ROUND(M31/M53*100,1)</f>
        <v>7.9</v>
      </c>
      <c r="O31" s="623">
        <v>2391464</v>
      </c>
      <c r="P31" s="598">
        <f>ROUND(O31/O53*100,1)</f>
        <v>12.1</v>
      </c>
      <c r="Q31" s="623">
        <v>2738728</v>
      </c>
      <c r="R31" s="598">
        <v>14.9</v>
      </c>
      <c r="S31" s="623">
        <v>2679391</v>
      </c>
      <c r="T31" s="598">
        <v>13.5</v>
      </c>
    </row>
    <row r="32" spans="2:20">
      <c r="B32" s="624" t="s">
        <v>1415</v>
      </c>
      <c r="C32" s="594" t="s">
        <v>1416</v>
      </c>
      <c r="D32" s="625"/>
      <c r="E32" s="594">
        <v>1454157</v>
      </c>
      <c r="F32" s="595">
        <f>ROUND(E32/E53*100,1)</f>
        <v>13.1</v>
      </c>
      <c r="G32" s="594">
        <v>1349683</v>
      </c>
      <c r="H32" s="595">
        <v>12.1</v>
      </c>
      <c r="I32" s="594">
        <v>1012957</v>
      </c>
      <c r="J32" s="595">
        <f>ROUND(I32/I53*100,1)</f>
        <v>7.9</v>
      </c>
      <c r="K32" s="599">
        <v>1062882</v>
      </c>
      <c r="L32" s="596">
        <f>ROUND(K32/K53*100,1)</f>
        <v>8.4</v>
      </c>
      <c r="M32" s="594">
        <v>1048150</v>
      </c>
      <c r="N32" s="596">
        <f>ROUND(M32/M53*100,1)</f>
        <v>7.9</v>
      </c>
      <c r="O32" s="597">
        <v>2389646</v>
      </c>
      <c r="P32" s="598">
        <f>ROUND(O32/O53*100,1)</f>
        <v>12.1</v>
      </c>
      <c r="Q32" s="597">
        <v>2737042</v>
      </c>
      <c r="R32" s="598">
        <v>14.9</v>
      </c>
      <c r="S32" s="597">
        <v>2677291</v>
      </c>
      <c r="T32" s="598">
        <v>13.5</v>
      </c>
    </row>
    <row r="33" spans="2:20">
      <c r="B33" s="626" t="s">
        <v>1417</v>
      </c>
      <c r="C33" s="594" t="s">
        <v>1418</v>
      </c>
      <c r="D33" s="625"/>
      <c r="E33" s="594">
        <v>3880</v>
      </c>
      <c r="F33" s="595">
        <f>ROUND(E33/E53*100,1)</f>
        <v>0</v>
      </c>
      <c r="G33" s="594">
        <v>1111</v>
      </c>
      <c r="H33" s="595">
        <f>ROUND(G33/G53*100,1)</f>
        <v>0</v>
      </c>
      <c r="I33" s="594">
        <v>1576</v>
      </c>
      <c r="J33" s="595">
        <f>ROUND(I33/I53*100,1)</f>
        <v>0</v>
      </c>
      <c r="K33" s="599">
        <v>2362</v>
      </c>
      <c r="L33" s="596">
        <f>ROUND(K33/K53*100,1)</f>
        <v>0</v>
      </c>
      <c r="M33" s="594">
        <v>1020</v>
      </c>
      <c r="N33" s="596">
        <f>ROUND(M33/M53*100,1)</f>
        <v>0</v>
      </c>
      <c r="O33" s="597">
        <v>1818</v>
      </c>
      <c r="P33" s="598">
        <f>ROUND(O33/O53*100,1)</f>
        <v>0</v>
      </c>
      <c r="Q33" s="597">
        <v>1686</v>
      </c>
      <c r="R33" s="598">
        <v>0</v>
      </c>
      <c r="S33" s="597">
        <v>2100</v>
      </c>
      <c r="T33" s="598">
        <v>0</v>
      </c>
    </row>
    <row r="34" spans="2:20" ht="14.25" thickBot="1">
      <c r="B34" s="1729" t="s">
        <v>1398</v>
      </c>
      <c r="C34" s="1730"/>
      <c r="D34" s="1731"/>
      <c r="E34" s="793">
        <f>SUM(E29:E31)</f>
        <v>4704744</v>
      </c>
      <c r="F34" s="794">
        <f>ROUND(E34/E53*100,1)</f>
        <v>42.3</v>
      </c>
      <c r="G34" s="793">
        <f>SUM(G29:G31)</f>
        <v>4748623</v>
      </c>
      <c r="H34" s="794">
        <f>ROUND(G34/G53*100,1)</f>
        <v>42.4</v>
      </c>
      <c r="I34" s="793">
        <f>SUM(I29:I31)</f>
        <v>4521205</v>
      </c>
      <c r="J34" s="794">
        <f>ROUND(I34/I53*100,1)</f>
        <v>35.4</v>
      </c>
      <c r="K34" s="795">
        <f>SUM(K29:K31)</f>
        <v>4619692</v>
      </c>
      <c r="L34" s="796">
        <f>ROUND(K34/K53*100,1)</f>
        <v>36.4</v>
      </c>
      <c r="M34" s="793">
        <f>SUM(M29:M31)</f>
        <v>4683205</v>
      </c>
      <c r="N34" s="796">
        <f>ROUND(M34/M53*100,1)</f>
        <v>35.299999999999997</v>
      </c>
      <c r="O34" s="797">
        <f>SUM(O29:O31)</f>
        <v>7845992</v>
      </c>
      <c r="P34" s="804">
        <f>ROUND(O34/O53*100,1)</f>
        <v>39.6</v>
      </c>
      <c r="Q34" s="797">
        <f>SUM(Q29:Q31)</f>
        <v>8451134</v>
      </c>
      <c r="R34" s="804">
        <f>ROUND(Q34/Q53*100,1)</f>
        <v>46</v>
      </c>
      <c r="S34" s="797">
        <f>SUM(S29:S31)</f>
        <v>8216913</v>
      </c>
      <c r="T34" s="805">
        <v>41.4</v>
      </c>
    </row>
    <row r="35" spans="2:20">
      <c r="B35" s="1732" t="s">
        <v>1419</v>
      </c>
      <c r="C35" s="1734"/>
      <c r="D35" s="1735"/>
      <c r="E35" s="786">
        <v>1401866</v>
      </c>
      <c r="F35" s="800">
        <f>ROUND(E35/E53*100,1)</f>
        <v>12.6</v>
      </c>
      <c r="G35" s="786">
        <v>1485273</v>
      </c>
      <c r="H35" s="800">
        <f>ROUND(G35/G53*100,1)</f>
        <v>13.3</v>
      </c>
      <c r="I35" s="786">
        <v>1667492</v>
      </c>
      <c r="J35" s="800">
        <f>ROUND(I35/I53*100,1)</f>
        <v>13</v>
      </c>
      <c r="K35" s="787">
        <v>1903247</v>
      </c>
      <c r="L35" s="801">
        <f>ROUND(K35/K53*100,1)</f>
        <v>15</v>
      </c>
      <c r="M35" s="786">
        <v>1795074</v>
      </c>
      <c r="N35" s="801">
        <f>ROUND(M35/M53*100,1)</f>
        <v>13.5</v>
      </c>
      <c r="O35" s="626">
        <v>2912833</v>
      </c>
      <c r="P35" s="802">
        <f>ROUND(O35/O53*100,1)</f>
        <v>14.7</v>
      </c>
      <c r="Q35" s="626">
        <v>2806968</v>
      </c>
      <c r="R35" s="802">
        <v>15.3</v>
      </c>
      <c r="S35" s="626">
        <v>2841127</v>
      </c>
      <c r="T35" s="802">
        <v>14.3</v>
      </c>
    </row>
    <row r="36" spans="2:20">
      <c r="B36" s="1619" t="s">
        <v>1420</v>
      </c>
      <c r="C36" s="1624"/>
      <c r="D36" s="1625"/>
      <c r="E36" s="594">
        <v>57454</v>
      </c>
      <c r="F36" s="595">
        <f>ROUND(E36/E53*100,1)</f>
        <v>0.5</v>
      </c>
      <c r="G36" s="594">
        <v>56738</v>
      </c>
      <c r="H36" s="595">
        <f>ROUND(G36/G53*100,1)</f>
        <v>0.5</v>
      </c>
      <c r="I36" s="594">
        <v>48388</v>
      </c>
      <c r="J36" s="595">
        <f>ROUND(I36/I53*100,1)</f>
        <v>0.4</v>
      </c>
      <c r="K36" s="599">
        <v>60999</v>
      </c>
      <c r="L36" s="596">
        <f>ROUND(K36/K53*100,1)</f>
        <v>0.5</v>
      </c>
      <c r="M36" s="594">
        <v>57828</v>
      </c>
      <c r="N36" s="596">
        <f>ROUND(M36/M53*100,1)</f>
        <v>0.4</v>
      </c>
      <c r="O36" s="597">
        <v>186418</v>
      </c>
      <c r="P36" s="598">
        <f>ROUND(O36/O53*100,1)</f>
        <v>0.9</v>
      </c>
      <c r="Q36" s="597">
        <v>67233</v>
      </c>
      <c r="R36" s="598">
        <v>0.4</v>
      </c>
      <c r="S36" s="597">
        <v>43181</v>
      </c>
      <c r="T36" s="598">
        <v>0.2</v>
      </c>
    </row>
    <row r="37" spans="2:20">
      <c r="B37" s="1626" t="s">
        <v>1421</v>
      </c>
      <c r="C37" s="1627"/>
      <c r="D37" s="1628"/>
      <c r="E37" s="594">
        <v>1377512</v>
      </c>
      <c r="F37" s="595">
        <f>ROUND(E37/E53*100,1)</f>
        <v>12.4</v>
      </c>
      <c r="G37" s="594">
        <v>1271224</v>
      </c>
      <c r="H37" s="595">
        <f>ROUND(G37/G53*100,1)</f>
        <v>11.3</v>
      </c>
      <c r="I37" s="594">
        <v>1387512</v>
      </c>
      <c r="J37" s="595">
        <f>ROUND(I37/I53*100,1)</f>
        <v>10.9</v>
      </c>
      <c r="K37" s="599">
        <v>1438390</v>
      </c>
      <c r="L37" s="596">
        <f>ROUND(K37/K53*100,1)</f>
        <v>11.3</v>
      </c>
      <c r="M37" s="594">
        <v>1851278</v>
      </c>
      <c r="N37" s="596">
        <f>ROUND(M37/M53*100,1)</f>
        <v>14</v>
      </c>
      <c r="O37" s="597">
        <v>1838514</v>
      </c>
      <c r="P37" s="598">
        <f>ROUND(O37/O53*100,1)</f>
        <v>9.3000000000000007</v>
      </c>
      <c r="Q37" s="597">
        <v>1715784</v>
      </c>
      <c r="R37" s="598">
        <v>9.3000000000000007</v>
      </c>
      <c r="S37" s="597">
        <v>1462340</v>
      </c>
      <c r="T37" s="598">
        <v>7.4</v>
      </c>
    </row>
    <row r="38" spans="2:20" ht="29.25" customHeight="1">
      <c r="B38" s="626"/>
      <c r="C38" s="1629" t="s">
        <v>1422</v>
      </c>
      <c r="D38" s="1452"/>
      <c r="E38" s="594">
        <v>826794</v>
      </c>
      <c r="F38" s="595">
        <f>ROUND(E38/E53*100,1)</f>
        <v>7.4</v>
      </c>
      <c r="G38" s="594">
        <v>716510</v>
      </c>
      <c r="H38" s="595">
        <f>ROUND(G38/G53*100,1)</f>
        <v>6.4</v>
      </c>
      <c r="I38" s="594">
        <v>778201</v>
      </c>
      <c r="J38" s="595">
        <f>ROUND(I38/I53*100,1)</f>
        <v>6.1</v>
      </c>
      <c r="K38" s="599">
        <v>795432</v>
      </c>
      <c r="L38" s="596">
        <f>ROUND(K38/K53*100,1)</f>
        <v>6.3</v>
      </c>
      <c r="M38" s="594">
        <v>958261</v>
      </c>
      <c r="N38" s="596">
        <f>ROUND(M38/M53*100,1)</f>
        <v>7.2</v>
      </c>
      <c r="O38" s="597">
        <v>709422</v>
      </c>
      <c r="P38" s="598">
        <f>ROUND(O38/O53*100,1)</f>
        <v>3.6</v>
      </c>
      <c r="Q38" s="597">
        <v>725423</v>
      </c>
      <c r="R38" s="598">
        <v>4</v>
      </c>
      <c r="S38" s="597">
        <v>743988</v>
      </c>
      <c r="T38" s="598">
        <v>3.7</v>
      </c>
    </row>
    <row r="39" spans="2:20" ht="14.25" thickBot="1">
      <c r="B39" s="1729" t="s">
        <v>1398</v>
      </c>
      <c r="C39" s="1730"/>
      <c r="D39" s="1731"/>
      <c r="E39" s="793">
        <f>SUM(E35:E37)</f>
        <v>2836832</v>
      </c>
      <c r="F39" s="794">
        <f>ROUND(E39/E53*100,1)</f>
        <v>25.5</v>
      </c>
      <c r="G39" s="793">
        <f>SUM(G35:G37)</f>
        <v>2813235</v>
      </c>
      <c r="H39" s="794">
        <f>ROUND(G39/G53*100,1)</f>
        <v>25.1</v>
      </c>
      <c r="I39" s="793">
        <f>SUM(I35:I37)</f>
        <v>3103392</v>
      </c>
      <c r="J39" s="794">
        <f>ROUND(I39/I53*100,1)</f>
        <v>24.3</v>
      </c>
      <c r="K39" s="795">
        <f>SUM(K35:K37)</f>
        <v>3402636</v>
      </c>
      <c r="L39" s="796">
        <f>ROUND(K39/K53*100,1)</f>
        <v>26.8</v>
      </c>
      <c r="M39" s="793">
        <f>SUM(M35:M37)</f>
        <v>3704180</v>
      </c>
      <c r="N39" s="796">
        <f>ROUND(M39/M53*100,1)</f>
        <v>27.9</v>
      </c>
      <c r="O39" s="797">
        <f>SUM(O35:O37)</f>
        <v>4937765</v>
      </c>
      <c r="P39" s="804">
        <f>ROUND(O39/O53*100,1)</f>
        <v>24.9</v>
      </c>
      <c r="Q39" s="797">
        <f>SUM(Q35:Q37)</f>
        <v>4589985</v>
      </c>
      <c r="R39" s="804">
        <f>ROUND(Q39/Q53*100,1)</f>
        <v>25</v>
      </c>
      <c r="S39" s="797">
        <f>SUM(S35:S37)</f>
        <v>4346648</v>
      </c>
      <c r="T39" s="805">
        <v>21.9</v>
      </c>
    </row>
    <row r="40" spans="2:20">
      <c r="B40" s="1732" t="s">
        <v>1423</v>
      </c>
      <c r="C40" s="1734"/>
      <c r="D40" s="1735"/>
      <c r="E40" s="786">
        <v>626278</v>
      </c>
      <c r="F40" s="800">
        <f>ROUND(E40/E53*100,1)</f>
        <v>5.6</v>
      </c>
      <c r="G40" s="786">
        <v>956420</v>
      </c>
      <c r="H40" s="800">
        <f>ROUND(G40/G53*100,1)</f>
        <v>8.5</v>
      </c>
      <c r="I40" s="786">
        <v>806974</v>
      </c>
      <c r="J40" s="800">
        <f>ROUND(I40/I53*100,1)</f>
        <v>6.3</v>
      </c>
      <c r="K40" s="787">
        <v>946949</v>
      </c>
      <c r="L40" s="801">
        <f>ROUND(K40/K53*100,1)</f>
        <v>7.5</v>
      </c>
      <c r="M40" s="786">
        <v>931129</v>
      </c>
      <c r="N40" s="801">
        <f>ROUND(M40/M53*100,1)</f>
        <v>7</v>
      </c>
      <c r="O40" s="626">
        <v>1598285</v>
      </c>
      <c r="P40" s="802">
        <f>ROUND(O40/O53*100,1)</f>
        <v>8.1</v>
      </c>
      <c r="Q40" s="626">
        <v>1338665</v>
      </c>
      <c r="R40" s="802">
        <v>7.3</v>
      </c>
      <c r="S40" s="626">
        <v>1215883</v>
      </c>
      <c r="T40" s="806">
        <v>6.1</v>
      </c>
    </row>
    <row r="41" spans="2:20">
      <c r="B41" s="1619" t="s">
        <v>1424</v>
      </c>
      <c r="C41" s="1624"/>
      <c r="D41" s="1625"/>
      <c r="E41" s="594">
        <v>564773</v>
      </c>
      <c r="F41" s="595">
        <f>ROUND(E41/E53*100,1)</f>
        <v>5.0999999999999996</v>
      </c>
      <c r="G41" s="594">
        <v>27720</v>
      </c>
      <c r="H41" s="595">
        <f>ROUND(G41/G53*100,1)</f>
        <v>0.2</v>
      </c>
      <c r="I41" s="594">
        <v>38251</v>
      </c>
      <c r="J41" s="595">
        <f>ROUND(I41/I53*100,1)</f>
        <v>0.3</v>
      </c>
      <c r="K41" s="599">
        <v>59754</v>
      </c>
      <c r="L41" s="596">
        <f>ROUND(K41/K53*100,1)</f>
        <v>0.5</v>
      </c>
      <c r="M41" s="594">
        <v>87801</v>
      </c>
      <c r="N41" s="596">
        <f>ROUND(M41/M53*100,1)</f>
        <v>0.7</v>
      </c>
      <c r="O41" s="597">
        <v>83457</v>
      </c>
      <c r="P41" s="598">
        <f>ROUND(O41/O53*100,1)</f>
        <v>0.4</v>
      </c>
      <c r="Q41" s="597">
        <v>65518</v>
      </c>
      <c r="R41" s="598">
        <v>0.4</v>
      </c>
      <c r="S41" s="597">
        <v>61670</v>
      </c>
      <c r="T41" s="807">
        <v>0.3</v>
      </c>
    </row>
    <row r="42" spans="2:20">
      <c r="B42" s="1619" t="s">
        <v>1425</v>
      </c>
      <c r="C42" s="1624"/>
      <c r="D42" s="1625"/>
      <c r="E42" s="594">
        <v>710949</v>
      </c>
      <c r="F42" s="595">
        <f>ROUND(E42/E53*100,1)</f>
        <v>6.4</v>
      </c>
      <c r="G42" s="594">
        <v>606304</v>
      </c>
      <c r="H42" s="595">
        <f>ROUND(G42/G53*100,1)</f>
        <v>5.4</v>
      </c>
      <c r="I42" s="594">
        <v>603420</v>
      </c>
      <c r="J42" s="595">
        <f>ROUND(I42/I53*100,1)</f>
        <v>4.7</v>
      </c>
      <c r="K42" s="599">
        <v>257091</v>
      </c>
      <c r="L42" s="596">
        <f>ROUND(K42/K53*100,1)</f>
        <v>2</v>
      </c>
      <c r="M42" s="594">
        <v>478307</v>
      </c>
      <c r="N42" s="596">
        <f>ROUND(M42/M53*100,1)</f>
        <v>3.6</v>
      </c>
      <c r="O42" s="597">
        <v>292460</v>
      </c>
      <c r="P42" s="598">
        <f>ROUND(O42/O53*100,1)</f>
        <v>1.5</v>
      </c>
      <c r="Q42" s="597">
        <v>231876</v>
      </c>
      <c r="R42" s="598">
        <v>1.3</v>
      </c>
      <c r="S42" s="597">
        <v>357912</v>
      </c>
      <c r="T42" s="807">
        <v>1.8</v>
      </c>
    </row>
    <row r="43" spans="2:20" ht="14.25" thickBot="1">
      <c r="B43" s="1729" t="s">
        <v>1426</v>
      </c>
      <c r="C43" s="1730"/>
      <c r="D43" s="1731"/>
      <c r="E43" s="793">
        <f>SUM(E40:E42)+E34+E39</f>
        <v>9443576</v>
      </c>
      <c r="F43" s="794">
        <f>ROUND(E43/E53*100,1)</f>
        <v>84.9</v>
      </c>
      <c r="G43" s="793">
        <f>SUM(G40:G42)+G34+G39</f>
        <v>9152302</v>
      </c>
      <c r="H43" s="794">
        <f>ROUND(G43/G53*100,1)</f>
        <v>81.7</v>
      </c>
      <c r="I43" s="793">
        <f>SUM(I40:I42)+I34+I39</f>
        <v>9073242</v>
      </c>
      <c r="J43" s="794">
        <f>ROUND(I43/I53*100,1)</f>
        <v>71</v>
      </c>
      <c r="K43" s="795">
        <f>SUM(K40:K42)+K34+K39</f>
        <v>9286122</v>
      </c>
      <c r="L43" s="796">
        <f>ROUND(K43/K53*100,1)</f>
        <v>73.2</v>
      </c>
      <c r="M43" s="793">
        <f>SUM(M40:M42)+M34+M39</f>
        <v>9884622</v>
      </c>
      <c r="N43" s="796">
        <f>ROUND(M43/M53*100,1)</f>
        <v>74.599999999999994</v>
      </c>
      <c r="O43" s="797">
        <f>O34+O39+SUM(O40:O42)</f>
        <v>14757959</v>
      </c>
      <c r="P43" s="804">
        <f>ROUND(O43/O53*100,1)</f>
        <v>74.400000000000006</v>
      </c>
      <c r="Q43" s="797">
        <f>Q34+Q39+SUM(Q40:Q42)</f>
        <v>14677178</v>
      </c>
      <c r="R43" s="804">
        <f>ROUND(Q43/Q53*100,1)</f>
        <v>80</v>
      </c>
      <c r="S43" s="797">
        <v>14199026</v>
      </c>
      <c r="T43" s="805">
        <v>71.5</v>
      </c>
    </row>
    <row r="44" spans="2:20">
      <c r="B44" s="627" t="s">
        <v>1427</v>
      </c>
      <c r="C44" s="1732" t="s">
        <v>1428</v>
      </c>
      <c r="D44" s="1733"/>
      <c r="E44" s="808">
        <f>SUM(E45:E49)</f>
        <v>1683981</v>
      </c>
      <c r="F44" s="800">
        <f>ROUND(E44/E53*100,1)</f>
        <v>15.1</v>
      </c>
      <c r="G44" s="808">
        <f>SUM(G45:G49)</f>
        <v>2055220</v>
      </c>
      <c r="H44" s="800">
        <f>ROUND(G44/G53*100,1)</f>
        <v>18.3</v>
      </c>
      <c r="I44" s="808">
        <v>3707822</v>
      </c>
      <c r="J44" s="800">
        <f>ROUND(I44/I53*100,1)</f>
        <v>29</v>
      </c>
      <c r="K44" s="809">
        <v>3406641</v>
      </c>
      <c r="L44" s="801">
        <f>ROUND(K44/K53*100,1)</f>
        <v>26.8</v>
      </c>
      <c r="M44" s="808">
        <v>3369930</v>
      </c>
      <c r="N44" s="801">
        <f>ROUND(M44/M53*100,1)</f>
        <v>25.4</v>
      </c>
      <c r="O44" s="810">
        <f>SUM(O45:O49)</f>
        <v>5068138</v>
      </c>
      <c r="P44" s="802">
        <f>ROUND(O44/O53*100,1)</f>
        <v>25.6</v>
      </c>
      <c r="Q44" s="810">
        <f>SUM(Q45:Q49)</f>
        <v>3680485</v>
      </c>
      <c r="R44" s="802">
        <f>ROUND(Q44/Q53*100,1)</f>
        <v>20</v>
      </c>
      <c r="S44" s="810">
        <v>5657627</v>
      </c>
      <c r="T44" s="802">
        <v>28.5</v>
      </c>
    </row>
    <row r="45" spans="2:20">
      <c r="B45" s="627"/>
      <c r="C45" s="628"/>
      <c r="D45" s="629" t="s">
        <v>1429</v>
      </c>
      <c r="E45" s="594">
        <v>689345</v>
      </c>
      <c r="F45" s="595">
        <f>ROUND(E45/E53*100,1)</f>
        <v>6.2</v>
      </c>
      <c r="G45" s="594">
        <v>618646</v>
      </c>
      <c r="H45" s="595">
        <f>ROUND(G45/G53*100,1)</f>
        <v>5.5</v>
      </c>
      <c r="I45" s="594">
        <v>1024181</v>
      </c>
      <c r="J45" s="595">
        <f>ROUND(I45/I53*100,1)</f>
        <v>8</v>
      </c>
      <c r="K45" s="599">
        <v>1021678</v>
      </c>
      <c r="L45" s="596">
        <f>ROUND(K45/K53*100,1)</f>
        <v>8</v>
      </c>
      <c r="M45" s="594">
        <v>1216101</v>
      </c>
      <c r="N45" s="596">
        <f>ROUND(M45/M53*100,1)</f>
        <v>9.1999999999999993</v>
      </c>
      <c r="O45" s="597">
        <v>1514768</v>
      </c>
      <c r="P45" s="598">
        <f>ROUND(O45/O53*100,1)</f>
        <v>7.6</v>
      </c>
      <c r="Q45" s="597">
        <v>610061</v>
      </c>
      <c r="R45" s="598">
        <v>3.3</v>
      </c>
      <c r="S45" s="597">
        <v>946590</v>
      </c>
      <c r="T45" s="598">
        <v>4.8</v>
      </c>
    </row>
    <row r="46" spans="2:20">
      <c r="B46" s="627" t="s">
        <v>1430</v>
      </c>
      <c r="C46" s="630" t="s">
        <v>1415</v>
      </c>
      <c r="D46" s="629" t="s">
        <v>1431</v>
      </c>
      <c r="E46" s="594">
        <v>965329</v>
      </c>
      <c r="F46" s="595">
        <f>ROUND(E46/E53*100,1)</f>
        <v>8.6999999999999993</v>
      </c>
      <c r="G46" s="594">
        <v>1423925</v>
      </c>
      <c r="H46" s="595">
        <f>ROUND(G46/G53*100,1)</f>
        <v>12.7</v>
      </c>
      <c r="I46" s="594">
        <v>2677864</v>
      </c>
      <c r="J46" s="595">
        <f>ROUND(I46/I53*100,1)</f>
        <v>21</v>
      </c>
      <c r="K46" s="599">
        <v>2338748</v>
      </c>
      <c r="L46" s="596">
        <f>ROUND(K46/K53*100,1)</f>
        <v>18.399999999999999</v>
      </c>
      <c r="M46" s="594">
        <v>2119637</v>
      </c>
      <c r="N46" s="596">
        <f>ROUND(M46/M53*100,1)</f>
        <v>16</v>
      </c>
      <c r="O46" s="597">
        <v>3448321</v>
      </c>
      <c r="P46" s="598">
        <f>ROUND(O46/O53*100,1)</f>
        <v>17.399999999999999</v>
      </c>
      <c r="Q46" s="597">
        <v>2984629</v>
      </c>
      <c r="R46" s="598">
        <v>16.3</v>
      </c>
      <c r="S46" s="597">
        <v>4595092</v>
      </c>
      <c r="T46" s="598">
        <v>23.1</v>
      </c>
    </row>
    <row r="47" spans="2:20">
      <c r="B47" s="627"/>
      <c r="C47" s="630"/>
      <c r="D47" s="629" t="s">
        <v>1432</v>
      </c>
      <c r="E47" s="594">
        <v>29307</v>
      </c>
      <c r="F47" s="595">
        <v>0.2</v>
      </c>
      <c r="G47" s="594">
        <v>12649</v>
      </c>
      <c r="H47" s="595">
        <f>ROUND(G47/G53*100,1)</f>
        <v>0.1</v>
      </c>
      <c r="I47" s="594">
        <v>5777</v>
      </c>
      <c r="J47" s="595">
        <f>ROUND(I47/I53*100,1)</f>
        <v>0</v>
      </c>
      <c r="K47" s="599">
        <v>46215</v>
      </c>
      <c r="L47" s="596">
        <f>ROUND(K47/K53*100,1)</f>
        <v>0.4</v>
      </c>
      <c r="M47" s="594">
        <v>34192</v>
      </c>
      <c r="N47" s="596">
        <f>ROUND(M47/M53*100,1)</f>
        <v>0.3</v>
      </c>
      <c r="O47" s="597">
        <v>105049</v>
      </c>
      <c r="P47" s="598">
        <f>ROUND(O47/O53*100,1)</f>
        <v>0.5</v>
      </c>
      <c r="Q47" s="597">
        <v>85795</v>
      </c>
      <c r="R47" s="598">
        <v>0.5</v>
      </c>
      <c r="S47" s="597">
        <v>115945</v>
      </c>
      <c r="T47" s="598">
        <v>0.6</v>
      </c>
    </row>
    <row r="48" spans="2:20">
      <c r="B48" s="627" t="s">
        <v>1433</v>
      </c>
      <c r="C48" s="630" t="s">
        <v>1417</v>
      </c>
      <c r="D48" s="629" t="s">
        <v>1434</v>
      </c>
      <c r="E48" s="594"/>
      <c r="F48" s="595">
        <f>ROUND(E48/E11*100,1)</f>
        <v>0</v>
      </c>
      <c r="G48" s="594"/>
      <c r="H48" s="595">
        <f>ROUND(G48/G11*100,1)</f>
        <v>0</v>
      </c>
      <c r="I48" s="589" t="s">
        <v>1444</v>
      </c>
      <c r="J48" s="602" t="s">
        <v>943</v>
      </c>
      <c r="K48" s="589" t="s">
        <v>943</v>
      </c>
      <c r="L48" s="604" t="s">
        <v>943</v>
      </c>
      <c r="M48" s="589" t="s">
        <v>943</v>
      </c>
      <c r="N48" s="604" t="s">
        <v>943</v>
      </c>
      <c r="O48" s="633" t="s">
        <v>1805</v>
      </c>
      <c r="P48" s="811" t="s">
        <v>1805</v>
      </c>
      <c r="Q48" s="633" t="s">
        <v>1805</v>
      </c>
      <c r="R48" s="811" t="s">
        <v>1805</v>
      </c>
      <c r="S48" s="633"/>
      <c r="T48" s="598"/>
    </row>
    <row r="49" spans="2:20">
      <c r="B49" s="627"/>
      <c r="C49" s="634"/>
      <c r="D49" s="629" t="s">
        <v>1435</v>
      </c>
      <c r="E49" s="594"/>
      <c r="F49" s="595">
        <f>ROUND(E49/E53*100,1)</f>
        <v>0</v>
      </c>
      <c r="G49" s="594"/>
      <c r="H49" s="595">
        <f>ROUND(G49/G53*100,1)</f>
        <v>0</v>
      </c>
      <c r="I49" s="589" t="s">
        <v>1445</v>
      </c>
      <c r="J49" s="602" t="s">
        <v>943</v>
      </c>
      <c r="K49" s="589" t="s">
        <v>943</v>
      </c>
      <c r="L49" s="604" t="s">
        <v>943</v>
      </c>
      <c r="M49" s="589" t="s">
        <v>943</v>
      </c>
      <c r="N49" s="604" t="s">
        <v>943</v>
      </c>
      <c r="O49" s="633" t="s">
        <v>1806</v>
      </c>
      <c r="P49" s="811" t="s">
        <v>1806</v>
      </c>
      <c r="Q49" s="633" t="s">
        <v>1806</v>
      </c>
      <c r="R49" s="811" t="s">
        <v>1806</v>
      </c>
      <c r="S49" s="633"/>
      <c r="T49" s="598"/>
    </row>
    <row r="50" spans="2:20">
      <c r="B50" s="627" t="s">
        <v>1436</v>
      </c>
      <c r="C50" s="1619" t="s">
        <v>1437</v>
      </c>
      <c r="D50" s="1620"/>
      <c r="E50" s="594"/>
      <c r="F50" s="595">
        <f>ROUND(E50/E53*100,1)</f>
        <v>0</v>
      </c>
      <c r="G50" s="594"/>
      <c r="H50" s="595">
        <f>ROUND(G50/G53*100,1)</f>
        <v>0</v>
      </c>
      <c r="I50" s="589" t="s">
        <v>1446</v>
      </c>
      <c r="J50" s="602" t="s">
        <v>943</v>
      </c>
      <c r="K50" s="589" t="s">
        <v>943</v>
      </c>
      <c r="L50" s="604" t="s">
        <v>943</v>
      </c>
      <c r="M50" s="589" t="s">
        <v>943</v>
      </c>
      <c r="N50" s="604" t="s">
        <v>943</v>
      </c>
      <c r="O50" s="633" t="s">
        <v>2082</v>
      </c>
      <c r="P50" s="811" t="s">
        <v>2082</v>
      </c>
      <c r="Q50" s="633" t="s">
        <v>2082</v>
      </c>
      <c r="R50" s="811" t="s">
        <v>2082</v>
      </c>
      <c r="S50" s="633"/>
      <c r="T50" s="811"/>
    </row>
    <row r="51" spans="2:20">
      <c r="B51" s="627"/>
      <c r="C51" s="1619" t="s">
        <v>1438</v>
      </c>
      <c r="D51" s="1620"/>
      <c r="E51" s="594"/>
      <c r="F51" s="595">
        <f>ROUND(E51/E53*100,1)</f>
        <v>0</v>
      </c>
      <c r="G51" s="594"/>
      <c r="H51" s="595">
        <f>ROUND(G51/G53*100,1)</f>
        <v>0</v>
      </c>
      <c r="I51" s="589" t="s">
        <v>1447</v>
      </c>
      <c r="J51" s="602" t="s">
        <v>943</v>
      </c>
      <c r="K51" s="589" t="s">
        <v>943</v>
      </c>
      <c r="L51" s="604" t="s">
        <v>943</v>
      </c>
      <c r="M51" s="589" t="s">
        <v>943</v>
      </c>
      <c r="N51" s="604" t="s">
        <v>943</v>
      </c>
      <c r="O51" s="633" t="s">
        <v>2081</v>
      </c>
      <c r="P51" s="811" t="s">
        <v>2081</v>
      </c>
      <c r="Q51" s="633" t="s">
        <v>2081</v>
      </c>
      <c r="R51" s="811" t="s">
        <v>2081</v>
      </c>
      <c r="S51" s="633"/>
      <c r="T51" s="811"/>
    </row>
    <row r="52" spans="2:20">
      <c r="B52" s="626" t="s">
        <v>1439</v>
      </c>
      <c r="C52" s="1619" t="s">
        <v>1426</v>
      </c>
      <c r="D52" s="1620"/>
      <c r="E52" s="607">
        <f>E44+E50+E51</f>
        <v>1683981</v>
      </c>
      <c r="F52" s="608">
        <f>ROUND(E52/E53*100,1)</f>
        <v>15.1</v>
      </c>
      <c r="G52" s="607">
        <f>G44+G50+G51</f>
        <v>2055220</v>
      </c>
      <c r="H52" s="608">
        <f>ROUND(G52/G53*100,1)</f>
        <v>18.3</v>
      </c>
      <c r="I52" s="607">
        <f>I44</f>
        <v>3707822</v>
      </c>
      <c r="J52" s="608">
        <f>ROUND(I52/I53*100,1)</f>
        <v>29</v>
      </c>
      <c r="K52" s="609">
        <f>K44</f>
        <v>3406641</v>
      </c>
      <c r="L52" s="610">
        <f>ROUND(K52/K53*100,1)</f>
        <v>26.8</v>
      </c>
      <c r="M52" s="607">
        <f>M44</f>
        <v>3369930</v>
      </c>
      <c r="N52" s="610">
        <f>ROUND(M52/M53*100,1)</f>
        <v>25.4</v>
      </c>
      <c r="O52" s="611">
        <f>O44</f>
        <v>5068138</v>
      </c>
      <c r="P52" s="598">
        <f>ROUND(O52/O53*100,1)</f>
        <v>25.6</v>
      </c>
      <c r="Q52" s="611">
        <f>Q44</f>
        <v>3680485</v>
      </c>
      <c r="R52" s="598">
        <f>ROUND(Q52/Q53*100,1)</f>
        <v>20</v>
      </c>
      <c r="S52" s="611">
        <v>5657627</v>
      </c>
      <c r="T52" s="807">
        <v>28.5</v>
      </c>
    </row>
    <row r="53" spans="2:20" ht="14.25" thickBot="1">
      <c r="B53" s="1621" t="s">
        <v>1440</v>
      </c>
      <c r="C53" s="1622"/>
      <c r="D53" s="1623"/>
      <c r="E53" s="812">
        <f>E43+E52</f>
        <v>11127557</v>
      </c>
      <c r="F53" s="813">
        <f>ROUND(E53/E53*100,1)</f>
        <v>100</v>
      </c>
      <c r="G53" s="812">
        <f>G43+G52</f>
        <v>11207522</v>
      </c>
      <c r="H53" s="813">
        <f>ROUND(G53/G53*100,1)</f>
        <v>100</v>
      </c>
      <c r="I53" s="812">
        <f>I43+I52</f>
        <v>12781064</v>
      </c>
      <c r="J53" s="813">
        <f>ROUND(I53/I53*100,1)</f>
        <v>100</v>
      </c>
      <c r="K53" s="814">
        <f>K43+K52</f>
        <v>12692763</v>
      </c>
      <c r="L53" s="815">
        <f>ROUND(K53/K53*100,1)</f>
        <v>100</v>
      </c>
      <c r="M53" s="812">
        <f>M43+M52</f>
        <v>13254552</v>
      </c>
      <c r="N53" s="815">
        <f>ROUND(M53/M53*100,1)</f>
        <v>100</v>
      </c>
      <c r="O53" s="619">
        <f>O43+O52</f>
        <v>19826097</v>
      </c>
      <c r="P53" s="620">
        <f>ROUND(O53/O53*100,1)</f>
        <v>100</v>
      </c>
      <c r="Q53" s="619">
        <f>Q43+Q52</f>
        <v>18357663</v>
      </c>
      <c r="R53" s="620">
        <f>ROUND(Q53/Q53*100,1)</f>
        <v>100</v>
      </c>
      <c r="S53" s="619">
        <f>S43+S52</f>
        <v>19856653</v>
      </c>
      <c r="T53" s="620">
        <v>100</v>
      </c>
    </row>
    <row r="54" spans="2:20">
      <c r="L54" s="635"/>
      <c r="N54" s="635"/>
      <c r="P54" s="635"/>
      <c r="R54" s="635"/>
      <c r="S54" s="1743" t="s">
        <v>28</v>
      </c>
      <c r="T54" s="1743"/>
    </row>
    <row r="55" spans="2:20">
      <c r="B55" s="586" t="s">
        <v>2135</v>
      </c>
    </row>
  </sheetData>
  <mergeCells count="53">
    <mergeCell ref="Q3:R3"/>
    <mergeCell ref="S54:T54"/>
    <mergeCell ref="B8:D8"/>
    <mergeCell ref="B9:D9"/>
    <mergeCell ref="B16:D16"/>
    <mergeCell ref="B17:D17"/>
    <mergeCell ref="B22:D22"/>
    <mergeCell ref="B23:D23"/>
    <mergeCell ref="B18:D18"/>
    <mergeCell ref="B19:D19"/>
    <mergeCell ref="B20:D20"/>
    <mergeCell ref="B21:D21"/>
    <mergeCell ref="B28:D28"/>
    <mergeCell ref="B29:D29"/>
    <mergeCell ref="B30:D30"/>
    <mergeCell ref="B31:D31"/>
    <mergeCell ref="B7:D7"/>
    <mergeCell ref="B10:D10"/>
    <mergeCell ref="B11:D11"/>
    <mergeCell ref="B12:D12"/>
    <mergeCell ref="B5:D5"/>
    <mergeCell ref="B6:D6"/>
    <mergeCell ref="Q2:T2"/>
    <mergeCell ref="C26:D26"/>
    <mergeCell ref="C27:D27"/>
    <mergeCell ref="B24:D24"/>
    <mergeCell ref="B25:D25"/>
    <mergeCell ref="B2:P2"/>
    <mergeCell ref="E3:F3"/>
    <mergeCell ref="G3:H3"/>
    <mergeCell ref="I3:J3"/>
    <mergeCell ref="K3:L3"/>
    <mergeCell ref="M3:N3"/>
    <mergeCell ref="O3:P3"/>
    <mergeCell ref="S3:T3"/>
    <mergeCell ref="B13:D13"/>
    <mergeCell ref="B14:D14"/>
    <mergeCell ref="B15:D15"/>
    <mergeCell ref="B39:D39"/>
    <mergeCell ref="B40:D40"/>
    <mergeCell ref="B41:D41"/>
    <mergeCell ref="B34:D34"/>
    <mergeCell ref="B35:D35"/>
    <mergeCell ref="B36:D36"/>
    <mergeCell ref="B37:D37"/>
    <mergeCell ref="C38:D38"/>
    <mergeCell ref="B42:D42"/>
    <mergeCell ref="B43:D43"/>
    <mergeCell ref="B53:D53"/>
    <mergeCell ref="C44:D44"/>
    <mergeCell ref="C50:D50"/>
    <mergeCell ref="C51:D51"/>
    <mergeCell ref="C52:D52"/>
  </mergeCells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&amp;C－６０－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zoomScaleNormal="100" workbookViewId="0">
      <selection activeCell="L25" sqref="L25"/>
    </sheetView>
  </sheetViews>
  <sheetFormatPr defaultRowHeight="13.5"/>
  <cols>
    <col min="1" max="1" width="0.125" style="637" customWidth="1"/>
    <col min="2" max="2" width="10.875" style="637" customWidth="1"/>
    <col min="3" max="3" width="10.625" style="637" customWidth="1"/>
    <col min="4" max="4" width="11" style="637" bestFit="1" customWidth="1"/>
    <col min="5" max="5" width="10.875" style="637" customWidth="1"/>
    <col min="6" max="6" width="10.625" style="637" customWidth="1"/>
    <col min="7" max="7" width="10.75" style="637" customWidth="1"/>
    <col min="8" max="8" width="10.625" style="637" customWidth="1"/>
    <col min="9" max="9" width="7.75" style="637" customWidth="1"/>
    <col min="10" max="10" width="9.75" style="637" customWidth="1"/>
    <col min="11" max="11" width="9.5" style="637" bestFit="1" customWidth="1"/>
    <col min="12" max="13" width="9" style="637"/>
    <col min="14" max="14" width="9.5" style="637" bestFit="1" customWidth="1"/>
    <col min="15" max="15" width="9" style="637"/>
    <col min="16" max="16" width="9.5" style="637" bestFit="1" customWidth="1"/>
    <col min="17" max="16384" width="9" style="637"/>
  </cols>
  <sheetData>
    <row r="1" spans="2:11" ht="14.25">
      <c r="B1" s="636" t="s">
        <v>1807</v>
      </c>
      <c r="D1" s="1749" t="s">
        <v>1441</v>
      </c>
      <c r="E1" s="1749"/>
      <c r="F1" s="1750"/>
      <c r="G1" s="1750"/>
      <c r="H1" s="1750"/>
      <c r="I1" s="1750"/>
    </row>
    <row r="2" spans="2:11">
      <c r="B2" s="638"/>
      <c r="C2" s="639"/>
      <c r="D2" s="1644" t="s">
        <v>1802</v>
      </c>
      <c r="E2" s="1235"/>
      <c r="F2" s="1644" t="s">
        <v>1808</v>
      </c>
      <c r="G2" s="1235"/>
      <c r="H2" s="1751" t="s">
        <v>141</v>
      </c>
      <c r="I2" s="1751"/>
    </row>
    <row r="3" spans="2:11">
      <c r="B3" s="640"/>
      <c r="C3" s="641"/>
      <c r="D3" s="642" t="s">
        <v>1452</v>
      </c>
      <c r="E3" s="673" t="s">
        <v>1389</v>
      </c>
      <c r="F3" s="642" t="s">
        <v>1452</v>
      </c>
      <c r="G3" s="673" t="s">
        <v>1389</v>
      </c>
      <c r="H3" s="642" t="s">
        <v>142</v>
      </c>
      <c r="I3" s="642" t="s">
        <v>143</v>
      </c>
    </row>
    <row r="4" spans="2:11">
      <c r="B4" s="1651" t="s">
        <v>1453</v>
      </c>
      <c r="C4" s="652" t="s">
        <v>2028</v>
      </c>
      <c r="D4" s="660">
        <v>1988190</v>
      </c>
      <c r="E4" s="816">
        <f>ROUND(D4/D18*100,1)</f>
        <v>27.6</v>
      </c>
      <c r="F4" s="660">
        <v>2135123</v>
      </c>
      <c r="G4" s="816">
        <f>ROUND(F4/F18*100,1)</f>
        <v>26.4</v>
      </c>
      <c r="H4" s="660">
        <v>2307315</v>
      </c>
      <c r="I4" s="651">
        <v>28.9</v>
      </c>
    </row>
    <row r="5" spans="2:11">
      <c r="B5" s="1651"/>
      <c r="C5" s="652" t="s">
        <v>1454</v>
      </c>
      <c r="D5" s="660">
        <v>832109</v>
      </c>
      <c r="E5" s="816">
        <f>ROUND(D5/D18*100,1)</f>
        <v>11.5</v>
      </c>
      <c r="F5" s="660">
        <v>1647189</v>
      </c>
      <c r="G5" s="816">
        <f>ROUND(F5/F18*100,1)</f>
        <v>20.399999999999999</v>
      </c>
      <c r="H5" s="660">
        <v>1585495</v>
      </c>
      <c r="I5" s="651">
        <v>19.899999999999999</v>
      </c>
    </row>
    <row r="6" spans="2:11">
      <c r="B6" s="1651" t="s">
        <v>1455</v>
      </c>
      <c r="C6" s="817" t="s">
        <v>1456</v>
      </c>
      <c r="D6" s="660">
        <v>4031823</v>
      </c>
      <c r="E6" s="816">
        <f>ROUND(D6/D18*100,1)</f>
        <v>55.9</v>
      </c>
      <c r="F6" s="660">
        <v>3941256</v>
      </c>
      <c r="G6" s="816">
        <f>ROUND(F6/F18*100,1)</f>
        <v>48.8</v>
      </c>
      <c r="H6" s="660">
        <v>3718554</v>
      </c>
      <c r="I6" s="651">
        <v>46.6</v>
      </c>
    </row>
    <row r="7" spans="2:11">
      <c r="B7" s="1642"/>
      <c r="C7" s="652" t="s">
        <v>1457</v>
      </c>
      <c r="D7" s="660">
        <v>19307</v>
      </c>
      <c r="E7" s="816">
        <f>ROUND(D7/D18*100,1)</f>
        <v>0.3</v>
      </c>
      <c r="F7" s="660">
        <v>19482</v>
      </c>
      <c r="G7" s="816">
        <f>ROUND(F7/F18*100,1)</f>
        <v>0.2</v>
      </c>
      <c r="H7" s="660">
        <v>17692</v>
      </c>
      <c r="I7" s="651">
        <v>0.2</v>
      </c>
      <c r="K7" s="658"/>
    </row>
    <row r="8" spans="2:11">
      <c r="B8" s="1640" t="s">
        <v>1458</v>
      </c>
      <c r="C8" s="1641"/>
      <c r="D8" s="660">
        <v>77968</v>
      </c>
      <c r="E8" s="816">
        <f>ROUND(D8/D18*100,1)</f>
        <v>1.1000000000000001</v>
      </c>
      <c r="F8" s="660">
        <v>80108</v>
      </c>
      <c r="G8" s="816">
        <f>ROUND(F8/F18*100,1)</f>
        <v>1</v>
      </c>
      <c r="H8" s="660">
        <v>83085</v>
      </c>
      <c r="I8" s="651">
        <v>1</v>
      </c>
    </row>
    <row r="9" spans="2:11">
      <c r="B9" s="1640" t="s">
        <v>1459</v>
      </c>
      <c r="C9" s="1641"/>
      <c r="D9" s="660">
        <v>264230</v>
      </c>
      <c r="E9" s="816">
        <f>ROUND(D9/D18*100,1)</f>
        <v>3.7</v>
      </c>
      <c r="F9" s="660">
        <v>260427</v>
      </c>
      <c r="G9" s="816">
        <f>ROUND(F9/F18*100,1)</f>
        <v>3.2</v>
      </c>
      <c r="H9" s="660">
        <v>270480</v>
      </c>
      <c r="I9" s="651">
        <v>3.4</v>
      </c>
    </row>
    <row r="10" spans="2:11">
      <c r="B10" s="1640" t="s">
        <v>1460</v>
      </c>
      <c r="C10" s="1641"/>
      <c r="D10" s="818" t="s">
        <v>2284</v>
      </c>
      <c r="E10" s="655" t="s">
        <v>2284</v>
      </c>
      <c r="F10" s="818" t="s">
        <v>2284</v>
      </c>
      <c r="G10" s="655" t="s">
        <v>2284</v>
      </c>
      <c r="H10" s="818" t="s">
        <v>2284</v>
      </c>
      <c r="I10" s="655" t="s">
        <v>2284</v>
      </c>
    </row>
    <row r="11" spans="2:11">
      <c r="B11" s="1745" t="s">
        <v>1461</v>
      </c>
      <c r="C11" s="652" t="s">
        <v>1462</v>
      </c>
      <c r="D11" s="818" t="s">
        <v>144</v>
      </c>
      <c r="E11" s="655" t="s">
        <v>144</v>
      </c>
      <c r="F11" s="818" t="s">
        <v>144</v>
      </c>
      <c r="G11" s="655" t="s">
        <v>144</v>
      </c>
      <c r="H11" s="818" t="s">
        <v>144</v>
      </c>
      <c r="I11" s="655" t="s">
        <v>144</v>
      </c>
    </row>
    <row r="12" spans="2:11">
      <c r="B12" s="1746"/>
      <c r="C12" s="652" t="s">
        <v>1463</v>
      </c>
      <c r="D12" s="818" t="s">
        <v>144</v>
      </c>
      <c r="E12" s="655" t="s">
        <v>144</v>
      </c>
      <c r="F12" s="818" t="s">
        <v>144</v>
      </c>
      <c r="G12" s="655" t="s">
        <v>144</v>
      </c>
      <c r="H12" s="818" t="s">
        <v>144</v>
      </c>
      <c r="I12" s="655" t="s">
        <v>144</v>
      </c>
    </row>
    <row r="13" spans="2:11">
      <c r="B13" s="1640" t="s">
        <v>1464</v>
      </c>
      <c r="C13" s="1641"/>
      <c r="D13" s="667">
        <f>SUM(D4:D12)</f>
        <v>7213627</v>
      </c>
      <c r="E13" s="816">
        <f>ROUND(D13/D18*100,1)</f>
        <v>100</v>
      </c>
      <c r="F13" s="667">
        <v>8083585</v>
      </c>
      <c r="G13" s="816">
        <f>ROUND(F13/F18*100,1)</f>
        <v>100</v>
      </c>
      <c r="H13" s="667">
        <v>7982621</v>
      </c>
      <c r="I13" s="651">
        <v>100</v>
      </c>
    </row>
    <row r="14" spans="2:11">
      <c r="B14" s="1640" t="s">
        <v>1465</v>
      </c>
      <c r="C14" s="1641"/>
      <c r="D14" s="818" t="s">
        <v>145</v>
      </c>
      <c r="E14" s="655" t="s">
        <v>145</v>
      </c>
      <c r="F14" s="818" t="s">
        <v>145</v>
      </c>
      <c r="G14" s="655" t="s">
        <v>145</v>
      </c>
      <c r="H14" s="818" t="s">
        <v>145</v>
      </c>
      <c r="I14" s="655" t="s">
        <v>145</v>
      </c>
    </row>
    <row r="15" spans="2:11">
      <c r="B15" s="1642" t="s">
        <v>1496</v>
      </c>
      <c r="C15" s="664" t="s">
        <v>1497</v>
      </c>
      <c r="D15" s="818" t="s">
        <v>2284</v>
      </c>
      <c r="E15" s="655" t="s">
        <v>2284</v>
      </c>
      <c r="F15" s="818" t="s">
        <v>2284</v>
      </c>
      <c r="G15" s="655" t="s">
        <v>2284</v>
      </c>
      <c r="H15" s="818" t="s">
        <v>2284</v>
      </c>
      <c r="I15" s="655" t="s">
        <v>2284</v>
      </c>
    </row>
    <row r="16" spans="2:11">
      <c r="B16" s="1643"/>
      <c r="C16" s="819" t="s">
        <v>1498</v>
      </c>
      <c r="D16" s="818" t="s">
        <v>1765</v>
      </c>
      <c r="E16" s="655" t="s">
        <v>1765</v>
      </c>
      <c r="F16" s="818" t="s">
        <v>1765</v>
      </c>
      <c r="G16" s="655" t="s">
        <v>1765</v>
      </c>
      <c r="H16" s="818" t="s">
        <v>1765</v>
      </c>
      <c r="I16" s="655" t="s">
        <v>1765</v>
      </c>
    </row>
    <row r="17" spans="2:10">
      <c r="B17" s="1640" t="s">
        <v>1466</v>
      </c>
      <c r="C17" s="1641"/>
      <c r="D17" s="818" t="s">
        <v>2081</v>
      </c>
      <c r="E17" s="655" t="s">
        <v>2081</v>
      </c>
      <c r="F17" s="818" t="s">
        <v>2081</v>
      </c>
      <c r="G17" s="655" t="s">
        <v>2081</v>
      </c>
      <c r="H17" s="818" t="s">
        <v>2081</v>
      </c>
      <c r="I17" s="655" t="s">
        <v>2081</v>
      </c>
    </row>
    <row r="18" spans="2:10">
      <c r="B18" s="1640" t="s">
        <v>355</v>
      </c>
      <c r="C18" s="1641"/>
      <c r="D18" s="660">
        <f>SUM(D13:D17)</f>
        <v>7213627</v>
      </c>
      <c r="E18" s="816">
        <f>ROUND(D18/D18*100,1)</f>
        <v>100</v>
      </c>
      <c r="F18" s="660">
        <f>SUM(F13:F17)</f>
        <v>8083585</v>
      </c>
      <c r="G18" s="816">
        <f>ROUND(F18/F18*100,1)</f>
        <v>100</v>
      </c>
      <c r="H18" s="660">
        <f>SUM(H13:H17)</f>
        <v>7982621</v>
      </c>
      <c r="I18" s="651">
        <v>100</v>
      </c>
    </row>
    <row r="19" spans="2:10">
      <c r="E19" s="668"/>
      <c r="G19" s="1747" t="s">
        <v>146</v>
      </c>
      <c r="H19" s="1748"/>
      <c r="I19" s="1748"/>
    </row>
    <row r="20" spans="2:10">
      <c r="E20" s="668"/>
      <c r="G20" s="668"/>
      <c r="I20" s="668"/>
    </row>
    <row r="21" spans="2:10">
      <c r="E21" s="668"/>
      <c r="G21" s="668"/>
      <c r="I21" s="668"/>
    </row>
    <row r="23" spans="2:10" ht="14.25">
      <c r="B23" s="636" t="s">
        <v>1809</v>
      </c>
      <c r="I23" s="670"/>
      <c r="J23" s="671" t="s">
        <v>1441</v>
      </c>
    </row>
    <row r="24" spans="2:10">
      <c r="B24" s="672"/>
      <c r="C24" s="675" t="s">
        <v>43</v>
      </c>
      <c r="D24" s="675" t="s">
        <v>43</v>
      </c>
      <c r="E24" s="675" t="s">
        <v>1473</v>
      </c>
      <c r="F24" s="675" t="s">
        <v>1472</v>
      </c>
      <c r="G24" s="675" t="s">
        <v>1408</v>
      </c>
      <c r="H24" s="675" t="s">
        <v>1810</v>
      </c>
      <c r="I24" s="675" t="s">
        <v>1414</v>
      </c>
      <c r="J24" s="820" t="s">
        <v>1811</v>
      </c>
    </row>
    <row r="25" spans="2:10">
      <c r="B25" s="678"/>
      <c r="C25" s="821" t="s">
        <v>1812</v>
      </c>
      <c r="D25" s="821" t="s">
        <v>1813</v>
      </c>
      <c r="E25" s="821" t="s">
        <v>1479</v>
      </c>
      <c r="F25" s="822" t="s">
        <v>1478</v>
      </c>
      <c r="G25" s="822" t="s">
        <v>1814</v>
      </c>
      <c r="H25" s="822" t="s">
        <v>130</v>
      </c>
      <c r="I25" s="821" t="s">
        <v>131</v>
      </c>
      <c r="J25" s="137" t="s">
        <v>132</v>
      </c>
    </row>
    <row r="26" spans="2:10">
      <c r="B26" s="643" t="s">
        <v>147</v>
      </c>
      <c r="C26" s="694">
        <v>7547843</v>
      </c>
      <c r="D26" s="694">
        <v>7284009</v>
      </c>
      <c r="E26" s="823">
        <v>10900975</v>
      </c>
      <c r="F26" s="691">
        <v>0.92900000000000005</v>
      </c>
      <c r="G26" s="823">
        <v>24153406</v>
      </c>
      <c r="H26" s="824">
        <v>97</v>
      </c>
      <c r="I26" s="696">
        <v>16.899999999999999</v>
      </c>
      <c r="J26" s="696">
        <v>12.6</v>
      </c>
    </row>
    <row r="27" spans="2:10">
      <c r="B27" s="643" t="s">
        <v>148</v>
      </c>
      <c r="C27" s="694">
        <v>7999686</v>
      </c>
      <c r="D27" s="694">
        <v>6468062</v>
      </c>
      <c r="E27" s="823">
        <v>10033979</v>
      </c>
      <c r="F27" s="691">
        <v>0.86799999999999999</v>
      </c>
      <c r="G27" s="823">
        <v>24511477</v>
      </c>
      <c r="H27" s="824">
        <v>92.5</v>
      </c>
      <c r="I27" s="696">
        <v>19.600000000000001</v>
      </c>
      <c r="J27" s="696">
        <v>14.4</v>
      </c>
    </row>
    <row r="28" spans="2:10">
      <c r="B28" s="642" t="s">
        <v>141</v>
      </c>
      <c r="C28" s="694">
        <v>2459616</v>
      </c>
      <c r="D28" s="694">
        <v>1215099</v>
      </c>
      <c r="E28" s="823">
        <v>11362154</v>
      </c>
      <c r="F28" s="691">
        <v>0.93799999999999994</v>
      </c>
      <c r="G28" s="823">
        <v>26804809</v>
      </c>
      <c r="H28" s="824">
        <v>93.6</v>
      </c>
      <c r="I28" s="696">
        <v>19.899999999999999</v>
      </c>
      <c r="J28" s="696">
        <v>14.7</v>
      </c>
    </row>
    <row r="29" spans="2:10">
      <c r="J29" s="668" t="s">
        <v>1480</v>
      </c>
    </row>
    <row r="30" spans="2:10">
      <c r="J30" s="668"/>
    </row>
    <row r="31" spans="2:10">
      <c r="J31" s="668"/>
    </row>
    <row r="32" spans="2:10">
      <c r="J32" s="668"/>
    </row>
    <row r="34" spans="2:10" ht="14.25">
      <c r="B34" s="636" t="s">
        <v>1481</v>
      </c>
      <c r="C34" s="697"/>
      <c r="D34" s="697"/>
      <c r="E34" s="697"/>
      <c r="F34" s="697"/>
      <c r="G34" s="697"/>
      <c r="H34" s="1650" t="s">
        <v>1482</v>
      </c>
      <c r="I34" s="1140"/>
      <c r="J34" s="1140"/>
    </row>
    <row r="35" spans="2:10">
      <c r="B35" s="698"/>
      <c r="C35" s="1636" t="s">
        <v>1483</v>
      </c>
      <c r="D35" s="1636" t="s">
        <v>1484</v>
      </c>
      <c r="E35" s="825" t="s">
        <v>133</v>
      </c>
      <c r="F35" s="826" t="s">
        <v>134</v>
      </c>
      <c r="G35" s="1636" t="s">
        <v>1487</v>
      </c>
      <c r="H35" s="1655" t="s">
        <v>1488</v>
      </c>
      <c r="I35" s="1636" t="s">
        <v>1425</v>
      </c>
      <c r="J35" s="1653" t="s">
        <v>1489</v>
      </c>
    </row>
    <row r="36" spans="2:10">
      <c r="B36" s="699"/>
      <c r="C36" s="908"/>
      <c r="D36" s="908"/>
      <c r="E36" s="827" t="s">
        <v>135</v>
      </c>
      <c r="F36" s="827" t="s">
        <v>136</v>
      </c>
      <c r="G36" s="908"/>
      <c r="H36" s="1120"/>
      <c r="I36" s="908"/>
      <c r="J36" s="1020"/>
    </row>
    <row r="37" spans="2:10">
      <c r="B37" s="643" t="s">
        <v>147</v>
      </c>
      <c r="C37" s="707">
        <v>20515733</v>
      </c>
      <c r="D37" s="707">
        <v>19826097</v>
      </c>
      <c r="E37" s="708">
        <f>C37-D37</f>
        <v>689636</v>
      </c>
      <c r="F37" s="707">
        <v>322957</v>
      </c>
      <c r="G37" s="708">
        <v>366679</v>
      </c>
      <c r="H37" s="707">
        <v>366679</v>
      </c>
      <c r="I37" s="707">
        <v>237427</v>
      </c>
      <c r="J37" s="709">
        <v>0</v>
      </c>
    </row>
    <row r="38" spans="2:10">
      <c r="B38" s="643" t="s">
        <v>148</v>
      </c>
      <c r="C38" s="707">
        <v>18895000</v>
      </c>
      <c r="D38" s="707">
        <v>18357663</v>
      </c>
      <c r="E38" s="708">
        <v>537337</v>
      </c>
      <c r="F38" s="707">
        <v>89099</v>
      </c>
      <c r="G38" s="708">
        <v>448238</v>
      </c>
      <c r="H38" s="707">
        <v>81559</v>
      </c>
      <c r="I38" s="707">
        <v>220010</v>
      </c>
      <c r="J38" s="709">
        <v>160553</v>
      </c>
    </row>
    <row r="39" spans="2:10">
      <c r="B39" s="642" t="s">
        <v>141</v>
      </c>
      <c r="C39" s="707">
        <v>20363623</v>
      </c>
      <c r="D39" s="707">
        <v>19856653</v>
      </c>
      <c r="E39" s="708">
        <v>506970</v>
      </c>
      <c r="F39" s="707">
        <v>52514</v>
      </c>
      <c r="G39" s="708">
        <v>454456</v>
      </c>
      <c r="H39" s="707">
        <v>6218</v>
      </c>
      <c r="I39" s="707">
        <v>350508</v>
      </c>
      <c r="J39" s="828" t="s">
        <v>149</v>
      </c>
    </row>
    <row r="40" spans="2:10">
      <c r="B40" s="713"/>
      <c r="C40" s="711"/>
      <c r="D40" s="711"/>
      <c r="E40" s="712"/>
      <c r="F40" s="711"/>
      <c r="G40" s="712"/>
      <c r="H40" s="711"/>
      <c r="I40" s="711"/>
      <c r="J40" s="713"/>
    </row>
    <row r="41" spans="2:10">
      <c r="B41" s="713"/>
      <c r="C41" s="711"/>
      <c r="D41" s="711"/>
      <c r="E41" s="712"/>
      <c r="F41" s="711"/>
      <c r="G41" s="712"/>
      <c r="H41" s="711"/>
      <c r="I41" s="711"/>
      <c r="J41" s="713"/>
    </row>
    <row r="42" spans="2:10">
      <c r="B42" s="713"/>
      <c r="C42" s="711"/>
      <c r="D42" s="711"/>
      <c r="E42" s="712"/>
      <c r="F42" s="711"/>
      <c r="G42" s="712"/>
      <c r="H42" s="711"/>
      <c r="I42" s="711"/>
      <c r="J42" s="713"/>
    </row>
    <row r="43" spans="2:10">
      <c r="B43" s="829"/>
      <c r="C43" s="697"/>
      <c r="D43" s="697"/>
    </row>
    <row r="44" spans="2:10">
      <c r="B44" s="825"/>
      <c r="C44" s="825" t="s">
        <v>34</v>
      </c>
      <c r="D44" s="825" t="s">
        <v>137</v>
      </c>
      <c r="E44" s="825" t="s">
        <v>1390</v>
      </c>
    </row>
    <row r="45" spans="2:10" ht="27">
      <c r="B45" s="827"/>
      <c r="C45" s="827" t="s">
        <v>138</v>
      </c>
      <c r="D45" s="855" t="s">
        <v>139</v>
      </c>
      <c r="E45" s="855" t="s">
        <v>140</v>
      </c>
    </row>
    <row r="46" spans="2:10">
      <c r="B46" s="643" t="s">
        <v>147</v>
      </c>
      <c r="C46" s="709">
        <v>773800</v>
      </c>
      <c r="D46" s="709">
        <v>-169694</v>
      </c>
      <c r="E46" s="707">
        <v>7213627</v>
      </c>
    </row>
    <row r="47" spans="2:10">
      <c r="B47" s="643" t="s">
        <v>148</v>
      </c>
      <c r="C47" s="709">
        <v>553436</v>
      </c>
      <c r="D47" s="709" t="s">
        <v>150</v>
      </c>
      <c r="E47" s="707">
        <v>8083585</v>
      </c>
    </row>
    <row r="48" spans="2:10">
      <c r="B48" s="642" t="s">
        <v>141</v>
      </c>
      <c r="C48" s="709">
        <v>185632</v>
      </c>
      <c r="D48" s="709">
        <v>171094</v>
      </c>
      <c r="E48" s="707">
        <v>7982621</v>
      </c>
    </row>
    <row r="49" spans="5:5">
      <c r="E49" s="668" t="s">
        <v>1480</v>
      </c>
    </row>
  </sheetData>
  <mergeCells count="23">
    <mergeCell ref="G19:I19"/>
    <mergeCell ref="H34:J34"/>
    <mergeCell ref="D1:I1"/>
    <mergeCell ref="G35:G36"/>
    <mergeCell ref="H35:H36"/>
    <mergeCell ref="I35:I36"/>
    <mergeCell ref="J35:J36"/>
    <mergeCell ref="F2:G2"/>
    <mergeCell ref="H2:I2"/>
    <mergeCell ref="D2:E2"/>
    <mergeCell ref="C35:C36"/>
    <mergeCell ref="D35:D36"/>
    <mergeCell ref="B4:B5"/>
    <mergeCell ref="B6:B7"/>
    <mergeCell ref="B8:C8"/>
    <mergeCell ref="B9:C9"/>
    <mergeCell ref="B10:C10"/>
    <mergeCell ref="B17:C17"/>
    <mergeCell ref="B18:C18"/>
    <mergeCell ref="B11:B12"/>
    <mergeCell ref="B13:C13"/>
    <mergeCell ref="B14:C14"/>
    <mergeCell ref="B15:B16"/>
  </mergeCells>
  <phoneticPr fontId="7"/>
  <pageMargins left="0.78740157480314965" right="0.78740157480314965" top="0.59055118110236227" bottom="0.59055118110236227" header="0.39370078740157483" footer="0.39370078740157483"/>
  <pageSetup paperSize="9" scale="93" orientation="portrait" useFirstPageNumber="1" r:id="rId1"/>
  <headerFooter alignWithMargins="0">
    <oddHeader>&amp;R&amp;A</oddHeader>
    <oddFooter>&amp;C－６１－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Normal="100" workbookViewId="0">
      <selection activeCell="B2" sqref="B2:P2"/>
    </sheetView>
  </sheetViews>
  <sheetFormatPr defaultRowHeight="13.5"/>
  <cols>
    <col min="1" max="1" width="1.375" style="586" customWidth="1"/>
    <col min="2" max="3" width="3.625" style="586" customWidth="1"/>
    <col min="4" max="4" width="15.375" style="586" customWidth="1"/>
    <col min="5" max="5" width="12.375" style="586" hidden="1" customWidth="1"/>
    <col min="6" max="6" width="7.375" style="586" hidden="1" customWidth="1"/>
    <col min="7" max="7" width="12.375" style="586" hidden="1" customWidth="1"/>
    <col min="8" max="8" width="7.375" style="586" hidden="1" customWidth="1"/>
    <col min="9" max="9" width="11.75" style="586" hidden="1" customWidth="1"/>
    <col min="10" max="10" width="7.375" style="586" hidden="1" customWidth="1"/>
    <col min="11" max="11" width="12.375" style="586" hidden="1" customWidth="1"/>
    <col min="12" max="12" width="9.25" style="586" hidden="1" customWidth="1"/>
    <col min="13" max="13" width="11.875" style="586" hidden="1" customWidth="1"/>
    <col min="14" max="14" width="9.25" style="586" hidden="1" customWidth="1"/>
    <col min="15" max="15" width="15.25" style="586" customWidth="1"/>
    <col min="16" max="16" width="8.625" style="586" customWidth="1"/>
    <col min="17" max="17" width="14.875" style="586" customWidth="1"/>
    <col min="18" max="18" width="8.875" style="586" customWidth="1"/>
    <col min="19" max="19" width="14.875" style="586" customWidth="1"/>
    <col min="20" max="20" width="8.75" style="586" customWidth="1"/>
    <col min="21" max="21" width="12.375" style="586" customWidth="1"/>
    <col min="22" max="22" width="9.25" style="586" customWidth="1"/>
    <col min="23" max="23" width="12.375" style="586" customWidth="1"/>
    <col min="24" max="24" width="9.25" style="586" customWidth="1"/>
    <col min="25" max="25" width="12.375" style="586" customWidth="1"/>
    <col min="26" max="26" width="9.25" style="586" customWidth="1"/>
    <col min="27" max="27" width="12.375" style="586" customWidth="1"/>
    <col min="28" max="28" width="9.25" style="586" customWidth="1"/>
    <col min="29" max="16384" width="9" style="586"/>
  </cols>
  <sheetData>
    <row r="1" spans="1:35" s="872" customFormat="1" ht="26.25" customHeight="1">
      <c r="A1" s="869" t="s">
        <v>1801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" thickBot="1">
      <c r="B2" s="1736" t="s">
        <v>1379</v>
      </c>
      <c r="C2" s="1631"/>
      <c r="D2" s="1631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631"/>
      <c r="P2" s="1631"/>
      <c r="Q2" s="1632" t="s">
        <v>1441</v>
      </c>
      <c r="R2" s="1632"/>
      <c r="S2" s="1718"/>
      <c r="T2" s="1718"/>
    </row>
    <row r="3" spans="1:35">
      <c r="B3" s="587"/>
      <c r="C3" s="588"/>
      <c r="D3" s="628"/>
      <c r="E3" s="1738" t="s">
        <v>1380</v>
      </c>
      <c r="F3" s="1739"/>
      <c r="G3" s="1738" t="s">
        <v>1381</v>
      </c>
      <c r="H3" s="1739"/>
      <c r="I3" s="1738" t="s">
        <v>1382</v>
      </c>
      <c r="J3" s="1739"/>
      <c r="K3" s="1738" t="s">
        <v>1383</v>
      </c>
      <c r="L3" s="1739"/>
      <c r="M3" s="1738" t="s">
        <v>1384</v>
      </c>
      <c r="N3" s="1740"/>
      <c r="O3" s="1634" t="s">
        <v>1802</v>
      </c>
      <c r="P3" s="1235"/>
      <c r="Q3" s="1634" t="s">
        <v>1043</v>
      </c>
      <c r="R3" s="1235"/>
      <c r="S3" s="1741" t="s">
        <v>425</v>
      </c>
      <c r="T3" s="1742"/>
    </row>
    <row r="4" spans="1:35" ht="14.25" thickBot="1">
      <c r="B4" s="786"/>
      <c r="C4" s="787"/>
      <c r="D4" s="634"/>
      <c r="E4" s="788" t="s">
        <v>1388</v>
      </c>
      <c r="F4" s="788" t="s">
        <v>1389</v>
      </c>
      <c r="G4" s="788" t="s">
        <v>1388</v>
      </c>
      <c r="H4" s="788" t="s">
        <v>1389</v>
      </c>
      <c r="I4" s="788" t="s">
        <v>1388</v>
      </c>
      <c r="J4" s="788" t="s">
        <v>1389</v>
      </c>
      <c r="K4" s="788" t="s">
        <v>1388</v>
      </c>
      <c r="L4" s="788" t="s">
        <v>1389</v>
      </c>
      <c r="M4" s="788" t="s">
        <v>1388</v>
      </c>
      <c r="N4" s="789" t="s">
        <v>1389</v>
      </c>
      <c r="O4" s="592" t="s">
        <v>1388</v>
      </c>
      <c r="P4" s="592" t="s">
        <v>1389</v>
      </c>
      <c r="Q4" s="592" t="s">
        <v>87</v>
      </c>
      <c r="R4" s="592" t="s">
        <v>1389</v>
      </c>
      <c r="S4" s="633" t="s">
        <v>87</v>
      </c>
      <c r="T4" s="633" t="s">
        <v>1389</v>
      </c>
    </row>
    <row r="5" spans="1:35">
      <c r="B5" s="1619" t="s">
        <v>1390</v>
      </c>
      <c r="C5" s="1624"/>
      <c r="D5" s="1625"/>
      <c r="E5" s="790">
        <v>6712779</v>
      </c>
      <c r="F5" s="791">
        <f>ROUND(E5/E28*100,1)</f>
        <v>59.2</v>
      </c>
      <c r="G5" s="790">
        <v>7218792</v>
      </c>
      <c r="H5" s="791">
        <f>ROUND(G5/G28*100,1)</f>
        <v>62.8</v>
      </c>
      <c r="I5" s="790">
        <v>8162946</v>
      </c>
      <c r="J5" s="791">
        <f>ROUND(I5/I28*100,1)</f>
        <v>62</v>
      </c>
      <c r="K5" s="790">
        <v>7361350</v>
      </c>
      <c r="L5" s="791">
        <f>ROUND(K5/K28*100,1)</f>
        <v>55.5</v>
      </c>
      <c r="M5" s="790">
        <v>7439799</v>
      </c>
      <c r="N5" s="792">
        <f>ROUND(M5/M28*100,1)</f>
        <v>54.6</v>
      </c>
      <c r="O5" s="597">
        <v>7213627</v>
      </c>
      <c r="P5" s="598">
        <f>ROUND(O5/O28*100,1)</f>
        <v>35.200000000000003</v>
      </c>
      <c r="Q5" s="597">
        <v>8083585</v>
      </c>
      <c r="R5" s="598">
        <v>42.8</v>
      </c>
      <c r="S5" s="597">
        <v>7982621</v>
      </c>
      <c r="T5" s="598">
        <v>39.200000000000003</v>
      </c>
    </row>
    <row r="6" spans="1:35">
      <c r="B6" s="1619" t="s">
        <v>1391</v>
      </c>
      <c r="C6" s="1624"/>
      <c r="D6" s="1625"/>
      <c r="E6" s="594">
        <v>276255</v>
      </c>
      <c r="F6" s="595">
        <f>ROUND(E6/E28*100,1)</f>
        <v>2.4</v>
      </c>
      <c r="G6" s="594">
        <v>288366</v>
      </c>
      <c r="H6" s="595">
        <f>ROUND(G6/G28*100,1)</f>
        <v>2.5</v>
      </c>
      <c r="I6" s="594">
        <v>172806</v>
      </c>
      <c r="J6" s="595">
        <f>ROUND(I6/I28*100,1)</f>
        <v>1.3</v>
      </c>
      <c r="K6" s="599">
        <v>103324</v>
      </c>
      <c r="L6" s="596">
        <f>ROUND(K6/K28*100,1)</f>
        <v>0.8</v>
      </c>
      <c r="M6" s="594">
        <v>106289</v>
      </c>
      <c r="N6" s="596">
        <f>ROUND(M6/M28*100,1)</f>
        <v>0.8</v>
      </c>
      <c r="O6" s="597">
        <v>277554</v>
      </c>
      <c r="P6" s="598">
        <f>ROUND(O6/O28*100,1)</f>
        <v>1.4</v>
      </c>
      <c r="Q6" s="597">
        <v>366611</v>
      </c>
      <c r="R6" s="598">
        <v>1.9</v>
      </c>
      <c r="S6" s="597">
        <v>564363</v>
      </c>
      <c r="T6" s="598">
        <v>2.8</v>
      </c>
    </row>
    <row r="7" spans="1:35">
      <c r="B7" s="1619" t="s">
        <v>1392</v>
      </c>
      <c r="C7" s="1624"/>
      <c r="D7" s="1625"/>
      <c r="E7" s="594">
        <v>123916</v>
      </c>
      <c r="F7" s="595">
        <f>ROUND(E7/E28*100,1)</f>
        <v>1.1000000000000001</v>
      </c>
      <c r="G7" s="594">
        <v>73126</v>
      </c>
      <c r="H7" s="595">
        <f>ROUND(G7/G28*100,1)</f>
        <v>0.6</v>
      </c>
      <c r="I7" s="594">
        <v>58440</v>
      </c>
      <c r="J7" s="595">
        <f>ROUND(I7/I28*100,1)</f>
        <v>0.4</v>
      </c>
      <c r="K7" s="599">
        <v>43668</v>
      </c>
      <c r="L7" s="596">
        <f>ROUND(K7/K28*100,1)</f>
        <v>0.3</v>
      </c>
      <c r="M7" s="594">
        <v>45999</v>
      </c>
      <c r="N7" s="596">
        <f>ROUND(M7/M28*100,1)</f>
        <v>0.3</v>
      </c>
      <c r="O7" s="597">
        <v>54761</v>
      </c>
      <c r="P7" s="598">
        <f>ROUND(O7/O28*100,1)</f>
        <v>0.3</v>
      </c>
      <c r="Q7" s="597">
        <v>33756</v>
      </c>
      <c r="R7" s="598">
        <v>0.2</v>
      </c>
      <c r="S7" s="597">
        <v>23608</v>
      </c>
      <c r="T7" s="598">
        <v>0.1</v>
      </c>
    </row>
    <row r="8" spans="1:35">
      <c r="B8" s="1619" t="s">
        <v>1803</v>
      </c>
      <c r="C8" s="1744"/>
      <c r="D8" s="1620"/>
      <c r="E8" s="594"/>
      <c r="F8" s="595"/>
      <c r="G8" s="594"/>
      <c r="H8" s="595"/>
      <c r="I8" s="594"/>
      <c r="J8" s="595"/>
      <c r="K8" s="599"/>
      <c r="L8" s="596"/>
      <c r="M8" s="594"/>
      <c r="N8" s="596"/>
      <c r="O8" s="597">
        <v>9441</v>
      </c>
      <c r="P8" s="598">
        <f>ROUND(O8/O28*100,1)</f>
        <v>0</v>
      </c>
      <c r="Q8" s="597">
        <v>14533</v>
      </c>
      <c r="R8" s="598">
        <v>0.1</v>
      </c>
      <c r="S8" s="597">
        <v>23055</v>
      </c>
      <c r="T8" s="598">
        <v>0.1</v>
      </c>
    </row>
    <row r="9" spans="1:35">
      <c r="B9" s="1619" t="s">
        <v>1804</v>
      </c>
      <c r="C9" s="1744"/>
      <c r="D9" s="1620"/>
      <c r="E9" s="594"/>
      <c r="F9" s="595"/>
      <c r="G9" s="594"/>
      <c r="H9" s="595"/>
      <c r="I9" s="594"/>
      <c r="J9" s="595"/>
      <c r="K9" s="599"/>
      <c r="L9" s="596"/>
      <c r="M9" s="594"/>
      <c r="N9" s="596"/>
      <c r="O9" s="597">
        <v>9964</v>
      </c>
      <c r="P9" s="598">
        <f>ROUND(O9/O28*100,1)</f>
        <v>0</v>
      </c>
      <c r="Q9" s="597">
        <v>22709</v>
      </c>
      <c r="R9" s="598">
        <v>0.1</v>
      </c>
      <c r="S9" s="597">
        <v>21435</v>
      </c>
      <c r="T9" s="598">
        <v>0.1</v>
      </c>
    </row>
    <row r="10" spans="1:35">
      <c r="B10" s="1619" t="s">
        <v>1393</v>
      </c>
      <c r="C10" s="1624"/>
      <c r="D10" s="1625"/>
      <c r="E10" s="594"/>
      <c r="F10" s="595"/>
      <c r="G10" s="600" t="s">
        <v>1442</v>
      </c>
      <c r="H10" s="601" t="s">
        <v>1442</v>
      </c>
      <c r="I10" s="594">
        <v>78081</v>
      </c>
      <c r="J10" s="595">
        <f>ROUND(I10/I28*100,1)</f>
        <v>0.6</v>
      </c>
      <c r="K10" s="599">
        <v>341849</v>
      </c>
      <c r="L10" s="596">
        <f>ROUND(K10/K28*100,1)</f>
        <v>2.6</v>
      </c>
      <c r="M10" s="594">
        <v>319521</v>
      </c>
      <c r="N10" s="596">
        <f>ROUND(M10/M28*100,1)</f>
        <v>2.2999999999999998</v>
      </c>
      <c r="O10" s="597">
        <v>501762</v>
      </c>
      <c r="P10" s="598">
        <f>ROUND(O10/O28*100,1)</f>
        <v>2.4</v>
      </c>
      <c r="Q10" s="597">
        <v>458439</v>
      </c>
      <c r="R10" s="598">
        <v>2.4</v>
      </c>
      <c r="S10" s="597">
        <v>461429</v>
      </c>
      <c r="T10" s="598">
        <v>2.2999999999999998</v>
      </c>
    </row>
    <row r="11" spans="1:35">
      <c r="B11" s="1619" t="s">
        <v>1394</v>
      </c>
      <c r="C11" s="1624"/>
      <c r="D11" s="1625"/>
      <c r="E11" s="594">
        <v>116255</v>
      </c>
      <c r="F11" s="595">
        <f>ROUND(E11/E28*100,1)</f>
        <v>1</v>
      </c>
      <c r="G11" s="594">
        <v>126866</v>
      </c>
      <c r="H11" s="595">
        <f>ROUND(G11/G28*100,1)</f>
        <v>1.1000000000000001</v>
      </c>
      <c r="I11" s="594">
        <v>112703</v>
      </c>
      <c r="J11" s="595">
        <f>ROUND(I11/I28*100,1)</f>
        <v>0.9</v>
      </c>
      <c r="K11" s="599">
        <v>88624</v>
      </c>
      <c r="L11" s="596">
        <f>ROUND(K11/K28*100,1)</f>
        <v>0.7</v>
      </c>
      <c r="M11" s="594">
        <v>87121</v>
      </c>
      <c r="N11" s="596">
        <f>ROUND(M11/M28*100,1)</f>
        <v>0.6</v>
      </c>
      <c r="O11" s="597">
        <v>128685</v>
      </c>
      <c r="P11" s="598">
        <f>ROUND(O11/O28*100,1)</f>
        <v>0.6</v>
      </c>
      <c r="Q11" s="597">
        <v>128271</v>
      </c>
      <c r="R11" s="598">
        <v>0.7</v>
      </c>
      <c r="S11" s="597">
        <v>129416</v>
      </c>
      <c r="T11" s="598">
        <v>0.6</v>
      </c>
    </row>
    <row r="12" spans="1:35">
      <c r="B12" s="1619" t="s">
        <v>1395</v>
      </c>
      <c r="C12" s="1624"/>
      <c r="D12" s="1625"/>
      <c r="E12" s="594"/>
      <c r="F12" s="595"/>
      <c r="G12" s="594"/>
      <c r="H12" s="595"/>
      <c r="I12" s="589" t="s">
        <v>1443</v>
      </c>
      <c r="J12" s="602" t="s">
        <v>1443</v>
      </c>
      <c r="K12" s="603" t="s">
        <v>1443</v>
      </c>
      <c r="L12" s="604" t="s">
        <v>1443</v>
      </c>
      <c r="M12" s="605">
        <v>163378</v>
      </c>
      <c r="N12" s="596">
        <f>ROUND(M12/M28*100,1)</f>
        <v>1.2</v>
      </c>
      <c r="O12" s="606">
        <v>346492</v>
      </c>
      <c r="P12" s="598">
        <f>ROUND(O12/O28*100,1)</f>
        <v>1.7</v>
      </c>
      <c r="Q12" s="606">
        <v>250064</v>
      </c>
      <c r="R12" s="598">
        <v>1.3</v>
      </c>
      <c r="S12" s="606">
        <v>283482</v>
      </c>
      <c r="T12" s="598">
        <v>1.4</v>
      </c>
    </row>
    <row r="13" spans="1:35">
      <c r="B13" s="1619" t="s">
        <v>1396</v>
      </c>
      <c r="C13" s="1624"/>
      <c r="D13" s="1625"/>
      <c r="E13" s="594">
        <v>152884</v>
      </c>
      <c r="F13" s="595">
        <v>1.4</v>
      </c>
      <c r="G13" s="594">
        <v>159074</v>
      </c>
      <c r="H13" s="595">
        <f>ROUND(G13/G28*100,1)</f>
        <v>1.4</v>
      </c>
      <c r="I13" s="594">
        <v>163631</v>
      </c>
      <c r="J13" s="595">
        <f>ROUND(I13/I28*100,1)</f>
        <v>1.2</v>
      </c>
      <c r="K13" s="599">
        <v>178337</v>
      </c>
      <c r="L13" s="596">
        <f>ROUND(K13/K28*100,1)</f>
        <v>1.3</v>
      </c>
      <c r="M13" s="594">
        <v>244849</v>
      </c>
      <c r="N13" s="596">
        <f>ROUND(M13/M28*100,1)</f>
        <v>1.8</v>
      </c>
      <c r="O13" s="597">
        <v>1773052</v>
      </c>
      <c r="P13" s="598">
        <f>ROUND(O13/O28*100,1)</f>
        <v>8.6</v>
      </c>
      <c r="Q13" s="597">
        <v>1936641</v>
      </c>
      <c r="R13" s="598">
        <v>10.199999999999999</v>
      </c>
      <c r="S13" s="597">
        <v>1627691</v>
      </c>
      <c r="T13" s="598">
        <v>8</v>
      </c>
    </row>
    <row r="14" spans="1:35">
      <c r="B14" s="1619" t="s">
        <v>1397</v>
      </c>
      <c r="C14" s="1624"/>
      <c r="D14" s="1625"/>
      <c r="E14" s="594">
        <v>7292</v>
      </c>
      <c r="F14" s="595">
        <f>ROUND(E14/E28*100,1)</f>
        <v>0.1</v>
      </c>
      <c r="G14" s="594">
        <v>7393</v>
      </c>
      <c r="H14" s="595">
        <f>ROUND(G14/G28*100,1)</f>
        <v>0.1</v>
      </c>
      <c r="I14" s="594">
        <v>7462</v>
      </c>
      <c r="J14" s="595">
        <f>ROUND(I14/I28*100,1)</f>
        <v>0.1</v>
      </c>
      <c r="K14" s="599">
        <v>7098</v>
      </c>
      <c r="L14" s="596">
        <f>ROUND(K14/K28*100,1)</f>
        <v>0.1</v>
      </c>
      <c r="M14" s="594">
        <v>6963</v>
      </c>
      <c r="N14" s="596">
        <f>ROUND(M14/M28*100,1)</f>
        <v>0.1</v>
      </c>
      <c r="O14" s="597">
        <v>8795</v>
      </c>
      <c r="P14" s="598">
        <f>ROUND(O14/O28*100,1)</f>
        <v>0</v>
      </c>
      <c r="Q14" s="597">
        <v>8943</v>
      </c>
      <c r="R14" s="598">
        <v>0</v>
      </c>
      <c r="S14" s="597">
        <v>9407</v>
      </c>
      <c r="T14" s="598">
        <v>0</v>
      </c>
    </row>
    <row r="15" spans="1:35" ht="14.25" thickBot="1">
      <c r="B15" s="1729" t="s">
        <v>1398</v>
      </c>
      <c r="C15" s="1730"/>
      <c r="D15" s="1731"/>
      <c r="E15" s="793">
        <f>SUM(E5:E14)</f>
        <v>7389381</v>
      </c>
      <c r="F15" s="794">
        <f>ROUND(E15/E28*100,1)</f>
        <v>65.2</v>
      </c>
      <c r="G15" s="793">
        <f>SUM(G5:G14)</f>
        <v>7873617</v>
      </c>
      <c r="H15" s="794">
        <f>ROUND(G15/G28*100,1)</f>
        <v>68.5</v>
      </c>
      <c r="I15" s="793">
        <f>SUM(I5:I14)</f>
        <v>8756069</v>
      </c>
      <c r="J15" s="794">
        <f>ROUND(I15/I28*100,1)</f>
        <v>66.5</v>
      </c>
      <c r="K15" s="795">
        <f>SUM(K5:K14)</f>
        <v>8124250</v>
      </c>
      <c r="L15" s="796">
        <f>ROUND(K15/K28*100,1)</f>
        <v>61.3</v>
      </c>
      <c r="M15" s="793">
        <f>SUM(M5:M14)</f>
        <v>8413919</v>
      </c>
      <c r="N15" s="796">
        <f>ROUND(M15/M28*100,1)</f>
        <v>61.7</v>
      </c>
      <c r="O15" s="797">
        <f>SUM(O5:O14)</f>
        <v>10324133</v>
      </c>
      <c r="P15" s="798">
        <f>ROUND(O15/O28*100,1)</f>
        <v>50.3</v>
      </c>
      <c r="Q15" s="797">
        <f>SUM(Q5:Q14)</f>
        <v>11303552</v>
      </c>
      <c r="R15" s="799">
        <f>ROUND(Q15/Q28*100,1)</f>
        <v>59.8</v>
      </c>
      <c r="S15" s="797">
        <f>SUM(S5:S14)</f>
        <v>11126507</v>
      </c>
      <c r="T15" s="799">
        <v>54.6</v>
      </c>
    </row>
    <row r="16" spans="1:35">
      <c r="B16" s="1732" t="s">
        <v>1399</v>
      </c>
      <c r="C16" s="1734"/>
      <c r="D16" s="1735"/>
      <c r="E16" s="786">
        <v>208470</v>
      </c>
      <c r="F16" s="800">
        <f>ROUND(E16/E28*100,1)</f>
        <v>1.8</v>
      </c>
      <c r="G16" s="786">
        <v>171633</v>
      </c>
      <c r="H16" s="800">
        <f>ROUND(G16/G28*100,1)</f>
        <v>1.5</v>
      </c>
      <c r="I16" s="786">
        <v>184523</v>
      </c>
      <c r="J16" s="800">
        <f>ROUND(I16/I28*100,1)</f>
        <v>1.4</v>
      </c>
      <c r="K16" s="787">
        <v>227725</v>
      </c>
      <c r="L16" s="801">
        <f>ROUND(K16/K28*100,1)</f>
        <v>1.7</v>
      </c>
      <c r="M16" s="786">
        <v>227109</v>
      </c>
      <c r="N16" s="801">
        <f>ROUND(M16/M28*100,1)</f>
        <v>1.7</v>
      </c>
      <c r="O16" s="626">
        <v>293920</v>
      </c>
      <c r="P16" s="802">
        <f>ROUND(O16/O28*100,1)</f>
        <v>1.4</v>
      </c>
      <c r="Q16" s="626">
        <v>339136</v>
      </c>
      <c r="R16" s="802">
        <v>1.8</v>
      </c>
      <c r="S16" s="626">
        <v>352273</v>
      </c>
      <c r="T16" s="802">
        <v>1.7</v>
      </c>
    </row>
    <row r="17" spans="2:20">
      <c r="B17" s="1619" t="s">
        <v>1400</v>
      </c>
      <c r="C17" s="1624"/>
      <c r="D17" s="1625"/>
      <c r="E17" s="594">
        <v>287581</v>
      </c>
      <c r="F17" s="595">
        <f>ROUND(E17/E28*100,1)</f>
        <v>2.5</v>
      </c>
      <c r="G17" s="594">
        <v>281246</v>
      </c>
      <c r="H17" s="595">
        <f>ROUND(G17/G28*100,1)</f>
        <v>2.4</v>
      </c>
      <c r="I17" s="594">
        <v>294388</v>
      </c>
      <c r="J17" s="595">
        <f>ROUND(I17/I28*100,1)</f>
        <v>2.2000000000000002</v>
      </c>
      <c r="K17" s="599">
        <v>307178</v>
      </c>
      <c r="L17" s="596">
        <f>ROUND(K17/K28*100,1)</f>
        <v>2.2999999999999998</v>
      </c>
      <c r="M17" s="594">
        <v>323558</v>
      </c>
      <c r="N17" s="596">
        <f>ROUND(M17/M28*100,1)</f>
        <v>2.4</v>
      </c>
      <c r="O17" s="597">
        <v>531527</v>
      </c>
      <c r="P17" s="598">
        <f>ROUND(O17/O28*100,1)</f>
        <v>2.6</v>
      </c>
      <c r="Q17" s="597">
        <v>589487</v>
      </c>
      <c r="R17" s="598">
        <v>3.1</v>
      </c>
      <c r="S17" s="597">
        <v>616143</v>
      </c>
      <c r="T17" s="598">
        <v>3</v>
      </c>
    </row>
    <row r="18" spans="2:20">
      <c r="B18" s="1619" t="s">
        <v>1401</v>
      </c>
      <c r="C18" s="1624"/>
      <c r="D18" s="1625"/>
      <c r="E18" s="594">
        <v>533780</v>
      </c>
      <c r="F18" s="595">
        <f>ROUND(E18/E28*100,1)</f>
        <v>4.7</v>
      </c>
      <c r="G18" s="594">
        <v>498950</v>
      </c>
      <c r="H18" s="595">
        <v>4.4000000000000004</v>
      </c>
      <c r="I18" s="594">
        <v>808233</v>
      </c>
      <c r="J18" s="595">
        <f>ROUND(I18/I28*100,1)</f>
        <v>6.1</v>
      </c>
      <c r="K18" s="599">
        <v>789557</v>
      </c>
      <c r="L18" s="596">
        <f>ROUND(K18/K28*100,1)</f>
        <v>6</v>
      </c>
      <c r="M18" s="594">
        <v>1237076</v>
      </c>
      <c r="N18" s="596">
        <f>ROUND(M18/M28*100,1)</f>
        <v>9.1</v>
      </c>
      <c r="O18" s="597">
        <v>1395630</v>
      </c>
      <c r="P18" s="598">
        <f>ROUND(O18/O28*100,1)</f>
        <v>6.8</v>
      </c>
      <c r="Q18" s="597">
        <v>1290840</v>
      </c>
      <c r="R18" s="598">
        <v>6.8</v>
      </c>
      <c r="S18" s="597">
        <v>1207048</v>
      </c>
      <c r="T18" s="598">
        <v>5.9</v>
      </c>
    </row>
    <row r="19" spans="2:20">
      <c r="B19" s="1619" t="s">
        <v>1402</v>
      </c>
      <c r="C19" s="1624"/>
      <c r="D19" s="1625"/>
      <c r="E19" s="594">
        <v>463507</v>
      </c>
      <c r="F19" s="595">
        <f>ROUND(E19/E28*100,1)</f>
        <v>4.0999999999999996</v>
      </c>
      <c r="G19" s="594">
        <v>563952</v>
      </c>
      <c r="H19" s="595">
        <f>ROUND(G19/G28*100,1)</f>
        <v>4.9000000000000004</v>
      </c>
      <c r="I19" s="594">
        <v>648176</v>
      </c>
      <c r="J19" s="595">
        <f>ROUND(I19/I28*100,1)</f>
        <v>4.9000000000000004</v>
      </c>
      <c r="K19" s="599">
        <v>663565</v>
      </c>
      <c r="L19" s="596">
        <f>ROUND(K19/K28*100,1)</f>
        <v>5</v>
      </c>
      <c r="M19" s="594">
        <v>622725</v>
      </c>
      <c r="N19" s="596">
        <f>ROUND(M19/M28*100,1)</f>
        <v>4.5999999999999996</v>
      </c>
      <c r="O19" s="597">
        <v>825925</v>
      </c>
      <c r="P19" s="598">
        <f>ROUND(O19/O28*100,1)</f>
        <v>4</v>
      </c>
      <c r="Q19" s="597">
        <v>749166</v>
      </c>
      <c r="R19" s="598">
        <v>4</v>
      </c>
      <c r="S19" s="597">
        <v>744026</v>
      </c>
      <c r="T19" s="598">
        <v>3.7</v>
      </c>
    </row>
    <row r="20" spans="2:20">
      <c r="B20" s="1619" t="s">
        <v>1403</v>
      </c>
      <c r="C20" s="1624"/>
      <c r="D20" s="1625"/>
      <c r="E20" s="594">
        <v>248161</v>
      </c>
      <c r="F20" s="595">
        <f>ROUND(E20/E28*100,1)</f>
        <v>2.2000000000000002</v>
      </c>
      <c r="G20" s="594">
        <v>131732</v>
      </c>
      <c r="H20" s="595">
        <v>1.2</v>
      </c>
      <c r="I20" s="594">
        <v>136960</v>
      </c>
      <c r="J20" s="595">
        <f>ROUND(I20/I28*100,1)</f>
        <v>1</v>
      </c>
      <c r="K20" s="599">
        <v>110778</v>
      </c>
      <c r="L20" s="596">
        <f>ROUND(K20/K28*100,1)</f>
        <v>0.8</v>
      </c>
      <c r="M20" s="594">
        <v>141044</v>
      </c>
      <c r="N20" s="596">
        <f>ROUND(M20/M28*100,1)</f>
        <v>1</v>
      </c>
      <c r="O20" s="597">
        <v>68363</v>
      </c>
      <c r="P20" s="598">
        <f>ROUND(O20/O28*100,1)</f>
        <v>0.3</v>
      </c>
      <c r="Q20" s="597">
        <v>16032</v>
      </c>
      <c r="R20" s="598">
        <v>0.1</v>
      </c>
      <c r="S20" s="597">
        <v>48156</v>
      </c>
      <c r="T20" s="598">
        <v>0.2</v>
      </c>
    </row>
    <row r="21" spans="2:20">
      <c r="B21" s="1619" t="s">
        <v>1404</v>
      </c>
      <c r="C21" s="1624"/>
      <c r="D21" s="1625"/>
      <c r="E21" s="594">
        <v>29549</v>
      </c>
      <c r="F21" s="595">
        <f>ROUND(E21/E28*100,1)</f>
        <v>0.3</v>
      </c>
      <c r="G21" s="594">
        <v>29290</v>
      </c>
      <c r="H21" s="595">
        <f>ROUND(G21/G28*100,1)</f>
        <v>0.3</v>
      </c>
      <c r="I21" s="594">
        <v>59900</v>
      </c>
      <c r="J21" s="595">
        <f>ROUND(I21/I28*100,1)</f>
        <v>0.5</v>
      </c>
      <c r="K21" s="599">
        <v>28521</v>
      </c>
      <c r="L21" s="596">
        <f>ROUND(K21/K28*100,1)</f>
        <v>0.2</v>
      </c>
      <c r="M21" s="594">
        <v>6634</v>
      </c>
      <c r="N21" s="596">
        <f>ROUND(M21/M28*100,1)</f>
        <v>0</v>
      </c>
      <c r="O21" s="597">
        <v>725</v>
      </c>
      <c r="P21" s="598">
        <f>ROUND(O21/O28*100,1)</f>
        <v>0</v>
      </c>
      <c r="Q21" s="597">
        <v>400</v>
      </c>
      <c r="R21" s="598">
        <v>0</v>
      </c>
      <c r="S21" s="597">
        <v>1000</v>
      </c>
      <c r="T21" s="598">
        <v>0</v>
      </c>
    </row>
    <row r="22" spans="2:20">
      <c r="B22" s="1619" t="s">
        <v>1405</v>
      </c>
      <c r="C22" s="1624"/>
      <c r="D22" s="1625"/>
      <c r="E22" s="594">
        <v>474467</v>
      </c>
      <c r="F22" s="595">
        <f>ROUND(E22/E28*100,1)</f>
        <v>4.2</v>
      </c>
      <c r="G22" s="594">
        <v>487928</v>
      </c>
      <c r="H22" s="595">
        <f>ROUND(G22/G28*100,1)</f>
        <v>4.2</v>
      </c>
      <c r="I22" s="594">
        <v>74000</v>
      </c>
      <c r="J22" s="595">
        <f>ROUND(I22/I28*100,1)</f>
        <v>0.6</v>
      </c>
      <c r="K22" s="599">
        <v>886710</v>
      </c>
      <c r="L22" s="596">
        <f>ROUND(K22/K28*100,1)</f>
        <v>6.7</v>
      </c>
      <c r="M22" s="594">
        <v>285000</v>
      </c>
      <c r="N22" s="596">
        <f>ROUND(M22/M28*100,1)</f>
        <v>2.1</v>
      </c>
      <c r="O22" s="597">
        <v>1809733</v>
      </c>
      <c r="P22" s="598">
        <f>ROUND(O22/O28*100,1)</f>
        <v>8.8000000000000007</v>
      </c>
      <c r="Q22" s="597">
        <v>924876</v>
      </c>
      <c r="R22" s="598">
        <v>4.9000000000000004</v>
      </c>
      <c r="S22" s="597">
        <v>834471</v>
      </c>
      <c r="T22" s="598">
        <v>4.0999999999999996</v>
      </c>
    </row>
    <row r="23" spans="2:20">
      <c r="B23" s="1619" t="s">
        <v>1406</v>
      </c>
      <c r="C23" s="1624"/>
      <c r="D23" s="1625"/>
      <c r="E23" s="594">
        <v>249870</v>
      </c>
      <c r="F23" s="595">
        <f>ROUND(E23/E28*100,1)</f>
        <v>2.2000000000000002</v>
      </c>
      <c r="G23" s="594">
        <v>207492</v>
      </c>
      <c r="H23" s="595">
        <f>ROUND(G23/G28*100,1)</f>
        <v>1.8</v>
      </c>
      <c r="I23" s="594">
        <v>288297</v>
      </c>
      <c r="J23" s="595">
        <f>ROUND(I23/I28*100,1)</f>
        <v>2.2000000000000002</v>
      </c>
      <c r="K23" s="599">
        <v>392349</v>
      </c>
      <c r="L23" s="596">
        <f>ROUND(K23/K28*100,1)</f>
        <v>3</v>
      </c>
      <c r="M23" s="594">
        <v>568521</v>
      </c>
      <c r="N23" s="596">
        <f>ROUND(M23/M28*100,1)</f>
        <v>4.2</v>
      </c>
      <c r="O23" s="597">
        <v>1356389</v>
      </c>
      <c r="P23" s="598">
        <f>ROUND(O23/O28*100,1)</f>
        <v>6.6</v>
      </c>
      <c r="Q23" s="597">
        <v>689636</v>
      </c>
      <c r="R23" s="598">
        <v>3.6</v>
      </c>
      <c r="S23" s="597">
        <v>537337</v>
      </c>
      <c r="T23" s="598">
        <v>2.6</v>
      </c>
    </row>
    <row r="24" spans="2:20">
      <c r="B24" s="1619" t="s">
        <v>1407</v>
      </c>
      <c r="C24" s="1624"/>
      <c r="D24" s="1625"/>
      <c r="E24" s="594">
        <v>351109</v>
      </c>
      <c r="F24" s="595">
        <f>ROUND(E24/E28*100,1)</f>
        <v>3.1</v>
      </c>
      <c r="G24" s="594">
        <v>338069</v>
      </c>
      <c r="H24" s="595">
        <f>ROUND(G24/G28*100,1)</f>
        <v>2.9</v>
      </c>
      <c r="I24" s="594">
        <v>394589</v>
      </c>
      <c r="J24" s="595">
        <f>ROUND(I24/I28*100,1)</f>
        <v>3</v>
      </c>
      <c r="K24" s="599">
        <v>377196</v>
      </c>
      <c r="L24" s="596">
        <f>ROUND(K24/K28*100,1)</f>
        <v>2.8</v>
      </c>
      <c r="M24" s="594">
        <v>396602</v>
      </c>
      <c r="N24" s="596">
        <f>ROUND(M24/M28*100,1)</f>
        <v>2.9</v>
      </c>
      <c r="O24" s="597">
        <v>368988</v>
      </c>
      <c r="P24" s="598">
        <f>ROUND(O24/O28*100,1)</f>
        <v>1.8</v>
      </c>
      <c r="Q24" s="597">
        <v>375175</v>
      </c>
      <c r="R24" s="598">
        <v>2</v>
      </c>
      <c r="S24" s="597">
        <v>393362</v>
      </c>
      <c r="T24" s="598">
        <v>1.9</v>
      </c>
    </row>
    <row r="25" spans="2:20">
      <c r="B25" s="1626" t="s">
        <v>1408</v>
      </c>
      <c r="C25" s="1624"/>
      <c r="D25" s="1625"/>
      <c r="E25" s="594">
        <v>1097960</v>
      </c>
      <c r="F25" s="595">
        <f>ROUND(E25/E28*100,1)</f>
        <v>9.6999999999999993</v>
      </c>
      <c r="G25" s="594">
        <v>910500</v>
      </c>
      <c r="H25" s="595">
        <f>ROUND(G25/G28*100,1)</f>
        <v>7.9</v>
      </c>
      <c r="I25" s="594">
        <v>1525700</v>
      </c>
      <c r="J25" s="595">
        <f>ROUND(I25/I28*100,1)</f>
        <v>11.6</v>
      </c>
      <c r="K25" s="599">
        <v>1350600</v>
      </c>
      <c r="L25" s="596">
        <f>ROUND(K25/K28*100,1)</f>
        <v>10.199999999999999</v>
      </c>
      <c r="M25" s="594">
        <v>1415600</v>
      </c>
      <c r="N25" s="596">
        <f>ROUND(M25/M28*100,1)</f>
        <v>10.4</v>
      </c>
      <c r="O25" s="597">
        <v>3540400</v>
      </c>
      <c r="P25" s="598">
        <f>ROUND(O25/O28*100,1)</f>
        <v>17.3</v>
      </c>
      <c r="Q25" s="597">
        <v>2616700</v>
      </c>
      <c r="R25" s="598">
        <v>13.8</v>
      </c>
      <c r="S25" s="597">
        <v>4503300</v>
      </c>
      <c r="T25" s="598">
        <v>22.1</v>
      </c>
    </row>
    <row r="26" spans="2:20">
      <c r="B26" s="803"/>
      <c r="C26" s="1619" t="s">
        <v>1409</v>
      </c>
      <c r="D26" s="1620"/>
      <c r="E26" s="594">
        <v>360800</v>
      </c>
      <c r="F26" s="595">
        <f>ROUND(E26/E28*100,1)</f>
        <v>3.2</v>
      </c>
      <c r="G26" s="594">
        <v>438200</v>
      </c>
      <c r="H26" s="595">
        <f>ROUND(G26/G28*100,1)</f>
        <v>3.8</v>
      </c>
      <c r="I26" s="594">
        <v>220500</v>
      </c>
      <c r="J26" s="595"/>
      <c r="K26" s="599">
        <v>240300</v>
      </c>
      <c r="L26" s="596">
        <f>ROUND(K26/K28*100,1)</f>
        <v>1.8</v>
      </c>
      <c r="M26" s="594">
        <v>68400</v>
      </c>
      <c r="N26" s="596">
        <f>ROUND(M26/M28*100,1)</f>
        <v>0.5</v>
      </c>
      <c r="O26" s="597">
        <v>204200</v>
      </c>
      <c r="P26" s="598">
        <f>ROUND(O26/O28*100,1)</f>
        <v>1</v>
      </c>
      <c r="Q26" s="597">
        <v>93200</v>
      </c>
      <c r="R26" s="598">
        <v>0.5</v>
      </c>
      <c r="S26" s="597">
        <v>99600</v>
      </c>
      <c r="T26" s="598">
        <v>0.5</v>
      </c>
    </row>
    <row r="27" spans="2:20">
      <c r="B27" s="613"/>
      <c r="C27" s="1619" t="s">
        <v>1410</v>
      </c>
      <c r="D27" s="1620"/>
      <c r="E27" s="594"/>
      <c r="F27" s="595"/>
      <c r="G27" s="594"/>
      <c r="H27" s="595"/>
      <c r="I27" s="594"/>
      <c r="J27" s="595"/>
      <c r="K27" s="599"/>
      <c r="L27" s="596"/>
      <c r="M27" s="594"/>
      <c r="N27" s="596"/>
      <c r="O27" s="597">
        <v>823600</v>
      </c>
      <c r="P27" s="598">
        <f>ROUND(O27/O28*100,1)</f>
        <v>4</v>
      </c>
      <c r="Q27" s="597">
        <v>626100</v>
      </c>
      <c r="R27" s="598">
        <v>3.3</v>
      </c>
      <c r="S27" s="597">
        <v>562300</v>
      </c>
      <c r="T27" s="598">
        <v>2.8</v>
      </c>
    </row>
    <row r="28" spans="2:20">
      <c r="B28" s="1621" t="s">
        <v>1411</v>
      </c>
      <c r="C28" s="1622"/>
      <c r="D28" s="1623"/>
      <c r="E28" s="615">
        <f>SUM(E15:E25)</f>
        <v>11333835</v>
      </c>
      <c r="F28" s="616">
        <f>ROUND(E28/E28*100,1)</f>
        <v>100</v>
      </c>
      <c r="G28" s="615">
        <f>SUM(G15:G25)</f>
        <v>11494409</v>
      </c>
      <c r="H28" s="616">
        <f>ROUND(G28/G28*100,1)</f>
        <v>100</v>
      </c>
      <c r="I28" s="615">
        <f>SUM(I15:I25)</f>
        <v>13170835</v>
      </c>
      <c r="J28" s="616">
        <f>ROUND(I28/I28*100,1)</f>
        <v>100</v>
      </c>
      <c r="K28" s="617">
        <f>SUM(K15:K25)</f>
        <v>13258429</v>
      </c>
      <c r="L28" s="618">
        <f>ROUND(K28/K28*100,1)</f>
        <v>100</v>
      </c>
      <c r="M28" s="615">
        <f>SUM(M15:M25)</f>
        <v>13637788</v>
      </c>
      <c r="N28" s="618">
        <f>ROUND(M28/M28*100,1)</f>
        <v>100</v>
      </c>
      <c r="O28" s="619">
        <f>SUM(O15:O25)</f>
        <v>20515733</v>
      </c>
      <c r="P28" s="618">
        <f>ROUND(O28/O28*100,1)</f>
        <v>100</v>
      </c>
      <c r="Q28" s="619">
        <f>SUM(Q15:Q25)</f>
        <v>18895000</v>
      </c>
      <c r="R28" s="616">
        <f>ROUND(Q28/Q28*100,1)</f>
        <v>100</v>
      </c>
      <c r="S28" s="619">
        <f>SUM(S15:S25)</f>
        <v>20363623</v>
      </c>
      <c r="T28" s="620">
        <v>100</v>
      </c>
    </row>
    <row r="29" spans="2:20">
      <c r="B29" s="1619" t="s">
        <v>1412</v>
      </c>
      <c r="C29" s="1624"/>
      <c r="D29" s="1625"/>
      <c r="E29" s="594">
        <v>2811958</v>
      </c>
      <c r="F29" s="595">
        <f>ROUND(E29/E53*100,1)</f>
        <v>25.3</v>
      </c>
      <c r="G29" s="594">
        <v>2924101</v>
      </c>
      <c r="H29" s="595">
        <f>ROUND(G29/G53*100,1)</f>
        <v>26.1</v>
      </c>
      <c r="I29" s="594">
        <v>3003187</v>
      </c>
      <c r="J29" s="595">
        <f>ROUND(I29/I53*100,1)</f>
        <v>23.5</v>
      </c>
      <c r="K29" s="599">
        <v>3024235</v>
      </c>
      <c r="L29" s="596">
        <f>ROUND(K29/K53*100,1)</f>
        <v>23.8</v>
      </c>
      <c r="M29" s="594">
        <v>3069145</v>
      </c>
      <c r="N29" s="596">
        <f>ROUND(M29/M53*100,1)</f>
        <v>23.2</v>
      </c>
      <c r="O29" s="597">
        <v>4157564</v>
      </c>
      <c r="P29" s="598">
        <f>ROUND(O29/O53*100,1)</f>
        <v>21</v>
      </c>
      <c r="Q29" s="597">
        <v>4093424</v>
      </c>
      <c r="R29" s="598">
        <v>22.3</v>
      </c>
      <c r="S29" s="597">
        <v>3794313</v>
      </c>
      <c r="T29" s="598">
        <v>19.100000000000001</v>
      </c>
    </row>
    <row r="30" spans="2:20">
      <c r="B30" s="1619" t="s">
        <v>1413</v>
      </c>
      <c r="C30" s="1624"/>
      <c r="D30" s="1625"/>
      <c r="E30" s="594">
        <v>434749</v>
      </c>
      <c r="F30" s="595">
        <f>ROUND(E30/E53*100,1)</f>
        <v>3.9</v>
      </c>
      <c r="G30" s="594">
        <v>473728</v>
      </c>
      <c r="H30" s="595">
        <f>ROUND(G30/G53*100,1)</f>
        <v>4.2</v>
      </c>
      <c r="I30" s="594">
        <v>503485</v>
      </c>
      <c r="J30" s="595">
        <f>ROUND(I30/I53*100,1)</f>
        <v>3.9</v>
      </c>
      <c r="K30" s="599">
        <v>530213</v>
      </c>
      <c r="L30" s="596">
        <f>ROUND(K30/K53*100,1)</f>
        <v>4.2</v>
      </c>
      <c r="M30" s="594">
        <v>564890</v>
      </c>
      <c r="N30" s="596">
        <f>ROUND(M30/M53*100,1)</f>
        <v>4.3</v>
      </c>
      <c r="O30" s="597">
        <v>1296964</v>
      </c>
      <c r="P30" s="598">
        <f>ROUND(O30/O53*100,1)</f>
        <v>6.5</v>
      </c>
      <c r="Q30" s="597">
        <v>1618982</v>
      </c>
      <c r="R30" s="598">
        <v>8.8000000000000007</v>
      </c>
      <c r="S30" s="597">
        <v>1743209</v>
      </c>
      <c r="T30" s="598">
        <v>8.8000000000000007</v>
      </c>
    </row>
    <row r="31" spans="2:20">
      <c r="B31" s="1619" t="s">
        <v>1414</v>
      </c>
      <c r="C31" s="1624"/>
      <c r="D31" s="1625"/>
      <c r="E31" s="621">
        <f>E32+E33</f>
        <v>1458037</v>
      </c>
      <c r="F31" s="595">
        <f>ROUND(E31/E53*100,1)</f>
        <v>13.1</v>
      </c>
      <c r="G31" s="621">
        <f>G32+G33</f>
        <v>1350794</v>
      </c>
      <c r="H31" s="595">
        <f>ROUND(G31/G53*100,1)</f>
        <v>12.1</v>
      </c>
      <c r="I31" s="621">
        <v>1014533</v>
      </c>
      <c r="J31" s="595">
        <f>ROUND(I31/I53*100,1)</f>
        <v>7.9</v>
      </c>
      <c r="K31" s="622">
        <v>1065244</v>
      </c>
      <c r="L31" s="596">
        <f>ROUND(K31/K53*100,1)</f>
        <v>8.4</v>
      </c>
      <c r="M31" s="621">
        <v>1049170</v>
      </c>
      <c r="N31" s="596">
        <f>ROUND(M31/M53*100,1)</f>
        <v>7.9</v>
      </c>
      <c r="O31" s="623">
        <v>2391464</v>
      </c>
      <c r="P31" s="598">
        <f>ROUND(O31/O53*100,1)</f>
        <v>12.1</v>
      </c>
      <c r="Q31" s="623">
        <v>2738728</v>
      </c>
      <c r="R31" s="598">
        <v>14.9</v>
      </c>
      <c r="S31" s="623">
        <v>2679391</v>
      </c>
      <c r="T31" s="598">
        <v>13.5</v>
      </c>
    </row>
    <row r="32" spans="2:20">
      <c r="B32" s="624" t="s">
        <v>1415</v>
      </c>
      <c r="C32" s="594" t="s">
        <v>1416</v>
      </c>
      <c r="D32" s="625"/>
      <c r="E32" s="594">
        <v>1454157</v>
      </c>
      <c r="F32" s="595">
        <f>ROUND(E32/E53*100,1)</f>
        <v>13.1</v>
      </c>
      <c r="G32" s="594">
        <v>1349683</v>
      </c>
      <c r="H32" s="595">
        <v>12.1</v>
      </c>
      <c r="I32" s="594">
        <v>1012957</v>
      </c>
      <c r="J32" s="595">
        <f>ROUND(I32/I53*100,1)</f>
        <v>7.9</v>
      </c>
      <c r="K32" s="599">
        <v>1062882</v>
      </c>
      <c r="L32" s="596">
        <f>ROUND(K32/K53*100,1)</f>
        <v>8.4</v>
      </c>
      <c r="M32" s="594">
        <v>1048150</v>
      </c>
      <c r="N32" s="596">
        <f>ROUND(M32/M53*100,1)</f>
        <v>7.9</v>
      </c>
      <c r="O32" s="597">
        <v>2389646</v>
      </c>
      <c r="P32" s="598">
        <f>ROUND(O32/O53*100,1)</f>
        <v>12.1</v>
      </c>
      <c r="Q32" s="597">
        <v>2737042</v>
      </c>
      <c r="R32" s="598">
        <v>14.9</v>
      </c>
      <c r="S32" s="597">
        <v>2677291</v>
      </c>
      <c r="T32" s="598">
        <v>13.5</v>
      </c>
    </row>
    <row r="33" spans="2:20">
      <c r="B33" s="626" t="s">
        <v>1417</v>
      </c>
      <c r="C33" s="594" t="s">
        <v>1418</v>
      </c>
      <c r="D33" s="625"/>
      <c r="E33" s="594">
        <v>3880</v>
      </c>
      <c r="F33" s="595">
        <f>ROUND(E33/E53*100,1)</f>
        <v>0</v>
      </c>
      <c r="G33" s="594">
        <v>1111</v>
      </c>
      <c r="H33" s="595">
        <f>ROUND(G33/G53*100,1)</f>
        <v>0</v>
      </c>
      <c r="I33" s="594">
        <v>1576</v>
      </c>
      <c r="J33" s="595">
        <f>ROUND(I33/I53*100,1)</f>
        <v>0</v>
      </c>
      <c r="K33" s="599">
        <v>2362</v>
      </c>
      <c r="L33" s="596">
        <f>ROUND(K33/K53*100,1)</f>
        <v>0</v>
      </c>
      <c r="M33" s="594">
        <v>1020</v>
      </c>
      <c r="N33" s="596">
        <f>ROUND(M33/M53*100,1)</f>
        <v>0</v>
      </c>
      <c r="O33" s="597">
        <v>1818</v>
      </c>
      <c r="P33" s="598">
        <f>ROUND(O33/O53*100,1)</f>
        <v>0</v>
      </c>
      <c r="Q33" s="597">
        <v>1686</v>
      </c>
      <c r="R33" s="598">
        <v>0</v>
      </c>
      <c r="S33" s="597">
        <v>2100</v>
      </c>
      <c r="T33" s="598">
        <v>0</v>
      </c>
    </row>
    <row r="34" spans="2:20" ht="14.25" thickBot="1">
      <c r="B34" s="1729" t="s">
        <v>1398</v>
      </c>
      <c r="C34" s="1730"/>
      <c r="D34" s="1731"/>
      <c r="E34" s="793">
        <f>SUM(E29:E31)</f>
        <v>4704744</v>
      </c>
      <c r="F34" s="794">
        <f>ROUND(E34/E53*100,1)</f>
        <v>42.3</v>
      </c>
      <c r="G34" s="793">
        <f>SUM(G29:G31)</f>
        <v>4748623</v>
      </c>
      <c r="H34" s="794">
        <f>ROUND(G34/G53*100,1)</f>
        <v>42.4</v>
      </c>
      <c r="I34" s="793">
        <f>SUM(I29:I31)</f>
        <v>4521205</v>
      </c>
      <c r="J34" s="794">
        <f>ROUND(I34/I53*100,1)</f>
        <v>35.4</v>
      </c>
      <c r="K34" s="795">
        <f>SUM(K29:K31)</f>
        <v>4619692</v>
      </c>
      <c r="L34" s="796">
        <f>ROUND(K34/K53*100,1)</f>
        <v>36.4</v>
      </c>
      <c r="M34" s="793">
        <f>SUM(M29:M31)</f>
        <v>4683205</v>
      </c>
      <c r="N34" s="796">
        <f>ROUND(M34/M53*100,1)</f>
        <v>35.299999999999997</v>
      </c>
      <c r="O34" s="797">
        <f>SUM(O29:O31)</f>
        <v>7845992</v>
      </c>
      <c r="P34" s="804">
        <f>ROUND(O34/O53*100,1)</f>
        <v>39.6</v>
      </c>
      <c r="Q34" s="797">
        <f>SUM(Q29:Q31)</f>
        <v>8451134</v>
      </c>
      <c r="R34" s="804">
        <f>ROUND(Q34/Q53*100,1)</f>
        <v>46</v>
      </c>
      <c r="S34" s="797">
        <f>SUM(S29:S31)</f>
        <v>8216913</v>
      </c>
      <c r="T34" s="805">
        <v>41.4</v>
      </c>
    </row>
    <row r="35" spans="2:20">
      <c r="B35" s="1732" t="s">
        <v>1419</v>
      </c>
      <c r="C35" s="1734"/>
      <c r="D35" s="1735"/>
      <c r="E35" s="786">
        <v>1401866</v>
      </c>
      <c r="F35" s="800">
        <f>ROUND(E35/E53*100,1)</f>
        <v>12.6</v>
      </c>
      <c r="G35" s="786">
        <v>1485273</v>
      </c>
      <c r="H35" s="800">
        <f>ROUND(G35/G53*100,1)</f>
        <v>13.3</v>
      </c>
      <c r="I35" s="786">
        <v>1667492</v>
      </c>
      <c r="J35" s="800">
        <f>ROUND(I35/I53*100,1)</f>
        <v>13</v>
      </c>
      <c r="K35" s="787">
        <v>1903247</v>
      </c>
      <c r="L35" s="801">
        <f>ROUND(K35/K53*100,1)</f>
        <v>15</v>
      </c>
      <c r="M35" s="786">
        <v>1795074</v>
      </c>
      <c r="N35" s="801">
        <f>ROUND(M35/M53*100,1)</f>
        <v>13.5</v>
      </c>
      <c r="O35" s="626">
        <v>2912833</v>
      </c>
      <c r="P35" s="802">
        <f>ROUND(O35/O53*100,1)</f>
        <v>14.7</v>
      </c>
      <c r="Q35" s="626">
        <v>2806968</v>
      </c>
      <c r="R35" s="802">
        <v>15.3</v>
      </c>
      <c r="S35" s="626">
        <v>2841127</v>
      </c>
      <c r="T35" s="802">
        <v>14.3</v>
      </c>
    </row>
    <row r="36" spans="2:20">
      <c r="B36" s="1619" t="s">
        <v>1420</v>
      </c>
      <c r="C36" s="1624"/>
      <c r="D36" s="1625"/>
      <c r="E36" s="594">
        <v>57454</v>
      </c>
      <c r="F36" s="595">
        <f>ROUND(E36/E53*100,1)</f>
        <v>0.5</v>
      </c>
      <c r="G36" s="594">
        <v>56738</v>
      </c>
      <c r="H36" s="595">
        <f>ROUND(G36/G53*100,1)</f>
        <v>0.5</v>
      </c>
      <c r="I36" s="594">
        <v>48388</v>
      </c>
      <c r="J36" s="595">
        <f>ROUND(I36/I53*100,1)</f>
        <v>0.4</v>
      </c>
      <c r="K36" s="599">
        <v>60999</v>
      </c>
      <c r="L36" s="596">
        <f>ROUND(K36/K53*100,1)</f>
        <v>0.5</v>
      </c>
      <c r="M36" s="594">
        <v>57828</v>
      </c>
      <c r="N36" s="596">
        <f>ROUND(M36/M53*100,1)</f>
        <v>0.4</v>
      </c>
      <c r="O36" s="597">
        <v>186418</v>
      </c>
      <c r="P36" s="598">
        <f>ROUND(O36/O53*100,1)</f>
        <v>0.9</v>
      </c>
      <c r="Q36" s="597">
        <v>67233</v>
      </c>
      <c r="R36" s="598">
        <v>0.4</v>
      </c>
      <c r="S36" s="597">
        <v>43181</v>
      </c>
      <c r="T36" s="598">
        <v>0.2</v>
      </c>
    </row>
    <row r="37" spans="2:20">
      <c r="B37" s="1626" t="s">
        <v>1421</v>
      </c>
      <c r="C37" s="1627"/>
      <c r="D37" s="1628"/>
      <c r="E37" s="594">
        <v>1377512</v>
      </c>
      <c r="F37" s="595">
        <f>ROUND(E37/E53*100,1)</f>
        <v>12.4</v>
      </c>
      <c r="G37" s="594">
        <v>1271224</v>
      </c>
      <c r="H37" s="595">
        <f>ROUND(G37/G53*100,1)</f>
        <v>11.3</v>
      </c>
      <c r="I37" s="594">
        <v>1387512</v>
      </c>
      <c r="J37" s="595">
        <f>ROUND(I37/I53*100,1)</f>
        <v>10.9</v>
      </c>
      <c r="K37" s="599">
        <v>1438390</v>
      </c>
      <c r="L37" s="596">
        <f>ROUND(K37/K53*100,1)</f>
        <v>11.3</v>
      </c>
      <c r="M37" s="594">
        <v>1851278</v>
      </c>
      <c r="N37" s="596">
        <f>ROUND(M37/M53*100,1)</f>
        <v>14</v>
      </c>
      <c r="O37" s="597">
        <v>1838514</v>
      </c>
      <c r="P37" s="598">
        <f>ROUND(O37/O53*100,1)</f>
        <v>9.3000000000000007</v>
      </c>
      <c r="Q37" s="597">
        <v>1715784</v>
      </c>
      <c r="R37" s="598">
        <v>9.3000000000000007</v>
      </c>
      <c r="S37" s="597">
        <v>1462340</v>
      </c>
      <c r="T37" s="598">
        <v>7.4</v>
      </c>
    </row>
    <row r="38" spans="2:20" ht="29.25" customHeight="1">
      <c r="B38" s="626"/>
      <c r="C38" s="1629" t="s">
        <v>1422</v>
      </c>
      <c r="D38" s="1452"/>
      <c r="E38" s="594">
        <v>826794</v>
      </c>
      <c r="F38" s="595">
        <f>ROUND(E38/E53*100,1)</f>
        <v>7.4</v>
      </c>
      <c r="G38" s="594">
        <v>716510</v>
      </c>
      <c r="H38" s="595">
        <f>ROUND(G38/G53*100,1)</f>
        <v>6.4</v>
      </c>
      <c r="I38" s="594">
        <v>778201</v>
      </c>
      <c r="J38" s="595">
        <f>ROUND(I38/I53*100,1)</f>
        <v>6.1</v>
      </c>
      <c r="K38" s="599">
        <v>795432</v>
      </c>
      <c r="L38" s="596">
        <f>ROUND(K38/K53*100,1)</f>
        <v>6.3</v>
      </c>
      <c r="M38" s="594">
        <v>958261</v>
      </c>
      <c r="N38" s="596">
        <f>ROUND(M38/M53*100,1)</f>
        <v>7.2</v>
      </c>
      <c r="O38" s="597">
        <v>709422</v>
      </c>
      <c r="P38" s="598">
        <f>ROUND(O38/O53*100,1)</f>
        <v>3.6</v>
      </c>
      <c r="Q38" s="597">
        <v>725423</v>
      </c>
      <c r="R38" s="598">
        <v>4</v>
      </c>
      <c r="S38" s="597">
        <v>743988</v>
      </c>
      <c r="T38" s="598">
        <v>3.7</v>
      </c>
    </row>
    <row r="39" spans="2:20" ht="14.25" thickBot="1">
      <c r="B39" s="1729" t="s">
        <v>1398</v>
      </c>
      <c r="C39" s="1730"/>
      <c r="D39" s="1731"/>
      <c r="E39" s="793">
        <f>SUM(E35:E37)</f>
        <v>2836832</v>
      </c>
      <c r="F39" s="794">
        <f>ROUND(E39/E53*100,1)</f>
        <v>25.5</v>
      </c>
      <c r="G39" s="793">
        <f>SUM(G35:G37)</f>
        <v>2813235</v>
      </c>
      <c r="H39" s="794">
        <f>ROUND(G39/G53*100,1)</f>
        <v>25.1</v>
      </c>
      <c r="I39" s="793">
        <f>SUM(I35:I37)</f>
        <v>3103392</v>
      </c>
      <c r="J39" s="794">
        <f>ROUND(I39/I53*100,1)</f>
        <v>24.3</v>
      </c>
      <c r="K39" s="795">
        <f>SUM(K35:K37)</f>
        <v>3402636</v>
      </c>
      <c r="L39" s="796">
        <f>ROUND(K39/K53*100,1)</f>
        <v>26.8</v>
      </c>
      <c r="M39" s="793">
        <f>SUM(M35:M37)</f>
        <v>3704180</v>
      </c>
      <c r="N39" s="796">
        <f>ROUND(M39/M53*100,1)</f>
        <v>27.9</v>
      </c>
      <c r="O39" s="797">
        <f>SUM(O35:O37)</f>
        <v>4937765</v>
      </c>
      <c r="P39" s="804">
        <f>ROUND(O39/O53*100,1)</f>
        <v>24.9</v>
      </c>
      <c r="Q39" s="797">
        <f>SUM(Q35:Q37)</f>
        <v>4589985</v>
      </c>
      <c r="R39" s="804">
        <f>ROUND(Q39/Q53*100,1)</f>
        <v>25</v>
      </c>
      <c r="S39" s="797">
        <f>SUM(S35:S37)</f>
        <v>4346648</v>
      </c>
      <c r="T39" s="805">
        <v>21.9</v>
      </c>
    </row>
    <row r="40" spans="2:20">
      <c r="B40" s="1732" t="s">
        <v>1423</v>
      </c>
      <c r="C40" s="1734"/>
      <c r="D40" s="1735"/>
      <c r="E40" s="786">
        <v>626278</v>
      </c>
      <c r="F40" s="800">
        <f>ROUND(E40/E53*100,1)</f>
        <v>5.6</v>
      </c>
      <c r="G40" s="786">
        <v>956420</v>
      </c>
      <c r="H40" s="800">
        <f>ROUND(G40/G53*100,1)</f>
        <v>8.5</v>
      </c>
      <c r="I40" s="786">
        <v>806974</v>
      </c>
      <c r="J40" s="800">
        <f>ROUND(I40/I53*100,1)</f>
        <v>6.3</v>
      </c>
      <c r="K40" s="787">
        <v>946949</v>
      </c>
      <c r="L40" s="801">
        <f>ROUND(K40/K53*100,1)</f>
        <v>7.5</v>
      </c>
      <c r="M40" s="786">
        <v>931129</v>
      </c>
      <c r="N40" s="801">
        <f>ROUND(M40/M53*100,1)</f>
        <v>7</v>
      </c>
      <c r="O40" s="626">
        <v>1598285</v>
      </c>
      <c r="P40" s="802">
        <f>ROUND(O40/O53*100,1)</f>
        <v>8.1</v>
      </c>
      <c r="Q40" s="626">
        <v>1338665</v>
      </c>
      <c r="R40" s="802">
        <v>7.3</v>
      </c>
      <c r="S40" s="626">
        <v>1215883</v>
      </c>
      <c r="T40" s="806">
        <v>6.1</v>
      </c>
    </row>
    <row r="41" spans="2:20">
      <c r="B41" s="1619" t="s">
        <v>1424</v>
      </c>
      <c r="C41" s="1624"/>
      <c r="D41" s="1625"/>
      <c r="E41" s="594">
        <v>564773</v>
      </c>
      <c r="F41" s="595">
        <f>ROUND(E41/E53*100,1)</f>
        <v>5.0999999999999996</v>
      </c>
      <c r="G41" s="594">
        <v>27720</v>
      </c>
      <c r="H41" s="595">
        <f>ROUND(G41/G53*100,1)</f>
        <v>0.2</v>
      </c>
      <c r="I41" s="594">
        <v>38251</v>
      </c>
      <c r="J41" s="595">
        <f>ROUND(I41/I53*100,1)</f>
        <v>0.3</v>
      </c>
      <c r="K41" s="599">
        <v>59754</v>
      </c>
      <c r="L41" s="596">
        <f>ROUND(K41/K53*100,1)</f>
        <v>0.5</v>
      </c>
      <c r="M41" s="594">
        <v>87801</v>
      </c>
      <c r="N41" s="596">
        <f>ROUND(M41/M53*100,1)</f>
        <v>0.7</v>
      </c>
      <c r="O41" s="597">
        <v>83457</v>
      </c>
      <c r="P41" s="598">
        <f>ROUND(O41/O53*100,1)</f>
        <v>0.4</v>
      </c>
      <c r="Q41" s="597">
        <v>65518</v>
      </c>
      <c r="R41" s="598">
        <v>0.4</v>
      </c>
      <c r="S41" s="597">
        <v>61670</v>
      </c>
      <c r="T41" s="807">
        <v>0.3</v>
      </c>
    </row>
    <row r="42" spans="2:20">
      <c r="B42" s="1619" t="s">
        <v>1425</v>
      </c>
      <c r="C42" s="1624"/>
      <c r="D42" s="1625"/>
      <c r="E42" s="594">
        <v>710949</v>
      </c>
      <c r="F42" s="595">
        <f>ROUND(E42/E53*100,1)</f>
        <v>6.4</v>
      </c>
      <c r="G42" s="594">
        <v>606304</v>
      </c>
      <c r="H42" s="595">
        <f>ROUND(G42/G53*100,1)</f>
        <v>5.4</v>
      </c>
      <c r="I42" s="594">
        <v>603420</v>
      </c>
      <c r="J42" s="595">
        <f>ROUND(I42/I53*100,1)</f>
        <v>4.7</v>
      </c>
      <c r="K42" s="599">
        <v>257091</v>
      </c>
      <c r="L42" s="596">
        <f>ROUND(K42/K53*100,1)</f>
        <v>2</v>
      </c>
      <c r="M42" s="594">
        <v>478307</v>
      </c>
      <c r="N42" s="596">
        <f>ROUND(M42/M53*100,1)</f>
        <v>3.6</v>
      </c>
      <c r="O42" s="597">
        <v>292460</v>
      </c>
      <c r="P42" s="598">
        <f>ROUND(O42/O53*100,1)</f>
        <v>1.5</v>
      </c>
      <c r="Q42" s="597">
        <v>231876</v>
      </c>
      <c r="R42" s="598">
        <v>1.3</v>
      </c>
      <c r="S42" s="597">
        <v>357912</v>
      </c>
      <c r="T42" s="807">
        <v>1.8</v>
      </c>
    </row>
    <row r="43" spans="2:20" ht="14.25" thickBot="1">
      <c r="B43" s="1729" t="s">
        <v>1426</v>
      </c>
      <c r="C43" s="1730"/>
      <c r="D43" s="1731"/>
      <c r="E43" s="793">
        <f>SUM(E40:E42)+E34+E39</f>
        <v>9443576</v>
      </c>
      <c r="F43" s="794">
        <f>ROUND(E43/E53*100,1)</f>
        <v>84.9</v>
      </c>
      <c r="G43" s="793">
        <f>SUM(G40:G42)+G34+G39</f>
        <v>9152302</v>
      </c>
      <c r="H43" s="794">
        <f>ROUND(G43/G53*100,1)</f>
        <v>81.7</v>
      </c>
      <c r="I43" s="793">
        <f>SUM(I40:I42)+I34+I39</f>
        <v>9073242</v>
      </c>
      <c r="J43" s="794">
        <f>ROUND(I43/I53*100,1)</f>
        <v>71</v>
      </c>
      <c r="K43" s="795">
        <f>SUM(K40:K42)+K34+K39</f>
        <v>9286122</v>
      </c>
      <c r="L43" s="796">
        <f>ROUND(K43/K53*100,1)</f>
        <v>73.2</v>
      </c>
      <c r="M43" s="793">
        <f>SUM(M40:M42)+M34+M39</f>
        <v>9884622</v>
      </c>
      <c r="N43" s="796">
        <f>ROUND(M43/M53*100,1)</f>
        <v>74.599999999999994</v>
      </c>
      <c r="O43" s="797">
        <f>O34+O39+SUM(O40:O42)</f>
        <v>14757959</v>
      </c>
      <c r="P43" s="804">
        <f>ROUND(O43/O53*100,1)</f>
        <v>74.400000000000006</v>
      </c>
      <c r="Q43" s="797">
        <f>Q34+Q39+SUM(Q40:Q42)</f>
        <v>14677178</v>
      </c>
      <c r="R43" s="804">
        <f>ROUND(Q43/Q53*100,1)</f>
        <v>80</v>
      </c>
      <c r="S43" s="797">
        <v>14199026</v>
      </c>
      <c r="T43" s="805">
        <v>71.5</v>
      </c>
    </row>
    <row r="44" spans="2:20">
      <c r="B44" s="627" t="s">
        <v>1427</v>
      </c>
      <c r="C44" s="1732" t="s">
        <v>1428</v>
      </c>
      <c r="D44" s="1733"/>
      <c r="E44" s="808">
        <f>SUM(E45:E49)</f>
        <v>1683981</v>
      </c>
      <c r="F44" s="800">
        <f>ROUND(E44/E53*100,1)</f>
        <v>15.1</v>
      </c>
      <c r="G44" s="808">
        <f>SUM(G45:G49)</f>
        <v>2055220</v>
      </c>
      <c r="H44" s="800">
        <f>ROUND(G44/G53*100,1)</f>
        <v>18.3</v>
      </c>
      <c r="I44" s="808">
        <v>3707822</v>
      </c>
      <c r="J44" s="800">
        <f>ROUND(I44/I53*100,1)</f>
        <v>29</v>
      </c>
      <c r="K44" s="809">
        <v>3406641</v>
      </c>
      <c r="L44" s="801">
        <f>ROUND(K44/K53*100,1)</f>
        <v>26.8</v>
      </c>
      <c r="M44" s="808">
        <v>3369930</v>
      </c>
      <c r="N44" s="801">
        <f>ROUND(M44/M53*100,1)</f>
        <v>25.4</v>
      </c>
      <c r="O44" s="810">
        <f>SUM(O45:O49)</f>
        <v>5068138</v>
      </c>
      <c r="P44" s="802">
        <f>ROUND(O44/O53*100,1)</f>
        <v>25.6</v>
      </c>
      <c r="Q44" s="810">
        <f>SUM(Q45:Q49)</f>
        <v>3680485</v>
      </c>
      <c r="R44" s="802">
        <f>ROUND(Q44/Q53*100,1)</f>
        <v>20</v>
      </c>
      <c r="S44" s="810">
        <v>5657627</v>
      </c>
      <c r="T44" s="802">
        <v>28.5</v>
      </c>
    </row>
    <row r="45" spans="2:20">
      <c r="B45" s="627"/>
      <c r="C45" s="628"/>
      <c r="D45" s="629" t="s">
        <v>1429</v>
      </c>
      <c r="E45" s="594">
        <v>689345</v>
      </c>
      <c r="F45" s="595">
        <f>ROUND(E45/E53*100,1)</f>
        <v>6.2</v>
      </c>
      <c r="G45" s="594">
        <v>618646</v>
      </c>
      <c r="H45" s="595">
        <f>ROUND(G45/G53*100,1)</f>
        <v>5.5</v>
      </c>
      <c r="I45" s="594">
        <v>1024181</v>
      </c>
      <c r="J45" s="595">
        <f>ROUND(I45/I53*100,1)</f>
        <v>8</v>
      </c>
      <c r="K45" s="599">
        <v>1021678</v>
      </c>
      <c r="L45" s="596">
        <f>ROUND(K45/K53*100,1)</f>
        <v>8</v>
      </c>
      <c r="M45" s="594">
        <v>1216101</v>
      </c>
      <c r="N45" s="596">
        <f>ROUND(M45/M53*100,1)</f>
        <v>9.1999999999999993</v>
      </c>
      <c r="O45" s="597">
        <v>1514768</v>
      </c>
      <c r="P45" s="598">
        <f>ROUND(O45/O53*100,1)</f>
        <v>7.6</v>
      </c>
      <c r="Q45" s="597">
        <v>610061</v>
      </c>
      <c r="R45" s="598">
        <v>3.3</v>
      </c>
      <c r="S45" s="597">
        <v>946590</v>
      </c>
      <c r="T45" s="598">
        <v>4.8</v>
      </c>
    </row>
    <row r="46" spans="2:20">
      <c r="B46" s="627" t="s">
        <v>1430</v>
      </c>
      <c r="C46" s="630" t="s">
        <v>1415</v>
      </c>
      <c r="D46" s="629" t="s">
        <v>1431</v>
      </c>
      <c r="E46" s="594">
        <v>965329</v>
      </c>
      <c r="F46" s="595">
        <f>ROUND(E46/E53*100,1)</f>
        <v>8.6999999999999993</v>
      </c>
      <c r="G46" s="594">
        <v>1423925</v>
      </c>
      <c r="H46" s="595">
        <f>ROUND(G46/G53*100,1)</f>
        <v>12.7</v>
      </c>
      <c r="I46" s="594">
        <v>2677864</v>
      </c>
      <c r="J46" s="595">
        <f>ROUND(I46/I53*100,1)</f>
        <v>21</v>
      </c>
      <c r="K46" s="599">
        <v>2338748</v>
      </c>
      <c r="L46" s="596">
        <f>ROUND(K46/K53*100,1)</f>
        <v>18.399999999999999</v>
      </c>
      <c r="M46" s="594">
        <v>2119637</v>
      </c>
      <c r="N46" s="596">
        <f>ROUND(M46/M53*100,1)</f>
        <v>16</v>
      </c>
      <c r="O46" s="597">
        <v>3448321</v>
      </c>
      <c r="P46" s="598">
        <f>ROUND(O46/O53*100,1)</f>
        <v>17.399999999999999</v>
      </c>
      <c r="Q46" s="597">
        <v>2984629</v>
      </c>
      <c r="R46" s="598">
        <v>16.3</v>
      </c>
      <c r="S46" s="597">
        <v>4595092</v>
      </c>
      <c r="T46" s="598">
        <v>23.1</v>
      </c>
    </row>
    <row r="47" spans="2:20">
      <c r="B47" s="627"/>
      <c r="C47" s="630"/>
      <c r="D47" s="629" t="s">
        <v>1432</v>
      </c>
      <c r="E47" s="594">
        <v>29307</v>
      </c>
      <c r="F47" s="595">
        <v>0.2</v>
      </c>
      <c r="G47" s="594">
        <v>12649</v>
      </c>
      <c r="H47" s="595">
        <f>ROUND(G47/G53*100,1)</f>
        <v>0.1</v>
      </c>
      <c r="I47" s="594">
        <v>5777</v>
      </c>
      <c r="J47" s="595">
        <f>ROUND(I47/I53*100,1)</f>
        <v>0</v>
      </c>
      <c r="K47" s="599">
        <v>46215</v>
      </c>
      <c r="L47" s="596">
        <f>ROUND(K47/K53*100,1)</f>
        <v>0.4</v>
      </c>
      <c r="M47" s="594">
        <v>34192</v>
      </c>
      <c r="N47" s="596">
        <f>ROUND(M47/M53*100,1)</f>
        <v>0.3</v>
      </c>
      <c r="O47" s="597">
        <v>105049</v>
      </c>
      <c r="P47" s="598">
        <f>ROUND(O47/O53*100,1)</f>
        <v>0.5</v>
      </c>
      <c r="Q47" s="597">
        <v>85795</v>
      </c>
      <c r="R47" s="598">
        <v>0.5</v>
      </c>
      <c r="S47" s="597">
        <v>115945</v>
      </c>
      <c r="T47" s="598">
        <v>0.6</v>
      </c>
    </row>
    <row r="48" spans="2:20">
      <c r="B48" s="627" t="s">
        <v>1433</v>
      </c>
      <c r="C48" s="630" t="s">
        <v>1417</v>
      </c>
      <c r="D48" s="629" t="s">
        <v>1434</v>
      </c>
      <c r="E48" s="594"/>
      <c r="F48" s="595">
        <f>ROUND(E48/E11*100,1)</f>
        <v>0</v>
      </c>
      <c r="G48" s="594"/>
      <c r="H48" s="595">
        <f>ROUND(G48/G11*100,1)</f>
        <v>0</v>
      </c>
      <c r="I48" s="589" t="s">
        <v>1444</v>
      </c>
      <c r="J48" s="602" t="s">
        <v>943</v>
      </c>
      <c r="K48" s="589" t="s">
        <v>943</v>
      </c>
      <c r="L48" s="604" t="s">
        <v>943</v>
      </c>
      <c r="M48" s="589" t="s">
        <v>943</v>
      </c>
      <c r="N48" s="604" t="s">
        <v>943</v>
      </c>
      <c r="O48" s="633" t="s">
        <v>1805</v>
      </c>
      <c r="P48" s="811" t="s">
        <v>1805</v>
      </c>
      <c r="Q48" s="633" t="s">
        <v>1805</v>
      </c>
      <c r="R48" s="811" t="s">
        <v>1805</v>
      </c>
      <c r="S48" s="633"/>
      <c r="T48" s="598"/>
    </row>
    <row r="49" spans="2:20">
      <c r="B49" s="627"/>
      <c r="C49" s="634"/>
      <c r="D49" s="629" t="s">
        <v>1435</v>
      </c>
      <c r="E49" s="594"/>
      <c r="F49" s="595">
        <f>ROUND(E49/E53*100,1)</f>
        <v>0</v>
      </c>
      <c r="G49" s="594"/>
      <c r="H49" s="595">
        <f>ROUND(G49/G53*100,1)</f>
        <v>0</v>
      </c>
      <c r="I49" s="589" t="s">
        <v>1445</v>
      </c>
      <c r="J49" s="602" t="s">
        <v>943</v>
      </c>
      <c r="K49" s="589" t="s">
        <v>943</v>
      </c>
      <c r="L49" s="604" t="s">
        <v>943</v>
      </c>
      <c r="M49" s="589" t="s">
        <v>943</v>
      </c>
      <c r="N49" s="604" t="s">
        <v>943</v>
      </c>
      <c r="O49" s="633" t="s">
        <v>1806</v>
      </c>
      <c r="P49" s="811" t="s">
        <v>1806</v>
      </c>
      <c r="Q49" s="633" t="s">
        <v>1806</v>
      </c>
      <c r="R49" s="811" t="s">
        <v>1806</v>
      </c>
      <c r="S49" s="633"/>
      <c r="T49" s="598"/>
    </row>
    <row r="50" spans="2:20">
      <c r="B50" s="627" t="s">
        <v>1436</v>
      </c>
      <c r="C50" s="1619" t="s">
        <v>1437</v>
      </c>
      <c r="D50" s="1620"/>
      <c r="E50" s="594"/>
      <c r="F50" s="595">
        <f>ROUND(E50/E53*100,1)</f>
        <v>0</v>
      </c>
      <c r="G50" s="594"/>
      <c r="H50" s="595">
        <f>ROUND(G50/G53*100,1)</f>
        <v>0</v>
      </c>
      <c r="I50" s="589" t="s">
        <v>1446</v>
      </c>
      <c r="J50" s="602" t="s">
        <v>943</v>
      </c>
      <c r="K50" s="589" t="s">
        <v>943</v>
      </c>
      <c r="L50" s="604" t="s">
        <v>943</v>
      </c>
      <c r="M50" s="589" t="s">
        <v>943</v>
      </c>
      <c r="N50" s="604" t="s">
        <v>943</v>
      </c>
      <c r="O50" s="633" t="s">
        <v>2082</v>
      </c>
      <c r="P50" s="811" t="s">
        <v>2082</v>
      </c>
      <c r="Q50" s="633" t="s">
        <v>2082</v>
      </c>
      <c r="R50" s="811" t="s">
        <v>2082</v>
      </c>
      <c r="S50" s="633"/>
      <c r="T50" s="811"/>
    </row>
    <row r="51" spans="2:20">
      <c r="B51" s="627"/>
      <c r="C51" s="1619" t="s">
        <v>1438</v>
      </c>
      <c r="D51" s="1620"/>
      <c r="E51" s="594"/>
      <c r="F51" s="595">
        <f>ROUND(E51/E53*100,1)</f>
        <v>0</v>
      </c>
      <c r="G51" s="594"/>
      <c r="H51" s="595">
        <f>ROUND(G51/G53*100,1)</f>
        <v>0</v>
      </c>
      <c r="I51" s="589" t="s">
        <v>1447</v>
      </c>
      <c r="J51" s="602" t="s">
        <v>943</v>
      </c>
      <c r="K51" s="589" t="s">
        <v>943</v>
      </c>
      <c r="L51" s="604" t="s">
        <v>943</v>
      </c>
      <c r="M51" s="589" t="s">
        <v>943</v>
      </c>
      <c r="N51" s="604" t="s">
        <v>943</v>
      </c>
      <c r="O51" s="633" t="s">
        <v>2081</v>
      </c>
      <c r="P51" s="811" t="s">
        <v>2081</v>
      </c>
      <c r="Q51" s="633" t="s">
        <v>2081</v>
      </c>
      <c r="R51" s="811" t="s">
        <v>2081</v>
      </c>
      <c r="S51" s="633"/>
      <c r="T51" s="811"/>
    </row>
    <row r="52" spans="2:20">
      <c r="B52" s="626" t="s">
        <v>1439</v>
      </c>
      <c r="C52" s="1619" t="s">
        <v>1426</v>
      </c>
      <c r="D52" s="1620"/>
      <c r="E52" s="607">
        <f>E44+E50+E51</f>
        <v>1683981</v>
      </c>
      <c r="F52" s="608">
        <f>ROUND(E52/E53*100,1)</f>
        <v>15.1</v>
      </c>
      <c r="G52" s="607">
        <f>G44+G50+G51</f>
        <v>2055220</v>
      </c>
      <c r="H52" s="608">
        <f>ROUND(G52/G53*100,1)</f>
        <v>18.3</v>
      </c>
      <c r="I52" s="607">
        <f>I44</f>
        <v>3707822</v>
      </c>
      <c r="J52" s="608">
        <f>ROUND(I52/I53*100,1)</f>
        <v>29</v>
      </c>
      <c r="K52" s="609">
        <f>K44</f>
        <v>3406641</v>
      </c>
      <c r="L52" s="610">
        <f>ROUND(K52/K53*100,1)</f>
        <v>26.8</v>
      </c>
      <c r="M52" s="607">
        <f>M44</f>
        <v>3369930</v>
      </c>
      <c r="N52" s="610">
        <f>ROUND(M52/M53*100,1)</f>
        <v>25.4</v>
      </c>
      <c r="O52" s="611">
        <f>O44</f>
        <v>5068138</v>
      </c>
      <c r="P52" s="598">
        <f>ROUND(O52/O53*100,1)</f>
        <v>25.6</v>
      </c>
      <c r="Q52" s="611">
        <f>Q44</f>
        <v>3680485</v>
      </c>
      <c r="R52" s="598">
        <f>ROUND(Q52/Q53*100,1)</f>
        <v>20</v>
      </c>
      <c r="S52" s="611">
        <v>5657627</v>
      </c>
      <c r="T52" s="807">
        <v>28.5</v>
      </c>
    </row>
    <row r="53" spans="2:20" ht="14.25" thickBot="1">
      <c r="B53" s="1621" t="s">
        <v>1440</v>
      </c>
      <c r="C53" s="1622"/>
      <c r="D53" s="1623"/>
      <c r="E53" s="812">
        <f>E43+E52</f>
        <v>11127557</v>
      </c>
      <c r="F53" s="813">
        <f>ROUND(E53/E53*100,1)</f>
        <v>100</v>
      </c>
      <c r="G53" s="812">
        <f>G43+G52</f>
        <v>11207522</v>
      </c>
      <c r="H53" s="813">
        <f>ROUND(G53/G53*100,1)</f>
        <v>100</v>
      </c>
      <c r="I53" s="812">
        <f>I43+I52</f>
        <v>12781064</v>
      </c>
      <c r="J53" s="813">
        <f>ROUND(I53/I53*100,1)</f>
        <v>100</v>
      </c>
      <c r="K53" s="814">
        <f>K43+K52</f>
        <v>12692763</v>
      </c>
      <c r="L53" s="815">
        <f>ROUND(K53/K53*100,1)</f>
        <v>100</v>
      </c>
      <c r="M53" s="812">
        <f>M43+M52</f>
        <v>13254552</v>
      </c>
      <c r="N53" s="815">
        <f>ROUND(M53/M53*100,1)</f>
        <v>100</v>
      </c>
      <c r="O53" s="619">
        <f>O43+O52</f>
        <v>19826097</v>
      </c>
      <c r="P53" s="620">
        <f>ROUND(O53/O53*100,1)</f>
        <v>100</v>
      </c>
      <c r="Q53" s="619">
        <f>Q43+Q52</f>
        <v>18357663</v>
      </c>
      <c r="R53" s="620">
        <f>ROUND(Q53/Q53*100,1)</f>
        <v>100</v>
      </c>
      <c r="S53" s="619">
        <f>S43+S52</f>
        <v>19856653</v>
      </c>
      <c r="T53" s="620">
        <v>100</v>
      </c>
    </row>
    <row r="54" spans="2:20">
      <c r="L54" s="635"/>
      <c r="N54" s="635"/>
      <c r="P54" s="635"/>
      <c r="R54" s="635"/>
      <c r="S54" s="1743" t="s">
        <v>28</v>
      </c>
      <c r="T54" s="1743"/>
    </row>
    <row r="55" spans="2:20">
      <c r="B55" s="586" t="s">
        <v>2135</v>
      </c>
    </row>
  </sheetData>
  <mergeCells count="53">
    <mergeCell ref="B40:D40"/>
    <mergeCell ref="B42:D42"/>
    <mergeCell ref="B43:D43"/>
    <mergeCell ref="B53:D53"/>
    <mergeCell ref="C44:D44"/>
    <mergeCell ref="C50:D50"/>
    <mergeCell ref="C51:D51"/>
    <mergeCell ref="C52:D52"/>
    <mergeCell ref="B35:D35"/>
    <mergeCell ref="B36:D36"/>
    <mergeCell ref="B37:D37"/>
    <mergeCell ref="C38:D38"/>
    <mergeCell ref="B39:D39"/>
    <mergeCell ref="K3:L3"/>
    <mergeCell ref="M3:N3"/>
    <mergeCell ref="O3:P3"/>
    <mergeCell ref="C26:D26"/>
    <mergeCell ref="C27:D27"/>
    <mergeCell ref="B24:D24"/>
    <mergeCell ref="B25:D25"/>
    <mergeCell ref="B6:D6"/>
    <mergeCell ref="Q3:R3"/>
    <mergeCell ref="Q2:T2"/>
    <mergeCell ref="B21:D21"/>
    <mergeCell ref="S3:T3"/>
    <mergeCell ref="B13:D13"/>
    <mergeCell ref="B14:D14"/>
    <mergeCell ref="B15:D15"/>
    <mergeCell ref="B7:D7"/>
    <mergeCell ref="B10:D10"/>
    <mergeCell ref="B11:D11"/>
    <mergeCell ref="B12:D12"/>
    <mergeCell ref="B5:D5"/>
    <mergeCell ref="B2:P2"/>
    <mergeCell ref="E3:F3"/>
    <mergeCell ref="G3:H3"/>
    <mergeCell ref="I3:J3"/>
    <mergeCell ref="S54:T54"/>
    <mergeCell ref="B8:D8"/>
    <mergeCell ref="B9:D9"/>
    <mergeCell ref="B16:D16"/>
    <mergeCell ref="B17:D17"/>
    <mergeCell ref="B22:D22"/>
    <mergeCell ref="B23:D23"/>
    <mergeCell ref="B18:D18"/>
    <mergeCell ref="B19:D19"/>
    <mergeCell ref="B20:D20"/>
    <mergeCell ref="B41:D41"/>
    <mergeCell ref="B28:D28"/>
    <mergeCell ref="B29:D29"/>
    <mergeCell ref="B30:D30"/>
    <mergeCell ref="B31:D31"/>
    <mergeCell ref="B34:D34"/>
  </mergeCells>
  <phoneticPr fontId="2"/>
  <pageMargins left="0.78740157480314965" right="0.59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&amp;C－６２－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opLeftCell="A8" zoomScaleNormal="100" workbookViewId="0">
      <selection activeCell="I32" sqref="I32"/>
    </sheetView>
  </sheetViews>
  <sheetFormatPr defaultRowHeight="14.45" customHeight="1"/>
  <cols>
    <col min="1" max="1" width="2.125" style="830" customWidth="1"/>
    <col min="2" max="2" width="5" style="830" customWidth="1"/>
    <col min="3" max="3" width="12.875" style="830" customWidth="1"/>
    <col min="4" max="16384" width="9" style="830"/>
  </cols>
  <sheetData>
    <row r="1" spans="1:35" s="872" customFormat="1" ht="26.25" customHeight="1">
      <c r="A1" s="869" t="s">
        <v>151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5.95" customHeight="1"/>
    <row r="3" spans="1:35" ht="16.5" customHeight="1">
      <c r="B3" s="830">
        <v>2004</v>
      </c>
      <c r="C3" s="830" t="s">
        <v>152</v>
      </c>
      <c r="D3" s="830" t="s">
        <v>153</v>
      </c>
    </row>
    <row r="4" spans="1:35" ht="16.5" customHeight="1">
      <c r="B4" s="831"/>
      <c r="D4" s="830" t="s">
        <v>154</v>
      </c>
    </row>
    <row r="5" spans="1:35" ht="16.5" customHeight="1">
      <c r="D5" s="830" t="s">
        <v>155</v>
      </c>
    </row>
    <row r="6" spans="1:35" ht="16.5" customHeight="1">
      <c r="D6" s="830" t="s">
        <v>156</v>
      </c>
    </row>
    <row r="7" spans="1:35" ht="16.5" customHeight="1">
      <c r="B7" s="830">
        <v>2005</v>
      </c>
      <c r="C7" s="830" t="s">
        <v>157</v>
      </c>
      <c r="D7" s="830" t="s">
        <v>158</v>
      </c>
    </row>
    <row r="8" spans="1:35" ht="16.5" customHeight="1">
      <c r="D8" s="830" t="s">
        <v>173</v>
      </c>
    </row>
    <row r="9" spans="1:35" ht="16.5" customHeight="1">
      <c r="D9" s="830" t="s">
        <v>159</v>
      </c>
    </row>
    <row r="10" spans="1:35" ht="16.5" customHeight="1">
      <c r="D10" s="830" t="s">
        <v>160</v>
      </c>
    </row>
    <row r="11" spans="1:35" ht="16.5" customHeight="1">
      <c r="D11" s="830" t="s">
        <v>161</v>
      </c>
    </row>
    <row r="12" spans="1:35" ht="16.5" customHeight="1">
      <c r="B12" s="830">
        <v>2006</v>
      </c>
      <c r="C12" s="830" t="s">
        <v>162</v>
      </c>
      <c r="D12" s="830" t="s">
        <v>163</v>
      </c>
    </row>
    <row r="13" spans="1:35" ht="16.5" customHeight="1">
      <c r="D13" s="830" t="s">
        <v>164</v>
      </c>
    </row>
    <row r="14" spans="1:35" ht="16.5" customHeight="1">
      <c r="D14" s="830" t="s">
        <v>165</v>
      </c>
    </row>
    <row r="15" spans="1:35" ht="16.5" customHeight="1">
      <c r="D15" s="830" t="s">
        <v>174</v>
      </c>
    </row>
    <row r="16" spans="1:35" ht="16.5" customHeight="1">
      <c r="D16" s="830" t="s">
        <v>166</v>
      </c>
    </row>
    <row r="17" spans="2:4" ht="16.5" customHeight="1">
      <c r="B17" s="830">
        <v>2007</v>
      </c>
      <c r="C17" s="830" t="s">
        <v>167</v>
      </c>
      <c r="D17" s="830" t="s">
        <v>175</v>
      </c>
    </row>
    <row r="18" spans="2:4" ht="16.5" customHeight="1">
      <c r="D18" s="830" t="s">
        <v>168</v>
      </c>
    </row>
    <row r="19" spans="2:4" ht="16.5" customHeight="1">
      <c r="D19" s="830" t="s">
        <v>169</v>
      </c>
    </row>
    <row r="20" spans="2:4" ht="16.5" customHeight="1">
      <c r="D20" s="830" t="s">
        <v>170</v>
      </c>
    </row>
    <row r="21" spans="2:4" ht="16.5" customHeight="1">
      <c r="D21" s="830" t="s">
        <v>171</v>
      </c>
    </row>
    <row r="22" spans="2:4" ht="16.5" customHeight="1">
      <c r="D22" s="830" t="s">
        <v>172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&amp;C－６３－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>
      <selection activeCell="D28" sqref="D28"/>
    </sheetView>
  </sheetViews>
  <sheetFormatPr defaultRowHeight="14.45" customHeight="1"/>
  <cols>
    <col min="1" max="1" width="1.75" style="830" customWidth="1"/>
    <col min="2" max="2" width="5" style="830" customWidth="1"/>
    <col min="3" max="3" width="12.875" style="830" customWidth="1"/>
    <col min="4" max="4" width="58" style="830" bestFit="1" customWidth="1"/>
    <col min="5" max="16384" width="9" style="830"/>
  </cols>
  <sheetData>
    <row r="1" spans="1:35" s="872" customFormat="1" ht="26.25" customHeight="1">
      <c r="A1" s="869" t="s">
        <v>238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7.25">
      <c r="B2" s="723"/>
    </row>
    <row r="3" spans="1:35" ht="17.100000000000001" customHeight="1">
      <c r="B3" s="831">
        <v>1955</v>
      </c>
      <c r="C3" s="831" t="s">
        <v>176</v>
      </c>
      <c r="D3" s="830" t="s">
        <v>239</v>
      </c>
    </row>
    <row r="4" spans="1:35" ht="17.100000000000001" customHeight="1">
      <c r="B4" s="831"/>
      <c r="C4" s="831"/>
      <c r="D4" s="830" t="s">
        <v>177</v>
      </c>
    </row>
    <row r="5" spans="1:35" ht="17.100000000000001" customHeight="1">
      <c r="B5" s="831">
        <v>1960</v>
      </c>
      <c r="C5" s="831" t="s">
        <v>178</v>
      </c>
      <c r="D5" s="830" t="s">
        <v>179</v>
      </c>
    </row>
    <row r="6" spans="1:35" ht="17.100000000000001" customHeight="1">
      <c r="B6" s="831">
        <v>1961</v>
      </c>
      <c r="C6" s="831" t="s">
        <v>180</v>
      </c>
      <c r="D6" s="830" t="s">
        <v>181</v>
      </c>
    </row>
    <row r="7" spans="1:35" ht="17.100000000000001" customHeight="1">
      <c r="B7" s="831">
        <v>1962</v>
      </c>
      <c r="C7" s="831" t="s">
        <v>182</v>
      </c>
      <c r="D7" s="830" t="s">
        <v>183</v>
      </c>
    </row>
    <row r="8" spans="1:35" ht="17.100000000000001" customHeight="1">
      <c r="B8" s="831">
        <v>1965</v>
      </c>
      <c r="C8" s="831" t="s">
        <v>184</v>
      </c>
      <c r="D8" s="830" t="s">
        <v>185</v>
      </c>
    </row>
    <row r="9" spans="1:35" ht="17.100000000000001" customHeight="1">
      <c r="B9" s="831">
        <v>1967</v>
      </c>
      <c r="C9" s="831" t="s">
        <v>186</v>
      </c>
      <c r="D9" s="830" t="s">
        <v>187</v>
      </c>
    </row>
    <row r="10" spans="1:35" ht="17.100000000000001" customHeight="1">
      <c r="B10" s="831">
        <v>1968</v>
      </c>
      <c r="C10" s="831" t="s">
        <v>188</v>
      </c>
      <c r="D10" s="830" t="s">
        <v>189</v>
      </c>
    </row>
    <row r="11" spans="1:35" ht="17.100000000000001" customHeight="1">
      <c r="B11" s="831">
        <v>1969</v>
      </c>
      <c r="C11" s="831" t="s">
        <v>190</v>
      </c>
      <c r="D11" s="830" t="s">
        <v>191</v>
      </c>
    </row>
    <row r="12" spans="1:35" ht="17.100000000000001" customHeight="1">
      <c r="B12" s="831">
        <v>1970</v>
      </c>
      <c r="C12" s="831" t="s">
        <v>192</v>
      </c>
      <c r="D12" s="830" t="s">
        <v>240</v>
      </c>
    </row>
    <row r="13" spans="1:35" ht="17.100000000000001" customHeight="1">
      <c r="B13" s="831"/>
      <c r="C13" s="831"/>
      <c r="D13" s="830" t="s">
        <v>193</v>
      </c>
    </row>
    <row r="14" spans="1:35" ht="17.100000000000001" customHeight="1">
      <c r="B14" s="831">
        <v>1972</v>
      </c>
      <c r="C14" s="831" t="s">
        <v>194</v>
      </c>
      <c r="D14" s="830" t="s">
        <v>195</v>
      </c>
    </row>
    <row r="15" spans="1:35" ht="17.100000000000001" customHeight="1">
      <c r="B15" s="831">
        <v>1974</v>
      </c>
      <c r="C15" s="831" t="s">
        <v>196</v>
      </c>
      <c r="D15" s="830" t="s">
        <v>197</v>
      </c>
    </row>
    <row r="16" spans="1:35" ht="17.100000000000001" customHeight="1">
      <c r="B16" s="831">
        <v>1975</v>
      </c>
      <c r="C16" s="831" t="s">
        <v>198</v>
      </c>
      <c r="D16" s="832" t="s">
        <v>241</v>
      </c>
    </row>
    <row r="17" spans="2:4" ht="17.100000000000001" customHeight="1">
      <c r="B17" s="831"/>
      <c r="C17" s="831"/>
      <c r="D17" s="832" t="s">
        <v>242</v>
      </c>
    </row>
    <row r="18" spans="2:4" ht="17.100000000000001" customHeight="1">
      <c r="B18" s="831"/>
      <c r="C18" s="831"/>
      <c r="D18" s="832" t="s">
        <v>199</v>
      </c>
    </row>
    <row r="19" spans="2:4" ht="17.100000000000001" customHeight="1">
      <c r="B19" s="831"/>
      <c r="C19" s="831"/>
      <c r="D19" s="832" t="s">
        <v>200</v>
      </c>
    </row>
    <row r="20" spans="2:4" ht="17.100000000000001" customHeight="1">
      <c r="B20" s="831">
        <v>1976</v>
      </c>
      <c r="C20" s="831" t="s">
        <v>201</v>
      </c>
      <c r="D20" s="830" t="s">
        <v>202</v>
      </c>
    </row>
    <row r="21" spans="2:4" ht="17.100000000000001" customHeight="1">
      <c r="B21" s="831">
        <v>1978</v>
      </c>
      <c r="C21" s="831" t="s">
        <v>203</v>
      </c>
      <c r="D21" s="830" t="s">
        <v>204</v>
      </c>
    </row>
    <row r="22" spans="2:4" ht="17.100000000000001" customHeight="1">
      <c r="B22" s="831">
        <v>1979</v>
      </c>
      <c r="C22" s="831" t="s">
        <v>205</v>
      </c>
      <c r="D22" s="832" t="s">
        <v>243</v>
      </c>
    </row>
    <row r="23" spans="2:4" ht="17.100000000000001" customHeight="1">
      <c r="B23" s="831"/>
      <c r="C23" s="831"/>
      <c r="D23" s="832" t="s">
        <v>206</v>
      </c>
    </row>
    <row r="24" spans="2:4" ht="17.100000000000001" customHeight="1">
      <c r="B24" s="831"/>
      <c r="C24" s="831"/>
      <c r="D24" s="832" t="s">
        <v>207</v>
      </c>
    </row>
    <row r="25" spans="2:4" ht="17.100000000000001" customHeight="1">
      <c r="B25" s="831"/>
      <c r="C25" s="831"/>
      <c r="D25" s="832" t="s">
        <v>208</v>
      </c>
    </row>
    <row r="26" spans="2:4" ht="17.100000000000001" customHeight="1">
      <c r="B26" s="831">
        <v>1981</v>
      </c>
      <c r="C26" s="831" t="s">
        <v>209</v>
      </c>
      <c r="D26" s="830" t="s">
        <v>210</v>
      </c>
    </row>
    <row r="27" spans="2:4" ht="17.100000000000001" customHeight="1">
      <c r="B27" s="831">
        <v>1982</v>
      </c>
      <c r="C27" s="831" t="s">
        <v>211</v>
      </c>
      <c r="D27" s="830" t="s">
        <v>244</v>
      </c>
    </row>
    <row r="28" spans="2:4" ht="17.100000000000001" customHeight="1">
      <c r="B28" s="831"/>
      <c r="C28" s="831"/>
      <c r="D28" s="830" t="s">
        <v>212</v>
      </c>
    </row>
    <row r="29" spans="2:4" ht="17.100000000000001" customHeight="1">
      <c r="B29" s="831">
        <v>1983</v>
      </c>
      <c r="C29" s="831" t="s">
        <v>213</v>
      </c>
      <c r="D29" s="832" t="s">
        <v>245</v>
      </c>
    </row>
    <row r="30" spans="2:4" ht="17.100000000000001" customHeight="1">
      <c r="B30" s="831"/>
      <c r="C30" s="831"/>
      <c r="D30" s="832" t="s">
        <v>214</v>
      </c>
    </row>
    <row r="31" spans="2:4" ht="17.100000000000001" customHeight="1">
      <c r="B31" s="831"/>
      <c r="C31" s="831"/>
      <c r="D31" s="832" t="s">
        <v>215</v>
      </c>
    </row>
    <row r="32" spans="2:4" ht="17.100000000000001" customHeight="1">
      <c r="B32" s="831"/>
      <c r="C32" s="831"/>
      <c r="D32" s="832" t="s">
        <v>216</v>
      </c>
    </row>
    <row r="33" spans="2:4" ht="17.100000000000001" customHeight="1">
      <c r="B33" s="831"/>
      <c r="C33" s="831"/>
      <c r="D33" s="832" t="s">
        <v>217</v>
      </c>
    </row>
    <row r="34" spans="2:4" ht="17.100000000000001" customHeight="1">
      <c r="B34" s="831">
        <v>1984</v>
      </c>
      <c r="C34" s="831" t="s">
        <v>218</v>
      </c>
      <c r="D34" s="830" t="s">
        <v>246</v>
      </c>
    </row>
    <row r="35" spans="2:4" ht="17.100000000000001" customHeight="1">
      <c r="B35" s="831">
        <v>1985</v>
      </c>
      <c r="C35" s="831" t="s">
        <v>219</v>
      </c>
      <c r="D35" s="830" t="s">
        <v>220</v>
      </c>
    </row>
    <row r="36" spans="2:4" ht="17.100000000000001" customHeight="1">
      <c r="B36" s="831">
        <v>1986</v>
      </c>
      <c r="C36" s="831" t="s">
        <v>221</v>
      </c>
      <c r="D36" s="830" t="s">
        <v>247</v>
      </c>
    </row>
    <row r="37" spans="2:4" ht="17.100000000000001" customHeight="1">
      <c r="B37" s="831"/>
      <c r="C37" s="831"/>
      <c r="D37" s="830" t="s">
        <v>222</v>
      </c>
    </row>
    <row r="38" spans="2:4" ht="17.100000000000001" customHeight="1">
      <c r="B38" s="831">
        <v>1987</v>
      </c>
      <c r="C38" s="831" t="s">
        <v>223</v>
      </c>
      <c r="D38" s="830" t="s">
        <v>224</v>
      </c>
    </row>
    <row r="39" spans="2:4" ht="17.100000000000001" customHeight="1">
      <c r="B39" s="831">
        <v>1988</v>
      </c>
      <c r="C39" s="831" t="s">
        <v>225</v>
      </c>
      <c r="D39" s="830" t="s">
        <v>226</v>
      </c>
    </row>
    <row r="40" spans="2:4" ht="17.100000000000001" customHeight="1">
      <c r="B40" s="831"/>
      <c r="C40" s="831"/>
      <c r="D40" s="830" t="s">
        <v>227</v>
      </c>
    </row>
    <row r="41" spans="2:4" ht="17.100000000000001" customHeight="1">
      <c r="B41" s="831">
        <v>1989</v>
      </c>
      <c r="C41" s="831" t="s">
        <v>228</v>
      </c>
      <c r="D41" s="830" t="s">
        <v>229</v>
      </c>
    </row>
    <row r="42" spans="2:4" ht="17.100000000000001" customHeight="1">
      <c r="B42" s="831"/>
      <c r="C42" s="831"/>
      <c r="D42" s="830" t="s">
        <v>230</v>
      </c>
    </row>
    <row r="43" spans="2:4" ht="17.100000000000001" customHeight="1">
      <c r="B43" s="831">
        <v>1990</v>
      </c>
      <c r="C43" s="831" t="s">
        <v>231</v>
      </c>
      <c r="D43" s="830" t="s">
        <v>248</v>
      </c>
    </row>
    <row r="44" spans="2:4" ht="17.100000000000001" customHeight="1">
      <c r="B44" s="831"/>
      <c r="C44" s="831"/>
      <c r="D44" s="830" t="s">
        <v>232</v>
      </c>
    </row>
    <row r="45" spans="2:4" ht="17.100000000000001" customHeight="1">
      <c r="B45" s="831">
        <v>1991</v>
      </c>
      <c r="C45" s="831" t="s">
        <v>233</v>
      </c>
      <c r="D45" s="830" t="s">
        <v>234</v>
      </c>
    </row>
    <row r="46" spans="2:4" ht="17.100000000000001" customHeight="1">
      <c r="B46" s="831">
        <v>1992</v>
      </c>
      <c r="C46" s="831" t="s">
        <v>235</v>
      </c>
      <c r="D46" s="830" t="s">
        <v>249</v>
      </c>
    </row>
    <row r="47" spans="2:4" ht="16.5" customHeight="1">
      <c r="B47" s="831"/>
      <c r="C47" s="831"/>
      <c r="D47" s="830" t="s">
        <v>236</v>
      </c>
    </row>
    <row r="48" spans="2:4" ht="17.100000000000001" customHeight="1">
      <c r="B48" s="831"/>
      <c r="C48" s="831"/>
      <c r="D48" s="830" t="s">
        <v>237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&amp;C－６４－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zoomScaleNormal="100" workbookViewId="0">
      <selection activeCell="D18" sqref="D18"/>
    </sheetView>
  </sheetViews>
  <sheetFormatPr defaultRowHeight="14.25"/>
  <cols>
    <col min="1" max="1" width="1.75" style="830" customWidth="1"/>
    <col min="2" max="2" width="5" style="830" customWidth="1"/>
    <col min="3" max="3" width="12.875" style="830" customWidth="1"/>
    <col min="4" max="4" width="71.25" style="830" customWidth="1"/>
    <col min="5" max="16384" width="9" style="830"/>
  </cols>
  <sheetData>
    <row r="2" spans="2:4" ht="16.5" customHeight="1">
      <c r="B2" s="831">
        <v>1993</v>
      </c>
      <c r="C2" s="830" t="s">
        <v>250</v>
      </c>
      <c r="D2" s="832" t="s">
        <v>1870</v>
      </c>
    </row>
    <row r="3" spans="2:4" ht="17.100000000000001" customHeight="1">
      <c r="B3" s="831"/>
      <c r="C3" s="831"/>
      <c r="D3" s="832" t="s">
        <v>251</v>
      </c>
    </row>
    <row r="4" spans="2:4" ht="17.100000000000001" customHeight="1">
      <c r="B4" s="831"/>
      <c r="C4" s="831"/>
      <c r="D4" s="832" t="s">
        <v>252</v>
      </c>
    </row>
    <row r="5" spans="2:4" ht="17.100000000000001" customHeight="1">
      <c r="B5" s="831"/>
      <c r="C5" s="831"/>
      <c r="D5" s="832" t="s">
        <v>253</v>
      </c>
    </row>
    <row r="6" spans="2:4" ht="17.100000000000001" customHeight="1">
      <c r="B6" s="831">
        <v>1994</v>
      </c>
      <c r="C6" s="830" t="s">
        <v>254</v>
      </c>
      <c r="D6" s="830" t="s">
        <v>255</v>
      </c>
    </row>
    <row r="7" spans="2:4" ht="17.100000000000001" customHeight="1">
      <c r="B7" s="831">
        <v>1995</v>
      </c>
      <c r="C7" s="830" t="s">
        <v>256</v>
      </c>
      <c r="D7" s="830" t="s">
        <v>1871</v>
      </c>
    </row>
    <row r="8" spans="2:4" ht="17.100000000000001" customHeight="1">
      <c r="B8" s="831"/>
      <c r="C8" s="831"/>
      <c r="D8" s="830" t="s">
        <v>257</v>
      </c>
    </row>
    <row r="9" spans="2:4" ht="17.100000000000001" customHeight="1">
      <c r="B9" s="831"/>
      <c r="C9" s="831"/>
      <c r="D9" s="830" t="s">
        <v>258</v>
      </c>
    </row>
    <row r="10" spans="2:4" ht="17.100000000000001" customHeight="1">
      <c r="B10" s="831">
        <v>1996</v>
      </c>
      <c r="C10" s="830" t="s">
        <v>259</v>
      </c>
      <c r="D10" s="830" t="s">
        <v>1872</v>
      </c>
    </row>
    <row r="11" spans="2:4" ht="17.100000000000001" customHeight="1">
      <c r="B11" s="831"/>
      <c r="C11" s="831"/>
      <c r="D11" s="830" t="s">
        <v>260</v>
      </c>
    </row>
    <row r="12" spans="2:4" ht="17.100000000000001" customHeight="1">
      <c r="B12" s="831"/>
      <c r="C12" s="831"/>
      <c r="D12" s="830" t="s">
        <v>261</v>
      </c>
    </row>
    <row r="13" spans="2:4" ht="17.100000000000001" customHeight="1">
      <c r="B13" s="831">
        <v>1997</v>
      </c>
      <c r="C13" s="830" t="s">
        <v>262</v>
      </c>
      <c r="D13" s="832" t="s">
        <v>1873</v>
      </c>
    </row>
    <row r="14" spans="2:4" ht="17.100000000000001" customHeight="1">
      <c r="B14" s="831"/>
      <c r="C14" s="23"/>
      <c r="D14" s="832" t="s">
        <v>263</v>
      </c>
    </row>
    <row r="15" spans="2:4" ht="17.100000000000001" customHeight="1">
      <c r="B15" s="831"/>
      <c r="C15" s="23"/>
      <c r="D15" s="832" t="s">
        <v>264</v>
      </c>
    </row>
    <row r="16" spans="2:4" ht="17.100000000000001" customHeight="1">
      <c r="B16" s="831"/>
      <c r="C16" s="23"/>
      <c r="D16" s="832" t="s">
        <v>721</v>
      </c>
    </row>
    <row r="17" spans="2:4" ht="17.100000000000001" customHeight="1">
      <c r="B17" s="831">
        <v>1998</v>
      </c>
      <c r="C17" s="830" t="s">
        <v>265</v>
      </c>
      <c r="D17" s="832" t="s">
        <v>1874</v>
      </c>
    </row>
    <row r="18" spans="2:4" ht="17.100000000000001" customHeight="1">
      <c r="B18" s="831"/>
      <c r="C18" s="23"/>
      <c r="D18" s="832" t="s">
        <v>266</v>
      </c>
    </row>
    <row r="19" spans="2:4" ht="17.100000000000001" customHeight="1">
      <c r="B19" s="831"/>
      <c r="C19" s="23"/>
      <c r="D19" s="832" t="s">
        <v>267</v>
      </c>
    </row>
    <row r="20" spans="2:4" ht="17.100000000000001" customHeight="1">
      <c r="B20" s="831"/>
      <c r="C20" s="23"/>
      <c r="D20" s="832" t="s">
        <v>268</v>
      </c>
    </row>
    <row r="21" spans="2:4" ht="17.100000000000001" customHeight="1">
      <c r="B21" s="831">
        <v>1999</v>
      </c>
      <c r="C21" s="830" t="s">
        <v>269</v>
      </c>
      <c r="D21" s="830" t="s">
        <v>1875</v>
      </c>
    </row>
    <row r="22" spans="2:4" ht="17.100000000000001" customHeight="1">
      <c r="B22" s="831"/>
      <c r="C22" s="23"/>
      <c r="D22" s="830" t="s">
        <v>270</v>
      </c>
    </row>
    <row r="23" spans="2:4" ht="17.100000000000001" customHeight="1">
      <c r="B23" s="831">
        <v>2000</v>
      </c>
      <c r="C23" s="830" t="s">
        <v>271</v>
      </c>
      <c r="D23" s="830" t="s">
        <v>1876</v>
      </c>
    </row>
    <row r="24" spans="2:4" ht="17.100000000000001" customHeight="1">
      <c r="B24" s="831"/>
      <c r="C24" s="23"/>
      <c r="D24" s="830" t="s">
        <v>272</v>
      </c>
    </row>
    <row r="25" spans="2:4" ht="17.100000000000001" customHeight="1">
      <c r="B25" s="831">
        <v>2001</v>
      </c>
      <c r="C25" s="830" t="s">
        <v>273</v>
      </c>
      <c r="D25" s="830" t="s">
        <v>1877</v>
      </c>
    </row>
    <row r="26" spans="2:4" ht="17.100000000000001" customHeight="1">
      <c r="B26" s="831"/>
      <c r="C26" s="23"/>
      <c r="D26" s="830" t="s">
        <v>274</v>
      </c>
    </row>
    <row r="27" spans="2:4" ht="17.100000000000001" customHeight="1">
      <c r="B27" s="831"/>
      <c r="C27" s="23"/>
      <c r="D27" s="830" t="s">
        <v>275</v>
      </c>
    </row>
    <row r="28" spans="2:4" ht="17.100000000000001" customHeight="1">
      <c r="B28" s="831">
        <v>2002</v>
      </c>
      <c r="C28" s="830" t="s">
        <v>276</v>
      </c>
      <c r="D28" s="830" t="s">
        <v>1878</v>
      </c>
    </row>
    <row r="29" spans="2:4" ht="17.100000000000001" customHeight="1">
      <c r="B29" s="831"/>
      <c r="C29" s="23"/>
      <c r="D29" s="830" t="s">
        <v>277</v>
      </c>
    </row>
    <row r="30" spans="2:4" ht="17.100000000000001" customHeight="1">
      <c r="B30" s="831"/>
      <c r="C30" s="23"/>
      <c r="D30" s="830" t="s">
        <v>278</v>
      </c>
    </row>
    <row r="31" spans="2:4" ht="17.100000000000001" customHeight="1">
      <c r="B31" s="831">
        <v>2003</v>
      </c>
      <c r="C31" s="830" t="s">
        <v>279</v>
      </c>
      <c r="D31" s="830" t="s">
        <v>280</v>
      </c>
    </row>
    <row r="32" spans="2:4" ht="17.100000000000001" customHeight="1">
      <c r="B32" s="831"/>
      <c r="C32" s="23"/>
      <c r="D32" s="830" t="s">
        <v>281</v>
      </c>
    </row>
    <row r="33" spans="2:4" ht="17.100000000000001" customHeight="1">
      <c r="B33" s="831"/>
      <c r="C33" s="23"/>
      <c r="D33" s="830" t="s">
        <v>282</v>
      </c>
    </row>
    <row r="34" spans="2:4" ht="17.100000000000001" customHeight="1">
      <c r="B34" s="831"/>
      <c r="C34" s="23"/>
      <c r="D34" s="830" t="s">
        <v>283</v>
      </c>
    </row>
    <row r="35" spans="2:4" ht="17.100000000000001" customHeight="1">
      <c r="B35" s="831">
        <v>2004</v>
      </c>
      <c r="C35" s="830" t="s">
        <v>152</v>
      </c>
      <c r="D35" s="830" t="s">
        <v>284</v>
      </c>
    </row>
    <row r="36" spans="2:4" ht="17.100000000000001" customHeight="1">
      <c r="C36" s="23"/>
      <c r="D36" s="830" t="s">
        <v>1866</v>
      </c>
    </row>
    <row r="37" spans="2:4" ht="17.100000000000001" customHeight="1">
      <c r="C37" s="23"/>
      <c r="D37" s="830" t="s">
        <v>1867</v>
      </c>
    </row>
    <row r="38" spans="2:4" ht="17.100000000000001" customHeight="1">
      <c r="C38" s="23"/>
      <c r="D38" s="830" t="s">
        <v>1868</v>
      </c>
    </row>
    <row r="39" spans="2:4">
      <c r="D39" s="830" t="s">
        <v>1869</v>
      </c>
    </row>
    <row r="40" spans="2:4">
      <c r="B40" s="831" t="s">
        <v>1869</v>
      </c>
      <c r="C40" s="831" t="s">
        <v>1869</v>
      </c>
    </row>
    <row r="41" spans="2:4">
      <c r="B41" s="831"/>
    </row>
    <row r="42" spans="2:4">
      <c r="B42" s="831" t="s">
        <v>1869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&amp;C－６５－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topLeftCell="B16" zoomScale="60" zoomScaleNormal="100" workbookViewId="0">
      <selection activeCell="F41" sqref="F41"/>
    </sheetView>
  </sheetViews>
  <sheetFormatPr defaultRowHeight="14.45" customHeight="1"/>
  <cols>
    <col min="1" max="1" width="1.75" style="830" customWidth="1"/>
    <col min="2" max="2" width="5" style="830" customWidth="1"/>
    <col min="3" max="3" width="12.875" style="830" customWidth="1"/>
    <col min="4" max="4" width="63.375" style="830" bestFit="1" customWidth="1"/>
    <col min="5" max="16384" width="9" style="830"/>
  </cols>
  <sheetData>
    <row r="1" spans="1:35" s="872" customFormat="1" ht="26.25" customHeight="1">
      <c r="A1" s="869" t="s">
        <v>2107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4.45" customHeight="1">
      <c r="B2" s="831"/>
    </row>
    <row r="3" spans="1:35" ht="17.100000000000001" customHeight="1">
      <c r="B3" s="831">
        <v>1955</v>
      </c>
      <c r="C3" s="830" t="s">
        <v>1879</v>
      </c>
      <c r="D3" s="830" t="s">
        <v>1880</v>
      </c>
    </row>
    <row r="4" spans="1:35" ht="17.100000000000001" customHeight="1">
      <c r="B4" s="831">
        <v>1957</v>
      </c>
      <c r="C4" s="830" t="s">
        <v>1881</v>
      </c>
      <c r="D4" s="830" t="s">
        <v>1882</v>
      </c>
    </row>
    <row r="5" spans="1:35" ht="17.100000000000001" customHeight="1">
      <c r="B5" s="831">
        <v>1959</v>
      </c>
      <c r="C5" s="830" t="s">
        <v>1883</v>
      </c>
      <c r="D5" s="830" t="s">
        <v>1884</v>
      </c>
    </row>
    <row r="6" spans="1:35" ht="17.100000000000001" customHeight="1">
      <c r="B6" s="831">
        <v>1960</v>
      </c>
      <c r="C6" s="830" t="s">
        <v>178</v>
      </c>
      <c r="D6" s="830" t="s">
        <v>1885</v>
      </c>
    </row>
    <row r="7" spans="1:35" ht="17.100000000000001" customHeight="1">
      <c r="B7" s="831">
        <v>1961</v>
      </c>
      <c r="C7" s="830" t="s">
        <v>1886</v>
      </c>
      <c r="D7" s="830" t="s">
        <v>1887</v>
      </c>
    </row>
    <row r="8" spans="1:35" ht="17.100000000000001" customHeight="1">
      <c r="B8" s="831">
        <v>1962</v>
      </c>
      <c r="C8" s="830" t="s">
        <v>1888</v>
      </c>
      <c r="D8" s="830" t="s">
        <v>1889</v>
      </c>
    </row>
    <row r="9" spans="1:35" ht="17.100000000000001" customHeight="1">
      <c r="B9" s="831">
        <v>1964</v>
      </c>
      <c r="C9" s="830" t="s">
        <v>1890</v>
      </c>
      <c r="D9" s="830" t="s">
        <v>1891</v>
      </c>
    </row>
    <row r="10" spans="1:35" ht="17.100000000000001" customHeight="1">
      <c r="B10" s="831">
        <v>1965</v>
      </c>
      <c r="C10" s="830" t="s">
        <v>1892</v>
      </c>
      <c r="D10" s="830" t="s">
        <v>1893</v>
      </c>
    </row>
    <row r="11" spans="1:35" ht="17.100000000000001" customHeight="1">
      <c r="B11" s="831">
        <v>1966</v>
      </c>
      <c r="C11" s="830" t="s">
        <v>1894</v>
      </c>
      <c r="D11" s="830" t="s">
        <v>1895</v>
      </c>
    </row>
    <row r="12" spans="1:35" ht="17.100000000000001" customHeight="1">
      <c r="B12" s="831">
        <v>1967</v>
      </c>
      <c r="C12" s="830" t="s">
        <v>1896</v>
      </c>
      <c r="D12" s="830" t="s">
        <v>314</v>
      </c>
    </row>
    <row r="13" spans="1:35" ht="17.100000000000001" customHeight="1">
      <c r="B13" s="831">
        <v>1968</v>
      </c>
      <c r="C13" s="830" t="s">
        <v>315</v>
      </c>
      <c r="D13" s="830" t="s">
        <v>316</v>
      </c>
    </row>
    <row r="14" spans="1:35" ht="17.100000000000001" customHeight="1">
      <c r="B14" s="831">
        <v>1969</v>
      </c>
      <c r="C14" s="830" t="s">
        <v>317</v>
      </c>
      <c r="D14" s="830" t="s">
        <v>318</v>
      </c>
    </row>
    <row r="15" spans="1:35" ht="17.100000000000001" customHeight="1">
      <c r="B15" s="831">
        <v>1971</v>
      </c>
      <c r="C15" s="830" t="s">
        <v>319</v>
      </c>
      <c r="D15" s="830" t="s">
        <v>320</v>
      </c>
    </row>
    <row r="16" spans="1:35" ht="17.100000000000001" customHeight="1">
      <c r="B16" s="831">
        <v>1972</v>
      </c>
      <c r="C16" s="830" t="s">
        <v>321</v>
      </c>
      <c r="D16" s="830" t="s">
        <v>322</v>
      </c>
    </row>
    <row r="17" spans="2:4" ht="17.100000000000001" customHeight="1">
      <c r="B17" s="831">
        <v>1973</v>
      </c>
      <c r="C17" s="830" t="s">
        <v>323</v>
      </c>
      <c r="D17" s="830" t="s">
        <v>324</v>
      </c>
    </row>
    <row r="18" spans="2:4" ht="17.100000000000001" customHeight="1">
      <c r="B18" s="831">
        <v>1974</v>
      </c>
      <c r="C18" s="830" t="s">
        <v>325</v>
      </c>
      <c r="D18" s="830" t="s">
        <v>326</v>
      </c>
    </row>
    <row r="19" spans="2:4" ht="17.100000000000001" customHeight="1">
      <c r="B19" s="831">
        <v>1977</v>
      </c>
      <c r="C19" s="830" t="s">
        <v>327</v>
      </c>
      <c r="D19" s="830" t="s">
        <v>328</v>
      </c>
    </row>
    <row r="20" spans="2:4" ht="17.100000000000001" customHeight="1">
      <c r="B20" s="831"/>
      <c r="D20" s="830" t="s">
        <v>329</v>
      </c>
    </row>
    <row r="21" spans="2:4" ht="17.100000000000001" customHeight="1">
      <c r="B21" s="831">
        <v>1978</v>
      </c>
      <c r="C21" s="830" t="s">
        <v>203</v>
      </c>
      <c r="D21" s="830" t="s">
        <v>330</v>
      </c>
    </row>
    <row r="22" spans="2:4" ht="17.100000000000001" customHeight="1">
      <c r="B22" s="831"/>
      <c r="D22" s="830" t="s">
        <v>331</v>
      </c>
    </row>
    <row r="23" spans="2:4" ht="17.100000000000001" customHeight="1">
      <c r="B23" s="831"/>
      <c r="D23" s="830" t="s">
        <v>332</v>
      </c>
    </row>
    <row r="24" spans="2:4" ht="17.100000000000001" customHeight="1">
      <c r="B24" s="831">
        <v>1979</v>
      </c>
      <c r="C24" s="830" t="s">
        <v>333</v>
      </c>
      <c r="D24" s="830" t="s">
        <v>334</v>
      </c>
    </row>
    <row r="25" spans="2:4" ht="17.100000000000001" customHeight="1">
      <c r="B25" s="831"/>
      <c r="D25" s="830" t="s">
        <v>335</v>
      </c>
    </row>
    <row r="26" spans="2:4" ht="17.100000000000001" customHeight="1">
      <c r="B26" s="831"/>
      <c r="D26" s="830" t="s">
        <v>336</v>
      </c>
    </row>
    <row r="27" spans="2:4" ht="17.100000000000001" customHeight="1">
      <c r="B27" s="831"/>
      <c r="D27" s="830" t="s">
        <v>337</v>
      </c>
    </row>
    <row r="28" spans="2:4" ht="17.100000000000001" customHeight="1">
      <c r="B28" s="831"/>
      <c r="D28" s="830" t="s">
        <v>338</v>
      </c>
    </row>
    <row r="29" spans="2:4" ht="17.100000000000001" customHeight="1">
      <c r="B29" s="831">
        <v>1980</v>
      </c>
      <c r="C29" s="830" t="s">
        <v>339</v>
      </c>
      <c r="D29" s="830" t="s">
        <v>340</v>
      </c>
    </row>
    <row r="30" spans="2:4" ht="17.100000000000001" customHeight="1">
      <c r="B30" s="831"/>
      <c r="D30" s="830" t="s">
        <v>341</v>
      </c>
    </row>
    <row r="31" spans="2:4" ht="17.100000000000001" customHeight="1">
      <c r="B31" s="831">
        <v>1981</v>
      </c>
      <c r="C31" s="830" t="s">
        <v>342</v>
      </c>
      <c r="D31" s="830" t="s">
        <v>343</v>
      </c>
    </row>
    <row r="32" spans="2:4" ht="17.100000000000001" customHeight="1">
      <c r="B32" s="831"/>
      <c r="D32" s="830" t="s">
        <v>344</v>
      </c>
    </row>
    <row r="33" spans="2:4" ht="17.100000000000001" customHeight="1">
      <c r="B33" s="831">
        <v>1982</v>
      </c>
      <c r="C33" s="830" t="s">
        <v>345</v>
      </c>
      <c r="D33" s="830" t="s">
        <v>346</v>
      </c>
    </row>
    <row r="34" spans="2:4" ht="17.100000000000001" customHeight="1">
      <c r="B34" s="831">
        <v>1983</v>
      </c>
      <c r="C34" s="830" t="s">
        <v>213</v>
      </c>
      <c r="D34" s="830" t="s">
        <v>347</v>
      </c>
    </row>
    <row r="35" spans="2:4" ht="17.100000000000001" customHeight="1">
      <c r="B35" s="831"/>
      <c r="D35" s="830" t="s">
        <v>1949</v>
      </c>
    </row>
    <row r="36" spans="2:4" ht="17.100000000000001" customHeight="1">
      <c r="B36" s="831">
        <v>1984</v>
      </c>
      <c r="C36" s="830" t="s">
        <v>218</v>
      </c>
      <c r="D36" s="830" t="s">
        <v>1950</v>
      </c>
    </row>
    <row r="37" spans="2:4" ht="17.100000000000001" customHeight="1">
      <c r="B37" s="831">
        <v>1985</v>
      </c>
      <c r="C37" s="830" t="s">
        <v>1951</v>
      </c>
      <c r="D37" s="830" t="s">
        <v>1952</v>
      </c>
    </row>
    <row r="38" spans="2:4" ht="17.100000000000001" customHeight="1">
      <c r="B38" s="831"/>
      <c r="D38" s="830" t="s">
        <v>1953</v>
      </c>
    </row>
    <row r="39" spans="2:4" ht="17.100000000000001" customHeight="1">
      <c r="B39" s="831"/>
      <c r="D39" s="830" t="s">
        <v>2095</v>
      </c>
    </row>
    <row r="40" spans="2:4" ht="17.100000000000001" customHeight="1">
      <c r="B40" s="831">
        <v>1986</v>
      </c>
      <c r="C40" s="830" t="s">
        <v>221</v>
      </c>
      <c r="D40" s="830" t="s">
        <v>2096</v>
      </c>
    </row>
    <row r="41" spans="2:4" ht="17.100000000000001" customHeight="1">
      <c r="B41" s="831"/>
      <c r="D41" s="830" t="s">
        <v>2097</v>
      </c>
    </row>
    <row r="42" spans="2:4" ht="17.100000000000001" customHeight="1">
      <c r="B42" s="831"/>
      <c r="D42" s="830" t="s">
        <v>2098</v>
      </c>
    </row>
    <row r="43" spans="2:4" ht="17.100000000000001" customHeight="1">
      <c r="B43" s="831">
        <v>1987</v>
      </c>
      <c r="C43" s="830" t="s">
        <v>2099</v>
      </c>
      <c r="D43" s="830" t="s">
        <v>2100</v>
      </c>
    </row>
    <row r="44" spans="2:4" ht="17.100000000000001" customHeight="1">
      <c r="B44" s="831"/>
      <c r="D44" s="830" t="s">
        <v>2101</v>
      </c>
    </row>
    <row r="45" spans="2:4" ht="17.100000000000001" customHeight="1">
      <c r="B45" s="831">
        <v>1988</v>
      </c>
      <c r="C45" s="830" t="s">
        <v>2102</v>
      </c>
      <c r="D45" s="830" t="s">
        <v>2103</v>
      </c>
    </row>
    <row r="46" spans="2:4" ht="17.100000000000001" customHeight="1">
      <c r="B46" s="831"/>
      <c r="D46" s="830" t="s">
        <v>2104</v>
      </c>
    </row>
    <row r="47" spans="2:4" ht="16.5" customHeight="1">
      <c r="B47" s="831"/>
      <c r="D47" s="830" t="s">
        <v>2105</v>
      </c>
    </row>
    <row r="48" spans="2:4" ht="16.5" customHeight="1">
      <c r="B48" s="831"/>
      <c r="D48" s="830" t="s">
        <v>2106</v>
      </c>
    </row>
    <row r="59" spans="2:2" ht="14.45" customHeight="1">
      <c r="B59" s="831"/>
    </row>
    <row r="60" spans="2:2" ht="14.45" customHeight="1">
      <c r="B60" s="831"/>
    </row>
  </sheetData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&amp;C－６６－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zoomScaleNormal="100" workbookViewId="0">
      <selection activeCell="F12" sqref="F12"/>
    </sheetView>
  </sheetViews>
  <sheetFormatPr defaultRowHeight="14.45" customHeight="1"/>
  <cols>
    <col min="1" max="1" width="1.75" style="830" customWidth="1"/>
    <col min="2" max="2" width="5" style="830" customWidth="1"/>
    <col min="3" max="3" width="12.875" style="830" customWidth="1"/>
    <col min="4" max="4" width="62.25" style="830" bestFit="1" customWidth="1"/>
    <col min="5" max="16384" width="9" style="830"/>
  </cols>
  <sheetData>
    <row r="2" spans="2:4" ht="17.100000000000001" customHeight="1">
      <c r="B2" s="831">
        <v>1989</v>
      </c>
      <c r="C2" s="830" t="s">
        <v>2108</v>
      </c>
      <c r="D2" s="830" t="s">
        <v>2109</v>
      </c>
    </row>
    <row r="3" spans="2:4" ht="17.100000000000001" customHeight="1">
      <c r="B3" s="831">
        <v>1990</v>
      </c>
      <c r="C3" s="830" t="s">
        <v>2110</v>
      </c>
      <c r="D3" s="830" t="s">
        <v>2111</v>
      </c>
    </row>
    <row r="4" spans="2:4" ht="17.100000000000001" customHeight="1">
      <c r="B4" s="831"/>
      <c r="D4" s="830" t="s">
        <v>2112</v>
      </c>
    </row>
    <row r="5" spans="2:4" ht="17.100000000000001" customHeight="1">
      <c r="B5" s="831"/>
      <c r="D5" s="830" t="s">
        <v>2113</v>
      </c>
    </row>
    <row r="6" spans="2:4" ht="17.100000000000001" customHeight="1">
      <c r="B6" s="831">
        <v>1991</v>
      </c>
      <c r="C6" s="830" t="s">
        <v>2114</v>
      </c>
      <c r="D6" s="830" t="s">
        <v>285</v>
      </c>
    </row>
    <row r="7" spans="2:4" ht="17.100000000000001" customHeight="1">
      <c r="B7" s="831"/>
      <c r="D7" s="830" t="s">
        <v>286</v>
      </c>
    </row>
    <row r="8" spans="2:4" ht="17.100000000000001" customHeight="1">
      <c r="B8" s="831">
        <v>1992</v>
      </c>
      <c r="C8" s="830" t="s">
        <v>287</v>
      </c>
      <c r="D8" s="830" t="s">
        <v>288</v>
      </c>
    </row>
    <row r="9" spans="2:4" ht="17.100000000000001" customHeight="1">
      <c r="B9" s="831"/>
      <c r="D9" s="830" t="s">
        <v>289</v>
      </c>
    </row>
    <row r="10" spans="2:4" ht="17.100000000000001" customHeight="1">
      <c r="B10" s="831"/>
      <c r="D10" s="830" t="s">
        <v>290</v>
      </c>
    </row>
    <row r="11" spans="2:4" ht="17.100000000000001" customHeight="1">
      <c r="B11" s="831">
        <v>1993</v>
      </c>
      <c r="C11" s="830" t="s">
        <v>250</v>
      </c>
      <c r="D11" s="830" t="s">
        <v>291</v>
      </c>
    </row>
    <row r="12" spans="2:4" ht="17.100000000000001" customHeight="1">
      <c r="B12" s="831">
        <v>1994</v>
      </c>
      <c r="C12" s="830" t="s">
        <v>254</v>
      </c>
      <c r="D12" s="830" t="s">
        <v>292</v>
      </c>
    </row>
    <row r="13" spans="2:4" ht="17.100000000000001" customHeight="1">
      <c r="B13" s="831"/>
      <c r="D13" s="830" t="s">
        <v>293</v>
      </c>
    </row>
    <row r="14" spans="2:4" ht="17.100000000000001" customHeight="1">
      <c r="B14" s="831">
        <v>1995</v>
      </c>
      <c r="C14" s="830" t="s">
        <v>256</v>
      </c>
      <c r="D14" s="830" t="s">
        <v>294</v>
      </c>
    </row>
    <row r="15" spans="2:4" ht="17.100000000000001" customHeight="1">
      <c r="B15" s="831"/>
      <c r="D15" s="830" t="s">
        <v>295</v>
      </c>
    </row>
    <row r="16" spans="2:4" ht="17.100000000000001" customHeight="1">
      <c r="B16" s="831">
        <v>1996</v>
      </c>
      <c r="C16" s="830" t="s">
        <v>259</v>
      </c>
      <c r="D16" s="830" t="s">
        <v>296</v>
      </c>
    </row>
    <row r="17" spans="2:4" ht="17.100000000000001" customHeight="1">
      <c r="B17" s="831">
        <v>1999</v>
      </c>
      <c r="C17" s="830" t="s">
        <v>269</v>
      </c>
      <c r="D17" s="830" t="s">
        <v>297</v>
      </c>
    </row>
    <row r="18" spans="2:4" ht="17.100000000000001" customHeight="1">
      <c r="B18" s="831">
        <v>2000</v>
      </c>
      <c r="C18" s="830" t="s">
        <v>271</v>
      </c>
      <c r="D18" s="830" t="s">
        <v>310</v>
      </c>
    </row>
    <row r="19" spans="2:4" ht="17.100000000000001" customHeight="1">
      <c r="B19" s="831"/>
      <c r="D19" s="830" t="s">
        <v>298</v>
      </c>
    </row>
    <row r="20" spans="2:4" ht="17.100000000000001" customHeight="1">
      <c r="B20" s="831"/>
      <c r="D20" s="830" t="s">
        <v>299</v>
      </c>
    </row>
    <row r="21" spans="2:4" ht="17.100000000000001" customHeight="1">
      <c r="B21" s="831"/>
      <c r="D21" s="830" t="s">
        <v>300</v>
      </c>
    </row>
    <row r="22" spans="2:4" ht="17.100000000000001" customHeight="1">
      <c r="B22" s="831">
        <v>2001</v>
      </c>
      <c r="C22" s="830" t="s">
        <v>273</v>
      </c>
      <c r="D22" s="830" t="s">
        <v>301</v>
      </c>
    </row>
    <row r="23" spans="2:4" ht="17.100000000000001" customHeight="1">
      <c r="B23" s="831">
        <v>2002</v>
      </c>
      <c r="C23" s="830" t="s">
        <v>276</v>
      </c>
      <c r="D23" s="830" t="s">
        <v>311</v>
      </c>
    </row>
    <row r="24" spans="2:4" ht="17.100000000000001" customHeight="1">
      <c r="B24" s="831"/>
      <c r="D24" s="830" t="s">
        <v>302</v>
      </c>
    </row>
    <row r="25" spans="2:4" ht="17.100000000000001" customHeight="1">
      <c r="B25" s="831"/>
      <c r="D25" s="830" t="s">
        <v>303</v>
      </c>
    </row>
    <row r="26" spans="2:4" ht="17.100000000000001" customHeight="1">
      <c r="B26" s="831">
        <v>2003</v>
      </c>
      <c r="C26" s="830" t="s">
        <v>279</v>
      </c>
      <c r="D26" s="830" t="s">
        <v>304</v>
      </c>
    </row>
    <row r="27" spans="2:4" ht="17.100000000000001" customHeight="1">
      <c r="B27" s="831"/>
      <c r="D27" s="830" t="s">
        <v>283</v>
      </c>
    </row>
    <row r="28" spans="2:4" ht="17.100000000000001" customHeight="1">
      <c r="B28" s="831">
        <v>2004</v>
      </c>
      <c r="C28" s="830" t="s">
        <v>152</v>
      </c>
      <c r="D28" s="830" t="s">
        <v>305</v>
      </c>
    </row>
    <row r="29" spans="2:4" ht="17.100000000000001" customHeight="1">
      <c r="B29" s="831"/>
      <c r="D29" s="830" t="s">
        <v>306</v>
      </c>
    </row>
    <row r="30" spans="2:4" ht="17.100000000000001" customHeight="1">
      <c r="B30" s="831"/>
      <c r="D30" s="830" t="s">
        <v>307</v>
      </c>
    </row>
    <row r="31" spans="2:4" ht="17.100000000000001" customHeight="1">
      <c r="B31" s="831"/>
      <c r="D31" s="830" t="s">
        <v>308</v>
      </c>
    </row>
    <row r="32" spans="2:4" ht="17.100000000000001" customHeight="1">
      <c r="B32" s="831"/>
      <c r="D32" s="830" t="s">
        <v>309</v>
      </c>
    </row>
    <row r="33" spans="2:4" ht="14.45" customHeight="1">
      <c r="B33" s="831"/>
      <c r="D33" s="830" t="s">
        <v>1869</v>
      </c>
    </row>
  </sheetData>
  <phoneticPr fontId="2"/>
  <pageMargins left="0.78740157480314965" right="0.78740157480314965" top="0.59055118110236227" bottom="0.59055118110236227" header="0.39370078740157483" footer="0.39370078740157483"/>
  <pageSetup paperSize="9" scale="93" firstPageNumber="28" orientation="portrait" useFirstPageNumber="1" r:id="rId1"/>
  <headerFooter alignWithMargins="0">
    <oddHeader>&amp;R&amp;A</oddHeader>
    <oddFooter>&amp;C－６７－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Normal="100" workbookViewId="0">
      <selection activeCell="E2" sqref="E2"/>
    </sheetView>
  </sheetViews>
  <sheetFormatPr defaultRowHeight="13.5"/>
  <cols>
    <col min="1" max="1" width="0.75" style="22" customWidth="1"/>
    <col min="2" max="2" width="8.625" style="22" customWidth="1"/>
    <col min="3" max="3" width="4" style="22" customWidth="1"/>
    <col min="4" max="4" width="4.125" style="22" customWidth="1"/>
    <col min="5" max="5" width="4.625" style="22" customWidth="1"/>
    <col min="6" max="6" width="3" style="22" customWidth="1"/>
    <col min="7" max="7" width="3.625" style="22" customWidth="1"/>
    <col min="8" max="8" width="3.875" style="22" customWidth="1"/>
    <col min="9" max="9" width="4.375" style="22" customWidth="1"/>
    <col min="10" max="10" width="3.25" style="22" customWidth="1"/>
    <col min="11" max="11" width="3.5" style="22" customWidth="1"/>
    <col min="12" max="12" width="3.875" style="22" customWidth="1"/>
    <col min="13" max="13" width="4.5" style="22" customWidth="1"/>
    <col min="14" max="14" width="3.375" style="22" customWidth="1"/>
    <col min="15" max="15" width="4.125" style="22" customWidth="1"/>
    <col min="16" max="17" width="3.75" style="22" customWidth="1"/>
    <col min="18" max="18" width="4.75" style="22" customWidth="1"/>
    <col min="19" max="19" width="4.25" style="22" customWidth="1"/>
    <col min="20" max="20" width="2.5" style="22" bestFit="1" customWidth="1"/>
    <col min="21" max="21" width="3.875" style="22" customWidth="1"/>
    <col min="22" max="22" width="2.75" style="22" customWidth="1"/>
    <col min="23" max="30" width="3.5" style="22" customWidth="1"/>
    <col min="31" max="16384" width="9" style="22"/>
  </cols>
  <sheetData>
    <row r="1" spans="1:27" s="867" customFormat="1" ht="26.25" customHeight="1">
      <c r="A1" s="868" t="s">
        <v>1024</v>
      </c>
      <c r="B1" s="865"/>
      <c r="C1" s="866"/>
      <c r="D1" s="866"/>
      <c r="E1" s="866"/>
      <c r="F1" s="866"/>
      <c r="G1" s="866"/>
      <c r="H1" s="866"/>
      <c r="I1" s="866"/>
      <c r="J1" s="866"/>
      <c r="K1" s="866"/>
      <c r="L1" s="866"/>
    </row>
    <row r="2" spans="1:27" ht="20.25" customHeight="1">
      <c r="A2" s="6"/>
      <c r="B2" s="59"/>
      <c r="C2" s="6"/>
      <c r="D2" s="6"/>
      <c r="E2" s="6"/>
      <c r="F2" s="20"/>
      <c r="J2" s="20"/>
    </row>
    <row r="3" spans="1:27" ht="20.25" customHeight="1">
      <c r="A3" s="6"/>
      <c r="B3" s="59"/>
      <c r="C3" s="6"/>
      <c r="D3" s="6"/>
      <c r="E3" s="957" t="s">
        <v>1647</v>
      </c>
      <c r="F3" s="957"/>
      <c r="G3" s="957"/>
      <c r="H3" s="957"/>
      <c r="I3" s="957"/>
      <c r="J3" s="957"/>
      <c r="K3" s="957"/>
      <c r="L3" s="957"/>
    </row>
    <row r="4" spans="1:27" ht="18.75" customHeight="1">
      <c r="A4" s="6"/>
      <c r="B4" s="907" t="s">
        <v>366</v>
      </c>
      <c r="C4" s="907" t="s">
        <v>368</v>
      </c>
      <c r="D4" s="907"/>
      <c r="E4" s="907" t="s">
        <v>2236</v>
      </c>
      <c r="F4" s="907"/>
      <c r="G4" s="907"/>
      <c r="H4" s="907"/>
      <c r="I4" s="907"/>
      <c r="J4" s="907"/>
      <c r="K4" s="1056" t="s">
        <v>2237</v>
      </c>
      <c r="L4" s="1056"/>
      <c r="M4" s="8"/>
      <c r="N4" s="8"/>
      <c r="O4" s="8"/>
      <c r="P4" s="8"/>
      <c r="Q4" s="8"/>
      <c r="R4" s="8"/>
      <c r="S4" s="8"/>
      <c r="T4" s="8"/>
      <c r="U4" s="61"/>
      <c r="V4" s="61"/>
      <c r="X4" s="62"/>
      <c r="Y4" s="62"/>
      <c r="Z4" s="62"/>
      <c r="AA4" s="62"/>
    </row>
    <row r="5" spans="1:27" ht="18.75" customHeight="1">
      <c r="A5" s="6"/>
      <c r="B5" s="907"/>
      <c r="C5" s="907"/>
      <c r="D5" s="907"/>
      <c r="E5" s="907" t="s">
        <v>373</v>
      </c>
      <c r="F5" s="907"/>
      <c r="G5" s="907" t="s">
        <v>363</v>
      </c>
      <c r="H5" s="907"/>
      <c r="I5" s="907" t="s">
        <v>364</v>
      </c>
      <c r="J5" s="907"/>
      <c r="K5" s="1056"/>
      <c r="L5" s="1056"/>
      <c r="M5" s="8"/>
      <c r="N5" s="8"/>
      <c r="O5" s="8"/>
      <c r="P5" s="8"/>
      <c r="Q5" s="8"/>
      <c r="R5" s="8"/>
      <c r="S5" s="8"/>
      <c r="T5" s="8"/>
      <c r="U5" s="61"/>
      <c r="V5" s="61"/>
      <c r="X5" s="62"/>
      <c r="Y5" s="62"/>
      <c r="Z5" s="62"/>
      <c r="AA5" s="62"/>
    </row>
    <row r="6" spans="1:27" ht="18.75" customHeight="1">
      <c r="A6" s="6"/>
      <c r="B6" s="5" t="s">
        <v>2238</v>
      </c>
      <c r="C6" s="1053">
        <v>4394</v>
      </c>
      <c r="D6" s="1053"/>
      <c r="E6" s="1053">
        <v>22754</v>
      </c>
      <c r="F6" s="1053"/>
      <c r="G6" s="1053">
        <v>11084</v>
      </c>
      <c r="H6" s="1053"/>
      <c r="I6" s="1053">
        <v>11670</v>
      </c>
      <c r="J6" s="1053"/>
      <c r="K6" s="1055">
        <f>E6/C6</f>
        <v>5.178425125170687</v>
      </c>
      <c r="L6" s="1055"/>
      <c r="M6" s="62"/>
      <c r="N6" s="62"/>
      <c r="O6" s="62"/>
      <c r="P6" s="62"/>
      <c r="Q6" s="62"/>
      <c r="R6" s="62"/>
      <c r="S6" s="62"/>
      <c r="T6" s="62"/>
      <c r="U6" s="64"/>
      <c r="V6" s="64"/>
      <c r="X6" s="62"/>
      <c r="Y6" s="62"/>
      <c r="Z6" s="62"/>
      <c r="AA6" s="62"/>
    </row>
    <row r="7" spans="1:27" ht="18.75" customHeight="1">
      <c r="A7" s="6"/>
      <c r="B7" s="5" t="s">
        <v>2239</v>
      </c>
      <c r="C7" s="1053">
        <v>4814</v>
      </c>
      <c r="D7" s="1053"/>
      <c r="E7" s="1053">
        <v>24091</v>
      </c>
      <c r="F7" s="1053"/>
      <c r="G7" s="1053">
        <v>11738</v>
      </c>
      <c r="H7" s="1053"/>
      <c r="I7" s="1053">
        <v>12353</v>
      </c>
      <c r="J7" s="1053"/>
      <c r="K7" s="1055">
        <f t="shared" ref="K7:K16" si="0">E7/C7</f>
        <v>5.0043622766929792</v>
      </c>
      <c r="L7" s="1055"/>
      <c r="M7" s="62"/>
      <c r="N7" s="62"/>
      <c r="O7" s="62"/>
      <c r="P7" s="62"/>
      <c r="Q7" s="62"/>
      <c r="R7" s="62"/>
      <c r="S7" s="62"/>
      <c r="T7" s="62"/>
      <c r="U7" s="64"/>
      <c r="V7" s="64"/>
      <c r="X7" s="62"/>
      <c r="Y7" s="62"/>
      <c r="Z7" s="62"/>
      <c r="AA7" s="62"/>
    </row>
    <row r="8" spans="1:27" ht="18.75" customHeight="1">
      <c r="A8" s="6"/>
      <c r="B8" s="5" t="s">
        <v>2240</v>
      </c>
      <c r="C8" s="1053">
        <v>5210</v>
      </c>
      <c r="D8" s="1053"/>
      <c r="E8" s="1053">
        <v>24943</v>
      </c>
      <c r="F8" s="1053"/>
      <c r="G8" s="1053">
        <v>12224</v>
      </c>
      <c r="H8" s="1053"/>
      <c r="I8" s="1053">
        <v>12719</v>
      </c>
      <c r="J8" s="1053"/>
      <c r="K8" s="1055">
        <f t="shared" si="0"/>
        <v>4.7875239923224564</v>
      </c>
      <c r="L8" s="1055"/>
      <c r="M8" s="62"/>
      <c r="N8" s="62"/>
      <c r="O8" s="62"/>
      <c r="P8" s="62"/>
      <c r="Q8" s="62"/>
      <c r="R8" s="62"/>
      <c r="S8" s="62"/>
      <c r="T8" s="62"/>
      <c r="U8" s="64"/>
      <c r="V8" s="64"/>
      <c r="X8" s="62"/>
      <c r="Y8" s="62"/>
      <c r="Z8" s="62"/>
      <c r="AA8" s="62"/>
    </row>
    <row r="9" spans="1:27" ht="18.75" customHeight="1">
      <c r="A9" s="6"/>
      <c r="B9" s="5" t="s">
        <v>2241</v>
      </c>
      <c r="C9" s="1053">
        <v>5850</v>
      </c>
      <c r="D9" s="1053"/>
      <c r="E9" s="1053">
        <v>26938</v>
      </c>
      <c r="F9" s="1053"/>
      <c r="G9" s="1053">
        <v>13145</v>
      </c>
      <c r="H9" s="1053"/>
      <c r="I9" s="1053">
        <v>13793</v>
      </c>
      <c r="J9" s="1053"/>
      <c r="K9" s="1055">
        <f t="shared" si="0"/>
        <v>4.6047863247863248</v>
      </c>
      <c r="L9" s="1055"/>
      <c r="M9" s="62"/>
      <c r="N9" s="62"/>
      <c r="O9" s="62"/>
      <c r="P9" s="62"/>
      <c r="Q9" s="62"/>
      <c r="R9" s="62"/>
      <c r="S9" s="62"/>
      <c r="T9" s="62"/>
      <c r="U9" s="64"/>
      <c r="V9" s="64"/>
      <c r="X9" s="62"/>
      <c r="Y9" s="62"/>
      <c r="Z9" s="62"/>
      <c r="AA9" s="62"/>
    </row>
    <row r="10" spans="1:27" ht="18.75" customHeight="1">
      <c r="A10" s="6"/>
      <c r="B10" s="5" t="s">
        <v>365</v>
      </c>
      <c r="C10" s="1053">
        <v>7841</v>
      </c>
      <c r="D10" s="1053"/>
      <c r="E10" s="1053">
        <v>32513</v>
      </c>
      <c r="F10" s="1053"/>
      <c r="G10" s="1053">
        <v>15932</v>
      </c>
      <c r="H10" s="1053"/>
      <c r="I10" s="1053">
        <v>16581</v>
      </c>
      <c r="J10" s="1053"/>
      <c r="K10" s="1055">
        <f t="shared" si="0"/>
        <v>4.1465374314500698</v>
      </c>
      <c r="L10" s="1055"/>
      <c r="M10" s="62"/>
      <c r="N10" s="62"/>
      <c r="O10" s="62"/>
      <c r="P10" s="62"/>
      <c r="Q10" s="62"/>
      <c r="R10" s="62"/>
      <c r="S10" s="62"/>
      <c r="T10" s="62"/>
      <c r="U10" s="64"/>
      <c r="V10" s="64"/>
      <c r="X10" s="62"/>
      <c r="Y10" s="62"/>
      <c r="Z10" s="62"/>
      <c r="AA10" s="62"/>
    </row>
    <row r="11" spans="1:27" ht="18.75" customHeight="1">
      <c r="A11" s="6"/>
      <c r="B11" s="5" t="s">
        <v>369</v>
      </c>
      <c r="C11" s="1053">
        <v>9539</v>
      </c>
      <c r="D11" s="1053"/>
      <c r="E11" s="1053">
        <v>38144</v>
      </c>
      <c r="F11" s="1053"/>
      <c r="G11" s="1053">
        <v>18762</v>
      </c>
      <c r="H11" s="1053"/>
      <c r="I11" s="1053">
        <v>19382</v>
      </c>
      <c r="J11" s="1053"/>
      <c r="K11" s="1055">
        <f t="shared" si="0"/>
        <v>3.9987420064996333</v>
      </c>
      <c r="L11" s="1055"/>
      <c r="M11" s="62"/>
      <c r="N11" s="62"/>
      <c r="O11" s="62"/>
      <c r="P11" s="62"/>
      <c r="Q11" s="62"/>
      <c r="R11" s="62"/>
      <c r="S11" s="62"/>
      <c r="T11" s="62"/>
      <c r="U11" s="64"/>
      <c r="V11" s="64"/>
      <c r="X11" s="62"/>
      <c r="Y11" s="62"/>
      <c r="Z11" s="62"/>
      <c r="AA11" s="62"/>
    </row>
    <row r="12" spans="1:27" ht="18.75" customHeight="1">
      <c r="A12" s="6"/>
      <c r="B12" s="5" t="s">
        <v>370</v>
      </c>
      <c r="C12" s="1053">
        <v>10920</v>
      </c>
      <c r="D12" s="1053"/>
      <c r="E12" s="1053">
        <v>42478</v>
      </c>
      <c r="F12" s="1053"/>
      <c r="G12" s="1053">
        <v>20990</v>
      </c>
      <c r="H12" s="1053"/>
      <c r="I12" s="1053">
        <v>21448</v>
      </c>
      <c r="J12" s="1053"/>
      <c r="K12" s="1055">
        <f t="shared" si="0"/>
        <v>3.8899267399267399</v>
      </c>
      <c r="L12" s="1055"/>
      <c r="M12" s="62"/>
      <c r="N12" s="62"/>
      <c r="O12" s="62"/>
      <c r="P12" s="62"/>
      <c r="Q12" s="62"/>
      <c r="R12" s="62"/>
      <c r="S12" s="62"/>
      <c r="T12" s="62"/>
      <c r="U12" s="64"/>
      <c r="V12" s="64"/>
      <c r="X12" s="62"/>
      <c r="Y12" s="62"/>
      <c r="Z12" s="62"/>
      <c r="AA12" s="62"/>
    </row>
    <row r="13" spans="1:27" ht="18.75" customHeight="1">
      <c r="A13" s="6"/>
      <c r="B13" s="5" t="s">
        <v>1092</v>
      </c>
      <c r="C13" s="1053">
        <v>11765</v>
      </c>
      <c r="D13" s="1053"/>
      <c r="E13" s="1053">
        <v>43671</v>
      </c>
      <c r="F13" s="1053"/>
      <c r="G13" s="1053">
        <v>21622</v>
      </c>
      <c r="H13" s="1053"/>
      <c r="I13" s="1053">
        <v>22049</v>
      </c>
      <c r="J13" s="1053"/>
      <c r="K13" s="1055">
        <f t="shared" si="0"/>
        <v>3.7119422014449639</v>
      </c>
      <c r="L13" s="1055"/>
      <c r="M13" s="62"/>
      <c r="N13" s="62"/>
      <c r="O13" s="62"/>
      <c r="P13" s="62"/>
      <c r="Q13" s="62"/>
      <c r="R13" s="62"/>
      <c r="S13" s="62"/>
      <c r="T13" s="62"/>
      <c r="U13" s="64"/>
      <c r="V13" s="64"/>
      <c r="X13" s="65"/>
      <c r="Y13" s="65"/>
      <c r="Z13" s="65"/>
      <c r="AA13" s="65"/>
    </row>
    <row r="14" spans="1:27" ht="18.75" customHeight="1">
      <c r="A14" s="6"/>
      <c r="B14" s="5" t="s">
        <v>1093</v>
      </c>
      <c r="C14" s="1053">
        <v>13190</v>
      </c>
      <c r="D14" s="1053"/>
      <c r="E14" s="1053">
        <v>45865</v>
      </c>
      <c r="F14" s="1053"/>
      <c r="G14" s="1053">
        <v>22738</v>
      </c>
      <c r="H14" s="1053"/>
      <c r="I14" s="1053">
        <v>23127</v>
      </c>
      <c r="J14" s="1053"/>
      <c r="K14" s="1055">
        <f t="shared" si="0"/>
        <v>3.4772554965883247</v>
      </c>
      <c r="L14" s="1055"/>
      <c r="M14" s="62"/>
      <c r="N14" s="62"/>
      <c r="O14" s="62"/>
      <c r="P14" s="62"/>
      <c r="Q14" s="62"/>
      <c r="R14" s="62"/>
      <c r="S14" s="62"/>
      <c r="T14" s="62"/>
      <c r="U14" s="64"/>
      <c r="V14" s="64"/>
      <c r="X14" s="1054"/>
      <c r="Y14" s="1054"/>
      <c r="Z14" s="65"/>
      <c r="AA14" s="65"/>
    </row>
    <row r="15" spans="1:27" ht="18.75" customHeight="1">
      <c r="A15" s="6"/>
      <c r="B15" s="5" t="s">
        <v>349</v>
      </c>
      <c r="C15" s="1053">
        <v>15170</v>
      </c>
      <c r="D15" s="1053"/>
      <c r="E15" s="1053">
        <v>48326</v>
      </c>
      <c r="F15" s="1053"/>
      <c r="G15" s="1053">
        <v>24123</v>
      </c>
      <c r="H15" s="1053"/>
      <c r="I15" s="1053">
        <v>24203</v>
      </c>
      <c r="J15" s="1053"/>
      <c r="K15" s="1055">
        <f t="shared" si="0"/>
        <v>3.1856295319709953</v>
      </c>
      <c r="L15" s="1055"/>
      <c r="M15" s="62"/>
      <c r="N15" s="62"/>
      <c r="O15" s="62"/>
      <c r="P15" s="62"/>
      <c r="Q15" s="62"/>
      <c r="R15" s="62"/>
      <c r="S15" s="62"/>
      <c r="T15" s="62"/>
      <c r="U15" s="64"/>
      <c r="V15" s="64"/>
      <c r="X15" s="62"/>
      <c r="Y15" s="62"/>
      <c r="Z15" s="65"/>
      <c r="AA15" s="65"/>
    </row>
    <row r="16" spans="1:27" ht="18.75" customHeight="1">
      <c r="A16" s="6"/>
      <c r="B16" s="5" t="s">
        <v>417</v>
      </c>
      <c r="C16" s="1053">
        <v>16580</v>
      </c>
      <c r="D16" s="1053"/>
      <c r="E16" s="1053">
        <v>49486</v>
      </c>
      <c r="F16" s="1053"/>
      <c r="G16" s="1053">
        <v>24755</v>
      </c>
      <c r="H16" s="1053"/>
      <c r="I16" s="1053">
        <v>24731</v>
      </c>
      <c r="J16" s="1053"/>
      <c r="K16" s="1055">
        <f t="shared" si="0"/>
        <v>2.9846803377563331</v>
      </c>
      <c r="L16" s="1055"/>
      <c r="M16" s="62"/>
      <c r="N16" s="62"/>
      <c r="O16" s="62"/>
      <c r="P16" s="62"/>
      <c r="Q16" s="62"/>
      <c r="R16" s="62"/>
      <c r="S16" s="62"/>
      <c r="T16" s="62"/>
      <c r="U16" s="64"/>
      <c r="V16" s="64"/>
      <c r="X16" s="1054"/>
      <c r="Y16" s="1054"/>
      <c r="Z16" s="65"/>
      <c r="AA16" s="65"/>
    </row>
    <row r="17" spans="1:27" ht="20.25" customHeight="1">
      <c r="A17" s="6"/>
      <c r="B17" s="1057" t="s">
        <v>371</v>
      </c>
      <c r="C17" s="1057"/>
      <c r="D17" s="1057"/>
      <c r="E17" s="1057"/>
      <c r="F17" s="62"/>
      <c r="G17" s="62"/>
      <c r="H17" s="62"/>
      <c r="I17" s="62"/>
      <c r="J17" s="62"/>
      <c r="K17" s="64"/>
      <c r="L17" s="64"/>
      <c r="M17" s="62"/>
      <c r="N17" s="62"/>
      <c r="O17" s="62"/>
      <c r="P17" s="62"/>
      <c r="Q17" s="1054"/>
      <c r="R17" s="1054"/>
      <c r="S17" s="1054"/>
      <c r="T17" s="1054"/>
      <c r="U17" s="1054"/>
      <c r="V17" s="1054"/>
      <c r="X17" s="1054"/>
      <c r="Y17" s="1054"/>
      <c r="Z17" s="65"/>
      <c r="AA17" s="65"/>
    </row>
    <row r="39" spans="1:12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.75" customHeight="1">
      <c r="B43" s="2"/>
      <c r="C43" s="2"/>
    </row>
    <row r="44" spans="1:12" ht="18.75" customHeight="1">
      <c r="B44" s="2"/>
      <c r="C44" s="2"/>
    </row>
    <row r="45" spans="1:12" ht="18.75" customHeight="1">
      <c r="B45" s="2"/>
      <c r="C45" s="2"/>
    </row>
    <row r="46" spans="1:12" ht="18.75" customHeight="1">
      <c r="B46" s="2"/>
      <c r="C46" s="2"/>
    </row>
    <row r="47" spans="1:12" ht="18.75" customHeight="1">
      <c r="B47" s="2"/>
      <c r="C47" s="2"/>
    </row>
    <row r="48" spans="1:12" ht="18.75" customHeight="1">
      <c r="B48" s="2"/>
      <c r="C48" s="2"/>
    </row>
    <row r="49" spans="2:3" ht="18.75" customHeight="1">
      <c r="B49" s="2"/>
      <c r="C49" s="2"/>
    </row>
    <row r="50" spans="2:3" ht="18.75" customHeight="1">
      <c r="B50" s="2"/>
      <c r="C50" s="2"/>
    </row>
    <row r="51" spans="2:3" ht="18.75" customHeight="1">
      <c r="B51" s="2"/>
      <c r="C51" s="2"/>
    </row>
    <row r="52" spans="2:3" ht="18.75" customHeight="1">
      <c r="B52" s="2"/>
      <c r="C52" s="2"/>
    </row>
    <row r="53" spans="2:3" ht="18.75" customHeight="1">
      <c r="B53" s="2"/>
      <c r="C53" s="2"/>
    </row>
    <row r="54" spans="2:3" ht="18.75" customHeight="1">
      <c r="B54" s="2"/>
      <c r="C54" s="2"/>
    </row>
    <row r="55" spans="2:3" ht="18.75" customHeight="1">
      <c r="B55" s="2"/>
      <c r="C55" s="2"/>
    </row>
    <row r="56" spans="2:3" ht="18.75" customHeight="1">
      <c r="B56" s="2"/>
      <c r="C56" s="2"/>
    </row>
  </sheetData>
  <mergeCells count="70">
    <mergeCell ref="E3:L3"/>
    <mergeCell ref="X14:Y14"/>
    <mergeCell ref="X16:Y16"/>
    <mergeCell ref="X17:Y17"/>
    <mergeCell ref="B17:E17"/>
    <mergeCell ref="K14:L14"/>
    <mergeCell ref="C16:D16"/>
    <mergeCell ref="E16:F16"/>
    <mergeCell ref="G16:H16"/>
    <mergeCell ref="I16:J16"/>
    <mergeCell ref="K6:L6"/>
    <mergeCell ref="C7:D7"/>
    <mergeCell ref="E7:F7"/>
    <mergeCell ref="C6:D6"/>
    <mergeCell ref="E6:F6"/>
    <mergeCell ref="G6:H6"/>
    <mergeCell ref="I6:J6"/>
    <mergeCell ref="G7:H7"/>
    <mergeCell ref="B4:B5"/>
    <mergeCell ref="C4:D5"/>
    <mergeCell ref="K4:L5"/>
    <mergeCell ref="E5:F5"/>
    <mergeCell ref="G5:H5"/>
    <mergeCell ref="I5:J5"/>
    <mergeCell ref="E4:J4"/>
    <mergeCell ref="I9:J9"/>
    <mergeCell ref="I7:J7"/>
    <mergeCell ref="K7:L7"/>
    <mergeCell ref="I10:J10"/>
    <mergeCell ref="K8:L8"/>
    <mergeCell ref="K9:L9"/>
    <mergeCell ref="K10:L10"/>
    <mergeCell ref="I8:J8"/>
    <mergeCell ref="E12:F12"/>
    <mergeCell ref="G12:H12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K13:L13"/>
    <mergeCell ref="C13:D13"/>
    <mergeCell ref="E13:F13"/>
    <mergeCell ref="G13:H13"/>
    <mergeCell ref="I13:J13"/>
    <mergeCell ref="K11:L11"/>
    <mergeCell ref="I12:J12"/>
    <mergeCell ref="C11:D11"/>
    <mergeCell ref="E11:F11"/>
    <mergeCell ref="G11:H11"/>
    <mergeCell ref="I11:J11"/>
    <mergeCell ref="K12:L12"/>
    <mergeCell ref="C12:D12"/>
    <mergeCell ref="I14:J14"/>
    <mergeCell ref="U17:V17"/>
    <mergeCell ref="Q17:R17"/>
    <mergeCell ref="K15:L15"/>
    <mergeCell ref="K16:L16"/>
    <mergeCell ref="I15:J15"/>
    <mergeCell ref="S17:T17"/>
    <mergeCell ref="C15:D15"/>
    <mergeCell ref="E15:F15"/>
    <mergeCell ref="E14:F14"/>
    <mergeCell ref="G14:H14"/>
    <mergeCell ref="G15:H15"/>
    <mergeCell ref="C14:D14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&amp;C－５－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zoomScaleSheetLayoutView="100" workbookViewId="0">
      <selection activeCell="B2" sqref="B2"/>
    </sheetView>
  </sheetViews>
  <sheetFormatPr defaultRowHeight="13.5"/>
  <cols>
    <col min="1" max="1" width="1.25" style="22" customWidth="1"/>
    <col min="2" max="2" width="9" style="22" bestFit="1"/>
    <col min="3" max="11" width="7.25" style="22" customWidth="1"/>
    <col min="12" max="16" width="3.75" style="22" customWidth="1"/>
    <col min="17" max="17" width="9" style="22" bestFit="1"/>
    <col min="18" max="20" width="7.625" style="22" bestFit="1" customWidth="1"/>
    <col min="21" max="21" width="8.625" style="22" bestFit="1" customWidth="1"/>
    <col min="22" max="22" width="7.5" style="22" bestFit="1" customWidth="1"/>
    <col min="23" max="23" width="7.125" style="22" bestFit="1" customWidth="1"/>
    <col min="24" max="24" width="6.25" style="22" customWidth="1"/>
    <col min="25" max="26" width="6.75" style="22" bestFit="1" customWidth="1"/>
    <col min="27" max="28" width="3.5" style="22" bestFit="1" customWidth="1"/>
    <col min="29" max="29" width="3.375" style="22" bestFit="1" customWidth="1"/>
    <col min="30" max="16384" width="9" style="22"/>
  </cols>
  <sheetData>
    <row r="1" spans="1:15" s="867" customFormat="1" ht="26.25" customHeight="1">
      <c r="A1" s="868" t="s">
        <v>1025</v>
      </c>
      <c r="B1" s="865"/>
      <c r="C1" s="866"/>
      <c r="D1" s="866"/>
      <c r="E1" s="866"/>
      <c r="F1" s="866"/>
      <c r="G1" s="866"/>
      <c r="H1" s="866"/>
      <c r="I1" s="866"/>
      <c r="J1" s="866"/>
      <c r="K1" s="866"/>
      <c r="L1" s="866"/>
    </row>
    <row r="2" spans="1:15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957" t="s">
        <v>2235</v>
      </c>
      <c r="L2" s="1061"/>
      <c r="M2" s="1061"/>
      <c r="N2" s="1061"/>
    </row>
    <row r="3" spans="1:15" ht="18.75" customHeight="1">
      <c r="A3" s="6"/>
      <c r="B3" s="909" t="s">
        <v>366</v>
      </c>
      <c r="C3" s="898" t="s">
        <v>2242</v>
      </c>
      <c r="D3" s="899"/>
      <c r="E3" s="900"/>
      <c r="F3" s="898" t="s">
        <v>2243</v>
      </c>
      <c r="G3" s="899"/>
      <c r="H3" s="899"/>
      <c r="I3" s="898" t="s">
        <v>2244</v>
      </c>
      <c r="J3" s="1058"/>
      <c r="K3" s="1059"/>
      <c r="L3" s="899" t="s">
        <v>2245</v>
      </c>
      <c r="M3" s="1058"/>
      <c r="N3" s="1059"/>
      <c r="O3" s="8"/>
    </row>
    <row r="4" spans="1:15" ht="18.75" customHeight="1">
      <c r="A4" s="6"/>
      <c r="B4" s="908"/>
      <c r="C4" s="18" t="s">
        <v>2190</v>
      </c>
      <c r="D4" s="18" t="s">
        <v>363</v>
      </c>
      <c r="E4" s="18" t="s">
        <v>2191</v>
      </c>
      <c r="F4" s="52" t="s">
        <v>2190</v>
      </c>
      <c r="G4" s="52" t="s">
        <v>363</v>
      </c>
      <c r="H4" s="18" t="s">
        <v>2191</v>
      </c>
      <c r="I4" s="5" t="s">
        <v>2190</v>
      </c>
      <c r="J4" s="52" t="s">
        <v>363</v>
      </c>
      <c r="K4" s="5" t="s">
        <v>2191</v>
      </c>
      <c r="L4" s="68" t="s">
        <v>2190</v>
      </c>
      <c r="M4" s="67" t="s">
        <v>363</v>
      </c>
      <c r="N4" s="67" t="s">
        <v>2191</v>
      </c>
      <c r="O4" s="69"/>
    </row>
    <row r="5" spans="1:15" ht="18.75" customHeight="1">
      <c r="A5" s="6"/>
      <c r="B5" s="27" t="s">
        <v>365</v>
      </c>
      <c r="C5" s="70">
        <v>8105</v>
      </c>
      <c r="D5" s="70">
        <v>4155</v>
      </c>
      <c r="E5" s="70">
        <v>3950</v>
      </c>
      <c r="F5" s="44">
        <v>21644</v>
      </c>
      <c r="G5" s="44">
        <v>10621</v>
      </c>
      <c r="H5" s="70">
        <v>11023</v>
      </c>
      <c r="I5" s="44">
        <v>2761</v>
      </c>
      <c r="J5" s="70">
        <v>1155</v>
      </c>
      <c r="K5" s="44">
        <v>1606</v>
      </c>
      <c r="L5" s="44">
        <f t="shared" ref="L5:L10" si="0">M5+N5</f>
        <v>3</v>
      </c>
      <c r="M5" s="67">
        <v>1</v>
      </c>
      <c r="N5" s="67">
        <v>2</v>
      </c>
      <c r="O5" s="71"/>
    </row>
    <row r="6" spans="1:15" ht="18.75" customHeight="1">
      <c r="A6" s="6"/>
      <c r="B6" s="27" t="s">
        <v>369</v>
      </c>
      <c r="C6" s="70">
        <v>10108</v>
      </c>
      <c r="D6" s="70">
        <v>5178</v>
      </c>
      <c r="E6" s="70">
        <v>4930</v>
      </c>
      <c r="F6" s="44">
        <v>24690</v>
      </c>
      <c r="G6" s="44">
        <v>12219</v>
      </c>
      <c r="H6" s="70">
        <v>12471</v>
      </c>
      <c r="I6" s="44">
        <v>3338</v>
      </c>
      <c r="J6" s="70">
        <v>1361</v>
      </c>
      <c r="K6" s="44">
        <v>1977</v>
      </c>
      <c r="L6" s="44">
        <f t="shared" si="0"/>
        <v>8</v>
      </c>
      <c r="M6" s="67">
        <v>4</v>
      </c>
      <c r="N6" s="67">
        <v>4</v>
      </c>
      <c r="O6" s="71"/>
    </row>
    <row r="7" spans="1:15" ht="18.75" customHeight="1">
      <c r="A7" s="3"/>
      <c r="B7" s="27" t="s">
        <v>370</v>
      </c>
      <c r="C7" s="70">
        <v>10625</v>
      </c>
      <c r="D7" s="70">
        <v>5426</v>
      </c>
      <c r="E7" s="70">
        <v>5199</v>
      </c>
      <c r="F7" s="44">
        <v>27958</v>
      </c>
      <c r="G7" s="44">
        <v>14046</v>
      </c>
      <c r="H7" s="70">
        <v>13912</v>
      </c>
      <c r="I7" s="44">
        <v>3895</v>
      </c>
      <c r="J7" s="70">
        <v>1518</v>
      </c>
      <c r="K7" s="44">
        <v>2377</v>
      </c>
      <c r="L7" s="44">
        <f t="shared" si="0"/>
        <v>0</v>
      </c>
      <c r="M7" s="67">
        <v>0</v>
      </c>
      <c r="N7" s="67">
        <v>0</v>
      </c>
      <c r="O7" s="71"/>
    </row>
    <row r="8" spans="1:15" ht="18.75" customHeight="1">
      <c r="A8" s="3"/>
      <c r="B8" s="27" t="s">
        <v>1092</v>
      </c>
      <c r="C8" s="70">
        <v>8870</v>
      </c>
      <c r="D8" s="70">
        <v>4612</v>
      </c>
      <c r="E8" s="70">
        <v>4258</v>
      </c>
      <c r="F8" s="44">
        <v>30194</v>
      </c>
      <c r="G8" s="44">
        <v>15177</v>
      </c>
      <c r="H8" s="70">
        <v>15017</v>
      </c>
      <c r="I8" s="44">
        <v>4593</v>
      </c>
      <c r="J8" s="70">
        <v>1821</v>
      </c>
      <c r="K8" s="44">
        <v>2772</v>
      </c>
      <c r="L8" s="44">
        <f t="shared" si="0"/>
        <v>14</v>
      </c>
      <c r="M8" s="67">
        <v>12</v>
      </c>
      <c r="N8" s="67">
        <v>2</v>
      </c>
      <c r="O8" s="71"/>
    </row>
    <row r="9" spans="1:15" ht="18.75" customHeight="1">
      <c r="A9" s="3"/>
      <c r="B9" s="27" t="s">
        <v>1093</v>
      </c>
      <c r="C9" s="70">
        <v>7914</v>
      </c>
      <c r="D9" s="70">
        <v>4097</v>
      </c>
      <c r="E9" s="70">
        <v>3817</v>
      </c>
      <c r="F9" s="44">
        <v>32143</v>
      </c>
      <c r="G9" s="44">
        <v>16242</v>
      </c>
      <c r="H9" s="70">
        <v>15901</v>
      </c>
      <c r="I9" s="44">
        <v>5802</v>
      </c>
      <c r="J9" s="70">
        <v>2395</v>
      </c>
      <c r="K9" s="44">
        <v>3407</v>
      </c>
      <c r="L9" s="44">
        <f t="shared" si="0"/>
        <v>6</v>
      </c>
      <c r="M9" s="67">
        <v>4</v>
      </c>
      <c r="N9" s="67">
        <v>2</v>
      </c>
      <c r="O9" s="71"/>
    </row>
    <row r="10" spans="1:15" ht="18.75" customHeight="1">
      <c r="A10" s="3"/>
      <c r="B10" s="27" t="s">
        <v>349</v>
      </c>
      <c r="C10" s="70">
        <v>7586</v>
      </c>
      <c r="D10" s="70">
        <v>3891</v>
      </c>
      <c r="E10" s="70">
        <v>3695</v>
      </c>
      <c r="F10" s="44">
        <v>33738</v>
      </c>
      <c r="G10" s="44">
        <v>17242</v>
      </c>
      <c r="H10" s="70">
        <v>16496</v>
      </c>
      <c r="I10" s="44">
        <v>6969</v>
      </c>
      <c r="J10" s="70">
        <v>2966</v>
      </c>
      <c r="K10" s="44">
        <v>4003</v>
      </c>
      <c r="L10" s="44">
        <f t="shared" si="0"/>
        <v>33</v>
      </c>
      <c r="M10" s="67">
        <v>24</v>
      </c>
      <c r="N10" s="67">
        <v>9</v>
      </c>
      <c r="O10" s="71"/>
    </row>
    <row r="11" spans="1:15" ht="18.75" customHeight="1">
      <c r="A11" s="3"/>
      <c r="B11" s="27" t="s">
        <v>417</v>
      </c>
      <c r="C11" s="44">
        <v>7490</v>
      </c>
      <c r="D11" s="44">
        <v>3819</v>
      </c>
      <c r="E11" s="44">
        <v>3671</v>
      </c>
      <c r="F11" s="44">
        <v>33623</v>
      </c>
      <c r="G11" s="44">
        <v>17255</v>
      </c>
      <c r="H11" s="44">
        <v>16368</v>
      </c>
      <c r="I11" s="44">
        <v>8340</v>
      </c>
      <c r="J11" s="44">
        <v>3657</v>
      </c>
      <c r="K11" s="44">
        <v>4683</v>
      </c>
      <c r="L11" s="44">
        <v>33</v>
      </c>
      <c r="M11" s="67">
        <v>28</v>
      </c>
      <c r="N11" s="67">
        <v>5</v>
      </c>
      <c r="O11" s="71"/>
    </row>
    <row r="12" spans="1:15" ht="20.25" customHeight="1">
      <c r="A12" s="3"/>
      <c r="B12" s="1060" t="s">
        <v>2558</v>
      </c>
      <c r="C12" s="1060"/>
      <c r="D12" s="1060"/>
      <c r="E12" s="1060"/>
      <c r="F12" s="1060"/>
      <c r="G12" s="71"/>
      <c r="H12" s="71"/>
      <c r="I12" s="71"/>
      <c r="J12" s="72"/>
      <c r="K12" s="71"/>
      <c r="L12" s="71"/>
    </row>
    <row r="13" spans="1:15" ht="18.75" customHeight="1">
      <c r="A13" s="6"/>
      <c r="G13" s="8"/>
      <c r="H13" s="8"/>
      <c r="I13" s="8"/>
      <c r="J13" s="8"/>
      <c r="K13" s="8"/>
      <c r="L13" s="8"/>
      <c r="M13" s="8"/>
      <c r="N13" s="8"/>
      <c r="O13" s="8"/>
    </row>
    <row r="14" spans="1:15" ht="18.75" customHeight="1">
      <c r="A14" s="6"/>
      <c r="B14" s="8"/>
      <c r="C14" s="8"/>
      <c r="D14" s="8"/>
      <c r="E14" s="8"/>
      <c r="F14" s="8"/>
      <c r="G14" s="8"/>
      <c r="H14" s="8"/>
      <c r="I14" s="8"/>
      <c r="J14" s="65"/>
      <c r="K14" s="65"/>
      <c r="L14" s="8"/>
      <c r="M14" s="65"/>
      <c r="N14" s="65"/>
      <c r="O14" s="65"/>
    </row>
    <row r="15" spans="1:15" ht="18.75" customHeigh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69"/>
      <c r="M15" s="65"/>
      <c r="N15" s="65"/>
      <c r="O15" s="8"/>
    </row>
    <row r="16" spans="1:15" ht="18.75" customHeight="1">
      <c r="A16" s="6"/>
      <c r="B16" s="35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65"/>
      <c r="N16" s="65"/>
      <c r="O16" s="71"/>
    </row>
    <row r="17" spans="1:23" ht="18.75" customHeight="1">
      <c r="A17" s="6"/>
      <c r="B17" s="35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65"/>
      <c r="N17" s="65"/>
      <c r="O17" s="71"/>
    </row>
    <row r="18" spans="1:23" ht="18.75" customHeight="1">
      <c r="A18" s="3"/>
      <c r="B18" s="35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65"/>
      <c r="N18" s="65"/>
      <c r="O18" s="71"/>
    </row>
    <row r="19" spans="1:23" ht="18.75" customHeight="1">
      <c r="A19" s="3"/>
      <c r="B19" s="35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65"/>
      <c r="N19" s="65"/>
      <c r="O19" s="71"/>
      <c r="P19" s="71"/>
      <c r="Q19" s="71"/>
      <c r="R19" s="71"/>
      <c r="S19" s="71"/>
      <c r="T19" s="71"/>
      <c r="U19" s="65"/>
      <c r="V19" s="65"/>
      <c r="W19" s="73"/>
    </row>
    <row r="20" spans="1:23" ht="18.75" customHeight="1">
      <c r="A20" s="3"/>
      <c r="B20" s="35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65"/>
      <c r="N20" s="65"/>
      <c r="O20" s="71"/>
      <c r="P20" s="71"/>
      <c r="Q20" s="71"/>
      <c r="R20" s="71"/>
      <c r="S20" s="71"/>
      <c r="T20" s="71"/>
      <c r="U20" s="65"/>
      <c r="V20" s="65"/>
      <c r="W20" s="73"/>
    </row>
    <row r="21" spans="1:23" ht="18.75" customHeight="1">
      <c r="A21" s="3"/>
      <c r="B21" s="35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65"/>
      <c r="N21" s="65"/>
      <c r="O21" s="71"/>
      <c r="P21" s="71"/>
      <c r="Q21" s="65"/>
      <c r="R21" s="65"/>
      <c r="S21" s="65"/>
      <c r="T21" s="65"/>
      <c r="U21" s="65"/>
      <c r="V21" s="65"/>
    </row>
    <row r="22" spans="1:23" ht="14.1" customHeight="1">
      <c r="A22" s="3"/>
      <c r="B22" s="6"/>
      <c r="C22" s="6"/>
      <c r="D22" s="8"/>
      <c r="E22" s="8"/>
      <c r="F22" s="8"/>
      <c r="G22" s="8"/>
      <c r="H22" s="8"/>
      <c r="I22" s="8"/>
      <c r="J22" s="8"/>
      <c r="K22" s="8"/>
      <c r="L22" s="8"/>
      <c r="O22" s="65"/>
      <c r="P22" s="65"/>
    </row>
    <row r="23" spans="1:23" ht="14.1" customHeight="1">
      <c r="A23" s="3"/>
      <c r="B23" s="6"/>
      <c r="C23" s="6"/>
      <c r="D23" s="8"/>
      <c r="E23" s="8"/>
      <c r="F23" s="8"/>
      <c r="G23" s="8"/>
      <c r="H23" s="8"/>
      <c r="I23" s="8"/>
      <c r="J23" s="8"/>
      <c r="K23" s="8"/>
      <c r="L23" s="8"/>
    </row>
    <row r="24" spans="1:23" ht="18.75" customHeight="1">
      <c r="B24" s="2"/>
      <c r="C24" s="2"/>
    </row>
    <row r="25" spans="1:23" ht="18.75" customHeight="1">
      <c r="B25" s="2"/>
      <c r="C25" s="2"/>
    </row>
    <row r="26" spans="1:23" ht="18.75" customHeight="1">
      <c r="B26" s="2"/>
      <c r="C26" s="2"/>
    </row>
    <row r="27" spans="1:23" ht="18.75" customHeight="1">
      <c r="B27" s="2"/>
      <c r="C27" s="2"/>
    </row>
    <row r="28" spans="1:23" ht="18.75" customHeight="1">
      <c r="B28" s="2"/>
      <c r="C28" s="2"/>
    </row>
    <row r="29" spans="1:23" ht="18.75" customHeight="1">
      <c r="B29" s="2"/>
      <c r="C29" s="2"/>
    </row>
    <row r="30" spans="1:23" ht="18.75" customHeight="1">
      <c r="B30" s="2"/>
      <c r="C30" s="2"/>
    </row>
    <row r="31" spans="1:23" ht="18.75" customHeight="1">
      <c r="B31" s="2"/>
      <c r="C31" s="74"/>
    </row>
    <row r="32" spans="1:23" ht="18.75" customHeight="1">
      <c r="B32" s="2"/>
    </row>
    <row r="33" spans="2:2" ht="18.75" customHeight="1">
      <c r="B33" s="2"/>
    </row>
    <row r="34" spans="2:2" ht="18.75" customHeight="1">
      <c r="B34" s="2"/>
    </row>
    <row r="61" spans="11:11">
      <c r="K61" s="75"/>
    </row>
  </sheetData>
  <mergeCells count="7">
    <mergeCell ref="C3:E3"/>
    <mergeCell ref="I3:K3"/>
    <mergeCell ref="F3:H3"/>
    <mergeCell ref="B12:F12"/>
    <mergeCell ref="K2:N2"/>
    <mergeCell ref="L3:N3"/>
    <mergeCell ref="B3:B4"/>
  </mergeCells>
  <phoneticPr fontId="2"/>
  <pageMargins left="0.78740157480314965" right="0.78740157480314965" top="0.59055118110236227" bottom="0.59055118110236227" header="0.39370078740157483" footer="0.39370078740157483"/>
  <pageSetup paperSize="9" firstPageNumber="4" orientation="portrait" blackAndWhite="1" r:id="rId1"/>
  <headerFooter alignWithMargins="0">
    <oddHeader>&amp;R&amp;A</oddHeader>
    <oddFooter>&amp;C－６－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>
      <selection activeCell="B2" sqref="B2"/>
    </sheetView>
  </sheetViews>
  <sheetFormatPr defaultRowHeight="13.5"/>
  <cols>
    <col min="1" max="1" width="1.25" style="22" customWidth="1"/>
    <col min="2" max="2" width="15" style="22" customWidth="1"/>
    <col min="3" max="4" width="8.625" style="22" bestFit="1" customWidth="1"/>
    <col min="5" max="5" width="7.25" style="22" customWidth="1"/>
    <col min="6" max="6" width="8.375" style="22" customWidth="1"/>
    <col min="7" max="7" width="8.625" style="22" bestFit="1" customWidth="1"/>
    <col min="8" max="8" width="7.25" style="22" customWidth="1"/>
    <col min="9" max="9" width="8.375" style="22" customWidth="1"/>
    <col min="10" max="11" width="7.25" style="22" customWidth="1"/>
    <col min="12" max="12" width="4.125" style="22" customWidth="1"/>
    <col min="13" max="14" width="3.75" style="22" customWidth="1"/>
    <col min="15" max="15" width="4.75" style="22" customWidth="1"/>
    <col min="16" max="16" width="4.25" style="22" customWidth="1"/>
    <col min="17" max="17" width="2.5" style="22" bestFit="1" customWidth="1"/>
    <col min="18" max="19" width="3.875" style="22" customWidth="1"/>
    <col min="20" max="20" width="9" style="22"/>
    <col min="21" max="21" width="4.75" style="22" customWidth="1"/>
    <col min="22" max="22" width="3" style="22" customWidth="1"/>
    <col min="23" max="16384" width="9" style="22"/>
  </cols>
  <sheetData>
    <row r="1" spans="1:35" s="872" customFormat="1" ht="26.25" customHeight="1">
      <c r="A1" s="869" t="s">
        <v>1648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</row>
    <row r="2" spans="1:35" ht="18.75" customHeight="1">
      <c r="B2" s="2"/>
      <c r="F2" s="42"/>
      <c r="I2" s="1061" t="s">
        <v>1649</v>
      </c>
      <c r="J2" s="1061"/>
      <c r="K2" s="1061"/>
    </row>
    <row r="3" spans="1:35" ht="18.75" customHeight="1">
      <c r="B3" s="907" t="s">
        <v>519</v>
      </c>
      <c r="C3" s="899" t="s">
        <v>437</v>
      </c>
      <c r="D3" s="899"/>
      <c r="E3" s="900"/>
      <c r="F3" s="898" t="s">
        <v>349</v>
      </c>
      <c r="G3" s="899"/>
      <c r="H3" s="900"/>
      <c r="I3" s="898" t="s">
        <v>417</v>
      </c>
      <c r="J3" s="899"/>
      <c r="K3" s="900"/>
    </row>
    <row r="4" spans="1:35" ht="18.75" customHeight="1">
      <c r="B4" s="907"/>
      <c r="C4" s="53" t="s">
        <v>362</v>
      </c>
      <c r="D4" s="5" t="s">
        <v>363</v>
      </c>
      <c r="E4" s="5" t="s">
        <v>2191</v>
      </c>
      <c r="F4" s="5" t="s">
        <v>362</v>
      </c>
      <c r="G4" s="5" t="s">
        <v>363</v>
      </c>
      <c r="H4" s="5" t="s">
        <v>2191</v>
      </c>
      <c r="I4" s="5" t="s">
        <v>362</v>
      </c>
      <c r="J4" s="5" t="s">
        <v>363</v>
      </c>
      <c r="K4" s="5" t="s">
        <v>2191</v>
      </c>
    </row>
    <row r="5" spans="1:35" ht="18.75" customHeight="1">
      <c r="B5" s="76" t="s">
        <v>362</v>
      </c>
      <c r="C5" s="87">
        <f>D5+E5</f>
        <v>24296</v>
      </c>
      <c r="D5" s="77">
        <v>14726</v>
      </c>
      <c r="E5" s="77">
        <v>9570</v>
      </c>
      <c r="F5" s="77">
        <v>25298</v>
      </c>
      <c r="G5" s="77">
        <v>15274</v>
      </c>
      <c r="H5" s="77">
        <v>10024</v>
      </c>
      <c r="I5" s="77">
        <v>25380</v>
      </c>
      <c r="J5" s="77">
        <v>15144</v>
      </c>
      <c r="K5" s="77">
        <v>10236</v>
      </c>
    </row>
    <row r="6" spans="1:35" ht="18.75" customHeight="1">
      <c r="B6" s="76" t="s">
        <v>509</v>
      </c>
      <c r="C6" s="87">
        <f>D6+E6</f>
        <v>1475</v>
      </c>
      <c r="D6" s="77">
        <v>803</v>
      </c>
      <c r="E6" s="77">
        <v>672</v>
      </c>
      <c r="F6" s="77">
        <f>G6+H6</f>
        <v>1167</v>
      </c>
      <c r="G6" s="77">
        <v>627</v>
      </c>
      <c r="H6" s="77">
        <v>540</v>
      </c>
      <c r="I6" s="77">
        <v>1235</v>
      </c>
      <c r="J6" s="77">
        <v>712</v>
      </c>
      <c r="K6" s="77">
        <v>32</v>
      </c>
    </row>
    <row r="7" spans="1:35" ht="18.75" customHeight="1">
      <c r="B7" s="78" t="s">
        <v>2060</v>
      </c>
      <c r="C7" s="88">
        <f>D7+E7</f>
        <v>1462</v>
      </c>
      <c r="D7" s="89">
        <v>794</v>
      </c>
      <c r="E7" s="89">
        <v>668</v>
      </c>
      <c r="F7" s="89">
        <f>G7+H7</f>
        <v>1149</v>
      </c>
      <c r="G7" s="89">
        <v>614</v>
      </c>
      <c r="H7" s="89">
        <v>535</v>
      </c>
      <c r="I7" s="89">
        <v>1222</v>
      </c>
      <c r="J7" s="89">
        <v>705</v>
      </c>
      <c r="K7" s="89">
        <v>32</v>
      </c>
    </row>
    <row r="8" spans="1:35" ht="18.75" customHeight="1">
      <c r="B8" s="78" t="s">
        <v>2061</v>
      </c>
      <c r="C8" s="88" t="s">
        <v>410</v>
      </c>
      <c r="D8" s="89" t="s">
        <v>410</v>
      </c>
      <c r="E8" s="89" t="s">
        <v>410</v>
      </c>
      <c r="F8" s="89">
        <f>G8+H8</f>
        <v>4</v>
      </c>
      <c r="G8" s="89">
        <v>3</v>
      </c>
      <c r="H8" s="89">
        <v>1</v>
      </c>
      <c r="I8" s="89" t="s">
        <v>410</v>
      </c>
      <c r="J8" s="89" t="s">
        <v>410</v>
      </c>
      <c r="K8" s="89" t="s">
        <v>410</v>
      </c>
    </row>
    <row r="9" spans="1:35" ht="18.75" customHeight="1">
      <c r="B9" s="78" t="s">
        <v>2062</v>
      </c>
      <c r="C9" s="88">
        <v>13</v>
      </c>
      <c r="D9" s="89">
        <v>9</v>
      </c>
      <c r="E9" s="89">
        <v>4</v>
      </c>
      <c r="F9" s="89">
        <v>14</v>
      </c>
      <c r="G9" s="89">
        <v>10</v>
      </c>
      <c r="H9" s="89">
        <v>4</v>
      </c>
      <c r="I9" s="89">
        <v>13</v>
      </c>
      <c r="J9" s="89">
        <v>7</v>
      </c>
      <c r="K9" s="89">
        <v>6</v>
      </c>
    </row>
    <row r="10" spans="1:35" ht="18.75" customHeight="1">
      <c r="B10" s="76" t="s">
        <v>510</v>
      </c>
      <c r="C10" s="87">
        <f t="shared" ref="C10:C22" si="0">D10+E10</f>
        <v>10279</v>
      </c>
      <c r="D10" s="77">
        <v>7172</v>
      </c>
      <c r="E10" s="77">
        <v>3107</v>
      </c>
      <c r="F10" s="77">
        <f t="shared" ref="F10:F22" si="1">G10+H10</f>
        <v>10549</v>
      </c>
      <c r="G10" s="77">
        <v>7682</v>
      </c>
      <c r="H10" s="77">
        <v>2867</v>
      </c>
      <c r="I10" s="77">
        <v>9224</v>
      </c>
      <c r="J10" s="77">
        <v>6935</v>
      </c>
      <c r="K10" s="77">
        <v>1963</v>
      </c>
    </row>
    <row r="11" spans="1:35" ht="18.75" customHeight="1">
      <c r="B11" s="67" t="s">
        <v>2063</v>
      </c>
      <c r="C11" s="88">
        <f t="shared" si="0"/>
        <v>5</v>
      </c>
      <c r="D11" s="89">
        <v>4</v>
      </c>
      <c r="E11" s="89">
        <v>1</v>
      </c>
      <c r="F11" s="89">
        <f t="shared" si="1"/>
        <v>11</v>
      </c>
      <c r="G11" s="89">
        <v>8</v>
      </c>
      <c r="H11" s="89">
        <v>3</v>
      </c>
      <c r="I11" s="89">
        <v>3</v>
      </c>
      <c r="J11" s="89">
        <v>3</v>
      </c>
      <c r="K11" s="89" t="s">
        <v>410</v>
      </c>
    </row>
    <row r="12" spans="1:35" ht="18.75" customHeight="1">
      <c r="B12" s="67" t="s">
        <v>2065</v>
      </c>
      <c r="C12" s="88">
        <f t="shared" si="0"/>
        <v>2010</v>
      </c>
      <c r="D12" s="89">
        <v>1648</v>
      </c>
      <c r="E12" s="89">
        <v>362</v>
      </c>
      <c r="F12" s="89">
        <f t="shared" si="1"/>
        <v>2004</v>
      </c>
      <c r="G12" s="89">
        <v>1664</v>
      </c>
      <c r="H12" s="89">
        <v>340</v>
      </c>
      <c r="I12" s="89">
        <v>1667</v>
      </c>
      <c r="J12" s="89">
        <v>1354</v>
      </c>
      <c r="K12" s="89">
        <v>313</v>
      </c>
    </row>
    <row r="13" spans="1:35" ht="18.75" customHeight="1">
      <c r="B13" s="67" t="s">
        <v>2066</v>
      </c>
      <c r="C13" s="88">
        <f t="shared" si="0"/>
        <v>8264</v>
      </c>
      <c r="D13" s="89">
        <v>5520</v>
      </c>
      <c r="E13" s="89">
        <v>2744</v>
      </c>
      <c r="F13" s="89">
        <f t="shared" si="1"/>
        <v>8534</v>
      </c>
      <c r="G13" s="89">
        <v>6010</v>
      </c>
      <c r="H13" s="89">
        <v>2524</v>
      </c>
      <c r="I13" s="89">
        <v>7554</v>
      </c>
      <c r="J13" s="89">
        <v>5578</v>
      </c>
      <c r="K13" s="89">
        <v>1976</v>
      </c>
    </row>
    <row r="14" spans="1:35" ht="18.75" customHeight="1">
      <c r="B14" s="79" t="s">
        <v>511</v>
      </c>
      <c r="C14" s="87">
        <f t="shared" si="0"/>
        <v>12465</v>
      </c>
      <c r="D14" s="77">
        <v>6714</v>
      </c>
      <c r="E14" s="77">
        <v>5751</v>
      </c>
      <c r="F14" s="77">
        <f t="shared" si="1"/>
        <v>13337</v>
      </c>
      <c r="G14" s="77">
        <v>6827</v>
      </c>
      <c r="H14" s="77">
        <v>6510</v>
      </c>
      <c r="I14" s="77">
        <v>14583</v>
      </c>
      <c r="J14" s="77">
        <v>7283</v>
      </c>
      <c r="K14" s="77">
        <v>6514</v>
      </c>
    </row>
    <row r="15" spans="1:35" ht="29.25" customHeight="1">
      <c r="B15" s="80" t="s">
        <v>2067</v>
      </c>
      <c r="C15" s="88">
        <f t="shared" si="0"/>
        <v>120</v>
      </c>
      <c r="D15" s="89">
        <v>102</v>
      </c>
      <c r="E15" s="89">
        <v>18</v>
      </c>
      <c r="F15" s="89">
        <f t="shared" si="1"/>
        <v>129</v>
      </c>
      <c r="G15" s="89">
        <v>108</v>
      </c>
      <c r="H15" s="89">
        <v>21</v>
      </c>
      <c r="I15" s="89">
        <v>122</v>
      </c>
      <c r="J15" s="89">
        <v>108</v>
      </c>
      <c r="K15" s="89">
        <v>14</v>
      </c>
    </row>
    <row r="16" spans="1:35" ht="18.75" customHeight="1">
      <c r="B16" s="67" t="s">
        <v>512</v>
      </c>
      <c r="C16" s="88">
        <f t="shared" si="0"/>
        <v>1424</v>
      </c>
      <c r="D16" s="89">
        <v>1097</v>
      </c>
      <c r="E16" s="89">
        <v>327</v>
      </c>
      <c r="F16" s="89">
        <f t="shared" si="1"/>
        <v>1446</v>
      </c>
      <c r="G16" s="89">
        <v>1024</v>
      </c>
      <c r="H16" s="89">
        <v>422</v>
      </c>
      <c r="I16" s="89">
        <v>1626</v>
      </c>
      <c r="J16" s="89">
        <v>1153</v>
      </c>
      <c r="K16" s="89">
        <v>473</v>
      </c>
    </row>
    <row r="17" spans="2:11" ht="29.25" customHeight="1">
      <c r="B17" s="80" t="s">
        <v>2068</v>
      </c>
      <c r="C17" s="88">
        <v>4313</v>
      </c>
      <c r="D17" s="89">
        <v>2176</v>
      </c>
      <c r="E17" s="89">
        <v>2137</v>
      </c>
      <c r="F17" s="89">
        <f t="shared" si="1"/>
        <v>4456</v>
      </c>
      <c r="G17" s="89">
        <v>2103</v>
      </c>
      <c r="H17" s="89">
        <v>2353</v>
      </c>
      <c r="I17" s="89">
        <v>4577</v>
      </c>
      <c r="J17" s="89">
        <v>2106</v>
      </c>
      <c r="K17" s="89">
        <v>2471</v>
      </c>
    </row>
    <row r="18" spans="2:11" ht="18.75" customHeight="1">
      <c r="B18" s="67" t="s">
        <v>2069</v>
      </c>
      <c r="C18" s="88">
        <v>606</v>
      </c>
      <c r="D18" s="89">
        <v>257</v>
      </c>
      <c r="E18" s="89">
        <v>349</v>
      </c>
      <c r="F18" s="89">
        <f t="shared" si="1"/>
        <v>540</v>
      </c>
      <c r="G18" s="89">
        <v>260</v>
      </c>
      <c r="H18" s="89">
        <v>280</v>
      </c>
      <c r="I18" s="89">
        <v>532</v>
      </c>
      <c r="J18" s="89">
        <v>231</v>
      </c>
      <c r="K18" s="89">
        <v>301</v>
      </c>
    </row>
    <row r="19" spans="2:11" ht="18.75" customHeight="1">
      <c r="B19" s="67" t="s">
        <v>2070</v>
      </c>
      <c r="C19" s="88">
        <f t="shared" si="0"/>
        <v>155</v>
      </c>
      <c r="D19" s="89">
        <v>104</v>
      </c>
      <c r="E19" s="89">
        <v>51</v>
      </c>
      <c r="F19" s="89">
        <f t="shared" si="1"/>
        <v>180</v>
      </c>
      <c r="G19" s="89">
        <v>118</v>
      </c>
      <c r="H19" s="89">
        <v>62</v>
      </c>
      <c r="I19" s="89">
        <v>211</v>
      </c>
      <c r="J19" s="89">
        <v>127</v>
      </c>
      <c r="K19" s="89">
        <v>84</v>
      </c>
    </row>
    <row r="20" spans="2:11" ht="18.75" customHeight="1">
      <c r="B20" s="67" t="s">
        <v>518</v>
      </c>
      <c r="C20" s="88">
        <f t="shared" si="0"/>
        <v>5091</v>
      </c>
      <c r="D20" s="89">
        <v>2383</v>
      </c>
      <c r="E20" s="89">
        <v>2708</v>
      </c>
      <c r="F20" s="89">
        <f t="shared" si="1"/>
        <v>5807</v>
      </c>
      <c r="G20" s="89">
        <v>2605</v>
      </c>
      <c r="H20" s="89">
        <v>3202</v>
      </c>
      <c r="I20" s="89">
        <v>6756</v>
      </c>
      <c r="J20" s="89">
        <v>2983</v>
      </c>
      <c r="K20" s="89">
        <v>3773</v>
      </c>
    </row>
    <row r="21" spans="2:11" ht="18.75" customHeight="1">
      <c r="B21" s="67" t="s">
        <v>2071</v>
      </c>
      <c r="C21" s="88">
        <f t="shared" si="0"/>
        <v>756</v>
      </c>
      <c r="D21" s="89">
        <v>595</v>
      </c>
      <c r="E21" s="89">
        <v>161</v>
      </c>
      <c r="F21" s="89">
        <f t="shared" si="1"/>
        <v>779</v>
      </c>
      <c r="G21" s="89">
        <v>609</v>
      </c>
      <c r="H21" s="89">
        <v>170</v>
      </c>
      <c r="I21" s="89">
        <v>759</v>
      </c>
      <c r="J21" s="89">
        <v>575</v>
      </c>
      <c r="K21" s="89">
        <v>184</v>
      </c>
    </row>
    <row r="22" spans="2:11" ht="18.75" customHeight="1">
      <c r="B22" s="67" t="s">
        <v>2072</v>
      </c>
      <c r="C22" s="88">
        <f t="shared" si="0"/>
        <v>77</v>
      </c>
      <c r="D22" s="89">
        <v>37</v>
      </c>
      <c r="E22" s="89">
        <v>40</v>
      </c>
      <c r="F22" s="89">
        <f t="shared" si="1"/>
        <v>245</v>
      </c>
      <c r="G22" s="89">
        <v>138</v>
      </c>
      <c r="H22" s="89">
        <v>107</v>
      </c>
      <c r="I22" s="89">
        <v>338</v>
      </c>
      <c r="J22" s="89">
        <v>214</v>
      </c>
      <c r="K22" s="89">
        <v>124</v>
      </c>
    </row>
    <row r="23" spans="2:11">
      <c r="F23" s="81"/>
      <c r="I23" s="81"/>
    </row>
    <row r="24" spans="2:11" ht="16.5" customHeight="1">
      <c r="B24" s="42" t="s">
        <v>2073</v>
      </c>
      <c r="C24" s="8"/>
      <c r="D24" s="8"/>
      <c r="H24" s="8"/>
    </row>
    <row r="25" spans="2:11" ht="16.5" customHeight="1">
      <c r="B25" s="35"/>
      <c r="C25" s="8"/>
      <c r="D25" s="8"/>
      <c r="E25" s="8"/>
      <c r="F25" s="8"/>
      <c r="G25" s="8"/>
      <c r="H25" s="8"/>
    </row>
    <row r="26" spans="2:11" ht="16.5" customHeight="1">
      <c r="B26" s="2"/>
      <c r="C26" s="8"/>
      <c r="D26" s="8"/>
      <c r="E26" s="8"/>
      <c r="F26" s="8"/>
      <c r="G26" s="8"/>
      <c r="H26" s="8"/>
    </row>
    <row r="27" spans="2:11" ht="16.5" customHeight="1">
      <c r="B27" s="82"/>
      <c r="C27" s="83"/>
      <c r="D27" s="83"/>
      <c r="E27" s="83"/>
      <c r="F27" s="83"/>
      <c r="G27" s="83"/>
      <c r="H27" s="83"/>
    </row>
    <row r="28" spans="2:11" ht="16.5" customHeight="1">
      <c r="B28" s="82"/>
      <c r="C28" s="83"/>
      <c r="D28" s="83"/>
      <c r="E28" s="83"/>
      <c r="F28" s="83"/>
      <c r="G28" s="83"/>
      <c r="H28" s="83"/>
    </row>
    <row r="29" spans="2:11" ht="16.5" customHeight="1">
      <c r="B29" s="2"/>
      <c r="C29" s="84"/>
      <c r="D29" s="84"/>
      <c r="E29" s="84"/>
      <c r="F29" s="84"/>
      <c r="G29" s="84"/>
      <c r="H29" s="84"/>
    </row>
    <row r="30" spans="2:11" ht="16.5" customHeight="1">
      <c r="B30" s="2"/>
      <c r="C30" s="71"/>
      <c r="D30" s="71"/>
      <c r="E30" s="71"/>
      <c r="F30" s="84"/>
      <c r="G30" s="84"/>
      <c r="H30" s="71"/>
    </row>
    <row r="31" spans="2:11" ht="16.5" customHeight="1">
      <c r="B31" s="2"/>
      <c r="C31" s="71"/>
      <c r="D31" s="71"/>
      <c r="E31" s="71"/>
      <c r="F31" s="71"/>
      <c r="G31" s="71"/>
      <c r="H31" s="71"/>
    </row>
    <row r="32" spans="2:11" ht="16.5" customHeight="1">
      <c r="B32" s="82"/>
      <c r="C32" s="83"/>
      <c r="D32" s="83"/>
      <c r="E32" s="83"/>
      <c r="F32" s="83"/>
      <c r="G32" s="83"/>
      <c r="H32" s="83"/>
    </row>
    <row r="33" spans="2:8" ht="16.5" customHeight="1">
      <c r="B33" s="65"/>
      <c r="C33" s="84"/>
      <c r="D33" s="84"/>
      <c r="E33" s="84"/>
      <c r="F33" s="84"/>
      <c r="G33" s="84"/>
      <c r="H33" s="84"/>
    </row>
    <row r="34" spans="2:8" ht="16.5" customHeight="1">
      <c r="B34" s="65"/>
      <c r="C34" s="84"/>
      <c r="D34" s="84"/>
      <c r="E34" s="84"/>
      <c r="F34" s="84"/>
      <c r="G34" s="84"/>
      <c r="H34" s="84"/>
    </row>
    <row r="35" spans="2:8" ht="16.5" customHeight="1">
      <c r="B35" s="65"/>
      <c r="C35" s="84"/>
      <c r="D35" s="84"/>
      <c r="E35" s="84"/>
      <c r="F35" s="84"/>
      <c r="G35" s="84"/>
      <c r="H35" s="84"/>
    </row>
    <row r="36" spans="2:8" ht="16.5" customHeight="1">
      <c r="B36" s="85"/>
      <c r="C36" s="83"/>
      <c r="D36" s="83"/>
      <c r="E36" s="83"/>
      <c r="F36" s="83"/>
      <c r="G36" s="83"/>
      <c r="H36" s="83"/>
    </row>
    <row r="37" spans="2:8">
      <c r="B37" s="86"/>
      <c r="C37" s="84"/>
      <c r="D37" s="84"/>
      <c r="E37" s="84"/>
      <c r="F37" s="84"/>
      <c r="G37" s="84"/>
      <c r="H37" s="84"/>
    </row>
    <row r="38" spans="2:8" ht="16.5" customHeight="1">
      <c r="B38" s="65"/>
      <c r="C38" s="84"/>
      <c r="D38" s="84"/>
      <c r="E38" s="84"/>
      <c r="F38" s="84"/>
      <c r="G38" s="84"/>
      <c r="H38" s="84"/>
    </row>
    <row r="39" spans="2:8">
      <c r="B39" s="86"/>
      <c r="C39" s="84"/>
      <c r="D39" s="84"/>
      <c r="E39" s="84"/>
      <c r="F39" s="84"/>
      <c r="G39" s="84"/>
      <c r="H39" s="84"/>
    </row>
    <row r="40" spans="2:8" ht="16.5" customHeight="1">
      <c r="B40" s="65"/>
      <c r="C40" s="84"/>
      <c r="D40" s="84"/>
      <c r="E40" s="84"/>
      <c r="F40" s="84"/>
      <c r="G40" s="84"/>
      <c r="H40" s="84"/>
    </row>
    <row r="41" spans="2:8" ht="16.5" customHeight="1">
      <c r="B41" s="65"/>
      <c r="C41" s="84"/>
      <c r="D41" s="84"/>
      <c r="E41" s="84"/>
      <c r="F41" s="84"/>
      <c r="G41" s="84"/>
      <c r="H41" s="84"/>
    </row>
    <row r="42" spans="2:8" ht="16.5" customHeight="1">
      <c r="B42" s="65"/>
      <c r="C42" s="84"/>
      <c r="D42" s="84"/>
      <c r="E42" s="84"/>
      <c r="F42" s="84"/>
      <c r="G42" s="84"/>
      <c r="H42" s="84"/>
    </row>
    <row r="43" spans="2:8" ht="16.5" customHeight="1">
      <c r="B43" s="65"/>
      <c r="C43" s="84"/>
      <c r="D43" s="84"/>
      <c r="E43" s="84"/>
      <c r="F43" s="84"/>
      <c r="G43" s="84"/>
      <c r="H43" s="84"/>
    </row>
    <row r="44" spans="2:8" ht="16.5" customHeight="1">
      <c r="B44" s="65"/>
      <c r="C44" s="84"/>
      <c r="D44" s="84"/>
      <c r="E44" s="84"/>
      <c r="F44" s="84"/>
      <c r="G44" s="84"/>
      <c r="H44" s="84"/>
    </row>
  </sheetData>
  <mergeCells count="5">
    <mergeCell ref="I2:K2"/>
    <mergeCell ref="I3:K3"/>
    <mergeCell ref="B3:B4"/>
    <mergeCell ref="C3:E3"/>
    <mergeCell ref="F3:H3"/>
  </mergeCells>
  <phoneticPr fontId="2"/>
  <pageMargins left="0.78740157480314965" right="0.72" top="0.59055118110236227" bottom="0.59055118110236227" header="0.39370078740157483" footer="0.39370078740157483"/>
  <pageSetup paperSize="9" firstPageNumber="4" orientation="portrait" r:id="rId1"/>
  <headerFooter alignWithMargins="0">
    <oddHeader>&amp;R&amp;A</oddHeader>
    <oddFooter>&amp;C－７－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69</vt:i4>
      </vt:variant>
      <vt:variant>
        <vt:lpstr>名前付き一覧</vt:lpstr>
      </vt:variant>
      <vt:variant>
        <vt:i4>62</vt:i4>
      </vt:variant>
    </vt:vector>
  </HeadingPairs>
  <TitlesOfParts>
    <vt:vector size="131" baseType="lpstr">
      <vt:lpstr>目次</vt:lpstr>
      <vt:lpstr>凡例</vt:lpstr>
      <vt:lpstr>1~3.位置・地勢・市域の変遷</vt:lpstr>
      <vt:lpstr>4,5.面積</vt:lpstr>
      <vt:lpstr>6,7.気象・河川(1)</vt:lpstr>
      <vt:lpstr>7.河川(2)</vt:lpstr>
      <vt:lpstr>8.国勢調査人口</vt:lpstr>
      <vt:lpstr>9.年齢区分別人口</vt:lpstr>
      <vt:lpstr>10.産業別就業者数</vt:lpstr>
      <vt:lpstr>11.従業地・通学地人口</vt:lpstr>
      <vt:lpstr>12.DID人口</vt:lpstr>
      <vt:lpstr>13.行政区別人口(1)</vt:lpstr>
      <vt:lpstr>13.行政区別人口(2)</vt:lpstr>
      <vt:lpstr>14.年齢別人口</vt:lpstr>
      <vt:lpstr>15.学区別人口(1)</vt:lpstr>
      <vt:lpstr>15.学区別人口(2)</vt:lpstr>
      <vt:lpstr>16,17.外国人人口</vt:lpstr>
      <vt:lpstr>18,19.人口動態</vt:lpstr>
      <vt:lpstr>20.転出入地別移動状況</vt:lpstr>
      <vt:lpstr>21,22.従業者数</vt:lpstr>
      <vt:lpstr>23~25.農家数・耕地面積</vt:lpstr>
      <vt:lpstr>26.作付面積</vt:lpstr>
      <vt:lpstr>27.農地</vt:lpstr>
      <vt:lpstr>28~31.漁業</vt:lpstr>
      <vt:lpstr>32.工業</vt:lpstr>
      <vt:lpstr>33.給与額・出荷額(1)</vt:lpstr>
      <vt:lpstr>33.給与額・出荷額(2)</vt:lpstr>
      <vt:lpstr>34.工業用地</vt:lpstr>
      <vt:lpstr>35,36.商業</vt:lpstr>
      <vt:lpstr>37.商店数・従業者数</vt:lpstr>
      <vt:lpstr>38,39.電気・水道(1)</vt:lpstr>
      <vt:lpstr>40.水道(2)</vt:lpstr>
      <vt:lpstr>41,42.都市計画区域・市営住宅</vt:lpstr>
      <vt:lpstr>43~45.公園・道路・橋梁</vt:lpstr>
      <vt:lpstr>46.用途別家屋の状況</vt:lpstr>
      <vt:lpstr>47,48.自動車数</vt:lpstr>
      <vt:lpstr>49.JR乗車数</vt:lpstr>
      <vt:lpstr>50,51.医療</vt:lpstr>
      <vt:lpstr>52,53.死因・予防接種</vt:lpstr>
      <vt:lpstr>54~56.健診・ごみ</vt:lpstr>
      <vt:lpstr>57.国民健康保険</vt:lpstr>
      <vt:lpstr>58,59.医療費助成・園児数</vt:lpstr>
      <vt:lpstr>60,61.介護保険</vt:lpstr>
      <vt:lpstr>62,63.国民年金</vt:lpstr>
      <vt:lpstr>64~67.就園・就学状況</vt:lpstr>
      <vt:lpstr>68,69.図書館利用状況(1)</vt:lpstr>
      <vt:lpstr>70,71.図書館利用状況(2)</vt:lpstr>
      <vt:lpstr>72.文化財(1)</vt:lpstr>
      <vt:lpstr>72.文化財(2)</vt:lpstr>
      <vt:lpstr>72.文化財(3)</vt:lpstr>
      <vt:lpstr>72.文化財(4)</vt:lpstr>
      <vt:lpstr>73,74.入込客数</vt:lpstr>
      <vt:lpstr>75,76.火災</vt:lpstr>
      <vt:lpstr>77~79.交通事故・犯罪</vt:lpstr>
      <vt:lpstr>80,81.選挙</vt:lpstr>
      <vt:lpstr>82.旧野洲町財政(1)</vt:lpstr>
      <vt:lpstr>82.旧野洲町財政(2)</vt:lpstr>
      <vt:lpstr>83.旧中主町財政(1)</vt:lpstr>
      <vt:lpstr>83.旧中主町財政(2)</vt:lpstr>
      <vt:lpstr>83.旧中主町財政(3)</vt:lpstr>
      <vt:lpstr>83.旧中主町財政(4)</vt:lpstr>
      <vt:lpstr>84.市財政 (1)</vt:lpstr>
      <vt:lpstr>84.市財政 (2）</vt:lpstr>
      <vt:lpstr>84.市財政 (3)</vt:lpstr>
      <vt:lpstr>市のあゆみ</vt:lpstr>
      <vt:lpstr>市までのあゆみ(1)</vt:lpstr>
      <vt:lpstr>市までのあゆみ(2)</vt:lpstr>
      <vt:lpstr>市までのあゆみ(3)</vt:lpstr>
      <vt:lpstr>市までのあゆみ(4)</vt:lpstr>
      <vt:lpstr>'1~3.位置・地勢・市域の変遷'!Print_Area</vt:lpstr>
      <vt:lpstr>'10.産業別就業者数'!Print_Area</vt:lpstr>
      <vt:lpstr>'11.従業地・通学地人口'!Print_Area</vt:lpstr>
      <vt:lpstr>'12.DID人口'!Print_Area</vt:lpstr>
      <vt:lpstr>'13.行政区別人口(1)'!Print_Area</vt:lpstr>
      <vt:lpstr>'13.行政区別人口(2)'!Print_Area</vt:lpstr>
      <vt:lpstr>'14.年齢別人口'!Print_Area</vt:lpstr>
      <vt:lpstr>'15.学区別人口(1)'!Print_Area</vt:lpstr>
      <vt:lpstr>'15.学区別人口(2)'!Print_Area</vt:lpstr>
      <vt:lpstr>'16,17.外国人人口'!Print_Area</vt:lpstr>
      <vt:lpstr>'18,19.人口動態'!Print_Area</vt:lpstr>
      <vt:lpstr>'20.転出入地別移動状況'!Print_Area</vt:lpstr>
      <vt:lpstr>'21,22.従業者数'!Print_Area</vt:lpstr>
      <vt:lpstr>'23~25.農家数・耕地面積'!Print_Area</vt:lpstr>
      <vt:lpstr>'26.作付面積'!Print_Area</vt:lpstr>
      <vt:lpstr>'27.農地'!Print_Area</vt:lpstr>
      <vt:lpstr>'28~31.漁業'!Print_Area</vt:lpstr>
      <vt:lpstr>'32.工業'!Print_Area</vt:lpstr>
      <vt:lpstr>'33.給与額・出荷額(1)'!Print_Area</vt:lpstr>
      <vt:lpstr>'33.給与額・出荷額(2)'!Print_Area</vt:lpstr>
      <vt:lpstr>'34.工業用地'!Print_Area</vt:lpstr>
      <vt:lpstr>'35,36.商業'!Print_Area</vt:lpstr>
      <vt:lpstr>'37.商店数・従業者数'!Print_Area</vt:lpstr>
      <vt:lpstr>'38,39.電気・水道(1)'!Print_Area</vt:lpstr>
      <vt:lpstr>'4,5.面積'!Print_Area</vt:lpstr>
      <vt:lpstr>'40.水道(2)'!Print_Area</vt:lpstr>
      <vt:lpstr>'41,42.都市計画区域・市営住宅'!Print_Area</vt:lpstr>
      <vt:lpstr>'43~45.公園・道路・橋梁'!Print_Area</vt:lpstr>
      <vt:lpstr>'46.用途別家屋の状況'!Print_Area</vt:lpstr>
      <vt:lpstr>'47,48.自動車数'!Print_Area</vt:lpstr>
      <vt:lpstr>'49.JR乗車数'!Print_Area</vt:lpstr>
      <vt:lpstr>'50,51.医療'!Print_Area</vt:lpstr>
      <vt:lpstr>'52,53.死因・予防接種'!Print_Area</vt:lpstr>
      <vt:lpstr>'54~56.健診・ごみ'!Print_Area</vt:lpstr>
      <vt:lpstr>'57.国民健康保険'!Print_Area</vt:lpstr>
      <vt:lpstr>'58,59.医療費助成・園児数'!Print_Area</vt:lpstr>
      <vt:lpstr>'6,7.気象・河川(1)'!Print_Area</vt:lpstr>
      <vt:lpstr>'62,63.国民年金'!Print_Area</vt:lpstr>
      <vt:lpstr>'64~67.就園・就学状況'!Print_Area</vt:lpstr>
      <vt:lpstr>'68,69.図書館利用状況(1)'!Print_Area</vt:lpstr>
      <vt:lpstr>'7.河川(2)'!Print_Area</vt:lpstr>
      <vt:lpstr>'70,71.図書館利用状況(2)'!Print_Area</vt:lpstr>
      <vt:lpstr>'72.文化財(1)'!Print_Area</vt:lpstr>
      <vt:lpstr>'72.文化財(2)'!Print_Area</vt:lpstr>
      <vt:lpstr>'72.文化財(3)'!Print_Area</vt:lpstr>
      <vt:lpstr>'72.文化財(4)'!Print_Area</vt:lpstr>
      <vt:lpstr>'73,74.入込客数'!Print_Area</vt:lpstr>
      <vt:lpstr>'75,76.火災'!Print_Area</vt:lpstr>
      <vt:lpstr>'77~79.交通事故・犯罪'!Print_Area</vt:lpstr>
      <vt:lpstr>'8.国勢調査人口'!Print_Area</vt:lpstr>
      <vt:lpstr>'80,81.選挙'!Print_Area</vt:lpstr>
      <vt:lpstr>'82.旧野洲町財政(1)'!Print_Area</vt:lpstr>
      <vt:lpstr>'83.旧中主町財政(1)'!Print_Area</vt:lpstr>
      <vt:lpstr>'83.旧中主町財政(3)'!Print_Area</vt:lpstr>
      <vt:lpstr>'83.旧中主町財政(4)'!Print_Area</vt:lpstr>
      <vt:lpstr>'84.市財政 (1)'!Print_Area</vt:lpstr>
      <vt:lpstr>'84.市財政 (3)'!Print_Area</vt:lpstr>
      <vt:lpstr>'9.年齢区分別人口'!Print_Area</vt:lpstr>
      <vt:lpstr>市のあゆみ!Print_Area</vt:lpstr>
      <vt:lpstr>'市までのあゆみ(1)'!Print_Area</vt:lpstr>
      <vt:lpstr>'市までのあゆみ(2)'!Print_Area</vt:lpstr>
      <vt:lpstr>'市までのあゆみ(3)'!Print_Area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admin</cp:lastModifiedBy>
  <cp:lastPrinted>2008-06-04T00:05:02Z</cp:lastPrinted>
  <dcterms:created xsi:type="dcterms:W3CDTF">2001-06-04T00:29:13Z</dcterms:created>
  <dcterms:modified xsi:type="dcterms:W3CDTF">2021-02-19T09:14:27Z</dcterms:modified>
</cp:coreProperties>
</file>